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4016000_4-14016090/WorkingDocLib/令和７年度/★共有/11 就職支援コーディネーター/HP/更新作業中/R070820　高瀬さん（）　チェックツール追加/"/>
    </mc:Choice>
  </mc:AlternateContent>
  <xr:revisionPtr revIDLastSave="0" documentId="8_{2AA8D4FA-5D7C-4132-AB4D-75210EFD815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社保コース（通常）" sheetId="17" r:id="rId1"/>
    <sheet name="社保コース（延長日が締日の翌日でない場合）" sheetId="16" r:id="rId2"/>
    <sheet name="支援コース（通常）" sheetId="18" r:id="rId3"/>
    <sheet name="支援コース（延長日が締日の翌日でない場合）" sheetId="19" r:id="rId4"/>
  </sheets>
  <definedNames>
    <definedName name="_xlnm.Print_Area" localSheetId="3">'支援コース（延長日が締日の翌日でない場合）'!$A$1:$R$24</definedName>
    <definedName name="_xlnm.Print_Area" localSheetId="2">'支援コース（通常）'!$A$1:$Q$24</definedName>
    <definedName name="_xlnm.Print_Area" localSheetId="1">'社保コース（延長日が締日の翌日でない場合）'!$A$1:$R$24</definedName>
    <definedName name="_xlnm.Print_Area" localSheetId="0">'社保コース（通常）'!$A$1:$Q$24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9" l="1"/>
  <c r="K11" i="19" s="1"/>
  <c r="M11" i="19" s="1"/>
  <c r="R11" i="19" s="1"/>
  <c r="P11" i="19"/>
  <c r="Q11" i="19"/>
  <c r="J12" i="19"/>
  <c r="K12" i="19" s="1"/>
  <c r="M12" i="19" s="1"/>
  <c r="P12" i="19"/>
  <c r="J13" i="19"/>
  <c r="K13" i="19"/>
  <c r="M13" i="19"/>
  <c r="R13" i="19" s="1"/>
  <c r="P13" i="19"/>
  <c r="Q13" i="19"/>
  <c r="J14" i="19"/>
  <c r="K14" i="19"/>
  <c r="M14" i="19"/>
  <c r="P14" i="19"/>
  <c r="Q14" i="19"/>
  <c r="R14" i="19"/>
  <c r="J15" i="19"/>
  <c r="K15" i="19"/>
  <c r="M15" i="19"/>
  <c r="P15" i="19"/>
  <c r="Q15" i="19"/>
  <c r="R15" i="19"/>
  <c r="J16" i="19"/>
  <c r="K16" i="19"/>
  <c r="M16" i="19"/>
  <c r="R16" i="19" s="1"/>
  <c r="P16" i="19"/>
  <c r="Q16" i="19"/>
  <c r="J17" i="19"/>
  <c r="K17" i="19"/>
  <c r="M17" i="19"/>
  <c r="R17" i="19" s="1"/>
  <c r="P17" i="19"/>
  <c r="Q17" i="19"/>
  <c r="C9" i="18"/>
  <c r="D9" i="18"/>
  <c r="E9" i="18"/>
  <c r="F9" i="18"/>
  <c r="G9" i="18"/>
  <c r="H9" i="18"/>
  <c r="I11" i="18"/>
  <c r="J11" i="18"/>
  <c r="L11" i="18" s="1"/>
  <c r="Q11" i="18" s="1"/>
  <c r="I12" i="18"/>
  <c r="J12" i="18" s="1"/>
  <c r="L12" i="18" s="1"/>
  <c r="O12" i="18"/>
  <c r="I13" i="18"/>
  <c r="J13" i="18"/>
  <c r="L13" i="18"/>
  <c r="O13" i="18"/>
  <c r="P13" i="18"/>
  <c r="Q13" i="18"/>
  <c r="I14" i="18"/>
  <c r="J14" i="18"/>
  <c r="L14" i="18"/>
  <c r="Q14" i="18" s="1"/>
  <c r="O14" i="18"/>
  <c r="P14" i="18"/>
  <c r="I15" i="18"/>
  <c r="J15" i="18"/>
  <c r="L15" i="18"/>
  <c r="O15" i="18"/>
  <c r="P15" i="18"/>
  <c r="Q15" i="18"/>
  <c r="I16" i="18"/>
  <c r="J16" i="18"/>
  <c r="L16" i="18"/>
  <c r="Q16" i="18" s="1"/>
  <c r="O16" i="18"/>
  <c r="P16" i="18"/>
  <c r="I17" i="18"/>
  <c r="J17" i="18"/>
  <c r="L17" i="18"/>
  <c r="O17" i="18"/>
  <c r="P17" i="18"/>
  <c r="Q17" i="18"/>
  <c r="J13" i="16"/>
  <c r="K13" i="16" s="1"/>
  <c r="M13" i="16" s="1"/>
  <c r="P13" i="16"/>
  <c r="J14" i="16"/>
  <c r="K14" i="16"/>
  <c r="M14" i="16" s="1"/>
  <c r="P14" i="16"/>
  <c r="J15" i="16"/>
  <c r="K15" i="16" s="1"/>
  <c r="M15" i="16" s="1"/>
  <c r="P15" i="16"/>
  <c r="J16" i="16"/>
  <c r="K16" i="16" s="1"/>
  <c r="M16" i="16" s="1"/>
  <c r="P16" i="16"/>
  <c r="J17" i="16"/>
  <c r="K17" i="16" s="1"/>
  <c r="M17" i="16" s="1"/>
  <c r="P17" i="16"/>
  <c r="J11" i="16"/>
  <c r="K11" i="16" s="1"/>
  <c r="M11" i="16" s="1"/>
  <c r="P11" i="16"/>
  <c r="Q11" i="16"/>
  <c r="J12" i="16"/>
  <c r="K12" i="16"/>
  <c r="M12" i="16" s="1"/>
  <c r="P12" i="16"/>
  <c r="O17" i="17"/>
  <c r="I17" i="17"/>
  <c r="J17" i="17" s="1"/>
  <c r="L17" i="17" s="1"/>
  <c r="O16" i="17"/>
  <c r="I16" i="17"/>
  <c r="J16" i="17" s="1"/>
  <c r="L16" i="17" s="1"/>
  <c r="O15" i="17"/>
  <c r="I15" i="17"/>
  <c r="J15" i="17" s="1"/>
  <c r="L15" i="17" s="1"/>
  <c r="O14" i="17"/>
  <c r="I14" i="17"/>
  <c r="J14" i="17" s="1"/>
  <c r="L14" i="17" s="1"/>
  <c r="O13" i="17"/>
  <c r="I13" i="17"/>
  <c r="J13" i="17" s="1"/>
  <c r="L13" i="17" s="1"/>
  <c r="O12" i="17"/>
  <c r="I12" i="17"/>
  <c r="J12" i="17" s="1"/>
  <c r="L12" i="17" s="1"/>
  <c r="I11" i="17"/>
  <c r="J11" i="17" s="1"/>
  <c r="L11" i="17" s="1"/>
  <c r="Q11" i="17" s="1"/>
  <c r="C9" i="17"/>
  <c r="D9" i="17" s="1"/>
  <c r="E9" i="17" s="1"/>
  <c r="F9" i="17" s="1"/>
  <c r="G9" i="17" s="1"/>
  <c r="H9" i="17" s="1"/>
  <c r="Q12" i="19" l="1"/>
  <c r="R12" i="19" s="1"/>
  <c r="P12" i="18"/>
  <c r="Q12" i="18" s="1"/>
  <c r="R11" i="16"/>
  <c r="Q17" i="16"/>
  <c r="Q15" i="16"/>
  <c r="Q16" i="16"/>
  <c r="Q14" i="16"/>
  <c r="Q13" i="16"/>
  <c r="R13" i="16" s="1"/>
  <c r="R17" i="16"/>
  <c r="R16" i="16"/>
  <c r="R15" i="16"/>
  <c r="R14" i="16"/>
  <c r="Q12" i="16"/>
  <c r="R12" i="16" s="1"/>
  <c r="P14" i="17"/>
  <c r="Q14" i="17" s="1"/>
  <c r="P16" i="17"/>
  <c r="Q16" i="17" s="1"/>
  <c r="P13" i="17"/>
  <c r="Q13" i="17" s="1"/>
  <c r="P15" i="17"/>
  <c r="Q15" i="17" s="1"/>
  <c r="P17" i="17"/>
  <c r="Q17" i="17" s="1"/>
  <c r="P12" i="17"/>
  <c r="Q12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" authorId="0" shapeId="0" xr:uid="{8FE6C156-E4D2-4C92-AA80-86CD8C660341}">
      <text>
        <r>
          <rPr>
            <sz val="11"/>
            <color indexed="81"/>
            <rFont val="MS P ゴシック"/>
            <family val="3"/>
            <charset val="128"/>
          </rPr>
          <t>延長時間数の確認にご活用いただける参考ツールです。 太枠内をご記入ください。</t>
        </r>
      </text>
    </comment>
    <comment ref="Q6" authorId="0" shapeId="0" xr:uid="{CFC66D49-A698-4CEA-BAE2-7CD2B095DD0B}">
      <text>
        <r>
          <rPr>
            <b/>
            <sz val="11"/>
            <color indexed="81"/>
            <rFont val="MS P ゴシック"/>
            <family val="3"/>
            <charset val="128"/>
          </rPr>
          <t>要件チェック：</t>
        </r>
        <r>
          <rPr>
            <sz val="11"/>
            <color indexed="81"/>
            <rFont val="MS P ゴシック"/>
            <family val="3"/>
            <charset val="128"/>
          </rPr>
          <t xml:space="preserve">
計算結果に誤りがある場合、是正した結果要件を満たさなくなる場合もあります。計算方法や計算結果について疑義がある場合は雇用契約書等、賃金台帳等および出勤簿等とあわせてご相談ください。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" authorId="0" shapeId="0" xr:uid="{BE1E5B5D-E5D9-4907-9878-F64F94F31CC1}">
      <text>
        <r>
          <rPr>
            <sz val="11"/>
            <color indexed="81"/>
            <rFont val="MS P ゴシック"/>
            <family val="3"/>
            <charset val="128"/>
          </rPr>
          <t>延長時間数の確認にご活用いただける参考ツールです。 太枠内をご記入ください。</t>
        </r>
      </text>
    </comment>
    <comment ref="R6" authorId="0" shapeId="0" xr:uid="{5FAF5F74-660E-43D9-88D6-AE58D1F1DAD4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要件チェック：
</t>
        </r>
        <r>
          <rPr>
            <sz val="11"/>
            <color indexed="81"/>
            <rFont val="MS P ゴシック"/>
            <family val="3"/>
            <charset val="128"/>
          </rPr>
          <t>計算結果に誤りがある場合、是正した結果要件を満たさなくなる場合もあります。計算方法や計算結果について疑義がある場合は雇用契約書等、賃金台帳等および出勤簿等とあわせてご相談ください。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" authorId="0" shapeId="0" xr:uid="{1045517B-27F0-460F-9889-3F8CA25FAEE8}">
      <text>
        <r>
          <rPr>
            <sz val="11"/>
            <color indexed="81"/>
            <rFont val="MS P ゴシック"/>
            <family val="3"/>
            <charset val="128"/>
          </rPr>
          <t>延長時間数の確認にご活用いただける参考ツールです。 太枠内をご記入ください。</t>
        </r>
      </text>
    </comment>
    <comment ref="Q6" authorId="0" shapeId="0" xr:uid="{30A2C7AE-CDF1-4B7A-A620-B594BF6EB9B9}">
      <text>
        <r>
          <rPr>
            <b/>
            <sz val="11"/>
            <color indexed="81"/>
            <rFont val="MS P ゴシック"/>
            <family val="3"/>
            <charset val="128"/>
          </rPr>
          <t>要件チェック：</t>
        </r>
        <r>
          <rPr>
            <sz val="11"/>
            <color indexed="81"/>
            <rFont val="MS P ゴシック"/>
            <family val="3"/>
            <charset val="128"/>
          </rPr>
          <t xml:space="preserve">
計算結果に誤りがある場合、是正した結果要件を満たさなくなる場合もあります。計算方法や計算結果について疑義がある場合は雇用契約書等、賃金台帳等および出勤簿等とあわせてご相談ください。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" authorId="0" shapeId="0" xr:uid="{BE1E5B5D-E5D9-4907-9878-F64F94F31CC1}">
      <text>
        <r>
          <rPr>
            <b/>
            <sz val="11"/>
            <color indexed="81"/>
            <rFont val="MS P ゴシック"/>
            <family val="3"/>
            <charset val="128"/>
          </rPr>
          <t>延長時間数の確認にご活用いただける参考ツールです。 太枠内をご記入ください。</t>
        </r>
      </text>
    </comment>
    <comment ref="R6" authorId="0" shapeId="0" xr:uid="{5FAF5F74-660E-43D9-88D6-AE58D1F1DAD4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要件チェック：
</t>
        </r>
        <r>
          <rPr>
            <sz val="11"/>
            <color indexed="81"/>
            <rFont val="MS P ゴシック"/>
            <family val="3"/>
            <charset val="128"/>
          </rPr>
          <t>計算結果に誤りがある場合、是正した結果要件を満たさなくなる場合もあります。計算方法や計算結果について疑義がある場合は雇用契約書等、賃金台帳等および出勤簿等とあわせてご相談ください。</t>
        </r>
      </text>
    </comment>
  </commentList>
</comments>
</file>

<file path=xl/sharedStrings.xml><?xml version="1.0" encoding="utf-8"?>
<sst xmlns="http://schemas.openxmlformats.org/spreadsheetml/2006/main" count="103" uniqueCount="27">
  <si>
    <t>（参考様式）　社会保険適用時処遇改善コース（労働時間延長メニュー）　延長時間確認ツール</t>
    <rPh sb="1" eb="3">
      <t>サンコウ</t>
    </rPh>
    <rPh sb="3" eb="5">
      <t>ヨウシキ</t>
    </rPh>
    <rPh sb="7" eb="9">
      <t>シャカイ</t>
    </rPh>
    <rPh sb="9" eb="11">
      <t>ホケン</t>
    </rPh>
    <rPh sb="11" eb="13">
      <t>テキヨウ</t>
    </rPh>
    <rPh sb="13" eb="14">
      <t>ジ</t>
    </rPh>
    <rPh sb="14" eb="16">
      <t>ショグウ</t>
    </rPh>
    <rPh sb="16" eb="18">
      <t>カイゼン</t>
    </rPh>
    <rPh sb="22" eb="24">
      <t>ロウドウ</t>
    </rPh>
    <rPh sb="24" eb="26">
      <t>ジカン</t>
    </rPh>
    <rPh sb="26" eb="28">
      <t>エンチョウ</t>
    </rPh>
    <rPh sb="34" eb="36">
      <t>エンチョウ</t>
    </rPh>
    <rPh sb="36" eb="38">
      <t>ジカン</t>
    </rPh>
    <rPh sb="38" eb="40">
      <t>カクニン</t>
    </rPh>
    <phoneticPr fontId="1"/>
  </si>
  <si>
    <t>【労働時間延長日】</t>
    <rPh sb="1" eb="3">
      <t>ロウドウ</t>
    </rPh>
    <rPh sb="3" eb="5">
      <t>ジカン</t>
    </rPh>
    <rPh sb="5" eb="7">
      <t>エンチョウ</t>
    </rPh>
    <rPh sb="7" eb="8">
      <t>ビ</t>
    </rPh>
    <phoneticPr fontId="1"/>
  </si>
  <si>
    <t>番号</t>
    <rPh sb="0" eb="2">
      <t>バンゴウ</t>
    </rPh>
    <phoneticPr fontId="1"/>
  </si>
  <si>
    <t>対象者名</t>
    <rPh sb="0" eb="3">
      <t>タイショウシャ</t>
    </rPh>
    <rPh sb="3" eb="4">
      <t>メイ</t>
    </rPh>
    <phoneticPr fontId="1"/>
  </si>
  <si>
    <t>社会保険適用前</t>
    <rPh sb="0" eb="2">
      <t>シャカイ</t>
    </rPh>
    <rPh sb="2" eb="4">
      <t>ホケン</t>
    </rPh>
    <rPh sb="4" eb="6">
      <t>テキヨウ</t>
    </rPh>
    <rPh sb="6" eb="7">
      <t>マエ</t>
    </rPh>
    <phoneticPr fontId="1"/>
  </si>
  <si>
    <t>社会保険適用後</t>
    <rPh sb="0" eb="2">
      <t>シャカイ</t>
    </rPh>
    <rPh sb="2" eb="4">
      <t>ホケン</t>
    </rPh>
    <rPh sb="4" eb="7">
      <t>テキヨウゴ</t>
    </rPh>
    <phoneticPr fontId="1"/>
  </si>
  <si>
    <t>延長時間数
（②-①）</t>
    <rPh sb="0" eb="2">
      <t>エンチョウ</t>
    </rPh>
    <rPh sb="2" eb="4">
      <t>ジカン</t>
    </rPh>
    <rPh sb="4" eb="5">
      <t>スウ</t>
    </rPh>
    <phoneticPr fontId="1"/>
  </si>
  <si>
    <r>
      <t>（延長時間４時間未満の場合</t>
    </r>
    <r>
      <rPr>
        <b/>
        <sz val="10"/>
        <color theme="1"/>
        <rFont val="Meiryo UI"/>
        <family val="3"/>
        <charset val="128"/>
      </rPr>
      <t>のみ</t>
    </r>
    <r>
      <rPr>
        <sz val="10"/>
        <color theme="1"/>
        <rFont val="Meiryo UI"/>
        <family val="3"/>
        <charset val="128"/>
      </rPr>
      <t>記載）</t>
    </r>
    <rPh sb="1" eb="3">
      <t>エンチョウ</t>
    </rPh>
    <rPh sb="3" eb="5">
      <t>ジカン</t>
    </rPh>
    <rPh sb="6" eb="8">
      <t>ジカン</t>
    </rPh>
    <rPh sb="8" eb="10">
      <t>ミマン</t>
    </rPh>
    <rPh sb="11" eb="13">
      <t>バアイ</t>
    </rPh>
    <rPh sb="15" eb="17">
      <t>キサイ</t>
    </rPh>
    <phoneticPr fontId="1"/>
  </si>
  <si>
    <t>要件
チェック</t>
    <rPh sb="0" eb="2">
      <t>ヨウケン</t>
    </rPh>
    <phoneticPr fontId="1"/>
  </si>
  <si>
    <r>
      <rPr>
        <b/>
        <sz val="10"/>
        <color theme="1"/>
        <rFont val="Meiryo UI"/>
        <family val="3"/>
        <charset val="128"/>
      </rPr>
      <t>平均実</t>
    </r>
    <r>
      <rPr>
        <sz val="10"/>
        <color theme="1"/>
        <rFont val="Meiryo UI"/>
        <family val="3"/>
        <charset val="128"/>
      </rPr>
      <t>労働時間（➀）（※１）（※２）</t>
    </r>
    <rPh sb="0" eb="2">
      <t>ヘイキン</t>
    </rPh>
    <rPh sb="2" eb="3">
      <t>ジツ</t>
    </rPh>
    <rPh sb="3" eb="5">
      <t>ロウドウ</t>
    </rPh>
    <rPh sb="5" eb="7">
      <t>ジカン</t>
    </rPh>
    <phoneticPr fontId="1"/>
  </si>
  <si>
    <r>
      <rPr>
        <b/>
        <sz val="10"/>
        <color theme="1"/>
        <rFont val="Meiryo UI"/>
        <family val="3"/>
        <charset val="128"/>
      </rPr>
      <t>週所定</t>
    </r>
    <r>
      <rPr>
        <sz val="10"/>
        <color theme="1"/>
        <rFont val="Meiryo UI"/>
        <family val="3"/>
        <charset val="128"/>
      </rPr>
      <t>労働時間
（②）</t>
    </r>
    <rPh sb="0" eb="1">
      <t>シュウ</t>
    </rPh>
    <rPh sb="1" eb="3">
      <t>ショテイ</t>
    </rPh>
    <rPh sb="3" eb="5">
      <t>ロウドウ</t>
    </rPh>
    <rPh sb="5" eb="7">
      <t>ジカン</t>
    </rPh>
    <phoneticPr fontId="1"/>
  </si>
  <si>
    <t>延長前
基本給</t>
    <rPh sb="0" eb="2">
      <t>エンチョウ</t>
    </rPh>
    <rPh sb="2" eb="3">
      <t>マエ</t>
    </rPh>
    <rPh sb="4" eb="7">
      <t>キホンキュウ</t>
    </rPh>
    <phoneticPr fontId="1"/>
  </si>
  <si>
    <t>延長後
基本給</t>
    <rPh sb="0" eb="2">
      <t>エンチョウ</t>
    </rPh>
    <rPh sb="2" eb="3">
      <t>ゴ</t>
    </rPh>
    <rPh sb="4" eb="7">
      <t>キホンキュウ</t>
    </rPh>
    <phoneticPr fontId="1"/>
  </si>
  <si>
    <t>賃金
上昇率</t>
    <rPh sb="0" eb="2">
      <t>チンギン</t>
    </rPh>
    <rPh sb="3" eb="6">
      <t>ジョウショウリツ</t>
    </rPh>
    <phoneticPr fontId="1"/>
  </si>
  <si>
    <t>賃金上昇
チェック</t>
    <rPh sb="0" eb="2">
      <t>チンギン</t>
    </rPh>
    <rPh sb="2" eb="4">
      <t>ジョウショウ</t>
    </rPh>
    <phoneticPr fontId="1"/>
  </si>
  <si>
    <t>延長前６ヶ月の期間</t>
    <rPh sb="0" eb="2">
      <t>エンチョウ</t>
    </rPh>
    <rPh sb="2" eb="3">
      <t>マエ</t>
    </rPh>
    <rPh sb="5" eb="6">
      <t>ゲツ</t>
    </rPh>
    <rPh sb="7" eb="9">
      <t>キカン</t>
    </rPh>
    <rPh sb="8" eb="9">
      <t>カン</t>
    </rPh>
    <phoneticPr fontId="1"/>
  </si>
  <si>
    <t>合計</t>
    <rPh sb="0" eb="2">
      <t>ゴウケイ</t>
    </rPh>
    <phoneticPr fontId="1"/>
  </si>
  <si>
    <r>
      <t xml:space="preserve">週平均実
</t>
    </r>
    <r>
      <rPr>
        <sz val="10"/>
        <color theme="1"/>
        <rFont val="Meiryo UI"/>
        <family val="3"/>
        <charset val="128"/>
      </rPr>
      <t>労働時間</t>
    </r>
    <rPh sb="0" eb="3">
      <t>シュウヘイキン</t>
    </rPh>
    <rPh sb="3" eb="4">
      <t>ジツ</t>
    </rPh>
    <rPh sb="5" eb="7">
      <t>ロウドウ</t>
    </rPh>
    <rPh sb="7" eb="9">
      <t>ジカン</t>
    </rPh>
    <phoneticPr fontId="1"/>
  </si>
  <si>
    <t>例</t>
    <rPh sb="0" eb="1">
      <t>レイ</t>
    </rPh>
    <phoneticPr fontId="1"/>
  </si>
  <si>
    <t>○○　○○</t>
    <phoneticPr fontId="1"/>
  </si>
  <si>
    <r>
      <t>※１　</t>
    </r>
    <r>
      <rPr>
        <sz val="11"/>
        <rFont val="Meiryo UI"/>
        <family val="3"/>
        <charset val="128"/>
      </rPr>
      <t>賃金台帳等および出勤簿等により、</t>
    </r>
    <r>
      <rPr>
        <u/>
        <sz val="11"/>
        <color theme="1"/>
        <rFont val="Meiryo UI"/>
        <family val="3"/>
        <charset val="128"/>
      </rPr>
      <t>時間外労働時間や有給休暇を含む</t>
    </r>
    <r>
      <rPr>
        <sz val="11"/>
        <color theme="1"/>
        <rFont val="Meiryo UI"/>
        <family val="3"/>
        <charset val="128"/>
      </rPr>
      <t>時間数を記載すること。
※２　</t>
    </r>
    <r>
      <rPr>
        <b/>
        <sz val="11"/>
        <color theme="1"/>
        <rFont val="Meiryo UI"/>
        <family val="3"/>
        <charset val="128"/>
      </rPr>
      <t>週平均</t>
    </r>
    <r>
      <rPr>
        <b/>
        <u/>
        <sz val="11"/>
        <color theme="1"/>
        <rFont val="Meiryo UI"/>
        <family val="3"/>
        <charset val="128"/>
      </rPr>
      <t>実</t>
    </r>
    <r>
      <rPr>
        <sz val="11"/>
        <color theme="1"/>
        <rFont val="Meiryo UI"/>
        <family val="3"/>
        <charset val="128"/>
      </rPr>
      <t>労働時間の算出方法　
　　　　原則、『延長前６か月間の総労働時間÷26週（52週÷２）』にて計算（本ツールで使用）。
　　　　</t>
    </r>
    <r>
      <rPr>
        <u/>
        <sz val="11"/>
        <color theme="1"/>
        <rFont val="Meiryo UI"/>
        <family val="3"/>
        <charset val="128"/>
      </rPr>
      <t>休業、欠勤等</t>
    </r>
    <r>
      <rPr>
        <sz val="11"/>
        <color theme="1"/>
        <rFont val="Meiryo UI"/>
        <family val="3"/>
        <charset val="128"/>
      </rPr>
      <t>があった場合は計算方法が異なります。該当者については本ツールは使用せず、</t>
    </r>
    <r>
      <rPr>
        <u/>
        <sz val="11"/>
        <color theme="1"/>
        <rFont val="Meiryo UI"/>
        <family val="3"/>
        <charset val="128"/>
      </rPr>
      <t>『短時間労働者労働時間延長支援コース　事業主の方向けQ&amp;A』13ページ</t>
    </r>
    <r>
      <rPr>
        <sz val="11"/>
        <color theme="1"/>
        <rFont val="Meiryo UI"/>
        <family val="3"/>
        <charset val="128"/>
      </rPr>
      <t xml:space="preserve">に記載の計算が必要です。
</t>
    </r>
    <rPh sb="3" eb="5">
      <t>チンギン</t>
    </rPh>
    <rPh sb="5" eb="7">
      <t>ダイチョウ</t>
    </rPh>
    <rPh sb="7" eb="8">
      <t>トウ</t>
    </rPh>
    <rPh sb="11" eb="14">
      <t>シュッキンボ</t>
    </rPh>
    <rPh sb="14" eb="15">
      <t>トウ</t>
    </rPh>
    <rPh sb="19" eb="22">
      <t>ジカンガイ</t>
    </rPh>
    <rPh sb="22" eb="24">
      <t>ロウドウ</t>
    </rPh>
    <rPh sb="24" eb="26">
      <t>ジカン</t>
    </rPh>
    <rPh sb="27" eb="29">
      <t>ユウキュウ</t>
    </rPh>
    <rPh sb="29" eb="31">
      <t>キュウカ</t>
    </rPh>
    <rPh sb="32" eb="33">
      <t>フク</t>
    </rPh>
    <rPh sb="34" eb="37">
      <t>ジカンスウ</t>
    </rPh>
    <rPh sb="38" eb="40">
      <t>キサイ</t>
    </rPh>
    <rPh sb="58" eb="60">
      <t>サンシュツ</t>
    </rPh>
    <rPh sb="60" eb="62">
      <t>ホウホウ</t>
    </rPh>
    <rPh sb="68" eb="70">
      <t>ゲンソク</t>
    </rPh>
    <rPh sb="99" eb="101">
      <t>ケイサン</t>
    </rPh>
    <rPh sb="102" eb="103">
      <t>ホン</t>
    </rPh>
    <rPh sb="107" eb="109">
      <t>シヨウ</t>
    </rPh>
    <rPh sb="119" eb="121">
      <t>ケッキン</t>
    </rPh>
    <rPh sb="134" eb="135">
      <t>コト</t>
    </rPh>
    <rPh sb="140" eb="142">
      <t>ガイトウ</t>
    </rPh>
    <rPh sb="142" eb="143">
      <t>シャ</t>
    </rPh>
    <rPh sb="148" eb="149">
      <t>ホン</t>
    </rPh>
    <rPh sb="153" eb="155">
      <t>シヨウ</t>
    </rPh>
    <rPh sb="159" eb="162">
      <t>タンジカン</t>
    </rPh>
    <rPh sb="162" eb="165">
      <t>ロウドウシャ</t>
    </rPh>
    <rPh sb="165" eb="167">
      <t>ロウドウ</t>
    </rPh>
    <rPh sb="167" eb="169">
      <t>ジカン</t>
    </rPh>
    <rPh sb="169" eb="171">
      <t>エンチョウ</t>
    </rPh>
    <rPh sb="171" eb="173">
      <t>シエン</t>
    </rPh>
    <rPh sb="177" eb="180">
      <t>ジギョウヌシ</t>
    </rPh>
    <rPh sb="181" eb="183">
      <t>カタム</t>
    </rPh>
    <rPh sb="194" eb="196">
      <t>キサイ</t>
    </rPh>
    <rPh sb="197" eb="199">
      <t>ケイサン</t>
    </rPh>
    <rPh sb="200" eb="202">
      <t>ヒツヨウ</t>
    </rPh>
    <phoneticPr fontId="1"/>
  </si>
  <si>
    <r>
      <rPr>
        <sz val="11"/>
        <color rgb="FF000000"/>
        <rFont val="ＭＳ Ｐゴシック"/>
        <family val="2"/>
        <charset val="128"/>
      </rPr>
      <t>【</t>
    </r>
    <r>
      <rPr>
        <sz val="11"/>
        <color rgb="FF000000"/>
        <rFont val="Calibri"/>
        <family val="2"/>
      </rPr>
      <t>Q&amp;A</t>
    </r>
    <r>
      <rPr>
        <sz val="11"/>
        <color rgb="FF000000"/>
        <rFont val="游ゴシック"/>
        <family val="2"/>
        <charset val="128"/>
      </rPr>
      <t xml:space="preserve">はこちらから】
</t>
    </r>
    <r>
      <rPr>
        <sz val="11"/>
        <color rgb="FF000000"/>
        <rFont val="Calibri"/>
        <family val="2"/>
      </rPr>
      <t xml:space="preserve">https://www.mhlw.go.jp/stf/seisakunitsuite/bunya/koyou_roudou/part_haken/jigyounushi/career.html
</t>
    </r>
    <r>
      <rPr>
        <sz val="11"/>
        <color rgb="FF000000"/>
        <rFont val="游ゴシック"/>
        <family val="2"/>
        <charset val="128"/>
      </rPr>
      <t>『キャリアアップ助成金（短時間労働者労働時間延長支援コース）に関する</t>
    </r>
    <r>
      <rPr>
        <sz val="11"/>
        <color rgb="FF000000"/>
        <rFont val="Calibri"/>
        <family val="2"/>
      </rPr>
      <t>Q&amp;A</t>
    </r>
    <r>
      <rPr>
        <sz val="11"/>
        <color rgb="FF000000"/>
        <rFont val="游ゴシック"/>
        <family val="2"/>
        <charset val="128"/>
      </rPr>
      <t>』</t>
    </r>
    <phoneticPr fontId="1"/>
  </si>
  <si>
    <r>
      <t xml:space="preserve">                              『キャリアアップ助成金（短時間労働者労働時間延長支援コース）に関する</t>
    </r>
    <r>
      <rPr>
        <sz val="11"/>
        <color rgb="FF000000"/>
        <rFont val="Calibri"/>
        <family val="2"/>
      </rPr>
      <t>Q&amp;A</t>
    </r>
    <r>
      <rPr>
        <sz val="11"/>
        <color rgb="FF000000"/>
        <rFont val="ＭＳ ゴシック"/>
        <family val="3"/>
        <charset val="128"/>
      </rPr>
      <t>』</t>
    </r>
    <phoneticPr fontId="1"/>
  </si>
  <si>
    <t>山形労働局助成金センター　0709</t>
    <rPh sb="0" eb="2">
      <t>ヤマガタ</t>
    </rPh>
    <rPh sb="2" eb="5">
      <t>ロウドウキョク</t>
    </rPh>
    <rPh sb="5" eb="8">
      <t>ジョセイキン</t>
    </rPh>
    <phoneticPr fontId="1"/>
  </si>
  <si>
    <t>（参考様式）　社会保険適用時処遇改善コース（労働時間延長メニュー）　延長時間確認ツール</t>
    <phoneticPr fontId="1"/>
  </si>
  <si>
    <t>（参考様式）短時間労働者労働時間延長支援コース【1年目の取組】　延長時間確認ツール　　　　　　</t>
    <rPh sb="1" eb="3">
      <t>サンコウ</t>
    </rPh>
    <rPh sb="3" eb="5">
      <t>ヨウシキ</t>
    </rPh>
    <rPh sb="6" eb="9">
      <t>タンジカン</t>
    </rPh>
    <rPh sb="9" eb="12">
      <t>ロウドウシャ</t>
    </rPh>
    <rPh sb="12" eb="14">
      <t>ロウドウ</t>
    </rPh>
    <rPh sb="14" eb="16">
      <t>ジカン</t>
    </rPh>
    <rPh sb="16" eb="18">
      <t>エンチョウ</t>
    </rPh>
    <rPh sb="18" eb="20">
      <t>シエン</t>
    </rPh>
    <rPh sb="25" eb="27">
      <t>ネンメ</t>
    </rPh>
    <rPh sb="28" eb="30">
      <t>トリクミ</t>
    </rPh>
    <rPh sb="32" eb="34">
      <t>エンチョウ</t>
    </rPh>
    <rPh sb="34" eb="36">
      <t>ジカン</t>
    </rPh>
    <rPh sb="36" eb="38">
      <t>カクニン</t>
    </rPh>
    <phoneticPr fontId="1"/>
  </si>
  <si>
    <r>
      <t>（延長時間５時間未満の場合</t>
    </r>
    <r>
      <rPr>
        <b/>
        <sz val="10"/>
        <color theme="1"/>
        <rFont val="Meiryo UI"/>
        <family val="3"/>
        <charset val="128"/>
      </rPr>
      <t>のみ</t>
    </r>
    <r>
      <rPr>
        <sz val="10"/>
        <color theme="1"/>
        <rFont val="Meiryo UI"/>
        <family val="3"/>
        <charset val="128"/>
      </rPr>
      <t>記載）</t>
    </r>
    <rPh sb="1" eb="3">
      <t>エンチョウ</t>
    </rPh>
    <rPh sb="3" eb="5">
      <t>ジカン</t>
    </rPh>
    <rPh sb="6" eb="8">
      <t>ジカン</t>
    </rPh>
    <rPh sb="8" eb="10">
      <t>ミマン</t>
    </rPh>
    <rPh sb="11" eb="13">
      <t>バアイ</t>
    </rPh>
    <rPh sb="15" eb="1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</si>
</sst>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[$-411]ge\.m\.d;@"/>
    <numFmt numFmtId="178" formatCode="General\%"/>
    <numFmt numFmtId="179" formatCode="#,##0&quot;円&quot;"/>
  </numFmts>
  <fonts count="2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rgb="FF0070C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4"/>
      <color theme="1"/>
      <name val="Meiryo UI"/>
      <family val="3"/>
      <charset val="128"/>
    </font>
    <font>
      <sz val="11"/>
      <color rgb="FF000000"/>
      <name val="Calibri"/>
      <family val="2"/>
    </font>
    <font>
      <sz val="11"/>
      <color rgb="FF000000"/>
      <name val="Yu Gothic"/>
      <family val="3"/>
      <charset val="128"/>
      <scheme val="minor"/>
    </font>
    <font>
      <sz val="11"/>
      <color rgb="FF000000"/>
      <name val="ＭＳ ゴシック"/>
      <family val="3"/>
      <charset val="128"/>
    </font>
    <font>
      <sz val="11"/>
      <color rgb="FF000000"/>
      <name val="游ゴシック"/>
      <family val="2"/>
      <charset val="128"/>
    </font>
    <font>
      <sz val="11"/>
      <color rgb="FF000000"/>
      <name val="ＭＳ Ｐゴシック"/>
      <family val="2"/>
      <charset val="128"/>
    </font>
    <font>
      <sz val="11"/>
      <color rgb="FF000000"/>
      <name val="Calibri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48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2" xfId="0" applyFont="1" applyFill="1" applyBorder="1" applyAlignment="1" applyProtection="1">
      <alignment horizontal="center" vertical="center"/>
      <protection locked="0"/>
    </xf>
    <xf numFmtId="0" fontId="6" fillId="4" borderId="24" xfId="0" applyFont="1" applyFill="1" applyBorder="1" applyAlignment="1" applyProtection="1">
      <alignment horizontal="center" vertical="center"/>
      <protection locked="0"/>
    </xf>
    <xf numFmtId="0" fontId="6" fillId="4" borderId="25" xfId="0" applyFont="1" applyFill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6" fillId="4" borderId="26" xfId="0" applyFont="1" applyFill="1" applyBorder="1" applyAlignment="1" applyProtection="1">
      <alignment horizontal="center" vertical="center"/>
      <protection locked="0"/>
    </xf>
    <xf numFmtId="179" fontId="6" fillId="4" borderId="19" xfId="1" applyNumberFormat="1" applyFont="1" applyFill="1" applyBorder="1" applyAlignment="1" applyProtection="1">
      <alignment horizontal="center" vertical="center"/>
      <protection locked="0"/>
    </xf>
    <xf numFmtId="179" fontId="6" fillId="4" borderId="20" xfId="1" applyNumberFormat="1" applyFont="1" applyFill="1" applyBorder="1" applyAlignment="1" applyProtection="1">
      <alignment horizontal="center" vertical="center"/>
      <protection locked="0"/>
    </xf>
    <xf numFmtId="179" fontId="6" fillId="4" borderId="21" xfId="1" applyNumberFormat="1" applyFont="1" applyFill="1" applyBorder="1" applyAlignment="1" applyProtection="1">
      <alignment horizontal="center" vertical="center"/>
      <protection locked="0"/>
    </xf>
    <xf numFmtId="179" fontId="6" fillId="4" borderId="22" xfId="1" applyNumberFormat="1" applyFont="1" applyFill="1" applyBorder="1" applyAlignment="1" applyProtection="1">
      <alignment horizontal="center" vertical="center"/>
      <protection locked="0"/>
    </xf>
    <xf numFmtId="179" fontId="6" fillId="4" borderId="23" xfId="1" applyNumberFormat="1" applyFont="1" applyFill="1" applyBorder="1" applyAlignment="1" applyProtection="1">
      <alignment horizontal="center" vertical="center"/>
      <protection locked="0"/>
    </xf>
    <xf numFmtId="179" fontId="6" fillId="4" borderId="25" xfId="1" applyNumberFormat="1" applyFon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center" vertical="center"/>
    </xf>
    <xf numFmtId="1" fontId="13" fillId="0" borderId="5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179" fontId="13" fillId="0" borderId="3" xfId="1" applyNumberFormat="1" applyFont="1" applyFill="1" applyBorder="1" applyAlignment="1" applyProtection="1">
      <alignment horizontal="center" vertical="center"/>
    </xf>
    <xf numFmtId="178" fontId="3" fillId="0" borderId="7" xfId="2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0" fontId="6" fillId="4" borderId="27" xfId="0" applyFont="1" applyFill="1" applyBorder="1" applyAlignment="1" applyProtection="1">
      <alignment horizontal="center" vertical="center"/>
      <protection locked="0"/>
    </xf>
    <xf numFmtId="0" fontId="6" fillId="4" borderId="20" xfId="0" applyFont="1" applyFill="1" applyBorder="1" applyAlignment="1" applyProtection="1">
      <alignment horizontal="center" vertical="center"/>
      <protection locked="0"/>
    </xf>
    <xf numFmtId="0" fontId="13" fillId="0" borderId="10" xfId="0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176" fontId="13" fillId="0" borderId="15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9" fontId="6" fillId="0" borderId="0" xfId="1" applyNumberFormat="1" applyFont="1" applyFill="1" applyBorder="1" applyAlignment="1" applyProtection="1">
      <alignment horizontal="center" vertical="center"/>
    </xf>
    <xf numFmtId="178" fontId="3" fillId="0" borderId="0" xfId="2" applyNumberFormat="1" applyFont="1" applyBorder="1" applyAlignment="1" applyProtection="1">
      <alignment horizontal="center" vertical="center"/>
    </xf>
    <xf numFmtId="177" fontId="15" fillId="4" borderId="28" xfId="0" applyNumberFormat="1" applyFont="1" applyFill="1" applyBorder="1" applyAlignment="1" applyProtection="1">
      <alignment horizontal="center" vertical="center"/>
      <protection locked="0"/>
    </xf>
    <xf numFmtId="177" fontId="3" fillId="4" borderId="27" xfId="0" applyNumberFormat="1" applyFont="1" applyFill="1" applyBorder="1" applyAlignment="1" applyProtection="1">
      <alignment horizontal="center" vertical="center"/>
      <protection locked="0"/>
    </xf>
    <xf numFmtId="177" fontId="15" fillId="4" borderId="20" xfId="0" applyNumberFormat="1" applyFont="1" applyFill="1" applyBorder="1" applyAlignment="1" applyProtection="1">
      <alignment horizontal="center" vertical="center"/>
      <protection locked="0"/>
    </xf>
    <xf numFmtId="177" fontId="15" fillId="4" borderId="29" xfId="0" applyNumberFormat="1" applyFont="1" applyFill="1" applyBorder="1" applyAlignment="1" applyProtection="1">
      <alignment horizontal="center" vertical="center"/>
      <protection locked="0"/>
    </xf>
    <xf numFmtId="177" fontId="3" fillId="4" borderId="24" xfId="0" applyNumberFormat="1" applyFont="1" applyFill="1" applyBorder="1" applyAlignment="1" applyProtection="1">
      <alignment horizontal="center" vertical="center"/>
      <protection locked="0"/>
    </xf>
    <xf numFmtId="177" fontId="15" fillId="4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6" fillId="4" borderId="31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32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178" fontId="3" fillId="0" borderId="7" xfId="2" applyNumberFormat="1" applyFont="1" applyBorder="1" applyAlignment="1" applyProtection="1">
      <alignment horizontal="center" vertical="center"/>
    </xf>
    <xf numFmtId="57" fontId="5" fillId="0" borderId="0" xfId="0" applyNumberFormat="1" applyFont="1" applyAlignment="1">
      <alignment vertical="center"/>
    </xf>
    <xf numFmtId="56" fontId="5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6" fillId="4" borderId="34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35" xfId="0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0" fillId="0" borderId="0" xfId="0" applyFont="1"/>
    <xf numFmtId="0" fontId="21" fillId="0" borderId="2" xfId="0" applyFont="1" applyBorder="1"/>
    <xf numFmtId="0" fontId="3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 shrinkToFi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5" fillId="0" borderId="0" xfId="0" applyFont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20" fillId="0" borderId="13" xfId="0" applyFont="1" applyBorder="1" applyAlignment="1" applyProtection="1">
      <alignment horizontal="left" vertical="top"/>
      <protection locked="0"/>
    </xf>
    <xf numFmtId="0" fontId="20" fillId="0" borderId="2" xfId="0" applyFont="1" applyBorder="1" applyAlignment="1" applyProtection="1">
      <alignment horizontal="left" vertical="top"/>
      <protection locked="0"/>
    </xf>
    <xf numFmtId="0" fontId="20" fillId="0" borderId="14" xfId="0" applyFont="1" applyBorder="1" applyAlignment="1" applyProtection="1">
      <alignment horizontal="left" vertical="top"/>
      <protection locked="0"/>
    </xf>
    <xf numFmtId="0" fontId="16" fillId="0" borderId="0" xfId="0" applyFont="1" applyAlignment="1">
      <alignment horizontal="center" vertical="center"/>
    </xf>
    <xf numFmtId="57" fontId="5" fillId="4" borderId="16" xfId="0" applyNumberFormat="1" applyFont="1" applyFill="1" applyBorder="1" applyAlignment="1" applyProtection="1">
      <alignment horizontal="center" vertical="center"/>
      <protection locked="0"/>
    </xf>
    <xf numFmtId="57" fontId="5" fillId="4" borderId="17" xfId="0" applyNumberFormat="1" applyFont="1" applyFill="1" applyBorder="1" applyAlignment="1" applyProtection="1">
      <alignment horizontal="center" vertical="center"/>
      <protection locked="0"/>
    </xf>
    <xf numFmtId="57" fontId="5" fillId="4" borderId="18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7" fontId="5" fillId="4" borderId="16" xfId="0" applyNumberFormat="1" applyFont="1" applyFill="1" applyBorder="1" applyAlignment="1" applyProtection="1">
      <alignment horizontal="center" vertical="center"/>
      <protection locked="0"/>
    </xf>
    <xf numFmtId="177" fontId="5" fillId="4" borderId="17" xfId="0" applyNumberFormat="1" applyFont="1" applyFill="1" applyBorder="1" applyAlignment="1" applyProtection="1">
      <alignment horizontal="center" vertical="center"/>
      <protection locked="0"/>
    </xf>
    <xf numFmtId="177" fontId="5" fillId="4" borderId="18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56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2.xml" Type="http://schemas.openxmlformats.org/officeDocument/2006/relationships/customXml"/><Relationship Id="rId11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Relationship Id="rId9" Target="../customXml/item1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501015</xdr:rowOff>
    </xdr:from>
    <xdr:to>
      <xdr:col>5</xdr:col>
      <xdr:colOff>525780</xdr:colOff>
      <xdr:row>1</xdr:row>
      <xdr:rowOff>388620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7E85EB5-3055-43F5-A104-C485EB96A328}"/>
            </a:ext>
          </a:extLst>
        </xdr:cNvPr>
        <xdr:cNvSpPr txBox="1"/>
      </xdr:nvSpPr>
      <xdr:spPr>
        <a:xfrm>
          <a:off x="76199" y="501015"/>
          <a:ext cx="4503421" cy="3905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労働時間延長日が賃金締切日の翌日である場合</a:t>
          </a:r>
          <a:r>
            <a:rPr kumimoji="1" lang="en-US" altLang="ja-JP" sz="1200" b="1"/>
            <a:t>】</a:t>
          </a:r>
          <a:endParaRPr kumimoji="1" lang="ja-JP" altLang="en-US" sz="1200" b="1"/>
        </a:p>
      </xdr:txBody>
    </xdr:sp>
    <xdr:clientData/>
  </xdr:twoCellAnchor>
  <xdr:twoCellAnchor>
    <xdr:from>
      <xdr:col>0</xdr:col>
      <xdr:colOff>30480</xdr:colOff>
      <xdr:row>0</xdr:row>
      <xdr:rowOff>83820</xdr:rowOff>
    </xdr:from>
    <xdr:to>
      <xdr:col>2</xdr:col>
      <xdr:colOff>289560</xdr:colOff>
      <xdr:row>0</xdr:row>
      <xdr:rowOff>434340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AEE8DC8-86B4-4659-A6EA-722113A5E2FC}"/>
            </a:ext>
          </a:extLst>
        </xdr:cNvPr>
        <xdr:cNvSpPr/>
      </xdr:nvSpPr>
      <xdr:spPr>
        <a:xfrm>
          <a:off x="30480" y="83820"/>
          <a:ext cx="1912620" cy="350520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社保コース</a:t>
          </a:r>
        </a:p>
      </xdr:txBody>
    </xdr:sp>
    <xdr:clientData/>
  </xdr:twoCellAnchor>
  <xdr:twoCellAnchor>
    <xdr:from>
      <xdr:col>18</xdr:col>
      <xdr:colOff>571500</xdr:colOff>
      <xdr:row>33</xdr:row>
      <xdr:rowOff>114300</xdr:rowOff>
    </xdr:from>
    <xdr:to>
      <xdr:col>23</xdr:col>
      <xdr:colOff>142875</xdr:colOff>
      <xdr:row>42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1357552-9B14-E6BF-4438-F7BD2D230D29}"/>
            </a:ext>
          </a:extLst>
        </xdr:cNvPr>
        <xdr:cNvSpPr txBox="1"/>
      </xdr:nvSpPr>
      <xdr:spPr>
        <a:xfrm>
          <a:off x="14401800" y="9258300"/>
          <a:ext cx="3000375" cy="174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Q&amp;A</a:t>
          </a:r>
          <a:r>
            <a:rPr kumimoji="1" lang="ja-JP" altLang="en-US" sz="1100"/>
            <a:t>はこちらから→</a:t>
          </a:r>
          <a:r>
            <a:rPr kumimoji="1" lang="en-US" altLang="ja-JP" sz="1100"/>
            <a:t>https://www.mhlw.go.jp/stf/seisakunitsuite/bunya/koyou_roudou/part_haken/jigyounushi/career.html</a:t>
          </a:r>
        </a:p>
        <a:p>
          <a:r>
            <a:rPr kumimoji="1" lang="ja-JP" altLang="en-US" sz="1100"/>
            <a:t>　　　　　　　　　　　　　　　　　　　　　　　　　　　　　　　　　　　　　　　　　　　　　　　　　　　　　</a:t>
          </a:r>
          <a:r>
            <a:rPr kumimoji="1" lang="en-US" altLang="ja-JP" sz="1100"/>
            <a:t>『</a:t>
          </a:r>
          <a:r>
            <a:rPr kumimoji="1" lang="ja-JP" altLang="en-US" sz="1100"/>
            <a:t>キャリアアップ助成金（短時間労働者労働時間延長支援コース）に関する</a:t>
          </a:r>
          <a:r>
            <a:rPr kumimoji="1" lang="en-US" altLang="ja-JP" sz="1100"/>
            <a:t>Q&amp;A』</a:t>
          </a: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1</xdr:row>
      <xdr:rowOff>57150</xdr:rowOff>
    </xdr:from>
    <xdr:to>
      <xdr:col>5</xdr:col>
      <xdr:colOff>306705</xdr:colOff>
      <xdr:row>1</xdr:row>
      <xdr:rowOff>447675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6193A43-5FA4-4B28-B08E-A799D7A8EACE}"/>
            </a:ext>
          </a:extLst>
        </xdr:cNvPr>
        <xdr:cNvSpPr txBox="1"/>
      </xdr:nvSpPr>
      <xdr:spPr>
        <a:xfrm>
          <a:off x="211454" y="560070"/>
          <a:ext cx="4149091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労働時間延長日が賃金締切日の翌日で</a:t>
          </a:r>
          <a:r>
            <a:rPr kumimoji="1" lang="ja-JP" altLang="en-US" sz="1200" b="1" u="sng"/>
            <a:t>ない</a:t>
          </a:r>
          <a:r>
            <a:rPr kumimoji="1" lang="ja-JP" altLang="en-US" sz="1200" b="1"/>
            <a:t>場合</a:t>
          </a:r>
          <a:r>
            <a:rPr kumimoji="1" lang="en-US" altLang="ja-JP" sz="1200" b="1"/>
            <a:t>】</a:t>
          </a:r>
          <a:endParaRPr kumimoji="1" lang="ja-JP" altLang="en-US" sz="1200" b="1"/>
        </a:p>
      </xdr:txBody>
    </xdr:sp>
    <xdr:clientData/>
  </xdr:twoCellAnchor>
  <xdr:twoCellAnchor>
    <xdr:from>
      <xdr:col>0</xdr:col>
      <xdr:colOff>68580</xdr:colOff>
      <xdr:row>0</xdr:row>
      <xdr:rowOff>85725</xdr:rowOff>
    </xdr:from>
    <xdr:to>
      <xdr:col>2</xdr:col>
      <xdr:colOff>327660</xdr:colOff>
      <xdr:row>0</xdr:row>
      <xdr:rowOff>436245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F5E2583-24A1-10B0-3EFD-83C0F17C0233}"/>
            </a:ext>
          </a:extLst>
        </xdr:cNvPr>
        <xdr:cNvSpPr/>
      </xdr:nvSpPr>
      <xdr:spPr>
        <a:xfrm>
          <a:off x="68580" y="85725"/>
          <a:ext cx="1916430" cy="350520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社保コース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501015</xdr:rowOff>
    </xdr:from>
    <xdr:to>
      <xdr:col>5</xdr:col>
      <xdr:colOff>525780</xdr:colOff>
      <xdr:row>1</xdr:row>
      <xdr:rowOff>388620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32A8105-36B3-43E8-9F1B-DDC82C44A26F}"/>
            </a:ext>
          </a:extLst>
        </xdr:cNvPr>
        <xdr:cNvSpPr txBox="1"/>
      </xdr:nvSpPr>
      <xdr:spPr>
        <a:xfrm>
          <a:off x="76199" y="234315"/>
          <a:ext cx="3878581" cy="24003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労働時間延長日が賃金締切日の翌日である場合</a:t>
          </a:r>
          <a:r>
            <a:rPr kumimoji="1" lang="en-US" altLang="ja-JP" sz="1200" b="1"/>
            <a:t>】</a:t>
          </a:r>
          <a:endParaRPr kumimoji="1" lang="ja-JP" altLang="en-US" sz="1200" b="1"/>
        </a:p>
      </xdr:txBody>
    </xdr:sp>
    <xdr:clientData/>
  </xdr:twoCellAnchor>
  <xdr:twoCellAnchor>
    <xdr:from>
      <xdr:col>0</xdr:col>
      <xdr:colOff>53340</xdr:colOff>
      <xdr:row>0</xdr:row>
      <xdr:rowOff>83820</xdr:rowOff>
    </xdr:from>
    <xdr:to>
      <xdr:col>2</xdr:col>
      <xdr:colOff>312420</xdr:colOff>
      <xdr:row>0</xdr:row>
      <xdr:rowOff>434340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D4534EC-8A07-4B23-8FFF-3783D362D646}"/>
            </a:ext>
          </a:extLst>
        </xdr:cNvPr>
        <xdr:cNvSpPr/>
      </xdr:nvSpPr>
      <xdr:spPr>
        <a:xfrm>
          <a:off x="53340" y="83820"/>
          <a:ext cx="1630680" cy="150495"/>
        </a:xfrm>
        <a:prstGeom prst="roundRect">
          <a:avLst/>
        </a:prstGeom>
        <a:solidFill>
          <a:srgbClr val="FF3399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支援コース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1</xdr:row>
      <xdr:rowOff>57150</xdr:rowOff>
    </xdr:from>
    <xdr:to>
      <xdr:col>5</xdr:col>
      <xdr:colOff>306705</xdr:colOff>
      <xdr:row>1</xdr:row>
      <xdr:rowOff>447675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9D5A132-CF6F-4495-9861-9BF53D4EC0E3}"/>
            </a:ext>
          </a:extLst>
        </xdr:cNvPr>
        <xdr:cNvSpPr txBox="1"/>
      </xdr:nvSpPr>
      <xdr:spPr>
        <a:xfrm>
          <a:off x="211454" y="295275"/>
          <a:ext cx="3524251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労働時間延長日が賃金締切日の翌日で</a:t>
          </a:r>
          <a:r>
            <a:rPr kumimoji="1" lang="ja-JP" altLang="en-US" sz="1200" b="1" u="sng"/>
            <a:t>ない</a:t>
          </a:r>
          <a:r>
            <a:rPr kumimoji="1" lang="ja-JP" altLang="en-US" sz="1200" b="1"/>
            <a:t>場合</a:t>
          </a:r>
          <a:r>
            <a:rPr kumimoji="1" lang="en-US" altLang="ja-JP" sz="1200" b="1"/>
            <a:t>】</a:t>
          </a:r>
          <a:endParaRPr kumimoji="1" lang="ja-JP" altLang="en-US" sz="1200" b="1"/>
        </a:p>
      </xdr:txBody>
    </xdr:sp>
    <xdr:clientData/>
  </xdr:twoCellAnchor>
  <xdr:twoCellAnchor>
    <xdr:from>
      <xdr:col>0</xdr:col>
      <xdr:colOff>45720</xdr:colOff>
      <xdr:row>0</xdr:row>
      <xdr:rowOff>91440</xdr:rowOff>
    </xdr:from>
    <xdr:to>
      <xdr:col>2</xdr:col>
      <xdr:colOff>304800</xdr:colOff>
      <xdr:row>0</xdr:row>
      <xdr:rowOff>441960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55F6E27-E629-4DF0-82BB-40A9C042F105}"/>
            </a:ext>
          </a:extLst>
        </xdr:cNvPr>
        <xdr:cNvSpPr/>
      </xdr:nvSpPr>
      <xdr:spPr>
        <a:xfrm>
          <a:off x="45720" y="91440"/>
          <a:ext cx="1630680" cy="150495"/>
        </a:xfrm>
        <a:prstGeom prst="roundRect">
          <a:avLst/>
        </a:prstGeom>
        <a:solidFill>
          <a:srgbClr val="FF3399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支援コース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Relationship Id="rId3" Target="../drawings/vmlDrawing2.vml" Type="http://schemas.openxmlformats.org/officeDocument/2006/relationships/vmlDrawing"/><Relationship Id="rId4" Target="../comments2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Relationship Id="rId3" Target="../drawings/vmlDrawing3.vml" Type="http://schemas.openxmlformats.org/officeDocument/2006/relationships/vmlDrawing"/><Relationship Id="rId4" Target="../comments3.xml" Type="http://schemas.openxmlformats.org/officeDocument/2006/relationships/comment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Relationship Id="rId3" Target="../drawings/vmlDrawing4.vml" Type="http://schemas.openxmlformats.org/officeDocument/2006/relationships/vmlDrawing"/><Relationship Id="rId4" Target="../comments4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046E6-1946-4984-83B4-1F4F0908FA17}">
  <sheetPr>
    <tabColor rgb="FF00B0F0"/>
    <pageSetUpPr fitToPage="1"/>
  </sheetPr>
  <dimension ref="A1:Q24"/>
  <sheetViews>
    <sheetView tabSelected="1" zoomScale="90" zoomScaleNormal="90" workbookViewId="0">
      <selection activeCell="C3" sqref="C3:F3"/>
    </sheetView>
  </sheetViews>
  <sheetFormatPr defaultColWidth="9" defaultRowHeight="15.75"/>
  <cols>
    <col min="1" max="1" width="5.125" style="1" customWidth="1"/>
    <col min="2" max="2" width="16.625" style="1" customWidth="1"/>
    <col min="3" max="8" width="10.5" style="1" customWidth="1"/>
    <col min="9" max="10" width="8.125" style="1" customWidth="1"/>
    <col min="11" max="11" width="12.875" style="1" customWidth="1"/>
    <col min="12" max="16" width="9.625" style="1" customWidth="1"/>
    <col min="17" max="17" width="10.5" style="1" customWidth="1"/>
    <col min="18" max="16384" width="9" style="1"/>
  </cols>
  <sheetData>
    <row r="1" spans="1:17" ht="39.75" customHeight="1">
      <c r="A1" s="53"/>
      <c r="B1" s="54"/>
      <c r="C1" s="54"/>
      <c r="D1" s="92" t="s">
        <v>0</v>
      </c>
      <c r="E1" s="92"/>
      <c r="F1" s="92"/>
      <c r="G1" s="92"/>
      <c r="H1" s="92"/>
      <c r="I1" s="92"/>
      <c r="J1" s="92"/>
      <c r="K1" s="92"/>
      <c r="L1" s="92"/>
      <c r="M1" s="92"/>
      <c r="N1" s="92"/>
      <c r="O1" s="54"/>
      <c r="P1" s="54"/>
      <c r="Q1" s="54"/>
    </row>
    <row r="2" spans="1:17" ht="39.75" customHeight="1" thickBot="1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118"/>
      <c r="Q2" s="118"/>
    </row>
    <row r="3" spans="1:17" ht="22.5" customHeight="1" thickBot="1">
      <c r="A3" s="55"/>
      <c r="B3" s="57" t="s">
        <v>1</v>
      </c>
      <c r="C3" s="119"/>
      <c r="D3" s="120"/>
      <c r="E3" s="120"/>
      <c r="F3" s="121"/>
      <c r="G3" s="68"/>
      <c r="H3" s="68"/>
      <c r="I3" s="68"/>
      <c r="J3" s="56"/>
      <c r="K3" s="56"/>
      <c r="L3" s="56"/>
      <c r="M3" s="56"/>
      <c r="N3" s="56"/>
      <c r="O3" s="56"/>
      <c r="P3" s="56"/>
      <c r="Q3" s="56"/>
    </row>
    <row r="4" spans="1:17" ht="23.25" customHeight="1">
      <c r="A4" s="58"/>
      <c r="B4" s="58"/>
      <c r="C4" s="69"/>
      <c r="D4" s="54"/>
      <c r="E4" s="54"/>
      <c r="F4" s="54"/>
      <c r="G4" s="54"/>
      <c r="H4" s="54"/>
      <c r="I4" s="54"/>
      <c r="J4" s="56"/>
      <c r="K4" s="57"/>
      <c r="L4" s="54"/>
      <c r="M4" s="54"/>
      <c r="N4" s="54"/>
      <c r="O4" s="54"/>
      <c r="P4" s="54"/>
      <c r="Q4" s="56"/>
    </row>
    <row r="5" spans="1:17" ht="12" customHeight="1">
      <c r="A5" s="7"/>
      <c r="B5" s="7"/>
      <c r="C5" s="3"/>
      <c r="D5" s="2"/>
      <c r="E5" s="2"/>
      <c r="F5" s="2"/>
      <c r="G5" s="2"/>
      <c r="H5" s="2"/>
      <c r="I5" s="2"/>
      <c r="J5" s="2"/>
      <c r="K5" s="2"/>
      <c r="L5" s="56"/>
      <c r="M5" s="2"/>
      <c r="N5" s="2"/>
      <c r="O5" s="56"/>
      <c r="P5" s="3"/>
      <c r="Q5" s="56"/>
    </row>
    <row r="6" spans="1:17" ht="23.25" customHeight="1">
      <c r="A6" s="101" t="s">
        <v>2</v>
      </c>
      <c r="B6" s="101" t="s">
        <v>3</v>
      </c>
      <c r="C6" s="123" t="s">
        <v>4</v>
      </c>
      <c r="D6" s="124"/>
      <c r="E6" s="124"/>
      <c r="F6" s="124"/>
      <c r="G6" s="124"/>
      <c r="H6" s="124"/>
      <c r="I6" s="124"/>
      <c r="J6" s="124"/>
      <c r="K6" s="4" t="s">
        <v>5</v>
      </c>
      <c r="L6" s="100" t="s">
        <v>6</v>
      </c>
      <c r="M6" s="125" t="s">
        <v>7</v>
      </c>
      <c r="N6" s="125"/>
      <c r="O6" s="126"/>
      <c r="P6" s="125"/>
      <c r="Q6" s="100" t="s">
        <v>8</v>
      </c>
    </row>
    <row r="7" spans="1:17" ht="23.25" customHeight="1">
      <c r="A7" s="101"/>
      <c r="B7" s="101"/>
      <c r="C7" s="123" t="s">
        <v>9</v>
      </c>
      <c r="D7" s="124"/>
      <c r="E7" s="124"/>
      <c r="F7" s="124"/>
      <c r="G7" s="124"/>
      <c r="H7" s="124"/>
      <c r="I7" s="124"/>
      <c r="J7" s="124"/>
      <c r="K7" s="93" t="s">
        <v>10</v>
      </c>
      <c r="L7" s="101"/>
      <c r="M7" s="95" t="s">
        <v>11</v>
      </c>
      <c r="N7" s="94" t="s">
        <v>12</v>
      </c>
      <c r="O7" s="100" t="s">
        <v>13</v>
      </c>
      <c r="P7" s="126" t="s">
        <v>14</v>
      </c>
      <c r="Q7" s="100"/>
    </row>
    <row r="8" spans="1:17" ht="16.899999999999999" customHeight="1">
      <c r="A8" s="101"/>
      <c r="B8" s="101"/>
      <c r="C8" s="102" t="s">
        <v>15</v>
      </c>
      <c r="D8" s="103"/>
      <c r="E8" s="103"/>
      <c r="F8" s="103"/>
      <c r="G8" s="103"/>
      <c r="H8" s="104"/>
      <c r="I8" s="6"/>
      <c r="J8" s="6"/>
      <c r="K8" s="93"/>
      <c r="L8" s="101"/>
      <c r="M8" s="96"/>
      <c r="N8" s="98"/>
      <c r="O8" s="100"/>
      <c r="P8" s="133"/>
      <c r="Q8" s="100"/>
    </row>
    <row r="9" spans="1:17" ht="14.25" customHeight="1">
      <c r="A9" s="101"/>
      <c r="B9" s="101"/>
      <c r="C9" s="105" t="str">
        <f>IF($C$3&lt;&gt;"",EDATE($C$3,-6),"")</f>
        <v/>
      </c>
      <c r="D9" s="107" t="str">
        <f>IF($C$3&lt;&gt;"",EDATE(C$9,1),"")</f>
        <v/>
      </c>
      <c r="E9" s="107" t="str">
        <f t="shared" ref="E9:H9" si="0">IF($C$3&lt;&gt;"",EDATE(D$9,1),"")</f>
        <v/>
      </c>
      <c r="F9" s="107" t="str">
        <f t="shared" si="0"/>
        <v/>
      </c>
      <c r="G9" s="107" t="str">
        <f t="shared" si="0"/>
        <v/>
      </c>
      <c r="H9" s="107" t="str">
        <f t="shared" si="0"/>
        <v/>
      </c>
      <c r="I9" s="109" t="s">
        <v>16</v>
      </c>
      <c r="J9" s="111" t="s">
        <v>17</v>
      </c>
      <c r="K9" s="93"/>
      <c r="L9" s="101"/>
      <c r="M9" s="97"/>
      <c r="N9" s="99"/>
      <c r="O9" s="101"/>
      <c r="P9" s="134"/>
      <c r="Q9" s="100"/>
    </row>
    <row r="10" spans="1:17" ht="19.149999999999999" customHeight="1">
      <c r="A10" s="101"/>
      <c r="B10" s="122"/>
      <c r="C10" s="106"/>
      <c r="D10" s="108"/>
      <c r="E10" s="108"/>
      <c r="F10" s="108"/>
      <c r="G10" s="108"/>
      <c r="H10" s="108"/>
      <c r="I10" s="110"/>
      <c r="J10" s="112"/>
      <c r="K10" s="94"/>
      <c r="L10" s="101"/>
      <c r="M10" s="97"/>
      <c r="N10" s="99"/>
      <c r="O10" s="101"/>
      <c r="P10" s="135"/>
      <c r="Q10" s="100"/>
    </row>
    <row r="11" spans="1:17" ht="23.25" customHeight="1">
      <c r="A11" s="66" t="s">
        <v>18</v>
      </c>
      <c r="B11" s="32" t="s">
        <v>19</v>
      </c>
      <c r="C11" s="62">
        <v>122.1</v>
      </c>
      <c r="D11" s="33">
        <v>97.26</v>
      </c>
      <c r="E11" s="33">
        <v>100</v>
      </c>
      <c r="F11" s="33">
        <v>116.2</v>
      </c>
      <c r="G11" s="33">
        <v>99.1</v>
      </c>
      <c r="H11" s="33">
        <v>122.4</v>
      </c>
      <c r="I11" s="26">
        <f>IF(C11="","",SUM(C11:H11))</f>
        <v>657.06</v>
      </c>
      <c r="J11" s="27">
        <f>IF(C11="","",ROUNDUP(I11/26,0))</f>
        <v>26</v>
      </c>
      <c r="K11" s="28">
        <v>30</v>
      </c>
      <c r="L11" s="29">
        <f>IF(C11="","",ROUNDUP(K11-J11,2))</f>
        <v>4</v>
      </c>
      <c r="M11" s="30"/>
      <c r="N11" s="30"/>
      <c r="O11" s="31"/>
      <c r="P11" s="5"/>
      <c r="Q11" s="43" t="str">
        <f>IF(L11="","",IF(OR(L11&gt;=4,P11="OK"),"OK","NG"))</f>
        <v>OK</v>
      </c>
    </row>
    <row r="12" spans="1:17" ht="23.25" customHeight="1" thickBot="1">
      <c r="A12" s="66" t="s">
        <v>18</v>
      </c>
      <c r="B12" s="28" t="s">
        <v>19</v>
      </c>
      <c r="C12" s="37">
        <v>122.1</v>
      </c>
      <c r="D12" s="28">
        <v>100.26</v>
      </c>
      <c r="E12" s="28">
        <v>120</v>
      </c>
      <c r="F12" s="28">
        <v>116.2</v>
      </c>
      <c r="G12" s="28">
        <v>99.1</v>
      </c>
      <c r="H12" s="28">
        <v>130.4</v>
      </c>
      <c r="I12" s="8">
        <f>IF(C12="","",SUM(C12:H12))</f>
        <v>688.06</v>
      </c>
      <c r="J12" s="9">
        <f>IF(C12="","",ROUNDUP(I12/26,0))</f>
        <v>27</v>
      </c>
      <c r="K12" s="28">
        <v>30</v>
      </c>
      <c r="L12" s="29">
        <f>IF(C12="","",ROUNDUP(K12-J12,2))</f>
        <v>3</v>
      </c>
      <c r="M12" s="30">
        <v>900</v>
      </c>
      <c r="N12" s="30">
        <v>955</v>
      </c>
      <c r="O12" s="67">
        <f>IF(M12="","",ROUNDDOWN((N12-M12)/M12*100,1))</f>
        <v>6.1</v>
      </c>
      <c r="P12" s="5" t="str">
        <f>IF(M12="","",IF(OR(AND(L12&gt;=3,O12&gt;=5),AND(AND(L12&gt;=2,L12&lt;3),O12&gt;=10),AND(AND(L12&gt;=1,L12&lt;2),O12&gt;=15)),"OK","NG"))</f>
        <v>OK</v>
      </c>
      <c r="Q12" s="43" t="str">
        <f>IF(L12="","",IF(OR(L12&gt;=4,P12="OK"),"OK","NG"))</f>
        <v>OK</v>
      </c>
    </row>
    <row r="13" spans="1:17" ht="30" customHeight="1">
      <c r="A13" s="44">
        <v>1</v>
      </c>
      <c r="B13" s="34"/>
      <c r="C13" s="63"/>
      <c r="D13" s="35"/>
      <c r="E13" s="35"/>
      <c r="F13" s="35"/>
      <c r="G13" s="35"/>
      <c r="H13" s="36"/>
      <c r="I13" s="8" t="str">
        <f t="shared" ref="I13:I17" si="1">IF(C13="","",SUM(C13:H13))</f>
        <v/>
      </c>
      <c r="J13" s="9" t="str">
        <f t="shared" ref="J13:J17" si="2">IF(C13="","",ROUNDUP(I13/26,0))</f>
        <v/>
      </c>
      <c r="K13" s="15"/>
      <c r="L13" s="10" t="str">
        <f t="shared" ref="L13:L17" si="3">IF(C13="","",ROUNDUP(K13-J13,2))</f>
        <v/>
      </c>
      <c r="M13" s="18"/>
      <c r="N13" s="19"/>
      <c r="O13" s="67" t="str">
        <f t="shared" ref="O13:O17" si="4">IF(M13="","",ROUNDDOWN((N13-M13)/M13*100,1))</f>
        <v/>
      </c>
      <c r="P13" s="5" t="str">
        <f t="shared" ref="P13:P17" si="5">IF(M13="","",IF(OR(AND(L13&gt;=3,O13&gt;=5),AND(AND(L13&gt;=2,L13&lt;3),O13&gt;=10),AND(AND(L13&gt;=1,L13&lt;2),O13&gt;=15)),"OK","NG"))</f>
        <v/>
      </c>
      <c r="Q13" s="43" t="str">
        <f t="shared" ref="Q13:Q17" si="6">IF(L13="","",IF(OR(L13&gt;=4,P13="OK"),"OK","NG"))</f>
        <v/>
      </c>
    </row>
    <row r="14" spans="1:17" ht="30" customHeight="1">
      <c r="A14" s="44">
        <v>2</v>
      </c>
      <c r="B14" s="24"/>
      <c r="C14" s="64"/>
      <c r="D14" s="11"/>
      <c r="E14" s="11"/>
      <c r="F14" s="11"/>
      <c r="G14" s="11"/>
      <c r="H14" s="12"/>
      <c r="I14" s="8" t="str">
        <f>IF(C14="","",SUM(C14:H14))</f>
        <v/>
      </c>
      <c r="J14" s="9" t="str">
        <f t="shared" si="2"/>
        <v/>
      </c>
      <c r="K14" s="16"/>
      <c r="L14" s="10" t="str">
        <f>IF(C14="","",ROUNDUP(K14-J14,2))</f>
        <v/>
      </c>
      <c r="M14" s="20"/>
      <c r="N14" s="21"/>
      <c r="O14" s="67" t="str">
        <f t="shared" si="4"/>
        <v/>
      </c>
      <c r="P14" s="5" t="str">
        <f t="shared" si="5"/>
        <v/>
      </c>
      <c r="Q14" s="43" t="str">
        <f t="shared" si="6"/>
        <v/>
      </c>
    </row>
    <row r="15" spans="1:17" ht="30" customHeight="1">
      <c r="A15" s="44">
        <v>3</v>
      </c>
      <c r="B15" s="24"/>
      <c r="C15" s="64"/>
      <c r="D15" s="11"/>
      <c r="E15" s="11"/>
      <c r="F15" s="11"/>
      <c r="G15" s="11"/>
      <c r="H15" s="12"/>
      <c r="I15" s="8" t="str">
        <f t="shared" si="1"/>
        <v/>
      </c>
      <c r="J15" s="9" t="str">
        <f t="shared" si="2"/>
        <v/>
      </c>
      <c r="K15" s="16"/>
      <c r="L15" s="10" t="str">
        <f t="shared" si="3"/>
        <v/>
      </c>
      <c r="M15" s="20"/>
      <c r="N15" s="21"/>
      <c r="O15" s="67" t="str">
        <f t="shared" si="4"/>
        <v/>
      </c>
      <c r="P15" s="5" t="str">
        <f t="shared" si="5"/>
        <v/>
      </c>
      <c r="Q15" s="43" t="str">
        <f t="shared" si="6"/>
        <v/>
      </c>
    </row>
    <row r="16" spans="1:17" ht="30" customHeight="1">
      <c r="A16" s="44">
        <v>4</v>
      </c>
      <c r="B16" s="24"/>
      <c r="C16" s="64"/>
      <c r="D16" s="11"/>
      <c r="E16" s="11"/>
      <c r="F16" s="11"/>
      <c r="G16" s="11"/>
      <c r="H16" s="12"/>
      <c r="I16" s="8" t="str">
        <f t="shared" si="1"/>
        <v/>
      </c>
      <c r="J16" s="9" t="str">
        <f t="shared" si="2"/>
        <v/>
      </c>
      <c r="K16" s="16"/>
      <c r="L16" s="10" t="str">
        <f t="shared" si="3"/>
        <v/>
      </c>
      <c r="M16" s="20"/>
      <c r="N16" s="21"/>
      <c r="O16" s="67" t="str">
        <f t="shared" si="4"/>
        <v/>
      </c>
      <c r="P16" s="5" t="str">
        <f t="shared" si="5"/>
        <v/>
      </c>
      <c r="Q16" s="43" t="str">
        <f t="shared" si="6"/>
        <v/>
      </c>
    </row>
    <row r="17" spans="1:17" ht="30" customHeight="1" thickBot="1">
      <c r="A17" s="44">
        <v>5</v>
      </c>
      <c r="B17" s="22"/>
      <c r="C17" s="65"/>
      <c r="D17" s="13"/>
      <c r="E17" s="13"/>
      <c r="F17" s="13"/>
      <c r="G17" s="13"/>
      <c r="H17" s="14"/>
      <c r="I17" s="8" t="str">
        <f t="shared" si="1"/>
        <v/>
      </c>
      <c r="J17" s="9" t="str">
        <f t="shared" si="2"/>
        <v/>
      </c>
      <c r="K17" s="17"/>
      <c r="L17" s="10" t="str">
        <f t="shared" si="3"/>
        <v/>
      </c>
      <c r="M17" s="22"/>
      <c r="N17" s="23"/>
      <c r="O17" s="67" t="str">
        <f t="shared" si="4"/>
        <v/>
      </c>
      <c r="P17" s="5" t="str">
        <f t="shared" si="5"/>
        <v/>
      </c>
      <c r="Q17" s="43" t="str">
        <f t="shared" si="6"/>
        <v/>
      </c>
    </row>
    <row r="18" spans="1:17" ht="23.25" customHeight="1">
      <c r="A18" s="59"/>
      <c r="B18" s="70"/>
      <c r="C18" s="70"/>
      <c r="D18" s="70"/>
      <c r="E18" s="70"/>
      <c r="F18" s="70"/>
      <c r="G18" s="70"/>
      <c r="H18" s="70"/>
      <c r="I18" s="59"/>
      <c r="J18" s="60"/>
      <c r="K18" s="70"/>
      <c r="L18" s="61"/>
      <c r="M18" s="45"/>
      <c r="N18" s="45"/>
      <c r="O18" s="46"/>
      <c r="P18" s="59"/>
      <c r="Q18" s="59"/>
    </row>
    <row r="19" spans="1:17" ht="23.25" customHeight="1">
      <c r="A19" s="127" t="s">
        <v>20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9"/>
    </row>
    <row r="20" spans="1:17" ht="23.25" customHeight="1">
      <c r="A20" s="130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2"/>
    </row>
    <row r="21" spans="1:17" ht="21" customHeight="1">
      <c r="A21" s="130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2"/>
    </row>
    <row r="22" spans="1:17" ht="21" customHeight="1">
      <c r="A22" s="79"/>
      <c r="B22" s="82"/>
      <c r="C22" s="82"/>
      <c r="D22" s="82"/>
      <c r="E22" s="82"/>
      <c r="F22" s="82"/>
      <c r="G22" s="83"/>
      <c r="H22" s="113" t="s">
        <v>21</v>
      </c>
      <c r="I22" s="114"/>
      <c r="J22" s="114"/>
      <c r="K22" s="114"/>
      <c r="L22" s="114"/>
      <c r="M22" s="114"/>
      <c r="N22" s="114"/>
      <c r="O22" s="114"/>
      <c r="P22" s="114"/>
      <c r="Q22" s="115"/>
    </row>
    <row r="23" spans="1:17" ht="35.25" customHeight="1">
      <c r="A23" s="80"/>
      <c r="B23" s="81"/>
      <c r="C23" s="81"/>
      <c r="D23" s="81"/>
      <c r="E23" s="81"/>
      <c r="F23" s="81"/>
      <c r="G23" s="84" t="s">
        <v>22</v>
      </c>
      <c r="H23" s="116"/>
      <c r="I23" s="116"/>
      <c r="J23" s="116"/>
      <c r="K23" s="116"/>
      <c r="L23" s="116"/>
      <c r="M23" s="116"/>
      <c r="N23" s="116"/>
      <c r="O23" s="116"/>
      <c r="P23" s="116"/>
      <c r="Q23" s="117"/>
    </row>
    <row r="24" spans="1:17">
      <c r="P24" s="1" t="s">
        <v>23</v>
      </c>
    </row>
  </sheetData>
  <sheetProtection algorithmName="SHA-512" hashValue="yDMA8wXDgWSg7XidMf+VnZ2rZgf02+Js2PP8IlMnE5+AImza9J92h9UZfR8wDJtIzK3VhNcE32E/3r/O8riw8Q==" saltValue="iKsMJq9jsmUq/rnyKn1XtQ==" spinCount="100000" sheet="1" objects="1" scenarios="1"/>
  <mergeCells count="26">
    <mergeCell ref="H22:Q23"/>
    <mergeCell ref="P2:Q2"/>
    <mergeCell ref="C3:F3"/>
    <mergeCell ref="A6:A10"/>
    <mergeCell ref="B6:B10"/>
    <mergeCell ref="C6:J6"/>
    <mergeCell ref="L6:L10"/>
    <mergeCell ref="M6:P6"/>
    <mergeCell ref="Q6:Q10"/>
    <mergeCell ref="C7:J7"/>
    <mergeCell ref="A19:Q21"/>
    <mergeCell ref="P7:P10"/>
    <mergeCell ref="D1:N1"/>
    <mergeCell ref="K7:K10"/>
    <mergeCell ref="M7:M10"/>
    <mergeCell ref="N7:N10"/>
    <mergeCell ref="O7:O10"/>
    <mergeCell ref="C8:H8"/>
    <mergeCell ref="C9:C10"/>
    <mergeCell ref="D9:D10"/>
    <mergeCell ref="E9:E10"/>
    <mergeCell ref="F9:F10"/>
    <mergeCell ref="G9:G10"/>
    <mergeCell ref="H9:H10"/>
    <mergeCell ref="I9:I10"/>
    <mergeCell ref="J9:J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99B1C-A224-4D44-A05F-1A091BDE5F4E}">
  <sheetPr>
    <tabColor rgb="FF00B0F0"/>
    <pageSetUpPr fitToPage="1"/>
  </sheetPr>
  <dimension ref="A1:R24"/>
  <sheetViews>
    <sheetView zoomScale="90" zoomScaleNormal="90" workbookViewId="0">
      <selection activeCell="C3" sqref="C3:F3"/>
    </sheetView>
  </sheetViews>
  <sheetFormatPr defaultColWidth="9" defaultRowHeight="15.75"/>
  <cols>
    <col min="1" max="1" width="5.125" style="1" customWidth="1"/>
    <col min="2" max="2" width="16.625" style="1" customWidth="1"/>
    <col min="3" max="9" width="10.5" style="1" customWidth="1"/>
    <col min="10" max="11" width="8.125" style="1" customWidth="1"/>
    <col min="12" max="12" width="12.875" style="1" customWidth="1"/>
    <col min="13" max="17" width="9.625" style="1" customWidth="1"/>
    <col min="18" max="18" width="10.5" style="1" customWidth="1"/>
    <col min="19" max="16384" width="9" style="1"/>
  </cols>
  <sheetData>
    <row r="1" spans="1:18" ht="39.75" customHeight="1">
      <c r="A1" s="53"/>
      <c r="B1" s="54"/>
      <c r="C1" s="54"/>
      <c r="D1" s="54"/>
      <c r="E1" s="92" t="s">
        <v>24</v>
      </c>
      <c r="F1" s="92"/>
      <c r="G1" s="92"/>
      <c r="H1" s="92"/>
      <c r="I1" s="92"/>
      <c r="J1" s="92"/>
      <c r="K1" s="92"/>
      <c r="L1" s="92"/>
      <c r="M1" s="92"/>
      <c r="N1" s="92"/>
      <c r="O1" s="54"/>
      <c r="P1" s="54"/>
      <c r="Q1" s="54"/>
      <c r="R1" s="54"/>
    </row>
    <row r="2" spans="1:18" ht="39.75" customHeight="1" thickBot="1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118"/>
      <c r="R2" s="118"/>
    </row>
    <row r="3" spans="1:18" ht="22.5" customHeight="1" thickBot="1">
      <c r="A3" s="55"/>
      <c r="B3" s="57" t="s">
        <v>1</v>
      </c>
      <c r="C3" s="137"/>
      <c r="D3" s="138"/>
      <c r="E3" s="138"/>
      <c r="F3" s="139"/>
      <c r="G3" s="68"/>
      <c r="H3" s="68"/>
      <c r="I3" s="68"/>
      <c r="J3" s="68"/>
      <c r="K3" s="56"/>
      <c r="L3" s="56"/>
      <c r="M3" s="56"/>
      <c r="N3" s="56"/>
      <c r="O3" s="56"/>
      <c r="P3" s="56"/>
      <c r="Q3" s="56"/>
      <c r="R3" s="56"/>
    </row>
    <row r="4" spans="1:18" ht="23.25" customHeight="1">
      <c r="A4" s="140"/>
      <c r="B4" s="140"/>
      <c r="C4" s="57"/>
      <c r="D4" s="141"/>
      <c r="E4" s="142"/>
      <c r="F4" s="142"/>
      <c r="G4" s="142"/>
      <c r="H4" s="142"/>
      <c r="I4" s="142"/>
      <c r="J4" s="142"/>
      <c r="K4" s="56"/>
      <c r="L4" s="57"/>
      <c r="M4" s="143"/>
      <c r="N4" s="143"/>
      <c r="O4" s="143"/>
      <c r="P4" s="143"/>
      <c r="Q4" s="143"/>
      <c r="R4" s="56"/>
    </row>
    <row r="5" spans="1:18" ht="12" customHeight="1">
      <c r="A5" s="7"/>
      <c r="B5" s="7"/>
      <c r="C5" s="7"/>
      <c r="D5" s="3"/>
      <c r="E5" s="2"/>
      <c r="F5" s="2"/>
      <c r="G5" s="2"/>
      <c r="H5" s="2"/>
      <c r="I5" s="2"/>
      <c r="J5" s="2"/>
      <c r="K5" s="2"/>
      <c r="L5" s="2"/>
      <c r="M5" s="56"/>
      <c r="N5" s="2"/>
      <c r="O5" s="2"/>
      <c r="P5" s="56"/>
      <c r="Q5" s="3"/>
      <c r="R5" s="56"/>
    </row>
    <row r="6" spans="1:18" ht="23.25" customHeight="1">
      <c r="A6" s="101" t="s">
        <v>2</v>
      </c>
      <c r="B6" s="101" t="s">
        <v>3</v>
      </c>
      <c r="C6" s="146" t="s">
        <v>4</v>
      </c>
      <c r="D6" s="102"/>
      <c r="E6" s="102"/>
      <c r="F6" s="102"/>
      <c r="G6" s="102"/>
      <c r="H6" s="102"/>
      <c r="I6" s="102"/>
      <c r="J6" s="102"/>
      <c r="K6" s="123"/>
      <c r="L6" s="4" t="s">
        <v>5</v>
      </c>
      <c r="M6" s="100" t="s">
        <v>6</v>
      </c>
      <c r="N6" s="125" t="s">
        <v>7</v>
      </c>
      <c r="O6" s="125"/>
      <c r="P6" s="126"/>
      <c r="Q6" s="125"/>
      <c r="R6" s="100" t="s">
        <v>8</v>
      </c>
    </row>
    <row r="7" spans="1:18" ht="23.25" customHeight="1">
      <c r="A7" s="101"/>
      <c r="B7" s="101"/>
      <c r="C7" s="146" t="s">
        <v>9</v>
      </c>
      <c r="D7" s="102"/>
      <c r="E7" s="102"/>
      <c r="F7" s="102"/>
      <c r="G7" s="102"/>
      <c r="H7" s="102"/>
      <c r="I7" s="102"/>
      <c r="J7" s="102"/>
      <c r="K7" s="123"/>
      <c r="L7" s="93" t="s">
        <v>10</v>
      </c>
      <c r="M7" s="101"/>
      <c r="N7" s="95" t="s">
        <v>11</v>
      </c>
      <c r="O7" s="94" t="s">
        <v>12</v>
      </c>
      <c r="P7" s="100" t="s">
        <v>13</v>
      </c>
      <c r="Q7" s="126" t="s">
        <v>14</v>
      </c>
      <c r="R7" s="100"/>
    </row>
    <row r="8" spans="1:18" ht="16.899999999999999" customHeight="1" thickBot="1">
      <c r="A8" s="101"/>
      <c r="B8" s="101"/>
      <c r="C8" s="136" t="s">
        <v>15</v>
      </c>
      <c r="D8" s="103"/>
      <c r="E8" s="103"/>
      <c r="F8" s="103"/>
      <c r="G8" s="103"/>
      <c r="H8" s="103"/>
      <c r="I8" s="104"/>
      <c r="J8" s="6"/>
      <c r="K8" s="6"/>
      <c r="L8" s="93"/>
      <c r="M8" s="101"/>
      <c r="N8" s="96"/>
      <c r="O8" s="98"/>
      <c r="P8" s="100"/>
      <c r="Q8" s="133"/>
      <c r="R8" s="100"/>
    </row>
    <row r="9" spans="1:18" ht="17.45" customHeight="1">
      <c r="A9" s="101"/>
      <c r="B9" s="144"/>
      <c r="C9" s="47"/>
      <c r="D9" s="48"/>
      <c r="E9" s="48"/>
      <c r="F9" s="48"/>
      <c r="G9" s="48"/>
      <c r="H9" s="48"/>
      <c r="I9" s="49"/>
      <c r="J9" s="109" t="s">
        <v>16</v>
      </c>
      <c r="K9" s="111" t="s">
        <v>17</v>
      </c>
      <c r="L9" s="93"/>
      <c r="M9" s="101"/>
      <c r="N9" s="97"/>
      <c r="O9" s="99"/>
      <c r="P9" s="101"/>
      <c r="Q9" s="134"/>
      <c r="R9" s="100"/>
    </row>
    <row r="10" spans="1:18" ht="17.45" customHeight="1" thickBot="1">
      <c r="A10" s="101"/>
      <c r="B10" s="145"/>
      <c r="C10" s="50"/>
      <c r="D10" s="51"/>
      <c r="E10" s="51"/>
      <c r="F10" s="51"/>
      <c r="G10" s="51"/>
      <c r="H10" s="51"/>
      <c r="I10" s="52"/>
      <c r="J10" s="110"/>
      <c r="K10" s="112"/>
      <c r="L10" s="94"/>
      <c r="M10" s="101"/>
      <c r="N10" s="97"/>
      <c r="O10" s="99"/>
      <c r="P10" s="101"/>
      <c r="Q10" s="135"/>
      <c r="R10" s="100"/>
    </row>
    <row r="11" spans="1:18" ht="23.25" customHeight="1">
      <c r="A11" s="66" t="s">
        <v>18</v>
      </c>
      <c r="B11" s="32" t="s">
        <v>19</v>
      </c>
      <c r="C11" s="33">
        <v>61.2</v>
      </c>
      <c r="D11" s="33">
        <v>122.1</v>
      </c>
      <c r="E11" s="33">
        <v>97.26</v>
      </c>
      <c r="F11" s="33">
        <v>100</v>
      </c>
      <c r="G11" s="33">
        <v>116.2</v>
      </c>
      <c r="H11" s="33">
        <v>99.1</v>
      </c>
      <c r="I11" s="33">
        <v>61.2</v>
      </c>
      <c r="J11" s="37">
        <f>IF(D11="","",SUM(C11:I11))</f>
        <v>657.06000000000006</v>
      </c>
      <c r="K11" s="38">
        <f>IF(D11="","",ROUNDUP(J11/26,0))</f>
        <v>26</v>
      </c>
      <c r="L11" s="28">
        <v>30</v>
      </c>
      <c r="M11" s="39">
        <f>IF(D11="","",ROUNDUP(L11-K11,2))</f>
        <v>4</v>
      </c>
      <c r="N11" s="30"/>
      <c r="O11" s="30"/>
      <c r="P11" s="31" t="str">
        <f>IF(N11="","",ROUNDDOWN((O11-N11)/N11*100,1))</f>
        <v/>
      </c>
      <c r="Q11" s="5" t="str">
        <f>IF(N11="","",IF(OR(AND(M11&gt;=4,P11&gt;=5),AND(AND(M11&gt;=3,M11&lt;4),P11&gt;=10),AND(AND(M11&gt;=2,M11&lt;3),P11&gt;=15)),"OK","NG"))</f>
        <v/>
      </c>
      <c r="R11" s="43" t="str">
        <f>IF(M11="","",IF(OR(M11&gt;=4,Q11="OK"),"OK","NG"))</f>
        <v>OK</v>
      </c>
    </row>
    <row r="12" spans="1:18" ht="23.25" customHeight="1" thickBot="1">
      <c r="A12" s="66" t="s">
        <v>18</v>
      </c>
      <c r="B12" s="28" t="s">
        <v>19</v>
      </c>
      <c r="C12" s="28">
        <v>61.2</v>
      </c>
      <c r="D12" s="28">
        <v>127.1</v>
      </c>
      <c r="E12" s="28">
        <v>110.26</v>
      </c>
      <c r="F12" s="28">
        <v>120</v>
      </c>
      <c r="G12" s="28">
        <v>120</v>
      </c>
      <c r="H12" s="28">
        <v>100.1</v>
      </c>
      <c r="I12" s="28">
        <v>62</v>
      </c>
      <c r="J12" s="40">
        <f>IF(D12="","",SUM(C12:I12))</f>
        <v>700.66</v>
      </c>
      <c r="K12" s="41">
        <f>IF(D12="","",ROUNDUP(J12/26,0))</f>
        <v>27</v>
      </c>
      <c r="L12" s="28">
        <v>30</v>
      </c>
      <c r="M12" s="42">
        <f>IF(D12="","",ROUNDUP(L12-K12,2))</f>
        <v>3</v>
      </c>
      <c r="N12" s="30">
        <v>900</v>
      </c>
      <c r="O12" s="30">
        <v>955</v>
      </c>
      <c r="P12" s="67">
        <f>IF(N12="","",ROUNDDOWN((O12-N12)/N12*100,1))</f>
        <v>6.1</v>
      </c>
      <c r="Q12" s="5" t="str">
        <f>IF(N12="","",IF(OR(AND(M12&gt;=3,P12&gt;=5),AND(AND(M12&gt;=2,M12&lt;3),P12&gt;=10),AND(AND(M12&gt;=1,M12&lt;2),P12&gt;=15)),"OK","NG"))</f>
        <v>OK</v>
      </c>
      <c r="R12" s="43" t="str">
        <f>IF(M12="","",IF(OR(M12&gt;=4,Q12="OK"),"OK","NG"))</f>
        <v>OK</v>
      </c>
    </row>
    <row r="13" spans="1:18" ht="30" customHeight="1">
      <c r="A13" s="44">
        <v>1</v>
      </c>
      <c r="B13" s="34"/>
      <c r="C13" s="35"/>
      <c r="D13" s="35"/>
      <c r="E13" s="35"/>
      <c r="F13" s="35"/>
      <c r="G13" s="35"/>
      <c r="H13" s="35"/>
      <c r="I13" s="36"/>
      <c r="J13" s="8" t="str">
        <f>IF(D13="","",SUM(C13:I13))</f>
        <v/>
      </c>
      <c r="K13" s="9" t="str">
        <f t="shared" ref="K13:K17" si="0">IF(D13="","",ROUNDUP(J13/26,0))</f>
        <v/>
      </c>
      <c r="L13" s="15"/>
      <c r="M13" s="10" t="str">
        <f t="shared" ref="M13:M17" si="1">IF(D13="","",ROUNDUP(L13-K13,2))</f>
        <v/>
      </c>
      <c r="N13" s="18"/>
      <c r="O13" s="19"/>
      <c r="P13" s="67" t="str">
        <f t="shared" ref="P13:P17" si="2">IF(N13="","",ROUNDDOWN((O13-N13)/N13*100,1))</f>
        <v/>
      </c>
      <c r="Q13" s="5" t="str">
        <f t="shared" ref="Q13:Q17" si="3">IF(N13="","",IF(OR(AND(M13&gt;=3,P13&gt;=5),AND(AND(M13&gt;=2,M13&lt;3),P13&gt;=10),AND(AND(M13&gt;=1,M13&lt;2),P13&gt;=15)),"OK","NG"))</f>
        <v/>
      </c>
      <c r="R13" s="43" t="str">
        <f t="shared" ref="R13:R17" si="4">IF(M13="","",IF(OR(M13&gt;=4,Q13="OK"),"OK","NG"))</f>
        <v/>
      </c>
    </row>
    <row r="14" spans="1:18" ht="30" customHeight="1">
      <c r="A14" s="44">
        <v>2</v>
      </c>
      <c r="B14" s="24"/>
      <c r="C14" s="11"/>
      <c r="D14" s="11"/>
      <c r="E14" s="11"/>
      <c r="F14" s="11"/>
      <c r="G14" s="11"/>
      <c r="H14" s="11"/>
      <c r="I14" s="12"/>
      <c r="J14" s="8" t="str">
        <f t="shared" ref="J14:J17" si="5">IF(D14="","",SUM(C14:I14))</f>
        <v/>
      </c>
      <c r="K14" s="9" t="str">
        <f t="shared" si="0"/>
        <v/>
      </c>
      <c r="L14" s="16"/>
      <c r="M14" s="10" t="str">
        <f>IF(D14="","",ROUNDUP(L14-K14,2))</f>
        <v/>
      </c>
      <c r="N14" s="20"/>
      <c r="O14" s="21"/>
      <c r="P14" s="67" t="str">
        <f t="shared" si="2"/>
        <v/>
      </c>
      <c r="Q14" s="5" t="str">
        <f t="shared" si="3"/>
        <v/>
      </c>
      <c r="R14" s="43" t="str">
        <f t="shared" si="4"/>
        <v/>
      </c>
    </row>
    <row r="15" spans="1:18" ht="30" customHeight="1">
      <c r="A15" s="44">
        <v>3</v>
      </c>
      <c r="B15" s="24"/>
      <c r="C15" s="11"/>
      <c r="D15" s="11"/>
      <c r="E15" s="11"/>
      <c r="F15" s="11"/>
      <c r="G15" s="11"/>
      <c r="H15" s="11"/>
      <c r="I15" s="12"/>
      <c r="J15" s="8" t="str">
        <f t="shared" si="5"/>
        <v/>
      </c>
      <c r="K15" s="9" t="str">
        <f t="shared" si="0"/>
        <v/>
      </c>
      <c r="L15" s="16"/>
      <c r="M15" s="10" t="str">
        <f t="shared" si="1"/>
        <v/>
      </c>
      <c r="N15" s="20"/>
      <c r="O15" s="21"/>
      <c r="P15" s="67" t="str">
        <f t="shared" si="2"/>
        <v/>
      </c>
      <c r="Q15" s="5" t="str">
        <f t="shared" si="3"/>
        <v/>
      </c>
      <c r="R15" s="43" t="str">
        <f t="shared" si="4"/>
        <v/>
      </c>
    </row>
    <row r="16" spans="1:18" ht="30" customHeight="1">
      <c r="A16" s="44">
        <v>4</v>
      </c>
      <c r="B16" s="24"/>
      <c r="C16" s="11"/>
      <c r="D16" s="11"/>
      <c r="E16" s="11"/>
      <c r="F16" s="11"/>
      <c r="G16" s="11"/>
      <c r="H16" s="11"/>
      <c r="I16" s="12"/>
      <c r="J16" s="8" t="str">
        <f t="shared" si="5"/>
        <v/>
      </c>
      <c r="K16" s="9" t="str">
        <f t="shared" si="0"/>
        <v/>
      </c>
      <c r="L16" s="16"/>
      <c r="M16" s="10" t="str">
        <f t="shared" si="1"/>
        <v/>
      </c>
      <c r="N16" s="20"/>
      <c r="O16" s="21"/>
      <c r="P16" s="67" t="str">
        <f t="shared" si="2"/>
        <v/>
      </c>
      <c r="Q16" s="5" t="str">
        <f t="shared" si="3"/>
        <v/>
      </c>
      <c r="R16" s="43" t="str">
        <f t="shared" si="4"/>
        <v/>
      </c>
    </row>
    <row r="17" spans="1:18" ht="30" customHeight="1" thickBot="1">
      <c r="A17" s="44">
        <v>5</v>
      </c>
      <c r="B17" s="25"/>
      <c r="C17" s="13"/>
      <c r="D17" s="13"/>
      <c r="E17" s="13"/>
      <c r="F17" s="13"/>
      <c r="G17" s="13"/>
      <c r="H17" s="13"/>
      <c r="I17" s="14"/>
      <c r="J17" s="8" t="str">
        <f t="shared" si="5"/>
        <v/>
      </c>
      <c r="K17" s="9" t="str">
        <f t="shared" si="0"/>
        <v/>
      </c>
      <c r="L17" s="17"/>
      <c r="M17" s="10" t="str">
        <f t="shared" si="1"/>
        <v/>
      </c>
      <c r="N17" s="22"/>
      <c r="O17" s="23"/>
      <c r="P17" s="67" t="str">
        <f t="shared" si="2"/>
        <v/>
      </c>
      <c r="Q17" s="5" t="str">
        <f t="shared" si="3"/>
        <v/>
      </c>
      <c r="R17" s="43" t="str">
        <f t="shared" si="4"/>
        <v/>
      </c>
    </row>
    <row r="18" spans="1:18" ht="23.25" customHeight="1">
      <c r="A18" s="59"/>
      <c r="B18" s="70"/>
      <c r="C18" s="70"/>
      <c r="D18" s="70"/>
      <c r="E18" s="70"/>
      <c r="F18" s="70"/>
      <c r="G18" s="70"/>
      <c r="H18" s="70"/>
      <c r="I18" s="70"/>
      <c r="J18" s="59"/>
      <c r="K18" s="60"/>
      <c r="L18" s="70"/>
      <c r="M18" s="61"/>
      <c r="N18" s="45"/>
      <c r="O18" s="45"/>
      <c r="P18" s="46"/>
      <c r="Q18" s="59"/>
      <c r="R18" s="85"/>
    </row>
    <row r="19" spans="1:18" ht="23.25" customHeight="1">
      <c r="A19" s="127" t="s">
        <v>20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9"/>
    </row>
    <row r="20" spans="1:18" ht="23.25" customHeight="1">
      <c r="A20" s="130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2"/>
    </row>
    <row r="21" spans="1:18" ht="24" customHeight="1">
      <c r="A21" s="130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2"/>
    </row>
    <row r="22" spans="1:18" ht="21" customHeight="1">
      <c r="A22" s="79"/>
      <c r="B22" s="82"/>
      <c r="C22" s="82"/>
      <c r="D22" s="82"/>
      <c r="E22" s="82"/>
      <c r="F22" s="82"/>
      <c r="G22" s="83"/>
      <c r="H22" s="113" t="s">
        <v>21</v>
      </c>
      <c r="I22" s="114"/>
      <c r="J22" s="114"/>
      <c r="K22" s="114"/>
      <c r="L22" s="114"/>
      <c r="M22" s="114"/>
      <c r="N22" s="114"/>
      <c r="O22" s="114"/>
      <c r="P22" s="114"/>
      <c r="Q22" s="114"/>
      <c r="R22" s="86"/>
    </row>
    <row r="23" spans="1:18" ht="35.25" customHeight="1">
      <c r="A23" s="80"/>
      <c r="B23" s="81"/>
      <c r="C23" s="81"/>
      <c r="D23" s="81"/>
      <c r="E23" s="81"/>
      <c r="F23" s="81"/>
      <c r="G23" s="84" t="s">
        <v>22</v>
      </c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87"/>
    </row>
    <row r="24" spans="1:18">
      <c r="Q24" s="1" t="s">
        <v>23</v>
      </c>
    </row>
  </sheetData>
  <sheetProtection algorithmName="SHA-512" hashValue="100hmOK9eDMVraVRrV6bQ17qnQhQGBO8wHISDegmWdqPAjJpF7D8E+MgUBIOlpOIEbiXu+OyTsviefER3nfP3g==" saltValue="YFgqumqpyMQrIUF+L7zb5Q==" spinCount="100000" sheet="1" objects="1" scenarios="1"/>
  <mergeCells count="23">
    <mergeCell ref="H22:Q23"/>
    <mergeCell ref="E1:N1"/>
    <mergeCell ref="Q2:R2"/>
    <mergeCell ref="C3:F3"/>
    <mergeCell ref="A4:B4"/>
    <mergeCell ref="D4:J4"/>
    <mergeCell ref="M4:Q4"/>
    <mergeCell ref="A19:R21"/>
    <mergeCell ref="A6:A10"/>
    <mergeCell ref="B6:B10"/>
    <mergeCell ref="C6:K6"/>
    <mergeCell ref="M6:M10"/>
    <mergeCell ref="N6:Q6"/>
    <mergeCell ref="R6:R10"/>
    <mergeCell ref="C7:K7"/>
    <mergeCell ref="L7:L10"/>
    <mergeCell ref="N7:N10"/>
    <mergeCell ref="O7:O10"/>
    <mergeCell ref="P7:P10"/>
    <mergeCell ref="Q7:Q10"/>
    <mergeCell ref="C8:I8"/>
    <mergeCell ref="J9:J10"/>
    <mergeCell ref="K9:K10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00A2-5CE4-456C-9390-04105372B937}">
  <sheetPr>
    <tabColor rgb="FFFF3399"/>
    <pageSetUpPr fitToPage="1"/>
  </sheetPr>
  <dimension ref="A1:R24"/>
  <sheetViews>
    <sheetView zoomScale="90" zoomScaleNormal="90" workbookViewId="0">
      <selection activeCell="C3" sqref="C3:F3"/>
    </sheetView>
  </sheetViews>
  <sheetFormatPr defaultColWidth="9" defaultRowHeight="15.75"/>
  <cols>
    <col min="1" max="1" width="5.125" style="1" customWidth="1"/>
    <col min="2" max="2" width="16.625" style="1" customWidth="1"/>
    <col min="3" max="8" width="10.5" style="1" customWidth="1"/>
    <col min="9" max="10" width="8.125" style="1" customWidth="1"/>
    <col min="11" max="11" width="12.875" style="1" customWidth="1"/>
    <col min="12" max="16" width="9.625" style="1" customWidth="1"/>
    <col min="17" max="17" width="10.5" style="1" customWidth="1"/>
    <col min="18" max="16384" width="9" style="1"/>
  </cols>
  <sheetData>
    <row r="1" spans="1:18" ht="39.75" customHeight="1">
      <c r="A1" s="53"/>
      <c r="B1" s="54"/>
      <c r="C1" s="54"/>
      <c r="D1" s="54"/>
      <c r="E1" s="147" t="s">
        <v>25</v>
      </c>
      <c r="F1" s="147"/>
      <c r="G1" s="147"/>
      <c r="H1" s="147"/>
      <c r="I1" s="147"/>
      <c r="J1" s="147"/>
      <c r="K1" s="147"/>
      <c r="L1" s="147"/>
      <c r="M1" s="147"/>
      <c r="N1" s="54"/>
      <c r="O1" s="54"/>
      <c r="P1" s="54"/>
      <c r="Q1" s="54"/>
    </row>
    <row r="2" spans="1:18" ht="39.75" customHeight="1" thickBot="1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71"/>
      <c r="Q2" s="56"/>
    </row>
    <row r="3" spans="1:18" ht="22.5" customHeight="1" thickBot="1">
      <c r="A3" s="55"/>
      <c r="B3" s="57" t="s">
        <v>1</v>
      </c>
      <c r="C3" s="119"/>
      <c r="D3" s="120"/>
      <c r="E3" s="120"/>
      <c r="F3" s="121"/>
      <c r="G3" s="68"/>
      <c r="H3" s="68"/>
      <c r="I3" s="68"/>
      <c r="J3" s="56"/>
      <c r="K3" s="56"/>
      <c r="L3" s="56"/>
      <c r="M3" s="56"/>
      <c r="N3" s="56"/>
      <c r="O3" s="56"/>
      <c r="P3" s="56"/>
      <c r="Q3" s="56"/>
    </row>
    <row r="4" spans="1:18" ht="23.25" customHeight="1">
      <c r="A4" s="58"/>
      <c r="B4" s="58"/>
      <c r="C4" s="69"/>
      <c r="D4" s="54"/>
      <c r="E4" s="54"/>
      <c r="F4" s="54"/>
      <c r="G4" s="54"/>
      <c r="H4" s="54"/>
      <c r="I4" s="54"/>
      <c r="J4" s="56"/>
      <c r="K4" s="57"/>
      <c r="L4" s="54"/>
      <c r="M4" s="54"/>
      <c r="N4" s="54"/>
      <c r="O4" s="54"/>
      <c r="P4" s="54"/>
      <c r="Q4" s="56"/>
    </row>
    <row r="5" spans="1:18" ht="12" customHeight="1">
      <c r="A5" s="57"/>
      <c r="B5" s="7"/>
      <c r="C5" s="3"/>
      <c r="D5" s="2"/>
      <c r="E5" s="2"/>
      <c r="F5" s="2"/>
      <c r="G5" s="2"/>
      <c r="H5" s="2"/>
      <c r="I5" s="2"/>
      <c r="J5" s="2"/>
      <c r="K5" s="2"/>
      <c r="L5" s="56"/>
      <c r="M5" s="2"/>
      <c r="N5" s="2"/>
      <c r="O5" s="56"/>
      <c r="P5" s="3"/>
      <c r="Q5" s="56"/>
    </row>
    <row r="6" spans="1:18" ht="23.25" customHeight="1">
      <c r="A6" s="101" t="s">
        <v>2</v>
      </c>
      <c r="B6" s="101" t="s">
        <v>3</v>
      </c>
      <c r="C6" s="124" t="s">
        <v>4</v>
      </c>
      <c r="D6" s="124"/>
      <c r="E6" s="124"/>
      <c r="F6" s="124"/>
      <c r="G6" s="124"/>
      <c r="H6" s="124"/>
      <c r="I6" s="124"/>
      <c r="J6" s="124"/>
      <c r="K6" s="4" t="s">
        <v>5</v>
      </c>
      <c r="L6" s="100" t="s">
        <v>6</v>
      </c>
      <c r="M6" s="125" t="s">
        <v>26</v>
      </c>
      <c r="N6" s="125"/>
      <c r="O6" s="126"/>
      <c r="P6" s="125"/>
      <c r="Q6" s="100" t="s">
        <v>8</v>
      </c>
      <c r="R6" s="91"/>
    </row>
    <row r="7" spans="1:18" ht="23.25" customHeight="1">
      <c r="A7" s="101"/>
      <c r="B7" s="101"/>
      <c r="C7" s="124" t="s">
        <v>9</v>
      </c>
      <c r="D7" s="124"/>
      <c r="E7" s="124"/>
      <c r="F7" s="124"/>
      <c r="G7" s="124"/>
      <c r="H7" s="124"/>
      <c r="I7" s="124"/>
      <c r="J7" s="124"/>
      <c r="K7" s="93" t="s">
        <v>10</v>
      </c>
      <c r="L7" s="101"/>
      <c r="M7" s="95" t="s">
        <v>11</v>
      </c>
      <c r="N7" s="94" t="s">
        <v>12</v>
      </c>
      <c r="O7" s="100" t="s">
        <v>13</v>
      </c>
      <c r="P7" s="126" t="s">
        <v>14</v>
      </c>
      <c r="Q7" s="100"/>
      <c r="R7" s="91"/>
    </row>
    <row r="8" spans="1:18" ht="16.899999999999999" customHeight="1">
      <c r="A8" s="101"/>
      <c r="B8" s="101"/>
      <c r="C8" s="146" t="s">
        <v>15</v>
      </c>
      <c r="D8" s="103"/>
      <c r="E8" s="103"/>
      <c r="F8" s="103"/>
      <c r="G8" s="103"/>
      <c r="H8" s="104"/>
      <c r="I8" s="6"/>
      <c r="J8" s="6"/>
      <c r="K8" s="93"/>
      <c r="L8" s="101"/>
      <c r="M8" s="96"/>
      <c r="N8" s="98"/>
      <c r="O8" s="100"/>
      <c r="P8" s="133"/>
      <c r="Q8" s="100"/>
      <c r="R8" s="91"/>
    </row>
    <row r="9" spans="1:18" ht="14.25" customHeight="1">
      <c r="A9" s="101"/>
      <c r="B9" s="101"/>
      <c r="C9" s="107" t="str">
        <f>IF($C$3&lt;&gt;"",EDATE($C$3,-6),"")</f>
        <v/>
      </c>
      <c r="D9" s="107" t="str">
        <f>IF($C$3&lt;&gt;"",EDATE(C$9,1),"")</f>
        <v/>
      </c>
      <c r="E9" s="107" t="str">
        <f>IF($C$3&lt;&gt;"",EDATE(D$9,1),"")</f>
        <v/>
      </c>
      <c r="F9" s="107" t="str">
        <f>IF($C$3&lt;&gt;"",EDATE(E$9,1),"")</f>
        <v/>
      </c>
      <c r="G9" s="107" t="str">
        <f>IF($C$3&lt;&gt;"",EDATE(F$9,1),"")</f>
        <v/>
      </c>
      <c r="H9" s="107" t="str">
        <f>IF($C$3&lt;&gt;"",EDATE(G$9,1),"")</f>
        <v/>
      </c>
      <c r="I9" s="109" t="s">
        <v>16</v>
      </c>
      <c r="J9" s="111" t="s">
        <v>17</v>
      </c>
      <c r="K9" s="93"/>
      <c r="L9" s="101"/>
      <c r="M9" s="97"/>
      <c r="N9" s="99"/>
      <c r="O9" s="101"/>
      <c r="P9" s="134"/>
      <c r="Q9" s="100"/>
      <c r="R9" s="91"/>
    </row>
    <row r="10" spans="1:18" ht="19.149999999999999" customHeight="1">
      <c r="A10" s="101"/>
      <c r="B10" s="145"/>
      <c r="C10" s="108"/>
      <c r="D10" s="108"/>
      <c r="E10" s="108"/>
      <c r="F10" s="108"/>
      <c r="G10" s="108"/>
      <c r="H10" s="108"/>
      <c r="I10" s="110"/>
      <c r="J10" s="112"/>
      <c r="K10" s="94"/>
      <c r="L10" s="101"/>
      <c r="M10" s="97"/>
      <c r="N10" s="99"/>
      <c r="O10" s="101"/>
      <c r="P10" s="135"/>
      <c r="Q10" s="100"/>
      <c r="R10" s="91"/>
    </row>
    <row r="11" spans="1:18" ht="23.25" customHeight="1">
      <c r="A11" s="66" t="s">
        <v>18</v>
      </c>
      <c r="B11" s="32" t="s">
        <v>19</v>
      </c>
      <c r="C11" s="33">
        <v>122.1</v>
      </c>
      <c r="D11" s="33">
        <v>97.26</v>
      </c>
      <c r="E11" s="33">
        <v>100</v>
      </c>
      <c r="F11" s="33">
        <v>116.2</v>
      </c>
      <c r="G11" s="33">
        <v>99.1</v>
      </c>
      <c r="H11" s="33">
        <v>122.4</v>
      </c>
      <c r="I11" s="26">
        <f t="shared" ref="I11:I17" si="0">IF(C11="","",SUM(C11:H11))</f>
        <v>657.06</v>
      </c>
      <c r="J11" s="27">
        <f t="shared" ref="J11:J17" si="1">IF(C11="","",ROUNDUP(I11/26,0))</f>
        <v>26</v>
      </c>
      <c r="K11" s="28">
        <v>31</v>
      </c>
      <c r="L11" s="29">
        <f t="shared" ref="L11:L17" si="2">IF(C11="","",ROUNDUP(K11-J11,2))</f>
        <v>5</v>
      </c>
      <c r="M11" s="30"/>
      <c r="N11" s="30"/>
      <c r="O11" s="31"/>
      <c r="P11" s="5"/>
      <c r="Q11" s="90" t="str">
        <f t="shared" ref="Q11:Q17" si="3">IF(L11="","",IF(OR(L11&gt;=5,P11="OK"),"OK","NG"))</f>
        <v>OK</v>
      </c>
      <c r="R11" s="91"/>
    </row>
    <row r="12" spans="1:18" ht="23.25" customHeight="1" thickBot="1">
      <c r="A12" s="66" t="s">
        <v>18</v>
      </c>
      <c r="B12" s="28" t="s">
        <v>19</v>
      </c>
      <c r="C12" s="28">
        <v>122.1</v>
      </c>
      <c r="D12" s="28">
        <v>100.26</v>
      </c>
      <c r="E12" s="28">
        <v>120</v>
      </c>
      <c r="F12" s="28">
        <v>116.2</v>
      </c>
      <c r="G12" s="28">
        <v>99.1</v>
      </c>
      <c r="H12" s="28">
        <v>130.4</v>
      </c>
      <c r="I12" s="8">
        <f t="shared" si="0"/>
        <v>688.06</v>
      </c>
      <c r="J12" s="9">
        <f t="shared" si="1"/>
        <v>27</v>
      </c>
      <c r="K12" s="28">
        <v>31</v>
      </c>
      <c r="L12" s="29">
        <f t="shared" si="2"/>
        <v>4</v>
      </c>
      <c r="M12" s="30">
        <v>955</v>
      </c>
      <c r="N12" s="30">
        <v>1010</v>
      </c>
      <c r="O12" s="67">
        <f t="shared" ref="O12:O17" si="4">IF(M12="","",ROUNDDOWN((N12-M12)/M12*100,1))</f>
        <v>5.7</v>
      </c>
      <c r="P12" s="5" t="str">
        <f t="shared" ref="P12:P17" si="5">IF(M12="","",IF(OR(AND(L12&gt;=4,O12&gt;=5),AND(AND(L12&gt;=3,L12&lt;4),O12&gt;=10),AND(AND(L12&gt;=2,L12&lt;3),O12&gt;=15)),"OK","NG"))</f>
        <v>OK</v>
      </c>
      <c r="Q12" s="90" t="str">
        <f t="shared" si="3"/>
        <v>OK</v>
      </c>
      <c r="R12" s="91"/>
    </row>
    <row r="13" spans="1:18" ht="30" customHeight="1">
      <c r="A13" s="44">
        <v>1</v>
      </c>
      <c r="B13" s="34"/>
      <c r="C13" s="35"/>
      <c r="D13" s="35"/>
      <c r="E13" s="35"/>
      <c r="F13" s="35"/>
      <c r="G13" s="35"/>
      <c r="H13" s="36"/>
      <c r="I13" s="8" t="str">
        <f t="shared" si="0"/>
        <v/>
      </c>
      <c r="J13" s="9" t="str">
        <f t="shared" si="1"/>
        <v/>
      </c>
      <c r="K13" s="15"/>
      <c r="L13" s="10" t="str">
        <f t="shared" si="2"/>
        <v/>
      </c>
      <c r="M13" s="18"/>
      <c r="N13" s="19"/>
      <c r="O13" s="67" t="str">
        <f t="shared" si="4"/>
        <v/>
      </c>
      <c r="P13" s="5" t="str">
        <f t="shared" si="5"/>
        <v/>
      </c>
      <c r="Q13" s="90" t="str">
        <f t="shared" si="3"/>
        <v/>
      </c>
      <c r="R13" s="91"/>
    </row>
    <row r="14" spans="1:18" ht="30" customHeight="1">
      <c r="A14" s="44">
        <v>2</v>
      </c>
      <c r="B14" s="24"/>
      <c r="C14" s="11"/>
      <c r="D14" s="11"/>
      <c r="E14" s="11"/>
      <c r="F14" s="11"/>
      <c r="G14" s="11"/>
      <c r="H14" s="12"/>
      <c r="I14" s="8" t="str">
        <f t="shared" si="0"/>
        <v/>
      </c>
      <c r="J14" s="9" t="str">
        <f t="shared" si="1"/>
        <v/>
      </c>
      <c r="K14" s="16"/>
      <c r="L14" s="10" t="str">
        <f t="shared" si="2"/>
        <v/>
      </c>
      <c r="M14" s="20"/>
      <c r="N14" s="21"/>
      <c r="O14" s="67" t="str">
        <f t="shared" si="4"/>
        <v/>
      </c>
      <c r="P14" s="5" t="str">
        <f t="shared" si="5"/>
        <v/>
      </c>
      <c r="Q14" s="90" t="str">
        <f t="shared" si="3"/>
        <v/>
      </c>
      <c r="R14" s="91"/>
    </row>
    <row r="15" spans="1:18" ht="30" customHeight="1">
      <c r="A15" s="44">
        <v>3</v>
      </c>
      <c r="B15" s="24"/>
      <c r="C15" s="11"/>
      <c r="D15" s="11"/>
      <c r="E15" s="11"/>
      <c r="F15" s="11"/>
      <c r="G15" s="11"/>
      <c r="H15" s="12"/>
      <c r="I15" s="8" t="str">
        <f t="shared" si="0"/>
        <v/>
      </c>
      <c r="J15" s="9" t="str">
        <f t="shared" si="1"/>
        <v/>
      </c>
      <c r="K15" s="16"/>
      <c r="L15" s="10" t="str">
        <f t="shared" si="2"/>
        <v/>
      </c>
      <c r="M15" s="20"/>
      <c r="N15" s="21"/>
      <c r="O15" s="67" t="str">
        <f t="shared" si="4"/>
        <v/>
      </c>
      <c r="P15" s="5" t="str">
        <f t="shared" si="5"/>
        <v/>
      </c>
      <c r="Q15" s="90" t="str">
        <f t="shared" si="3"/>
        <v/>
      </c>
      <c r="R15" s="91"/>
    </row>
    <row r="16" spans="1:18" ht="30" customHeight="1">
      <c r="A16" s="44">
        <v>4</v>
      </c>
      <c r="B16" s="24"/>
      <c r="C16" s="11"/>
      <c r="D16" s="11"/>
      <c r="E16" s="11"/>
      <c r="F16" s="11"/>
      <c r="G16" s="11"/>
      <c r="H16" s="12"/>
      <c r="I16" s="8" t="str">
        <f t="shared" si="0"/>
        <v/>
      </c>
      <c r="J16" s="9" t="str">
        <f t="shared" si="1"/>
        <v/>
      </c>
      <c r="K16" s="16"/>
      <c r="L16" s="10" t="str">
        <f t="shared" si="2"/>
        <v/>
      </c>
      <c r="M16" s="20"/>
      <c r="N16" s="21"/>
      <c r="O16" s="67" t="str">
        <f t="shared" si="4"/>
        <v/>
      </c>
      <c r="P16" s="5" t="str">
        <f t="shared" si="5"/>
        <v/>
      </c>
      <c r="Q16" s="90" t="str">
        <f t="shared" si="3"/>
        <v/>
      </c>
      <c r="R16" s="91"/>
    </row>
    <row r="17" spans="1:18" ht="30" customHeight="1" thickBot="1">
      <c r="A17" s="75">
        <v>5</v>
      </c>
      <c r="B17" s="25"/>
      <c r="C17" s="13"/>
      <c r="D17" s="13"/>
      <c r="E17" s="13"/>
      <c r="F17" s="13"/>
      <c r="G17" s="13"/>
      <c r="H17" s="14"/>
      <c r="I17" s="8" t="str">
        <f t="shared" si="0"/>
        <v/>
      </c>
      <c r="J17" s="9" t="str">
        <f t="shared" si="1"/>
        <v/>
      </c>
      <c r="K17" s="17"/>
      <c r="L17" s="10" t="str">
        <f t="shared" si="2"/>
        <v/>
      </c>
      <c r="M17" s="22"/>
      <c r="N17" s="23"/>
      <c r="O17" s="67" t="str">
        <f t="shared" si="4"/>
        <v/>
      </c>
      <c r="P17" s="5" t="str">
        <f t="shared" si="5"/>
        <v/>
      </c>
      <c r="Q17" s="90" t="str">
        <f t="shared" si="3"/>
        <v/>
      </c>
      <c r="R17" s="91"/>
    </row>
    <row r="18" spans="1:18" ht="23.25" customHeight="1">
      <c r="A18" s="59"/>
      <c r="B18" s="70"/>
      <c r="C18" s="70"/>
      <c r="D18" s="70"/>
      <c r="E18" s="70"/>
      <c r="F18" s="70"/>
      <c r="G18" s="70"/>
      <c r="H18" s="70"/>
      <c r="I18" s="59"/>
      <c r="J18" s="60"/>
      <c r="K18" s="70"/>
      <c r="L18" s="61"/>
      <c r="M18" s="45"/>
      <c r="N18" s="45"/>
      <c r="O18" s="46"/>
      <c r="P18" s="59"/>
      <c r="Q18" s="78"/>
    </row>
    <row r="19" spans="1:18" ht="23.25" customHeight="1">
      <c r="A19" s="127" t="s">
        <v>20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9"/>
    </row>
    <row r="20" spans="1:18" ht="23.25" customHeight="1">
      <c r="A20" s="130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2"/>
    </row>
    <row r="21" spans="1:18" ht="25.5" customHeight="1">
      <c r="A21" s="130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2"/>
    </row>
    <row r="22" spans="1:18">
      <c r="A22" s="76"/>
      <c r="H22" s="113" t="s">
        <v>21</v>
      </c>
      <c r="I22" s="114"/>
      <c r="J22" s="114"/>
      <c r="K22" s="114"/>
      <c r="L22" s="114"/>
      <c r="M22" s="114"/>
      <c r="N22" s="114"/>
      <c r="O22" s="114"/>
      <c r="P22" s="114"/>
      <c r="Q22" s="115"/>
    </row>
    <row r="23" spans="1:18" ht="42" customHeight="1">
      <c r="A23" s="88"/>
      <c r="B23" s="89"/>
      <c r="C23" s="89"/>
      <c r="D23" s="89"/>
      <c r="E23" s="89"/>
      <c r="F23" s="89"/>
      <c r="G23" s="89"/>
      <c r="H23" s="116"/>
      <c r="I23" s="116"/>
      <c r="J23" s="116"/>
      <c r="K23" s="116"/>
      <c r="L23" s="116"/>
      <c r="M23" s="116"/>
      <c r="N23" s="116"/>
      <c r="O23" s="116"/>
      <c r="P23" s="116"/>
      <c r="Q23" s="117"/>
    </row>
    <row r="24" spans="1:18">
      <c r="P24" s="1" t="s">
        <v>23</v>
      </c>
    </row>
  </sheetData>
  <sheetProtection algorithmName="SHA-512" hashValue="7jUTUDhlCUQ9aN2PUajCl0/M0DxHJE9+Ysv1QLe6+FUtvO/8ubbBua/VFbwyDO/jzMhOXlCXwpFgD8279smy3g==" saltValue="gfw3rGdKhHYuys/ME0grXQ==" spinCount="100000" sheet="1" objects="1" scenarios="1"/>
  <mergeCells count="25">
    <mergeCell ref="H22:Q23"/>
    <mergeCell ref="A19:Q21"/>
    <mergeCell ref="K7:K10"/>
    <mergeCell ref="M7:M10"/>
    <mergeCell ref="N7:N10"/>
    <mergeCell ref="O7:O10"/>
    <mergeCell ref="P7:P10"/>
    <mergeCell ref="C8:H8"/>
    <mergeCell ref="C9:C10"/>
    <mergeCell ref="D9:D10"/>
    <mergeCell ref="E9:E10"/>
    <mergeCell ref="Q6:Q10"/>
    <mergeCell ref="E1:M1"/>
    <mergeCell ref="C3:F3"/>
    <mergeCell ref="A6:A10"/>
    <mergeCell ref="B6:B10"/>
    <mergeCell ref="C6:J6"/>
    <mergeCell ref="L6:L10"/>
    <mergeCell ref="M6:P6"/>
    <mergeCell ref="C7:J7"/>
    <mergeCell ref="G9:G10"/>
    <mergeCell ref="H9:H10"/>
    <mergeCell ref="I9:I10"/>
    <mergeCell ref="J9:J10"/>
    <mergeCell ref="F9:F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2B452-427C-4CE3-A057-07BB54FE39E0}">
  <sheetPr>
    <tabColor rgb="FFFF3399"/>
    <pageSetUpPr fitToPage="1"/>
  </sheetPr>
  <dimension ref="A1:R24"/>
  <sheetViews>
    <sheetView zoomScale="90" zoomScaleNormal="90" workbookViewId="0">
      <selection activeCell="C3" sqref="C3:F3"/>
    </sheetView>
  </sheetViews>
  <sheetFormatPr defaultColWidth="9" defaultRowHeight="15.75"/>
  <cols>
    <col min="1" max="1" width="5.125" style="1" customWidth="1"/>
    <col min="2" max="2" width="16.625" style="1" customWidth="1"/>
    <col min="3" max="9" width="10.5" style="1" customWidth="1"/>
    <col min="10" max="11" width="8.125" style="1" customWidth="1"/>
    <col min="12" max="12" width="12.875" style="1" customWidth="1"/>
    <col min="13" max="17" width="9.625" style="1" customWidth="1"/>
    <col min="18" max="18" width="10.5" style="1" customWidth="1"/>
    <col min="19" max="16384" width="9" style="1"/>
  </cols>
  <sheetData>
    <row r="1" spans="1:18" ht="39.75" customHeight="1">
      <c r="A1" s="53"/>
      <c r="B1" s="54"/>
      <c r="C1" s="54"/>
      <c r="D1" s="54"/>
      <c r="E1" s="92" t="s">
        <v>25</v>
      </c>
      <c r="F1" s="92"/>
      <c r="G1" s="92"/>
      <c r="H1" s="92"/>
      <c r="I1" s="92"/>
      <c r="J1" s="92"/>
      <c r="K1" s="92"/>
      <c r="L1" s="92"/>
      <c r="M1" s="92"/>
      <c r="N1" s="92"/>
      <c r="O1" s="54"/>
      <c r="P1" s="54"/>
      <c r="Q1" s="54"/>
      <c r="R1" s="54"/>
    </row>
    <row r="2" spans="1:18" ht="39.75" customHeight="1" thickBot="1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71"/>
      <c r="R2" s="71"/>
    </row>
    <row r="3" spans="1:18" ht="22.5" customHeight="1" thickBot="1">
      <c r="A3" s="55"/>
      <c r="B3" s="57" t="s">
        <v>1</v>
      </c>
      <c r="C3" s="137"/>
      <c r="D3" s="138"/>
      <c r="E3" s="138"/>
      <c r="F3" s="139"/>
      <c r="G3" s="68"/>
      <c r="H3" s="68"/>
      <c r="I3" s="68"/>
      <c r="J3" s="68"/>
      <c r="K3" s="56"/>
      <c r="L3" s="56"/>
      <c r="M3" s="56"/>
      <c r="N3" s="56"/>
      <c r="O3" s="56"/>
      <c r="P3" s="56"/>
      <c r="Q3" s="56"/>
      <c r="R3" s="56"/>
    </row>
    <row r="4" spans="1:18" ht="23.25" customHeight="1">
      <c r="A4" s="140"/>
      <c r="B4" s="140"/>
      <c r="C4" s="57"/>
      <c r="D4" s="141"/>
      <c r="E4" s="142"/>
      <c r="F4" s="142"/>
      <c r="G4" s="142"/>
      <c r="H4" s="142"/>
      <c r="I4" s="142"/>
      <c r="J4" s="142"/>
      <c r="K4" s="56"/>
      <c r="L4" s="57"/>
      <c r="M4" s="143"/>
      <c r="N4" s="143"/>
      <c r="O4" s="143"/>
      <c r="P4" s="143"/>
      <c r="Q4" s="143"/>
      <c r="R4" s="56"/>
    </row>
    <row r="5" spans="1:18" ht="12" customHeight="1">
      <c r="A5" s="7"/>
      <c r="B5" s="7"/>
      <c r="C5" s="7"/>
      <c r="D5" s="3"/>
      <c r="E5" s="2"/>
      <c r="F5" s="2"/>
      <c r="G5" s="2"/>
      <c r="H5" s="2"/>
      <c r="I5" s="2"/>
      <c r="J5" s="2"/>
      <c r="K5" s="2"/>
      <c r="L5" s="2"/>
      <c r="M5" s="56"/>
      <c r="N5" s="2"/>
      <c r="O5" s="2"/>
      <c r="P5" s="56"/>
      <c r="Q5" s="3"/>
      <c r="R5" s="2"/>
    </row>
    <row r="6" spans="1:18" ht="23.25" customHeight="1">
      <c r="A6" s="101" t="s">
        <v>2</v>
      </c>
      <c r="B6" s="101" t="s">
        <v>3</v>
      </c>
      <c r="C6" s="146" t="s">
        <v>4</v>
      </c>
      <c r="D6" s="102"/>
      <c r="E6" s="102"/>
      <c r="F6" s="102"/>
      <c r="G6" s="102"/>
      <c r="H6" s="102"/>
      <c r="I6" s="102"/>
      <c r="J6" s="102"/>
      <c r="K6" s="123"/>
      <c r="L6" s="4" t="s">
        <v>5</v>
      </c>
      <c r="M6" s="100" t="s">
        <v>6</v>
      </c>
      <c r="N6" s="125" t="s">
        <v>26</v>
      </c>
      <c r="O6" s="125"/>
      <c r="P6" s="126"/>
      <c r="Q6" s="125"/>
      <c r="R6" s="100" t="s">
        <v>8</v>
      </c>
    </row>
    <row r="7" spans="1:18" ht="23.25" customHeight="1">
      <c r="A7" s="101"/>
      <c r="B7" s="101"/>
      <c r="C7" s="146" t="s">
        <v>9</v>
      </c>
      <c r="D7" s="102"/>
      <c r="E7" s="102"/>
      <c r="F7" s="102"/>
      <c r="G7" s="102"/>
      <c r="H7" s="102"/>
      <c r="I7" s="102"/>
      <c r="J7" s="102"/>
      <c r="K7" s="123"/>
      <c r="L7" s="93" t="s">
        <v>10</v>
      </c>
      <c r="M7" s="101"/>
      <c r="N7" s="95" t="s">
        <v>11</v>
      </c>
      <c r="O7" s="94" t="s">
        <v>12</v>
      </c>
      <c r="P7" s="100" t="s">
        <v>13</v>
      </c>
      <c r="Q7" s="126" t="s">
        <v>14</v>
      </c>
      <c r="R7" s="100"/>
    </row>
    <row r="8" spans="1:18" ht="16.899999999999999" customHeight="1" thickBot="1">
      <c r="A8" s="101"/>
      <c r="B8" s="101"/>
      <c r="C8" s="136" t="s">
        <v>15</v>
      </c>
      <c r="D8" s="103"/>
      <c r="E8" s="103"/>
      <c r="F8" s="103"/>
      <c r="G8" s="103"/>
      <c r="H8" s="103"/>
      <c r="I8" s="104"/>
      <c r="J8" s="6"/>
      <c r="K8" s="6"/>
      <c r="L8" s="93"/>
      <c r="M8" s="101"/>
      <c r="N8" s="96"/>
      <c r="O8" s="98"/>
      <c r="P8" s="100"/>
      <c r="Q8" s="133"/>
      <c r="R8" s="100"/>
    </row>
    <row r="9" spans="1:18" ht="17.45" customHeight="1">
      <c r="A9" s="101"/>
      <c r="B9" s="144"/>
      <c r="C9" s="47"/>
      <c r="D9" s="48"/>
      <c r="E9" s="48"/>
      <c r="F9" s="48"/>
      <c r="G9" s="48"/>
      <c r="H9" s="48"/>
      <c r="I9" s="49"/>
      <c r="J9" s="109" t="s">
        <v>16</v>
      </c>
      <c r="K9" s="111" t="s">
        <v>17</v>
      </c>
      <c r="L9" s="93"/>
      <c r="M9" s="101"/>
      <c r="N9" s="97"/>
      <c r="O9" s="99"/>
      <c r="P9" s="101"/>
      <c r="Q9" s="134"/>
      <c r="R9" s="100"/>
    </row>
    <row r="10" spans="1:18" ht="17.45" customHeight="1" thickBot="1">
      <c r="A10" s="101"/>
      <c r="B10" s="145"/>
      <c r="C10" s="50"/>
      <c r="D10" s="51"/>
      <c r="E10" s="51"/>
      <c r="F10" s="51"/>
      <c r="G10" s="51"/>
      <c r="H10" s="51"/>
      <c r="I10" s="52"/>
      <c r="J10" s="110"/>
      <c r="K10" s="112"/>
      <c r="L10" s="94"/>
      <c r="M10" s="101"/>
      <c r="N10" s="97"/>
      <c r="O10" s="99"/>
      <c r="P10" s="101"/>
      <c r="Q10" s="135"/>
      <c r="R10" s="100"/>
    </row>
    <row r="11" spans="1:18" ht="23.25" customHeight="1">
      <c r="A11" s="77" t="s">
        <v>18</v>
      </c>
      <c r="B11" s="32" t="s">
        <v>19</v>
      </c>
      <c r="C11" s="33">
        <v>61.2</v>
      </c>
      <c r="D11" s="33">
        <v>122.1</v>
      </c>
      <c r="E11" s="33">
        <v>97.26</v>
      </c>
      <c r="F11" s="33">
        <v>100</v>
      </c>
      <c r="G11" s="33">
        <v>116.2</v>
      </c>
      <c r="H11" s="33">
        <v>99.1</v>
      </c>
      <c r="I11" s="33">
        <v>61.2</v>
      </c>
      <c r="J11" s="37">
        <f t="shared" ref="J11:J17" si="0">IF(D11="","",SUM(C11:I11))</f>
        <v>657.06000000000006</v>
      </c>
      <c r="K11" s="38">
        <f t="shared" ref="K11:K17" si="1">IF(D11="","",ROUNDUP(J11/26,0))</f>
        <v>26</v>
      </c>
      <c r="L11" s="28">
        <v>31</v>
      </c>
      <c r="M11" s="39">
        <f t="shared" ref="M11:M17" si="2">IF(D11="","",ROUNDUP(L11-K11,2))</f>
        <v>5</v>
      </c>
      <c r="N11" s="30"/>
      <c r="O11" s="30"/>
      <c r="P11" s="31" t="str">
        <f t="shared" ref="P11:P17" si="3">IF(N11="","",ROUNDDOWN((O11-N11)/N11*100,1))</f>
        <v/>
      </c>
      <c r="Q11" s="5" t="str">
        <f t="shared" ref="Q11:Q17" si="4">IF(N11="","",IF(OR(AND(M11&gt;=4,P11&gt;=5),AND(AND(M11&gt;=3,M11&lt;4),P11&gt;=10),AND(AND(M11&gt;=2,M11&lt;3),P11&gt;=15)),"OK","NG"))</f>
        <v/>
      </c>
      <c r="R11" s="43" t="str">
        <f t="shared" ref="R11:R17" si="5">IF(M11="","",IF(OR(M11&gt;=5,Q11="OK"),"OK","NG"))</f>
        <v>OK</v>
      </c>
    </row>
    <row r="12" spans="1:18" ht="23.25" customHeight="1" thickBot="1">
      <c r="A12" s="66" t="s">
        <v>18</v>
      </c>
      <c r="B12" s="28" t="s">
        <v>19</v>
      </c>
      <c r="C12" s="28">
        <v>61.2</v>
      </c>
      <c r="D12" s="28">
        <v>127.1</v>
      </c>
      <c r="E12" s="28">
        <v>110.26</v>
      </c>
      <c r="F12" s="28">
        <v>120</v>
      </c>
      <c r="G12" s="28">
        <v>120</v>
      </c>
      <c r="H12" s="28">
        <v>100.1</v>
      </c>
      <c r="I12" s="28">
        <v>62</v>
      </c>
      <c r="J12" s="40">
        <f t="shared" si="0"/>
        <v>700.66</v>
      </c>
      <c r="K12" s="41">
        <f t="shared" si="1"/>
        <v>27</v>
      </c>
      <c r="L12" s="28">
        <v>31</v>
      </c>
      <c r="M12" s="42">
        <f t="shared" si="2"/>
        <v>4</v>
      </c>
      <c r="N12" s="30">
        <v>955</v>
      </c>
      <c r="O12" s="30">
        <v>1010</v>
      </c>
      <c r="P12" s="67">
        <f t="shared" si="3"/>
        <v>5.7</v>
      </c>
      <c r="Q12" s="5" t="str">
        <f t="shared" si="4"/>
        <v>OK</v>
      </c>
      <c r="R12" s="43" t="str">
        <f t="shared" si="5"/>
        <v>OK</v>
      </c>
    </row>
    <row r="13" spans="1:18" ht="30" customHeight="1">
      <c r="A13" s="44">
        <v>1</v>
      </c>
      <c r="B13" s="34"/>
      <c r="C13" s="35"/>
      <c r="D13" s="35"/>
      <c r="E13" s="35"/>
      <c r="F13" s="35"/>
      <c r="G13" s="35"/>
      <c r="H13" s="74"/>
      <c r="I13" s="36"/>
      <c r="J13" s="8" t="str">
        <f t="shared" si="0"/>
        <v/>
      </c>
      <c r="K13" s="9" t="str">
        <f t="shared" si="1"/>
        <v/>
      </c>
      <c r="L13" s="15"/>
      <c r="M13" s="10" t="str">
        <f t="shared" si="2"/>
        <v/>
      </c>
      <c r="N13" s="18"/>
      <c r="O13" s="19"/>
      <c r="P13" s="67" t="str">
        <f t="shared" si="3"/>
        <v/>
      </c>
      <c r="Q13" s="5" t="str">
        <f t="shared" si="4"/>
        <v/>
      </c>
      <c r="R13" s="43" t="str">
        <f t="shared" si="5"/>
        <v/>
      </c>
    </row>
    <row r="14" spans="1:18" ht="30" customHeight="1">
      <c r="A14" s="44">
        <v>2</v>
      </c>
      <c r="B14" s="24"/>
      <c r="C14" s="11"/>
      <c r="D14" s="11"/>
      <c r="E14" s="11"/>
      <c r="F14" s="11"/>
      <c r="G14" s="11"/>
      <c r="H14" s="11"/>
      <c r="I14" s="12"/>
      <c r="J14" s="8" t="str">
        <f t="shared" si="0"/>
        <v/>
      </c>
      <c r="K14" s="9" t="str">
        <f t="shared" si="1"/>
        <v/>
      </c>
      <c r="L14" s="16"/>
      <c r="M14" s="10" t="str">
        <f t="shared" si="2"/>
        <v/>
      </c>
      <c r="N14" s="20"/>
      <c r="O14" s="21"/>
      <c r="P14" s="67" t="str">
        <f t="shared" si="3"/>
        <v/>
      </c>
      <c r="Q14" s="5" t="str">
        <f t="shared" si="4"/>
        <v/>
      </c>
      <c r="R14" s="43" t="str">
        <f t="shared" si="5"/>
        <v/>
      </c>
    </row>
    <row r="15" spans="1:18" ht="30" customHeight="1">
      <c r="A15" s="44">
        <v>3</v>
      </c>
      <c r="B15" s="24"/>
      <c r="C15" s="11"/>
      <c r="D15" s="11"/>
      <c r="E15" s="11"/>
      <c r="F15" s="11"/>
      <c r="G15" s="11"/>
      <c r="H15" s="73"/>
      <c r="I15" s="12"/>
      <c r="J15" s="8" t="str">
        <f t="shared" si="0"/>
        <v/>
      </c>
      <c r="K15" s="9" t="str">
        <f t="shared" si="1"/>
        <v/>
      </c>
      <c r="L15" s="16"/>
      <c r="M15" s="10" t="str">
        <f t="shared" si="2"/>
        <v/>
      </c>
      <c r="N15" s="20"/>
      <c r="O15" s="21"/>
      <c r="P15" s="67" t="str">
        <f t="shared" si="3"/>
        <v/>
      </c>
      <c r="Q15" s="5" t="str">
        <f t="shared" si="4"/>
        <v/>
      </c>
      <c r="R15" s="43" t="str">
        <f t="shared" si="5"/>
        <v/>
      </c>
    </row>
    <row r="16" spans="1:18" ht="30" customHeight="1">
      <c r="A16" s="44">
        <v>4</v>
      </c>
      <c r="B16" s="24"/>
      <c r="C16" s="11"/>
      <c r="D16" s="11"/>
      <c r="E16" s="11"/>
      <c r="F16" s="11"/>
      <c r="G16" s="11"/>
      <c r="H16" s="73"/>
      <c r="I16" s="12"/>
      <c r="J16" s="8" t="str">
        <f t="shared" si="0"/>
        <v/>
      </c>
      <c r="K16" s="9" t="str">
        <f t="shared" si="1"/>
        <v/>
      </c>
      <c r="L16" s="16"/>
      <c r="M16" s="10" t="str">
        <f t="shared" si="2"/>
        <v/>
      </c>
      <c r="N16" s="20"/>
      <c r="O16" s="21"/>
      <c r="P16" s="67" t="str">
        <f t="shared" si="3"/>
        <v/>
      </c>
      <c r="Q16" s="5" t="str">
        <f t="shared" si="4"/>
        <v/>
      </c>
      <c r="R16" s="43" t="str">
        <f t="shared" si="5"/>
        <v/>
      </c>
    </row>
    <row r="17" spans="1:18" ht="30" customHeight="1" thickBot="1">
      <c r="A17" s="44">
        <v>5</v>
      </c>
      <c r="B17" s="25"/>
      <c r="C17" s="13"/>
      <c r="D17" s="13"/>
      <c r="E17" s="13"/>
      <c r="F17" s="13"/>
      <c r="G17" s="13"/>
      <c r="H17" s="72"/>
      <c r="I17" s="14"/>
      <c r="J17" s="8" t="str">
        <f t="shared" si="0"/>
        <v/>
      </c>
      <c r="K17" s="9" t="str">
        <f t="shared" si="1"/>
        <v/>
      </c>
      <c r="L17" s="17"/>
      <c r="M17" s="10" t="str">
        <f t="shared" si="2"/>
        <v/>
      </c>
      <c r="N17" s="22"/>
      <c r="O17" s="23"/>
      <c r="P17" s="67" t="str">
        <f t="shared" si="3"/>
        <v/>
      </c>
      <c r="Q17" s="5" t="str">
        <f t="shared" si="4"/>
        <v/>
      </c>
      <c r="R17" s="43" t="str">
        <f t="shared" si="5"/>
        <v/>
      </c>
    </row>
    <row r="18" spans="1:18" ht="23.25" customHeight="1">
      <c r="A18" s="59"/>
      <c r="B18" s="70"/>
      <c r="C18" s="70"/>
      <c r="D18" s="70"/>
      <c r="E18" s="70"/>
      <c r="F18" s="70"/>
      <c r="G18" s="70"/>
      <c r="H18" s="70"/>
      <c r="I18" s="70"/>
      <c r="J18" s="59"/>
      <c r="K18" s="60"/>
      <c r="L18" s="70"/>
      <c r="M18" s="61"/>
      <c r="N18" s="45"/>
      <c r="O18" s="45"/>
      <c r="P18" s="46"/>
      <c r="Q18" s="59"/>
      <c r="R18" s="85"/>
    </row>
    <row r="19" spans="1:18" ht="23.25" customHeight="1">
      <c r="A19" s="127" t="s">
        <v>20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9"/>
    </row>
    <row r="20" spans="1:18" ht="23.25" customHeight="1">
      <c r="A20" s="130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2"/>
    </row>
    <row r="21" spans="1:18" ht="27.75" customHeight="1">
      <c r="A21" s="130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2"/>
    </row>
    <row r="22" spans="1:18" ht="21" customHeight="1">
      <c r="A22" s="79"/>
      <c r="B22" s="82"/>
      <c r="C22" s="82"/>
      <c r="D22" s="82"/>
      <c r="E22" s="82"/>
      <c r="F22" s="82"/>
      <c r="G22" s="83"/>
      <c r="H22" s="113" t="s">
        <v>21</v>
      </c>
      <c r="I22" s="114"/>
      <c r="J22" s="114"/>
      <c r="K22" s="114"/>
      <c r="L22" s="114"/>
      <c r="M22" s="114"/>
      <c r="N22" s="114"/>
      <c r="O22" s="114"/>
      <c r="P22" s="114"/>
      <c r="Q22" s="114"/>
      <c r="R22" s="86"/>
    </row>
    <row r="23" spans="1:18" ht="35.25" customHeight="1">
      <c r="A23" s="80"/>
      <c r="B23" s="81"/>
      <c r="C23" s="81"/>
      <c r="D23" s="81"/>
      <c r="E23" s="81"/>
      <c r="F23" s="81"/>
      <c r="G23" s="84" t="s">
        <v>22</v>
      </c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87"/>
    </row>
    <row r="24" spans="1:18">
      <c r="Q24" s="1" t="s">
        <v>23</v>
      </c>
    </row>
  </sheetData>
  <sheetProtection algorithmName="SHA-512" hashValue="UTyL2bGd+nVyIcGx1FQuSnTG22QqQ+wj+Z4vBELrqFZtNVrKiqqzd5v7JuHDQ8fRnzQaLmmP17iUkL09/2Ktfg==" saltValue="yRotH5pusIFwfsSkMHrcuA==" spinCount="100000" sheet="1" objects="1" scenarios="1"/>
  <mergeCells count="22">
    <mergeCell ref="H22:Q23"/>
    <mergeCell ref="A19:R21"/>
    <mergeCell ref="A6:A10"/>
    <mergeCell ref="B6:B10"/>
    <mergeCell ref="C6:K6"/>
    <mergeCell ref="M6:M10"/>
    <mergeCell ref="N6:Q6"/>
    <mergeCell ref="R6:R10"/>
    <mergeCell ref="C7:K7"/>
    <mergeCell ref="L7:L10"/>
    <mergeCell ref="N7:N10"/>
    <mergeCell ref="O7:O10"/>
    <mergeCell ref="P7:P10"/>
    <mergeCell ref="Q7:Q10"/>
    <mergeCell ref="C8:I8"/>
    <mergeCell ref="J9:J10"/>
    <mergeCell ref="K9:K10"/>
    <mergeCell ref="E1:N1"/>
    <mergeCell ref="C3:F3"/>
    <mergeCell ref="A4:B4"/>
    <mergeCell ref="D4:J4"/>
    <mergeCell ref="M4:Q4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cellComments="asDisplayed" r:id="rId1"/>
  <drawing r:id="rId2"/>
  <legacyDrawing r:id="rId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2f3c8b-367a-4565-bc0f-3764170b4044">
      <Terms xmlns="http://schemas.microsoft.com/office/infopath/2007/PartnerControls"/>
    </lcf76f155ced4ddcb4097134ff3c332f>
    <TaxCatchAll xmlns="263dbbe5-076b-4606-a03b-9598f5f2f35a" xsi:nil="true"/>
    <Owner xmlns="642f3c8b-367a-4565-bc0f-3764170b4044">
      <UserInfo>
        <DisplayName/>
        <AccountId xsi:nil="true"/>
        <AccountType/>
      </UserInfo>
    </Own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F0772BD8CAAB94D828741CA3A168E2C" ma:contentTypeVersion="15" ma:contentTypeDescription="新しいドキュメントを作成します。" ma:contentTypeScope="" ma:versionID="713930ada92f8ed24ef5442a332d1ccf">
  <xsd:schema xmlns:xsd="http://www.w3.org/2001/XMLSchema" xmlns:xs="http://www.w3.org/2001/XMLSchema" xmlns:p="http://schemas.microsoft.com/office/2006/metadata/properties" xmlns:ns2="642f3c8b-367a-4565-bc0f-3764170b4044" xmlns:ns3="263dbbe5-076b-4606-a03b-9598f5f2f35a" targetNamespace="http://schemas.microsoft.com/office/2006/metadata/properties" ma:root="true" ma:fieldsID="95d0ad180bb37dc8d6cd156886337c6a" ns2:_="" ns3:_="">
    <xsd:import namespace="642f3c8b-367a-4565-bc0f-3764170b4044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f3c8b-367a-4565-bc0f-3764170b4044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e918520-3075-4d20-acb0-d75c74471d38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5FD477-7B5B-49A9-81AD-28C9E8FEBAA9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263dbbe5-076b-4606-a03b-9598f5f2f35a"/>
    <ds:schemaRef ds:uri="642f3c8b-367a-4565-bc0f-3764170b4044"/>
  </ds:schemaRefs>
</ds:datastoreItem>
</file>

<file path=customXml/itemProps2.xml><?xml version="1.0" encoding="utf-8"?>
<ds:datastoreItem xmlns:ds="http://schemas.openxmlformats.org/officeDocument/2006/customXml" ds:itemID="{DB5CB829-1E1C-48C8-AA3D-7CF151CD77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f3c8b-367a-4565-bc0f-3764170b4044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2B3BF6-E5EE-49FC-B3CD-B399432736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社保コース（通常）</vt:lpstr>
      <vt:lpstr>社保コース（延長日が締日の翌日でない場合）</vt:lpstr>
      <vt:lpstr>支援コース（通常）</vt:lpstr>
      <vt:lpstr>支援コース（延長日が締日の翌日でない場合）</vt:lpstr>
      <vt:lpstr>'支援コース（延長日が締日の翌日でない場合）'!Print_Area</vt:lpstr>
      <vt:lpstr>'支援コース（通常）'!Print_Area</vt:lpstr>
      <vt:lpstr>'社保コース（延長日が締日の翌日でない場合）'!Print_Area</vt:lpstr>
      <vt:lpstr>'社保コース（通常）'!Print_Area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0x0101004F0772BD8CAAB94D828741CA3A168E2C</vt:lpwstr>
  </property>
  <property fmtid="{D5CDD505-2E9C-101B-9397-08002B2CF9AE}" pid="3" name="MediaServiceImageTags">
    <vt:lpwstr/>
  </property>
</Properties>
</file>