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M7" i="11" l="1"/>
  <c r="N28" i="10" l="1"/>
  <c r="H28" i="10"/>
  <c r="W27" i="6" l="1"/>
  <c r="K27" i="10" l="1"/>
  <c r="E27" i="10"/>
  <c r="Z27" i="16" l="1"/>
  <c r="Z39" i="10" l="1"/>
  <c r="H46" i="11" l="1"/>
  <c r="Q41" i="6" l="1"/>
  <c r="Z32" i="8" l="1"/>
  <c r="K26" i="16" l="1"/>
  <c r="E5" i="11" l="1"/>
  <c r="E6" i="11"/>
  <c r="Q26" i="17"/>
  <c r="T26" i="17"/>
  <c r="E26" i="15"/>
  <c r="E26" i="9" l="1"/>
  <c r="E39" i="7"/>
  <c r="E41" i="7" l="1"/>
  <c r="T41" i="10" l="1"/>
  <c r="E40" i="8" l="1"/>
  <c r="E42" i="8"/>
  <c r="W35" i="10" l="1"/>
  <c r="W37" i="10"/>
  <c r="W39" i="10"/>
  <c r="K26" i="17" l="1"/>
  <c r="E26" i="17"/>
  <c r="H26" i="9" l="1"/>
  <c r="K26" i="9"/>
  <c r="N26" i="9"/>
  <c r="Q26" i="9"/>
  <c r="T26" i="9"/>
  <c r="W26" i="9"/>
  <c r="Z26" i="9"/>
  <c r="H27" i="7"/>
  <c r="Z31" i="10" l="1"/>
  <c r="E28" i="8" l="1"/>
  <c r="I46" i="11" l="1"/>
  <c r="E41" i="6" l="1"/>
  <c r="Z41" i="10" l="1"/>
  <c r="Z43" i="10"/>
  <c r="E29" i="7" l="1"/>
  <c r="E33" i="7"/>
  <c r="E31" i="7"/>
  <c r="E29" i="6" l="1"/>
  <c r="E26" i="16" l="1"/>
  <c r="Z33" i="10" l="1"/>
  <c r="Z35" i="10"/>
  <c r="Z37" i="10"/>
  <c r="E35" i="6" l="1"/>
  <c r="K27" i="6" l="1"/>
  <c r="K28" i="6" s="1"/>
  <c r="H27" i="6" l="1"/>
  <c r="J5" i="11" l="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N32" i="8"/>
  <c r="AC33" i="10" l="1"/>
  <c r="K27" i="16" l="1"/>
  <c r="N40" i="8" l="1"/>
  <c r="E35" i="7"/>
  <c r="H28" i="6" l="1"/>
  <c r="N27" i="6"/>
  <c r="N28" i="6" s="1"/>
  <c r="T27" i="6"/>
  <c r="W28" i="6"/>
  <c r="Z27" i="6"/>
  <c r="T28" i="6" l="1"/>
  <c r="Z28" i="6"/>
  <c r="Q29" i="6" l="1"/>
  <c r="K46" i="11" l="1"/>
  <c r="E46" i="11" s="1"/>
  <c r="K27" i="17" l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7" i="17"/>
  <c r="E27" i="15"/>
  <c r="E27" i="9"/>
  <c r="Z30" i="8"/>
  <c r="H28" i="7"/>
  <c r="K27" i="7"/>
  <c r="K28" i="7" s="1"/>
  <c r="N27" i="7"/>
  <c r="N28" i="7" s="1"/>
  <c r="T27" i="7"/>
  <c r="W27" i="7"/>
  <c r="W28" i="7" s="1"/>
  <c r="Z27" i="7"/>
  <c r="Z28" i="7" l="1"/>
  <c r="Z26" i="10"/>
  <c r="Z28" i="10" s="1"/>
  <c r="T28" i="7"/>
  <c r="W26" i="10"/>
  <c r="W28" i="10" s="1"/>
  <c r="W27" i="9" l="1"/>
  <c r="T26" i="10"/>
  <c r="T28" i="10" s="1"/>
  <c r="E8" i="1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AF43" i="10" s="1"/>
  <c r="Q29" i="7" l="1"/>
  <c r="Q31" i="7"/>
  <c r="Q33" i="7"/>
  <c r="Q35" i="7"/>
  <c r="E37" i="7"/>
  <c r="E27" i="7" s="1"/>
  <c r="Q37" i="7"/>
  <c r="Q39" i="7"/>
  <c r="Q41" i="7"/>
  <c r="Q43" i="7"/>
  <c r="E28" i="7" l="1"/>
  <c r="Q27" i="7"/>
  <c r="Q28" i="7" s="1"/>
  <c r="E30" i="8"/>
  <c r="Q43" i="6" l="1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E28" i="6" s="1"/>
  <c r="Q27" i="6"/>
  <c r="Z34" i="8"/>
  <c r="Z38" i="8"/>
  <c r="Z40" i="8"/>
  <c r="Q28" i="6" l="1"/>
  <c r="Q26" i="10"/>
  <c r="Q28" i="10" s="1"/>
  <c r="J47" i="11"/>
  <c r="J48" i="11"/>
  <c r="J49" i="11"/>
  <c r="J50" i="11"/>
  <c r="J51" i="11"/>
  <c r="J52" i="11"/>
  <c r="N38" i="8" l="1"/>
  <c r="N36" i="8"/>
  <c r="N34" i="8"/>
  <c r="N30" i="8"/>
  <c r="AC31" i="10" l="1"/>
  <c r="N31" i="10"/>
  <c r="L46" i="1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N33" i="10" l="1"/>
  <c r="AF39" i="10" l="1"/>
  <c r="Q33" i="10" l="1"/>
  <c r="Q39" i="10"/>
  <c r="Q35" i="10"/>
  <c r="Q31" i="10"/>
  <c r="Q41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N39" i="10"/>
  <c r="AC39" i="10"/>
  <c r="N37" i="10"/>
  <c r="T37" i="10"/>
  <c r="N35" i="10"/>
  <c r="T35" i="10"/>
  <c r="W33" i="10"/>
  <c r="T33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7" i="17"/>
  <c r="T27" i="17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Q29" i="10"/>
  <c r="AF31" i="10"/>
  <c r="AF35" i="10"/>
  <c r="AF3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N26" i="10" s="1"/>
  <c r="Z26" i="8"/>
  <c r="Z27" i="8" l="1"/>
  <c r="AF26" i="10"/>
  <c r="AF28" i="10" s="1"/>
  <c r="AC26" i="10"/>
  <c r="AC28" i="10" s="1"/>
  <c r="N27" i="8"/>
</calcChain>
</file>

<file path=xl/sharedStrings.xml><?xml version="1.0" encoding="utf-8"?>
<sst xmlns="http://schemas.openxmlformats.org/spreadsheetml/2006/main" count="1856" uniqueCount="279">
  <si>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</si>
  <si>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</si>
  <si>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</si>
  <si>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</si>
  <si>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</si>
  <si>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</si>
  <si>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</si>
  <si>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</si>
  <si>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</si>
  <si>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</si>
  <si>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</si>
  <si>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</si>
  <si>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</si>
  <si>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</si>
  <si>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</si>
  <si>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</si>
  <si>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</si>
  <si>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</si>
  <si>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</si>
  <si>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</si>
  <si>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</si>
  <si>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</si>
  <si>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</si>
  <si>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</si>
  <si>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</si>
  <si>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</si>
  <si>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</si>
  <si>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</si>
  <si>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</si>
  <si>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</si>
  <si>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</si>
  <si>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</si>
  <si>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</si>
  <si>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</si>
  <si>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</si>
  <si>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</si>
  <si>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</si>
  <si>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</si>
  <si>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</si>
  <si>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</si>
  <si>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</si>
  <si>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</si>
  <si>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</si>
  <si>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</si>
  <si>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</si>
  <si>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</si>
  <si>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</si>
  <si>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</si>
  <si>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</si>
  <si>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</si>
  <si>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</si>
  <si>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</si>
  <si>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</si>
  <si>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</si>
  <si>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</si>
  <si>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</si>
  <si>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</si>
  <si>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</si>
  <si>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</si>
  <si>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</si>
  <si>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</si>
  <si>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</si>
  <si>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</si>
  <si>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</si>
  <si>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</si>
  <si>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</si>
  <si>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</si>
  <si>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</si>
  <si>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</si>
  <si>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</si>
  <si>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</si>
  <si>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</si>
  <si>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</si>
  <si>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</si>
  <si>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</si>
  <si>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</si>
  <si>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</si>
  <si>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</si>
  <si>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</si>
  <si>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</si>
  <si>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</si>
  <si>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</si>
  <si>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</si>
  <si>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</si>
  <si>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</si>
  <si>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</si>
  <si>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</si>
  <si>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</si>
  <si>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</si>
  <si>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</si>
  <si>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</si>
  <si>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</si>
  <si>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</si>
  <si>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</si>
  <si>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</si>
  <si>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</si>
  <si>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</si>
  <si>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</si>
  <si>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</si>
  <si>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</si>
  <si>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</si>
  <si>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</si>
  <si>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</si>
  <si>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</si>
  <si>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</si>
  <si>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</si>
  <si>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</si>
  <si>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</si>
  <si>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</si>
  <si>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</si>
  <si>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</si>
  <si>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</si>
  <si>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</si>
  <si>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</si>
  <si>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</si>
  <si>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</si>
  <si>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</si>
  <si>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</si>
  <si>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</si>
  <si>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</si>
  <si>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</si>
  <si>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</si>
  <si>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</si>
  <si>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</si>
  <si>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</si>
  <si>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</si>
  <si>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</si>
  <si>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</si>
  <si>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</si>
  <si>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</si>
  <si>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</si>
  <si>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</si>
  <si>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</si>
  <si>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</si>
  <si>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</si>
  <si>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</si>
  <si>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</si>
  <si>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</si>
  <si>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</si>
  <si>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</si>
  <si>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</si>
  <si>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</si>
  <si>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</si>
  <si>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</si>
  <si>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</si>
  <si>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</si>
  <si>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</si>
  <si>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</si>
  <si>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</si>
  <si>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</si>
  <si>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</si>
  <si>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</si>
  <si>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</si>
  <si>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</si>
  <si>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</si>
  <si>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</si>
  <si>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</si>
  <si>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</si>
  <si>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</si>
  <si>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</si>
  <si>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</si>
  <si>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</si>
  <si>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</si>
  <si>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</si>
  <si>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</si>
  <si>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</si>
  <si>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</si>
  <si>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</si>
  <si>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</si>
  <si>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</si>
  <si>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</si>
  <si>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</si>
  <si>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</si>
  <si>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</si>
  <si>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</si>
  <si>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</si>
  <si>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</si>
  <si>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</si>
  <si>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</si>
  <si>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</si>
  <si>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</si>
  <si>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</si>
  <si>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</si>
  <si>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</si>
  <si>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</si>
  <si>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</si>
  <si>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</si>
  <si>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</si>
  <si>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</si>
  <si>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</si>
  <si>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</si>
  <si>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</si>
  <si>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</si>
  <si>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</si>
  <si>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</si>
  <si>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</si>
  <si>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</si>
  <si>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</si>
  <si>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</si>
  <si>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</si>
  <si>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</si>
  <si>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</si>
  <si>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</si>
  <si>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</si>
  <si>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</si>
  <si>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</si>
  <si>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</si>
  <si>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</si>
  <si>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</si>
  <si>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</si>
  <si>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</si>
  <si>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</si>
  <si>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</si>
  <si>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</si>
  <si>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</si>
  <si>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</si>
  <si>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</si>
  <si>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</si>
  <si>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</si>
  <si>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</si>
  <si>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</si>
  <si>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</si>
  <si>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</si>
  <si>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</si>
  <si>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</si>
  <si>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</si>
  <si>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</si>
  <si>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</si>
  <si>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</si>
  <si>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</si>
  <si>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２年</t>
    <phoneticPr fontId="3"/>
  </si>
  <si>
    <t>2月</t>
    <rPh sb="1" eb="2">
      <t>ガツ</t>
    </rPh>
    <phoneticPr fontId="3"/>
  </si>
  <si>
    <t>（</t>
    <phoneticPr fontId="3"/>
  </si>
  <si>
    <t xml:space="preserve">      －</t>
    <phoneticPr fontId="3"/>
  </si>
  <si>
    <t>元</t>
    <rPh sb="0" eb="1">
      <t>ガン</t>
    </rPh>
    <phoneticPr fontId="3"/>
  </si>
  <si>
    <t>元</t>
    <rPh sb="0" eb="1">
      <t>ガン</t>
    </rPh>
    <phoneticPr fontId="3"/>
  </si>
  <si>
    <t xml:space="preserve"> (</t>
    <phoneticPr fontId="3"/>
  </si>
  <si>
    <t xml:space="preserve"> (</t>
    <phoneticPr fontId="3"/>
  </si>
  <si>
    <t>（</t>
    <phoneticPr fontId="3"/>
  </si>
  <si>
    <t>)</t>
    <phoneticPr fontId="3"/>
  </si>
  <si>
    <t xml:space="preserve"> ３年</t>
    <phoneticPr fontId="3"/>
  </si>
  <si>
    <t xml:space="preserve"> ３年</t>
    <rPh sb="2" eb="3">
      <t>ネン</t>
    </rPh>
    <phoneticPr fontId="3"/>
  </si>
  <si>
    <t>-</t>
    <phoneticPr fontId="3"/>
  </si>
  <si>
    <t>　　※ 令和２年２月の「受給資格決定件数」欄の労働局計と安定所別の合計は必ずしも一致しません。</t>
    <phoneticPr fontId="3"/>
  </si>
  <si>
    <t>　　※ 「基本手当」欄における「受給資格決定件数」欄の令和２年４月分～令和３年２月分は未確定値です。</t>
    <rPh sb="43" eb="46">
      <t>ミカクテイ</t>
    </rPh>
    <phoneticPr fontId="3"/>
  </si>
  <si>
    <t>（注）季調値とは原数値から季節的な変動要素を除したもの　（令和３年版に改訂）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</si>
  <si>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</si>
  <si>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</si>
  <si>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</si>
  <si>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</si>
  <si>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</si>
  <si>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</si>
  <si>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</si>
  <si>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</si>
  <si>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</si>
  <si>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</si>
  <si>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</si>
  <si>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</si>
  <si>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</si>
  <si>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</si>
  <si>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</si>
  <si>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</si>
  <si>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</si>
  <si>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</si>
  <si>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</si>
  <si>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</si>
  <si>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</si>
  <si>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</si>
  <si>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</si>
  <si>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</si>
  <si>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</si>
  <si>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</si>
  <si>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6"/>
  </si>
  <si>
    <t>　　(職安業務統計）</t>
    <rPh sb="3" eb="5">
      <t>ショクアン</t>
    </rPh>
    <rPh sb="5" eb="7">
      <t>ギョウム</t>
    </rPh>
    <rPh sb="7" eb="9">
      <t>トウケイ</t>
    </rPh>
    <phoneticPr fontId="26"/>
  </si>
  <si>
    <t>令和３年２月分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6"/>
  </si>
  <si>
    <t>※季節調整値は令和３年版に改訂済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6"/>
  </si>
  <si>
    <t>和歌山労働局職業安定部</t>
  </si>
  <si>
    <t>（注）季節調整値--------原数値から季節的な変動要素を除したもの。
　　　　　　　　　　　　　　　　　　　　　　　　　　　　　（令和３年版に改訂済）
　　  求人倍率----------月間有効(新規)求人数÷月間有効(新規)求職者数
　　　本資料の数値は、特に記載のない限りすべて原数値である。</t>
    <rPh sb="67" eb="69">
      <t>レイワ</t>
    </rPh>
    <phoneticPr fontId="3"/>
  </si>
  <si>
    <t xml:space="preserve">　
　令和３年２月の有効求人倍率（季節調整値）は、前月と同水準の1.00倍であった。
　月間有効求人数15,071人（季節調整値）は前月に比べ0.1％の減少、月間有効求職者数15,068人（同）は0.4％の減少となった。
　新規求人数（原数値）は前年同月に比べ434人減少（▲7.0％）の5,781人となった。これを主な産業別にみると、建設業83人増（前年同月比22.4％）、製造業53人増（同10.2％）、教育,学習支援業208人減（同▲29.7％）、宿泊業,飲食サービス業172人減（同▲31.6％）、サービス業41人減（同▲7.6％）、医療,福祉36人減（同▲2.3％）、卸売業,小売業32人減（同▲4.3％）などとなっている。
　雇用保険適用事業所数は、前年同月より216事業所多い17,989事業所となった。雇用保険被保険者数は243,844人（前年同月比0.1％）となった。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</si>
</sst>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4" fillId="0" borderId="0">
      <alignment vertical="center"/>
    </xf>
  </cellStyleXfs>
  <cellXfs count="677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horizontal="right"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19" fillId="0" borderId="31" xfId="0" applyFont="1" applyBorder="1" applyAlignment="1">
      <alignment horizontal="center" vertical="center"/>
    </xf>
    <xf numFmtId="0" fontId="20" fillId="0" borderId="32" xfId="0" applyFont="1" applyBorder="1" applyAlignment="1"/>
    <xf numFmtId="0" fontId="20" fillId="0" borderId="33" xfId="0" applyFont="1" applyBorder="1" applyAlignment="1"/>
    <xf numFmtId="0" fontId="19" fillId="0" borderId="0" xfId="0" applyFont="1" applyBorder="1" applyAlignment="1">
      <alignment horizontal="center" wrapText="1"/>
    </xf>
    <xf numFmtId="0" fontId="19" fillId="0" borderId="34" xfId="0" applyFont="1" applyBorder="1" applyAlignment="1">
      <alignment horizontal="justify" vertical="center"/>
    </xf>
    <xf numFmtId="0" fontId="20" fillId="0" borderId="35" xfId="0" applyFont="1" applyBorder="1" applyAlignment="1"/>
    <xf numFmtId="0" fontId="21" fillId="0" borderId="34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35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34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35" xfId="0" applyFont="1" applyBorder="1"/>
    <xf numFmtId="0" fontId="20" fillId="0" borderId="0" xfId="0" applyFont="1" applyBorder="1"/>
    <xf numFmtId="0" fontId="21" fillId="0" borderId="0" xfId="0" quotePrefix="1" applyFont="1" applyBorder="1" applyAlignment="1">
      <alignment vertical="center"/>
    </xf>
    <xf numFmtId="0" fontId="20" fillId="0" borderId="36" xfId="0" applyFont="1" applyBorder="1" applyAlignment="1"/>
    <xf numFmtId="0" fontId="20" fillId="0" borderId="37" xfId="0" applyFont="1" applyBorder="1"/>
    <xf numFmtId="0" fontId="20" fillId="0" borderId="38" xfId="0" applyFont="1" applyBorder="1"/>
    <xf numFmtId="0" fontId="22" fillId="0" borderId="0" xfId="0" applyFont="1" applyBorder="1" applyAlignment="1">
      <alignment horizontal="center"/>
    </xf>
    <xf numFmtId="0" fontId="25" fillId="0" borderId="0" xfId="2" applyFont="1" applyAlignment="1">
      <alignment vertical="center"/>
    </xf>
    <xf numFmtId="0" fontId="24" fillId="0" borderId="0" xfId="2">
      <alignment vertical="center"/>
    </xf>
    <xf numFmtId="0" fontId="27" fillId="0" borderId="0" xfId="2" applyFont="1">
      <alignment vertical="center"/>
    </xf>
    <xf numFmtId="0" fontId="31" fillId="0" borderId="0" xfId="2" applyFont="1" applyAlignment="1" applyProtection="1">
      <alignment horizontal="center" vertical="center"/>
    </xf>
    <xf numFmtId="0" fontId="3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24" fillId="0" borderId="0" xfId="2" applyAlignment="1">
      <alignment vertical="center"/>
    </xf>
    <xf numFmtId="0" fontId="21" fillId="0" borderId="3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0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0" fillId="2" borderId="5" xfId="0" applyNumberFormat="1" applyFon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9" fontId="18" fillId="2" borderId="5" xfId="0" applyNumberFormat="1" applyFont="1" applyFill="1" applyBorder="1" applyAlignment="1">
      <alignment vertical="center" shrinkToFit="1"/>
    </xf>
    <xf numFmtId="179" fontId="18" fillId="2" borderId="0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179" fontId="7" fillId="0" borderId="8" xfId="0" applyNumberFormat="1" applyFont="1" applyFill="1" applyBorder="1" applyAlignment="1">
      <alignment vertical="center" shrinkToFit="1"/>
    </xf>
    <xf numFmtId="179" fontId="7" fillId="0" borderId="7" xfId="0" applyNumberFormat="1" applyFont="1" applyFill="1" applyBorder="1" applyAlignment="1">
      <alignment vertical="center" shrinkToFit="1"/>
    </xf>
    <xf numFmtId="179" fontId="7" fillId="0" borderId="9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79" fontId="18" fillId="2" borderId="6" xfId="0" applyNumberFormat="1" applyFont="1" applyFill="1" applyBorder="1" applyAlignment="1">
      <alignment vertical="center" shrinkToFit="1"/>
    </xf>
    <xf numFmtId="179" fontId="4" fillId="2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18" fillId="2" borderId="5" xfId="0" applyNumberFormat="1" applyFont="1" applyFill="1" applyBorder="1" applyAlignment="1">
      <alignment vertical="center"/>
    </xf>
    <xf numFmtId="179" fontId="18" fillId="2" borderId="0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9" fontId="18" fillId="2" borderId="6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9" fontId="0" fillId="2" borderId="12" xfId="0" applyNumberFormat="1" applyFont="1" applyFill="1" applyBorder="1" applyAlignment="1">
      <alignment vertical="center"/>
    </xf>
    <xf numFmtId="179" fontId="2" fillId="2" borderId="12" xfId="0" applyNumberFormat="1" applyFont="1" applyFill="1" applyBorder="1" applyAlignment="1">
      <alignment vertical="center"/>
    </xf>
    <xf numFmtId="179" fontId="18" fillId="2" borderId="1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79" fontId="1" fillId="2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8" fontId="7" fillId="0" borderId="4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176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183" fontId="7" fillId="0" borderId="5" xfId="1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distributed" textRotation="255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3" xfId="1" applyNumberFormat="1" applyFont="1" applyFill="1" applyBorder="1" applyAlignment="1">
      <alignment vertical="center" shrinkToFit="1"/>
    </xf>
    <xf numFmtId="176" fontId="1" fillId="0" borderId="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183" fontId="7" fillId="0" borderId="4" xfId="1" applyNumberFormat="1" applyFont="1" applyFill="1" applyBorder="1" applyAlignment="1">
      <alignment vertical="center" shrinkToFit="1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3" xfId="0" applyNumberFormat="1" applyFont="1" applyFill="1" applyBorder="1" applyAlignment="1">
      <alignment horizontal="center" vertical="distributed" textRotation="255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0" fontId="1" fillId="0" borderId="17" xfId="0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1" fillId="0" borderId="9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7</xdr:row>
      <xdr:rowOff>1085850</xdr:rowOff>
    </xdr:from>
    <xdr:to>
      <xdr:col>9</xdr:col>
      <xdr:colOff>282089</xdr:colOff>
      <xdr:row>35</xdr:row>
      <xdr:rowOff>83906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162300"/>
          <a:ext cx="6120914" cy="53893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94</xdr:row>
      <xdr:rowOff>66675</xdr:rowOff>
    </xdr:from>
    <xdr:to>
      <xdr:col>30</xdr:col>
      <xdr:colOff>142875</xdr:colOff>
      <xdr:row>94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82"/>
  </cols>
  <sheetData>
    <row r="6" spans="1:17" ht="57.75" customHeight="1" x14ac:dyDescent="0.15">
      <c r="A6" s="286" t="s">
        <v>272</v>
      </c>
      <c r="B6" s="287"/>
      <c r="C6" s="287"/>
      <c r="D6" s="287"/>
      <c r="E6" s="287"/>
      <c r="F6" s="287"/>
      <c r="G6" s="287"/>
      <c r="H6" s="287"/>
      <c r="I6" s="287"/>
      <c r="J6" s="281"/>
      <c r="K6" s="281"/>
      <c r="L6" s="281"/>
      <c r="M6" s="281"/>
      <c r="N6" s="281"/>
      <c r="O6" s="281"/>
      <c r="P6" s="281"/>
      <c r="Q6" s="281"/>
    </row>
    <row r="7" spans="1:17" ht="38.25" customHeight="1" x14ac:dyDescent="0.15">
      <c r="B7" s="283"/>
      <c r="C7" s="288" t="s">
        <v>273</v>
      </c>
      <c r="D7" s="286"/>
      <c r="E7" s="286"/>
      <c r="F7" s="286"/>
      <c r="G7" s="286"/>
      <c r="H7" s="281"/>
      <c r="I7" s="281"/>
      <c r="J7" s="281"/>
      <c r="K7" s="281"/>
      <c r="L7" s="281"/>
      <c r="M7" s="281"/>
      <c r="N7" s="281"/>
      <c r="O7" s="281"/>
      <c r="P7" s="281"/>
      <c r="Q7" s="281"/>
    </row>
    <row r="8" spans="1:17" ht="87" customHeight="1" x14ac:dyDescent="0.15">
      <c r="C8" s="289" t="s">
        <v>274</v>
      </c>
      <c r="D8" s="289"/>
      <c r="E8" s="289"/>
      <c r="F8" s="289"/>
      <c r="G8" s="289"/>
      <c r="H8" s="289"/>
      <c r="I8" s="281"/>
      <c r="J8" s="281"/>
      <c r="K8" s="281"/>
      <c r="L8" s="281"/>
      <c r="M8" s="281"/>
      <c r="N8" s="281"/>
      <c r="O8" s="281"/>
      <c r="P8" s="281"/>
      <c r="Q8" s="281"/>
    </row>
    <row r="9" spans="1:17" ht="23.25" customHeight="1" x14ac:dyDescent="0.15"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</row>
    <row r="10" spans="1:17" ht="55.5" x14ac:dyDescent="0.15"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</row>
    <row r="33" spans="3:10" x14ac:dyDescent="0.15">
      <c r="G33" s="290"/>
      <c r="H33" s="290"/>
      <c r="I33" s="290"/>
      <c r="J33" s="291"/>
    </row>
    <row r="37" spans="3:10" x14ac:dyDescent="0.15">
      <c r="G37" s="290" t="s">
        <v>275</v>
      </c>
      <c r="H37" s="290"/>
      <c r="I37" s="290"/>
      <c r="J37" s="291"/>
    </row>
    <row r="39" spans="3:10" ht="12" customHeight="1" x14ac:dyDescent="0.15">
      <c r="C39" s="284"/>
      <c r="D39" s="284"/>
      <c r="E39" s="284"/>
      <c r="F39" s="284"/>
      <c r="G39" s="284"/>
      <c r="H39" s="284"/>
    </row>
    <row r="40" spans="3:10" ht="17.25" customHeight="1" x14ac:dyDescent="0.15"/>
    <row r="41" spans="3:10" x14ac:dyDescent="0.15">
      <c r="C41" s="285" t="s">
        <v>276</v>
      </c>
      <c r="D41" s="285"/>
      <c r="E41" s="285"/>
      <c r="F41" s="285"/>
      <c r="G41" s="285"/>
      <c r="H41" s="285"/>
    </row>
    <row r="42" spans="3:10" x14ac:dyDescent="0.15">
      <c r="C42" s="285"/>
      <c r="D42" s="285"/>
      <c r="E42" s="285"/>
      <c r="F42" s="285"/>
      <c r="G42" s="285"/>
      <c r="H42" s="285"/>
    </row>
  </sheetData>
  <mergeCells count="6">
    <mergeCell ref="C41:H42"/>
    <mergeCell ref="A6:I6"/>
    <mergeCell ref="C7:G7"/>
    <mergeCell ref="C8:H8"/>
    <mergeCell ref="G33:J33"/>
    <mergeCell ref="G37:J37"/>
  </mergeCells>
  <phoneticPr fontId="3"/>
  <pageMargins left="0.9055118110236221" right="0.59055118110236227" top="0.98425196850393704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2"/>
  <sheetViews>
    <sheetView view="pageBreakPreview" zoomScaleNormal="100" zoomScaleSheetLayoutView="100" workbookViewId="0">
      <pane ySplit="5" topLeftCell="A6" activePane="bottomLeft" state="frozen"/>
      <selection activeCell="K7" sqref="K7:M7"/>
      <selection pane="bottomLeft"/>
    </sheetView>
  </sheetViews>
  <sheetFormatPr defaultRowHeight="13.5" x14ac:dyDescent="0.15"/>
  <cols>
    <col min="1" max="1" width="3.625" style="21" customWidth="1"/>
    <col min="2" max="2" width="3.25" style="21" customWidth="1"/>
    <col min="3" max="3" width="4.75" style="21" customWidth="1"/>
    <col min="4" max="4" width="6.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1" customWidth="1"/>
    <col min="25" max="26" width="2" style="21" customWidth="1"/>
    <col min="27" max="27" width="6.625" style="21" customWidth="1"/>
    <col min="28" max="28" width="2" style="21" customWidth="1"/>
    <col min="29" max="29" width="3.375" style="21" customWidth="1"/>
    <col min="30" max="32" width="6.625" style="21" customWidth="1"/>
    <col min="33" max="37" width="4.625" style="21" customWidth="1"/>
    <col min="38" max="16384" width="9" style="21"/>
  </cols>
  <sheetData>
    <row r="1" spans="2:37" ht="13.5" customHeight="1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8"/>
    </row>
    <row r="2" spans="2:37" ht="27" customHeight="1" x14ac:dyDescent="0.15">
      <c r="B2" s="19" t="s">
        <v>68</v>
      </c>
      <c r="C2" s="20"/>
      <c r="D2" s="20"/>
      <c r="E2" s="20"/>
      <c r="F2" s="20"/>
      <c r="G2" s="20"/>
      <c r="H2" s="20"/>
      <c r="U2" s="26"/>
      <c r="V2" s="26"/>
      <c r="W2" s="299" t="s">
        <v>197</v>
      </c>
      <c r="X2" s="606"/>
      <c r="Y2" s="606"/>
      <c r="Z2" s="606"/>
      <c r="AA2" s="606"/>
      <c r="AB2" s="606"/>
    </row>
    <row r="3" spans="2:37" ht="25.5" customHeight="1" x14ac:dyDescent="0.15">
      <c r="B3" s="157"/>
      <c r="C3" s="583" t="s">
        <v>159</v>
      </c>
      <c r="D3" s="583"/>
      <c r="E3" s="563" t="s">
        <v>69</v>
      </c>
      <c r="F3" s="561"/>
      <c r="G3" s="561"/>
      <c r="H3" s="561"/>
      <c r="I3" s="561"/>
      <c r="J3" s="561"/>
      <c r="K3" s="561"/>
      <c r="L3" s="561"/>
      <c r="M3" s="562"/>
      <c r="N3" s="561" t="s">
        <v>70</v>
      </c>
      <c r="O3" s="561"/>
      <c r="P3" s="561"/>
      <c r="Q3" s="561"/>
      <c r="R3" s="561"/>
      <c r="S3" s="561"/>
      <c r="T3" s="563" t="s">
        <v>71</v>
      </c>
      <c r="U3" s="561"/>
      <c r="V3" s="561"/>
      <c r="W3" s="561"/>
      <c r="X3" s="561"/>
      <c r="Y3" s="562"/>
      <c r="Z3" s="560" t="s">
        <v>164</v>
      </c>
      <c r="AA3" s="412"/>
      <c r="AB3" s="363"/>
    </row>
    <row r="4" spans="2:37" ht="25.5" customHeight="1" x14ac:dyDescent="0.15">
      <c r="B4" s="77"/>
      <c r="E4" s="603" t="s">
        <v>162</v>
      </c>
      <c r="F4" s="602"/>
      <c r="G4" s="602"/>
      <c r="H4" s="603" t="s">
        <v>111</v>
      </c>
      <c r="I4" s="359"/>
      <c r="J4" s="356"/>
      <c r="K4" s="602" t="s">
        <v>110</v>
      </c>
      <c r="L4" s="359"/>
      <c r="M4" s="356"/>
      <c r="N4" s="602" t="s">
        <v>162</v>
      </c>
      <c r="O4" s="602"/>
      <c r="P4" s="602"/>
      <c r="Q4" s="603" t="s">
        <v>109</v>
      </c>
      <c r="R4" s="359"/>
      <c r="S4" s="356"/>
      <c r="T4" s="602" t="s">
        <v>163</v>
      </c>
      <c r="U4" s="602"/>
      <c r="V4" s="602"/>
      <c r="W4" s="560" t="s">
        <v>109</v>
      </c>
      <c r="X4" s="412"/>
      <c r="Y4" s="363"/>
      <c r="Z4" s="355"/>
      <c r="AA4" s="359"/>
      <c r="AB4" s="356"/>
    </row>
    <row r="5" spans="2:37" ht="25.5" customHeight="1" x14ac:dyDescent="0.15">
      <c r="B5" s="79" t="s">
        <v>5</v>
      </c>
      <c r="E5" s="603"/>
      <c r="F5" s="602"/>
      <c r="G5" s="602"/>
      <c r="H5" s="355"/>
      <c r="I5" s="359"/>
      <c r="J5" s="356"/>
      <c r="K5" s="359"/>
      <c r="L5" s="359"/>
      <c r="M5" s="356"/>
      <c r="N5" s="602"/>
      <c r="O5" s="602"/>
      <c r="P5" s="602"/>
      <c r="Q5" s="355"/>
      <c r="R5" s="359"/>
      <c r="S5" s="356"/>
      <c r="T5" s="602"/>
      <c r="U5" s="602"/>
      <c r="V5" s="602"/>
      <c r="W5" s="355"/>
      <c r="X5" s="359"/>
      <c r="Y5" s="356"/>
      <c r="Z5" s="355"/>
      <c r="AA5" s="359"/>
      <c r="AB5" s="356"/>
      <c r="AC5" s="31"/>
    </row>
    <row r="6" spans="2:37" ht="17.25" customHeight="1" x14ac:dyDescent="0.15">
      <c r="B6" s="552" t="s">
        <v>7</v>
      </c>
      <c r="C6" s="412">
        <v>25</v>
      </c>
      <c r="D6" s="412"/>
      <c r="E6" s="604">
        <v>1075</v>
      </c>
      <c r="F6" s="583"/>
      <c r="G6" s="583"/>
      <c r="H6" s="604">
        <v>902</v>
      </c>
      <c r="I6" s="583"/>
      <c r="J6" s="584"/>
      <c r="K6" s="605">
        <v>4189</v>
      </c>
      <c r="L6" s="583"/>
      <c r="M6" s="584"/>
      <c r="N6" s="605">
        <v>116</v>
      </c>
      <c r="O6" s="583"/>
      <c r="P6" s="583"/>
      <c r="Q6" s="604">
        <v>115</v>
      </c>
      <c r="R6" s="583"/>
      <c r="S6" s="584"/>
      <c r="T6" s="605">
        <v>11</v>
      </c>
      <c r="U6" s="583"/>
      <c r="V6" s="583"/>
      <c r="W6" s="604">
        <v>11</v>
      </c>
      <c r="X6" s="583"/>
      <c r="Y6" s="584"/>
      <c r="Z6" s="604">
        <v>54</v>
      </c>
      <c r="AA6" s="583"/>
      <c r="AB6" s="584"/>
    </row>
    <row r="7" spans="2:37" ht="17.25" customHeight="1" x14ac:dyDescent="0.15">
      <c r="B7" s="553"/>
      <c r="C7" s="359">
        <v>26</v>
      </c>
      <c r="D7" s="359"/>
      <c r="E7" s="555">
        <v>1027</v>
      </c>
      <c r="F7" s="556"/>
      <c r="G7" s="556"/>
      <c r="H7" s="555">
        <v>828</v>
      </c>
      <c r="I7" s="556"/>
      <c r="J7" s="557"/>
      <c r="K7" s="558">
        <v>3771</v>
      </c>
      <c r="L7" s="556"/>
      <c r="M7" s="557"/>
      <c r="N7" s="558">
        <v>132</v>
      </c>
      <c r="O7" s="556"/>
      <c r="P7" s="556"/>
      <c r="Q7" s="555">
        <v>132</v>
      </c>
      <c r="R7" s="556"/>
      <c r="S7" s="557"/>
      <c r="T7" s="558">
        <v>8</v>
      </c>
      <c r="U7" s="556"/>
      <c r="V7" s="556"/>
      <c r="W7" s="555">
        <v>8</v>
      </c>
      <c r="X7" s="556"/>
      <c r="Y7" s="557"/>
      <c r="Z7" s="555">
        <v>38</v>
      </c>
      <c r="AA7" s="556"/>
      <c r="AB7" s="557"/>
    </row>
    <row r="8" spans="2:37" ht="17.25" customHeight="1" x14ac:dyDescent="0.15">
      <c r="B8" s="553"/>
      <c r="C8" s="359">
        <v>27</v>
      </c>
      <c r="D8" s="359"/>
      <c r="E8" s="555">
        <v>1009</v>
      </c>
      <c r="F8" s="556"/>
      <c r="G8" s="556"/>
      <c r="H8" s="555">
        <v>811</v>
      </c>
      <c r="I8" s="556"/>
      <c r="J8" s="557"/>
      <c r="K8" s="558">
        <v>3621</v>
      </c>
      <c r="L8" s="556"/>
      <c r="M8" s="557"/>
      <c r="N8" s="558">
        <v>143</v>
      </c>
      <c r="O8" s="556"/>
      <c r="P8" s="556"/>
      <c r="Q8" s="555">
        <v>144</v>
      </c>
      <c r="R8" s="556"/>
      <c r="S8" s="557"/>
      <c r="T8" s="558">
        <v>8</v>
      </c>
      <c r="U8" s="556"/>
      <c r="V8" s="556"/>
      <c r="W8" s="555">
        <v>8</v>
      </c>
      <c r="X8" s="556"/>
      <c r="Y8" s="557"/>
      <c r="Z8" s="555">
        <v>34</v>
      </c>
      <c r="AA8" s="556"/>
      <c r="AB8" s="557"/>
    </row>
    <row r="9" spans="2:37" ht="17.25" customHeight="1" x14ac:dyDescent="0.15">
      <c r="B9" s="553"/>
      <c r="C9" s="359">
        <v>28</v>
      </c>
      <c r="D9" s="359"/>
      <c r="E9" s="555">
        <v>960</v>
      </c>
      <c r="F9" s="556"/>
      <c r="G9" s="556"/>
      <c r="H9" s="555">
        <v>758</v>
      </c>
      <c r="I9" s="556"/>
      <c r="J9" s="557"/>
      <c r="K9" s="558">
        <v>3372</v>
      </c>
      <c r="L9" s="556"/>
      <c r="M9" s="557"/>
      <c r="N9" s="558">
        <v>136</v>
      </c>
      <c r="O9" s="556"/>
      <c r="P9" s="556"/>
      <c r="Q9" s="555">
        <v>135</v>
      </c>
      <c r="R9" s="556"/>
      <c r="S9" s="557"/>
      <c r="T9" s="558">
        <v>6</v>
      </c>
      <c r="U9" s="556"/>
      <c r="V9" s="556"/>
      <c r="W9" s="555">
        <v>6</v>
      </c>
      <c r="X9" s="556"/>
      <c r="Y9" s="557"/>
      <c r="Z9" s="555">
        <v>30</v>
      </c>
      <c r="AA9" s="556"/>
      <c r="AB9" s="557"/>
    </row>
    <row r="10" spans="2:37" ht="17.25" customHeight="1" x14ac:dyDescent="0.15">
      <c r="B10" s="553"/>
      <c r="C10" s="359">
        <v>29</v>
      </c>
      <c r="D10" s="359"/>
      <c r="E10" s="555">
        <v>902</v>
      </c>
      <c r="F10" s="556"/>
      <c r="G10" s="556"/>
      <c r="H10" s="555">
        <v>704</v>
      </c>
      <c r="I10" s="556"/>
      <c r="J10" s="557"/>
      <c r="K10" s="558">
        <v>3059</v>
      </c>
      <c r="L10" s="556"/>
      <c r="M10" s="557"/>
      <c r="N10" s="558">
        <v>154</v>
      </c>
      <c r="O10" s="556"/>
      <c r="P10" s="556"/>
      <c r="Q10" s="555">
        <v>152</v>
      </c>
      <c r="R10" s="556"/>
      <c r="S10" s="557"/>
      <c r="T10" s="558">
        <v>6</v>
      </c>
      <c r="U10" s="556"/>
      <c r="V10" s="556"/>
      <c r="W10" s="555">
        <v>6</v>
      </c>
      <c r="X10" s="556"/>
      <c r="Y10" s="557"/>
      <c r="Z10" s="555">
        <v>21</v>
      </c>
      <c r="AA10" s="556"/>
      <c r="AB10" s="557"/>
    </row>
    <row r="11" spans="2:37" ht="17.25" customHeight="1" x14ac:dyDescent="0.15">
      <c r="B11" s="553"/>
      <c r="C11" s="359">
        <v>30</v>
      </c>
      <c r="D11" s="359"/>
      <c r="E11" s="555">
        <v>867</v>
      </c>
      <c r="F11" s="556"/>
      <c r="G11" s="556"/>
      <c r="H11" s="555">
        <v>648</v>
      </c>
      <c r="I11" s="556"/>
      <c r="J11" s="557"/>
      <c r="K11" s="558">
        <v>2899</v>
      </c>
      <c r="L11" s="556"/>
      <c r="M11" s="557"/>
      <c r="N11" s="558">
        <v>177</v>
      </c>
      <c r="O11" s="556"/>
      <c r="P11" s="556"/>
      <c r="Q11" s="555">
        <v>176</v>
      </c>
      <c r="R11" s="556"/>
      <c r="S11" s="557"/>
      <c r="T11" s="558">
        <v>5</v>
      </c>
      <c r="U11" s="556"/>
      <c r="V11" s="556"/>
      <c r="W11" s="555">
        <v>5</v>
      </c>
      <c r="X11" s="556"/>
      <c r="Y11" s="557"/>
      <c r="Z11" s="555">
        <v>13</v>
      </c>
      <c r="AA11" s="556"/>
      <c r="AB11" s="557"/>
    </row>
    <row r="12" spans="2:37" ht="17.25" customHeight="1" x14ac:dyDescent="0.15">
      <c r="B12" s="554"/>
      <c r="C12" s="357" t="s">
        <v>235</v>
      </c>
      <c r="D12" s="411"/>
      <c r="E12" s="551">
        <v>904</v>
      </c>
      <c r="F12" s="547"/>
      <c r="G12" s="547"/>
      <c r="H12" s="551">
        <v>689</v>
      </c>
      <c r="I12" s="547"/>
      <c r="J12" s="548"/>
      <c r="K12" s="546">
        <v>2992</v>
      </c>
      <c r="L12" s="547"/>
      <c r="M12" s="548"/>
      <c r="N12" s="546">
        <v>182</v>
      </c>
      <c r="O12" s="547"/>
      <c r="P12" s="547"/>
      <c r="Q12" s="551">
        <v>181</v>
      </c>
      <c r="R12" s="547"/>
      <c r="S12" s="548"/>
      <c r="T12" s="546">
        <v>5</v>
      </c>
      <c r="U12" s="547"/>
      <c r="V12" s="547"/>
      <c r="W12" s="551">
        <v>5</v>
      </c>
      <c r="X12" s="547"/>
      <c r="Y12" s="548"/>
      <c r="Z12" s="551">
        <v>13</v>
      </c>
      <c r="AA12" s="547"/>
      <c r="AB12" s="548"/>
      <c r="AD12" s="65"/>
      <c r="AE12" s="65"/>
      <c r="AF12" s="65"/>
      <c r="AG12" s="65"/>
      <c r="AH12" s="65"/>
      <c r="AI12" s="65"/>
      <c r="AJ12" s="65"/>
      <c r="AK12" s="65"/>
    </row>
    <row r="13" spans="2:37" ht="17.25" customHeight="1" x14ac:dyDescent="0.15">
      <c r="B13" s="311" t="s">
        <v>229</v>
      </c>
      <c r="C13" s="312"/>
      <c r="D13" s="49" t="s">
        <v>231</v>
      </c>
      <c r="E13" s="585">
        <v>709</v>
      </c>
      <c r="F13" s="586"/>
      <c r="G13" s="586"/>
      <c r="H13" s="585">
        <v>612</v>
      </c>
      <c r="I13" s="586"/>
      <c r="J13" s="587"/>
      <c r="K13" s="586">
        <v>2779</v>
      </c>
      <c r="L13" s="586"/>
      <c r="M13" s="587"/>
      <c r="N13" s="586">
        <v>142</v>
      </c>
      <c r="O13" s="586"/>
      <c r="P13" s="586"/>
      <c r="Q13" s="585">
        <v>160</v>
      </c>
      <c r="R13" s="586"/>
      <c r="S13" s="587"/>
      <c r="T13" s="586">
        <v>0</v>
      </c>
      <c r="U13" s="586"/>
      <c r="V13" s="586"/>
      <c r="W13" s="585">
        <v>1</v>
      </c>
      <c r="X13" s="586"/>
      <c r="Y13" s="587"/>
      <c r="Z13" s="585">
        <v>11</v>
      </c>
      <c r="AA13" s="586"/>
      <c r="AB13" s="587"/>
      <c r="AC13" s="51"/>
      <c r="AD13" s="65"/>
    </row>
    <row r="14" spans="2:37" ht="17.25" customHeight="1" x14ac:dyDescent="0.15">
      <c r="B14" s="77"/>
      <c r="D14" s="22"/>
      <c r="E14" s="555"/>
      <c r="F14" s="558"/>
      <c r="G14" s="558"/>
      <c r="H14" s="555"/>
      <c r="I14" s="558"/>
      <c r="J14" s="601"/>
      <c r="K14" s="558"/>
      <c r="L14" s="558"/>
      <c r="M14" s="601"/>
      <c r="N14" s="558"/>
      <c r="O14" s="558"/>
      <c r="P14" s="558"/>
      <c r="Q14" s="555"/>
      <c r="R14" s="558"/>
      <c r="S14" s="601"/>
      <c r="T14" s="558"/>
      <c r="U14" s="558"/>
      <c r="V14" s="558"/>
      <c r="W14" s="555"/>
      <c r="X14" s="558"/>
      <c r="Y14" s="601"/>
      <c r="Z14" s="555"/>
      <c r="AA14" s="558"/>
      <c r="AB14" s="601"/>
      <c r="AC14" s="51"/>
      <c r="AD14" s="65"/>
    </row>
    <row r="15" spans="2:37" ht="17.25" customHeight="1" x14ac:dyDescent="0.15">
      <c r="B15" s="80"/>
      <c r="C15" s="218"/>
      <c r="D15" s="49" t="s">
        <v>213</v>
      </c>
      <c r="E15" s="585">
        <v>916</v>
      </c>
      <c r="F15" s="586"/>
      <c r="G15" s="586"/>
      <c r="H15" s="585">
        <v>611</v>
      </c>
      <c r="I15" s="586"/>
      <c r="J15" s="587"/>
      <c r="K15" s="586">
        <v>2775</v>
      </c>
      <c r="L15" s="586"/>
      <c r="M15" s="587"/>
      <c r="N15" s="586">
        <v>157</v>
      </c>
      <c r="O15" s="586"/>
      <c r="P15" s="586"/>
      <c r="Q15" s="585">
        <v>144</v>
      </c>
      <c r="R15" s="586"/>
      <c r="S15" s="587"/>
      <c r="T15" s="586">
        <v>1</v>
      </c>
      <c r="U15" s="586"/>
      <c r="V15" s="586"/>
      <c r="W15" s="585">
        <v>0</v>
      </c>
      <c r="X15" s="586"/>
      <c r="Y15" s="587"/>
      <c r="Z15" s="585">
        <v>13</v>
      </c>
      <c r="AA15" s="586"/>
      <c r="AB15" s="587"/>
      <c r="AD15" s="64"/>
    </row>
    <row r="16" spans="2:37" ht="17.25" customHeight="1" x14ac:dyDescent="0.15">
      <c r="B16" s="80"/>
      <c r="C16" s="222"/>
      <c r="D16" s="49" t="s">
        <v>215</v>
      </c>
      <c r="E16" s="585">
        <v>1612</v>
      </c>
      <c r="F16" s="586"/>
      <c r="G16" s="586"/>
      <c r="H16" s="585">
        <v>717</v>
      </c>
      <c r="I16" s="586"/>
      <c r="J16" s="587"/>
      <c r="K16" s="586">
        <v>2750</v>
      </c>
      <c r="L16" s="586"/>
      <c r="M16" s="587"/>
      <c r="N16" s="586">
        <v>532</v>
      </c>
      <c r="O16" s="586"/>
      <c r="P16" s="586"/>
      <c r="Q16" s="585">
        <v>395</v>
      </c>
      <c r="R16" s="586"/>
      <c r="S16" s="587"/>
      <c r="T16" s="586">
        <v>1</v>
      </c>
      <c r="U16" s="586"/>
      <c r="V16" s="586"/>
      <c r="W16" s="585">
        <v>2</v>
      </c>
      <c r="X16" s="586"/>
      <c r="Y16" s="587"/>
      <c r="Z16" s="585">
        <v>16</v>
      </c>
      <c r="AA16" s="586"/>
      <c r="AB16" s="587"/>
      <c r="AD16" s="64"/>
    </row>
    <row r="17" spans="2:30" s="50" customFormat="1" ht="17.25" customHeight="1" x14ac:dyDescent="0.15">
      <c r="B17" s="80"/>
      <c r="C17" s="228"/>
      <c r="D17" s="49" t="s">
        <v>216</v>
      </c>
      <c r="E17" s="585">
        <v>1101</v>
      </c>
      <c r="F17" s="586"/>
      <c r="G17" s="586"/>
      <c r="H17" s="585">
        <v>962</v>
      </c>
      <c r="I17" s="586"/>
      <c r="J17" s="587"/>
      <c r="K17" s="586">
        <v>3009</v>
      </c>
      <c r="L17" s="586"/>
      <c r="M17" s="587"/>
      <c r="N17" s="586">
        <v>243</v>
      </c>
      <c r="O17" s="586"/>
      <c r="P17" s="586"/>
      <c r="Q17" s="585">
        <v>329</v>
      </c>
      <c r="R17" s="586"/>
      <c r="S17" s="587"/>
      <c r="T17" s="586">
        <v>36</v>
      </c>
      <c r="U17" s="586"/>
      <c r="V17" s="586"/>
      <c r="W17" s="585">
        <v>2</v>
      </c>
      <c r="X17" s="586"/>
      <c r="Y17" s="587"/>
      <c r="Z17" s="585">
        <v>14</v>
      </c>
      <c r="AA17" s="586"/>
      <c r="AB17" s="587"/>
      <c r="AD17" s="64"/>
    </row>
    <row r="18" spans="2:30" ht="17.25" customHeight="1" x14ac:dyDescent="0.15">
      <c r="B18" s="102"/>
      <c r="C18" s="67"/>
      <c r="D18" s="49" t="s">
        <v>217</v>
      </c>
      <c r="E18" s="585">
        <v>980</v>
      </c>
      <c r="F18" s="586"/>
      <c r="G18" s="586"/>
      <c r="H18" s="585">
        <v>826</v>
      </c>
      <c r="I18" s="586"/>
      <c r="J18" s="587"/>
      <c r="K18" s="586">
        <v>3410</v>
      </c>
      <c r="L18" s="586"/>
      <c r="M18" s="587"/>
      <c r="N18" s="586">
        <v>243</v>
      </c>
      <c r="O18" s="586"/>
      <c r="P18" s="586"/>
      <c r="Q18" s="585">
        <v>273</v>
      </c>
      <c r="R18" s="586"/>
      <c r="S18" s="587"/>
      <c r="T18" s="586">
        <v>6</v>
      </c>
      <c r="U18" s="586"/>
      <c r="V18" s="586"/>
      <c r="W18" s="585">
        <v>36</v>
      </c>
      <c r="X18" s="586"/>
      <c r="Y18" s="587"/>
      <c r="Z18" s="585">
        <v>17</v>
      </c>
      <c r="AA18" s="586"/>
      <c r="AB18" s="587"/>
      <c r="AD18" s="64"/>
    </row>
    <row r="19" spans="2:30" ht="17.25" customHeight="1" x14ac:dyDescent="0.15">
      <c r="B19" s="102"/>
      <c r="C19" s="67"/>
      <c r="D19" s="49" t="s">
        <v>218</v>
      </c>
      <c r="E19" s="585">
        <v>890</v>
      </c>
      <c r="F19" s="586"/>
      <c r="G19" s="586"/>
      <c r="H19" s="585">
        <v>959</v>
      </c>
      <c r="I19" s="586"/>
      <c r="J19" s="587"/>
      <c r="K19" s="586">
        <v>3678</v>
      </c>
      <c r="L19" s="586"/>
      <c r="M19" s="587"/>
      <c r="N19" s="586">
        <v>208</v>
      </c>
      <c r="O19" s="586"/>
      <c r="P19" s="586"/>
      <c r="Q19" s="585">
        <v>226</v>
      </c>
      <c r="R19" s="586"/>
      <c r="S19" s="587"/>
      <c r="T19" s="586">
        <v>2</v>
      </c>
      <c r="U19" s="586"/>
      <c r="V19" s="586"/>
      <c r="W19" s="585">
        <v>4</v>
      </c>
      <c r="X19" s="586"/>
      <c r="Y19" s="587"/>
      <c r="Z19" s="585">
        <v>12</v>
      </c>
      <c r="AA19" s="586"/>
      <c r="AB19" s="587"/>
      <c r="AD19" s="64"/>
    </row>
    <row r="20" spans="2:30" ht="17.25" customHeight="1" x14ac:dyDescent="0.15">
      <c r="B20" s="80"/>
      <c r="C20" s="232"/>
      <c r="D20" s="49" t="s">
        <v>222</v>
      </c>
      <c r="E20" s="585">
        <v>776</v>
      </c>
      <c r="F20" s="586"/>
      <c r="G20" s="586"/>
      <c r="H20" s="585">
        <v>816</v>
      </c>
      <c r="I20" s="586"/>
      <c r="J20" s="587"/>
      <c r="K20" s="586">
        <v>3780</v>
      </c>
      <c r="L20" s="586"/>
      <c r="M20" s="587"/>
      <c r="N20" s="586">
        <v>137</v>
      </c>
      <c r="O20" s="586"/>
      <c r="P20" s="586"/>
      <c r="Q20" s="585">
        <v>145</v>
      </c>
      <c r="R20" s="586"/>
      <c r="S20" s="587"/>
      <c r="T20" s="586">
        <v>0</v>
      </c>
      <c r="U20" s="586"/>
      <c r="V20" s="586"/>
      <c r="W20" s="585">
        <v>2</v>
      </c>
      <c r="X20" s="586"/>
      <c r="Y20" s="587"/>
      <c r="Z20" s="585">
        <v>13</v>
      </c>
      <c r="AA20" s="586"/>
      <c r="AB20" s="587"/>
      <c r="AD20" s="64"/>
    </row>
    <row r="21" spans="2:30" ht="17.25" customHeight="1" x14ac:dyDescent="0.15">
      <c r="B21" s="102"/>
      <c r="C21" s="67"/>
      <c r="D21" s="49" t="s">
        <v>224</v>
      </c>
      <c r="E21" s="585">
        <v>826</v>
      </c>
      <c r="F21" s="586"/>
      <c r="G21" s="586"/>
      <c r="H21" s="585">
        <v>749</v>
      </c>
      <c r="I21" s="586"/>
      <c r="J21" s="587"/>
      <c r="K21" s="586">
        <v>3769</v>
      </c>
      <c r="L21" s="586"/>
      <c r="M21" s="587"/>
      <c r="N21" s="586">
        <v>180</v>
      </c>
      <c r="O21" s="586"/>
      <c r="P21" s="586"/>
      <c r="Q21" s="585">
        <v>187</v>
      </c>
      <c r="R21" s="586"/>
      <c r="S21" s="587"/>
      <c r="T21" s="586">
        <v>0</v>
      </c>
      <c r="U21" s="586"/>
      <c r="V21" s="586"/>
      <c r="W21" s="585">
        <v>0</v>
      </c>
      <c r="X21" s="586"/>
      <c r="Y21" s="587"/>
      <c r="Z21" s="585">
        <v>17</v>
      </c>
      <c r="AA21" s="586"/>
      <c r="AB21" s="587"/>
      <c r="AD21" s="64"/>
    </row>
    <row r="22" spans="2:30" ht="17.25" customHeight="1" x14ac:dyDescent="0.15">
      <c r="B22" s="80"/>
      <c r="C22" s="232"/>
      <c r="D22" s="49" t="s">
        <v>225</v>
      </c>
      <c r="E22" s="585">
        <v>960</v>
      </c>
      <c r="F22" s="586"/>
      <c r="G22" s="586"/>
      <c r="H22" s="585">
        <v>715</v>
      </c>
      <c r="I22" s="586"/>
      <c r="J22" s="587"/>
      <c r="K22" s="586">
        <v>3692</v>
      </c>
      <c r="L22" s="586"/>
      <c r="M22" s="587"/>
      <c r="N22" s="586">
        <v>241</v>
      </c>
      <c r="O22" s="586"/>
      <c r="P22" s="586"/>
      <c r="Q22" s="585">
        <v>204</v>
      </c>
      <c r="R22" s="586"/>
      <c r="S22" s="587"/>
      <c r="T22" s="586">
        <v>1</v>
      </c>
      <c r="U22" s="586"/>
      <c r="V22" s="586"/>
      <c r="W22" s="585">
        <v>0</v>
      </c>
      <c r="X22" s="586"/>
      <c r="Y22" s="587"/>
      <c r="Z22" s="585">
        <v>13</v>
      </c>
      <c r="AA22" s="586"/>
      <c r="AB22" s="587"/>
      <c r="AD22" s="64"/>
    </row>
    <row r="23" spans="2:30" ht="17.25" customHeight="1" x14ac:dyDescent="0.15">
      <c r="B23" s="80"/>
      <c r="C23" s="232"/>
      <c r="D23" s="49" t="s">
        <v>226</v>
      </c>
      <c r="E23" s="585">
        <v>635</v>
      </c>
      <c r="F23" s="586"/>
      <c r="G23" s="586"/>
      <c r="H23" s="585">
        <v>610</v>
      </c>
      <c r="I23" s="586"/>
      <c r="J23" s="587"/>
      <c r="K23" s="586">
        <v>3417</v>
      </c>
      <c r="L23" s="586"/>
      <c r="M23" s="587"/>
      <c r="N23" s="586">
        <v>142</v>
      </c>
      <c r="O23" s="586"/>
      <c r="P23" s="586"/>
      <c r="Q23" s="585">
        <v>179</v>
      </c>
      <c r="R23" s="586"/>
      <c r="S23" s="587"/>
      <c r="T23" s="586">
        <v>2</v>
      </c>
      <c r="U23" s="586"/>
      <c r="V23" s="586"/>
      <c r="W23" s="585">
        <v>1</v>
      </c>
      <c r="X23" s="586"/>
      <c r="Y23" s="587"/>
      <c r="Z23" s="585">
        <v>12</v>
      </c>
      <c r="AA23" s="586"/>
      <c r="AB23" s="587"/>
      <c r="AD23" s="64"/>
    </row>
    <row r="24" spans="2:30" ht="17.25" customHeight="1" x14ac:dyDescent="0.15">
      <c r="B24" s="80"/>
      <c r="C24" s="232"/>
      <c r="D24" s="49" t="s">
        <v>227</v>
      </c>
      <c r="E24" s="585">
        <v>679</v>
      </c>
      <c r="F24" s="586"/>
      <c r="G24" s="586"/>
      <c r="H24" s="585">
        <v>681</v>
      </c>
      <c r="I24" s="586"/>
      <c r="J24" s="587"/>
      <c r="K24" s="586">
        <v>3378</v>
      </c>
      <c r="L24" s="586"/>
      <c r="M24" s="587"/>
      <c r="N24" s="586">
        <v>163</v>
      </c>
      <c r="O24" s="586"/>
      <c r="P24" s="586"/>
      <c r="Q24" s="585">
        <v>148</v>
      </c>
      <c r="R24" s="586"/>
      <c r="S24" s="587"/>
      <c r="T24" s="586">
        <v>2</v>
      </c>
      <c r="U24" s="586"/>
      <c r="V24" s="586"/>
      <c r="W24" s="585">
        <v>2</v>
      </c>
      <c r="X24" s="586"/>
      <c r="Y24" s="587"/>
      <c r="Z24" s="585">
        <v>13</v>
      </c>
      <c r="AA24" s="586"/>
      <c r="AB24" s="587"/>
      <c r="AD24" s="64"/>
    </row>
    <row r="25" spans="2:30" ht="17.25" customHeight="1" x14ac:dyDescent="0.15">
      <c r="B25" s="311" t="s">
        <v>241</v>
      </c>
      <c r="C25" s="312"/>
      <c r="D25" s="49" t="s">
        <v>228</v>
      </c>
      <c r="E25" s="585">
        <v>987</v>
      </c>
      <c r="F25" s="586"/>
      <c r="G25" s="586"/>
      <c r="H25" s="585">
        <v>760</v>
      </c>
      <c r="I25" s="586"/>
      <c r="J25" s="587"/>
      <c r="K25" s="586">
        <v>3381</v>
      </c>
      <c r="L25" s="586"/>
      <c r="M25" s="587"/>
      <c r="N25" s="586">
        <v>229</v>
      </c>
      <c r="O25" s="586"/>
      <c r="P25" s="586"/>
      <c r="Q25" s="585">
        <v>191</v>
      </c>
      <c r="R25" s="586"/>
      <c r="S25" s="587"/>
      <c r="T25" s="586">
        <v>4</v>
      </c>
      <c r="U25" s="586"/>
      <c r="V25" s="586"/>
      <c r="W25" s="585">
        <v>2</v>
      </c>
      <c r="X25" s="586"/>
      <c r="Y25" s="587"/>
      <c r="Z25" s="585">
        <v>21</v>
      </c>
      <c r="AA25" s="586"/>
      <c r="AB25" s="587"/>
      <c r="AD25" s="64"/>
    </row>
    <row r="26" spans="2:30" ht="17.25" customHeight="1" x14ac:dyDescent="0.15">
      <c r="B26" s="102"/>
      <c r="C26" s="67"/>
      <c r="D26" s="116" t="s">
        <v>231</v>
      </c>
      <c r="E26" s="595">
        <f>E28+E30+E34+E36+E38+E40+E42+E44+E46</f>
        <v>709</v>
      </c>
      <c r="F26" s="593"/>
      <c r="G26" s="593"/>
      <c r="H26" s="595">
        <f>H28+H30+H34+H36+H38+H40+H42+H44+H46</f>
        <v>765</v>
      </c>
      <c r="I26" s="593"/>
      <c r="J26" s="594"/>
      <c r="K26" s="593">
        <f>K28+K30+K34+K36+K38+K40+K42+K44+K46</f>
        <v>3349</v>
      </c>
      <c r="L26" s="593"/>
      <c r="M26" s="594"/>
      <c r="N26" s="593">
        <f>N28+N30+N34+N36+N38+N40+N42+N44+N46</f>
        <v>166</v>
      </c>
      <c r="O26" s="593"/>
      <c r="P26" s="593"/>
      <c r="Q26" s="595">
        <f>Q28+Q30+Q34+Q36+Q38+Q40+Q42+Q44+Q46</f>
        <v>214</v>
      </c>
      <c r="R26" s="593"/>
      <c r="S26" s="594"/>
      <c r="T26" s="593">
        <f>T28+T30+T34+T36+T38+T40+T42+T44+T46</f>
        <v>0</v>
      </c>
      <c r="U26" s="593"/>
      <c r="V26" s="593"/>
      <c r="W26" s="595">
        <f>W28+W30+W34+W36+W38+W40+W42+W44+W46</f>
        <v>4</v>
      </c>
      <c r="X26" s="593"/>
      <c r="Y26" s="594"/>
      <c r="Z26" s="595">
        <v>14</v>
      </c>
      <c r="AA26" s="593"/>
      <c r="AB26" s="594"/>
      <c r="AD26" s="64"/>
    </row>
    <row r="27" spans="2:30" s="34" customFormat="1" ht="20.25" customHeight="1" x14ac:dyDescent="0.15">
      <c r="B27" s="576" t="s">
        <v>8</v>
      </c>
      <c r="C27" s="577"/>
      <c r="D27" s="577"/>
      <c r="E27" s="340">
        <f>IF(ISERROR((E26-E13)/E13*100),"―",(E26-E13)/E13*100)</f>
        <v>0</v>
      </c>
      <c r="F27" s="341"/>
      <c r="G27" s="341"/>
      <c r="H27" s="340">
        <f>IF(ISERROR((H26-H13)/H13*100),"―",(H26-H13)/H13*100)</f>
        <v>25</v>
      </c>
      <c r="I27" s="341"/>
      <c r="J27" s="370"/>
      <c r="K27" s="341">
        <f>IF(ISERROR((K26-K13)/K13*100),"―",(K26-K13)/K13*100)</f>
        <v>20.510975170924791</v>
      </c>
      <c r="L27" s="341"/>
      <c r="M27" s="370"/>
      <c r="N27" s="341">
        <f>IF(ISERROR((N26-N13)/N13*100),"―",(N26-N13)/N13*100)</f>
        <v>16.901408450704224</v>
      </c>
      <c r="O27" s="341"/>
      <c r="P27" s="341"/>
      <c r="Q27" s="340">
        <f>IF(ISERROR((Q26-Q13)/Q13*100),"―",(Q26-Q13)/Q13*100)</f>
        <v>33.75</v>
      </c>
      <c r="R27" s="341"/>
      <c r="S27" s="370"/>
      <c r="T27" s="611" t="str">
        <f>IF(ISERROR((T26-T13)/T13*100),"―",(T26-T13)/T13*100)</f>
        <v>―</v>
      </c>
      <c r="U27" s="611"/>
      <c r="V27" s="611"/>
      <c r="W27" s="612">
        <f>IF(ISERROR((W26-W13)/W13*100),"―",(W26-W13)/W13*100)</f>
        <v>300</v>
      </c>
      <c r="X27" s="611"/>
      <c r="Y27" s="613"/>
      <c r="Z27" s="340">
        <f>IF(ISERROR((Z26-Z13)/Z13*100),"―",(Z26-Z13)/Z13*100)</f>
        <v>27.27272727272727</v>
      </c>
      <c r="AA27" s="341"/>
      <c r="AB27" s="370"/>
    </row>
    <row r="28" spans="2:30" ht="17.25" customHeight="1" x14ac:dyDescent="0.15">
      <c r="B28" s="597" t="s">
        <v>88</v>
      </c>
      <c r="C28" s="596" t="s">
        <v>9</v>
      </c>
      <c r="D28" s="596"/>
      <c r="E28" s="599">
        <v>350</v>
      </c>
      <c r="F28" s="600"/>
      <c r="G28" s="600"/>
      <c r="H28" s="599">
        <v>442</v>
      </c>
      <c r="I28" s="600"/>
      <c r="J28" s="607"/>
      <c r="K28" s="600">
        <v>1833</v>
      </c>
      <c r="L28" s="600"/>
      <c r="M28" s="607"/>
      <c r="N28" s="600">
        <v>89</v>
      </c>
      <c r="O28" s="600"/>
      <c r="P28" s="600"/>
      <c r="Q28" s="599">
        <v>112</v>
      </c>
      <c r="R28" s="600"/>
      <c r="S28" s="607"/>
      <c r="T28" s="600">
        <v>0</v>
      </c>
      <c r="U28" s="600"/>
      <c r="V28" s="600"/>
      <c r="W28" s="599">
        <v>0</v>
      </c>
      <c r="X28" s="600"/>
      <c r="Y28" s="607"/>
      <c r="Z28" s="599">
        <v>5</v>
      </c>
      <c r="AA28" s="600"/>
      <c r="AB28" s="607"/>
      <c r="AC28" s="40"/>
    </row>
    <row r="29" spans="2:30" ht="17.25" customHeight="1" x14ac:dyDescent="0.15">
      <c r="B29" s="598"/>
      <c r="C29" s="591"/>
      <c r="D29" s="592"/>
      <c r="E29" s="168" t="s">
        <v>186</v>
      </c>
      <c r="F29" s="169">
        <v>344</v>
      </c>
      <c r="G29" s="170" t="s">
        <v>187</v>
      </c>
      <c r="H29" s="168" t="s">
        <v>186</v>
      </c>
      <c r="I29" s="169">
        <v>299</v>
      </c>
      <c r="J29" s="171" t="s">
        <v>187</v>
      </c>
      <c r="K29" s="170" t="s">
        <v>90</v>
      </c>
      <c r="L29" s="169">
        <v>1473</v>
      </c>
      <c r="M29" s="171" t="s">
        <v>187</v>
      </c>
      <c r="N29" s="170" t="s">
        <v>186</v>
      </c>
      <c r="O29" s="169">
        <v>75</v>
      </c>
      <c r="P29" s="170" t="s">
        <v>187</v>
      </c>
      <c r="Q29" s="168" t="s">
        <v>186</v>
      </c>
      <c r="R29" s="169">
        <v>91</v>
      </c>
      <c r="S29" s="171" t="s">
        <v>187</v>
      </c>
      <c r="T29" s="170" t="s">
        <v>186</v>
      </c>
      <c r="U29" s="169">
        <v>0</v>
      </c>
      <c r="V29" s="170" t="s">
        <v>187</v>
      </c>
      <c r="W29" s="168" t="s">
        <v>186</v>
      </c>
      <c r="X29" s="169">
        <v>0</v>
      </c>
      <c r="Y29" s="171" t="s">
        <v>187</v>
      </c>
      <c r="Z29" s="168" t="s">
        <v>186</v>
      </c>
      <c r="AA29" s="169">
        <v>3</v>
      </c>
      <c r="AB29" s="171" t="s">
        <v>187</v>
      </c>
    </row>
    <row r="30" spans="2:30" ht="17.25" customHeight="1" x14ac:dyDescent="0.15">
      <c r="B30" s="598"/>
      <c r="C30" s="590" t="s">
        <v>10</v>
      </c>
      <c r="D30" s="590"/>
      <c r="E30" s="567">
        <v>48</v>
      </c>
      <c r="F30" s="565"/>
      <c r="G30" s="565"/>
      <c r="H30" s="567">
        <v>35</v>
      </c>
      <c r="I30" s="565"/>
      <c r="J30" s="566"/>
      <c r="K30" s="565">
        <v>213</v>
      </c>
      <c r="L30" s="565"/>
      <c r="M30" s="566"/>
      <c r="N30" s="565">
        <v>9</v>
      </c>
      <c r="O30" s="565"/>
      <c r="P30" s="565"/>
      <c r="Q30" s="567">
        <v>14</v>
      </c>
      <c r="R30" s="565"/>
      <c r="S30" s="566"/>
      <c r="T30" s="565">
        <v>0</v>
      </c>
      <c r="U30" s="565"/>
      <c r="V30" s="565"/>
      <c r="W30" s="567">
        <v>3</v>
      </c>
      <c r="X30" s="565"/>
      <c r="Y30" s="566"/>
      <c r="Z30" s="567">
        <v>0</v>
      </c>
      <c r="AA30" s="565"/>
      <c r="AB30" s="566"/>
    </row>
    <row r="31" spans="2:30" ht="17.25" customHeight="1" x14ac:dyDescent="0.15">
      <c r="B31" s="598"/>
      <c r="C31" s="590"/>
      <c r="D31" s="590"/>
      <c r="E31" s="168" t="s">
        <v>186</v>
      </c>
      <c r="F31" s="169">
        <v>59</v>
      </c>
      <c r="G31" s="170" t="s">
        <v>187</v>
      </c>
      <c r="H31" s="168" t="s">
        <v>186</v>
      </c>
      <c r="I31" s="169">
        <v>50</v>
      </c>
      <c r="J31" s="171" t="s">
        <v>187</v>
      </c>
      <c r="K31" s="170" t="s">
        <v>186</v>
      </c>
      <c r="L31" s="169">
        <v>191</v>
      </c>
      <c r="M31" s="171" t="s">
        <v>187</v>
      </c>
      <c r="N31" s="170" t="s">
        <v>186</v>
      </c>
      <c r="O31" s="169">
        <v>9</v>
      </c>
      <c r="P31" s="170" t="s">
        <v>187</v>
      </c>
      <c r="Q31" s="168" t="s">
        <v>186</v>
      </c>
      <c r="R31" s="169">
        <v>8</v>
      </c>
      <c r="S31" s="171" t="s">
        <v>187</v>
      </c>
      <c r="T31" s="170" t="s">
        <v>186</v>
      </c>
      <c r="U31" s="169">
        <v>0</v>
      </c>
      <c r="V31" s="170" t="s">
        <v>187</v>
      </c>
      <c r="W31" s="168" t="s">
        <v>186</v>
      </c>
      <c r="X31" s="169">
        <v>1</v>
      </c>
      <c r="Y31" s="171" t="s">
        <v>187</v>
      </c>
      <c r="Z31" s="168" t="s">
        <v>186</v>
      </c>
      <c r="AA31" s="169">
        <v>0</v>
      </c>
      <c r="AB31" s="171" t="s">
        <v>187</v>
      </c>
    </row>
    <row r="32" spans="2:30" ht="17.25" customHeight="1" x14ac:dyDescent="0.15">
      <c r="B32" s="176" t="s">
        <v>102</v>
      </c>
      <c r="C32" s="415" t="s">
        <v>105</v>
      </c>
      <c r="D32" s="415"/>
      <c r="E32" s="570">
        <v>11</v>
      </c>
      <c r="F32" s="571"/>
      <c r="G32" s="571"/>
      <c r="H32" s="570">
        <v>9</v>
      </c>
      <c r="I32" s="571"/>
      <c r="J32" s="572"/>
      <c r="K32" s="571">
        <v>61</v>
      </c>
      <c r="L32" s="571"/>
      <c r="M32" s="572"/>
      <c r="N32" s="571">
        <v>2</v>
      </c>
      <c r="O32" s="571"/>
      <c r="P32" s="571"/>
      <c r="Q32" s="570">
        <v>5</v>
      </c>
      <c r="R32" s="571"/>
      <c r="S32" s="572"/>
      <c r="T32" s="571">
        <v>0</v>
      </c>
      <c r="U32" s="571"/>
      <c r="V32" s="571"/>
      <c r="W32" s="570">
        <v>3</v>
      </c>
      <c r="X32" s="571"/>
      <c r="Y32" s="572"/>
      <c r="Z32" s="570">
        <v>0</v>
      </c>
      <c r="AA32" s="571"/>
      <c r="AB32" s="572"/>
    </row>
    <row r="33" spans="2:31" ht="17.25" customHeight="1" x14ac:dyDescent="0.15">
      <c r="B33" s="177">
        <v>2</v>
      </c>
      <c r="C33" s="181"/>
      <c r="D33" s="182"/>
      <c r="E33" s="172" t="s">
        <v>186</v>
      </c>
      <c r="F33" s="173">
        <v>21</v>
      </c>
      <c r="G33" s="174" t="s">
        <v>187</v>
      </c>
      <c r="H33" s="172" t="s">
        <v>186</v>
      </c>
      <c r="I33" s="173">
        <v>18</v>
      </c>
      <c r="J33" s="175" t="s">
        <v>91</v>
      </c>
      <c r="K33" s="174" t="s">
        <v>186</v>
      </c>
      <c r="L33" s="173">
        <v>61</v>
      </c>
      <c r="M33" s="175" t="s">
        <v>187</v>
      </c>
      <c r="N33" s="174" t="s">
        <v>186</v>
      </c>
      <c r="O33" s="173">
        <v>3</v>
      </c>
      <c r="P33" s="174" t="s">
        <v>187</v>
      </c>
      <c r="Q33" s="172" t="s">
        <v>186</v>
      </c>
      <c r="R33" s="173">
        <v>3</v>
      </c>
      <c r="S33" s="175" t="s">
        <v>187</v>
      </c>
      <c r="T33" s="174" t="s">
        <v>186</v>
      </c>
      <c r="U33" s="173">
        <v>0</v>
      </c>
      <c r="V33" s="174" t="s">
        <v>187</v>
      </c>
      <c r="W33" s="172" t="s">
        <v>186</v>
      </c>
      <c r="X33" s="173">
        <v>1</v>
      </c>
      <c r="Y33" s="175" t="s">
        <v>187</v>
      </c>
      <c r="Z33" s="172" t="s">
        <v>186</v>
      </c>
      <c r="AA33" s="173">
        <v>0</v>
      </c>
      <c r="AB33" s="175" t="s">
        <v>187</v>
      </c>
      <c r="AD33" s="39"/>
    </row>
    <row r="34" spans="2:31" ht="17.25" customHeight="1" x14ac:dyDescent="0.15">
      <c r="B34" s="178" t="s">
        <v>89</v>
      </c>
      <c r="C34" s="590" t="s">
        <v>11</v>
      </c>
      <c r="D34" s="590"/>
      <c r="E34" s="567">
        <v>103</v>
      </c>
      <c r="F34" s="565"/>
      <c r="G34" s="565"/>
      <c r="H34" s="567">
        <v>90</v>
      </c>
      <c r="I34" s="565"/>
      <c r="J34" s="566"/>
      <c r="K34" s="565">
        <v>441</v>
      </c>
      <c r="L34" s="565"/>
      <c r="M34" s="566"/>
      <c r="N34" s="565">
        <v>10</v>
      </c>
      <c r="O34" s="565"/>
      <c r="P34" s="565"/>
      <c r="Q34" s="567">
        <v>16</v>
      </c>
      <c r="R34" s="565"/>
      <c r="S34" s="566"/>
      <c r="T34" s="565">
        <v>0</v>
      </c>
      <c r="U34" s="565"/>
      <c r="V34" s="565"/>
      <c r="W34" s="567">
        <v>0</v>
      </c>
      <c r="X34" s="565"/>
      <c r="Y34" s="566"/>
      <c r="Z34" s="567">
        <v>0</v>
      </c>
      <c r="AA34" s="565"/>
      <c r="AB34" s="566"/>
      <c r="AC34" s="35"/>
    </row>
    <row r="35" spans="2:31" ht="17.25" customHeight="1" x14ac:dyDescent="0.15">
      <c r="B35" s="178" t="s">
        <v>94</v>
      </c>
      <c r="C35" s="591"/>
      <c r="D35" s="592"/>
      <c r="E35" s="168" t="s">
        <v>186</v>
      </c>
      <c r="F35" s="169">
        <v>101</v>
      </c>
      <c r="G35" s="170" t="s">
        <v>187</v>
      </c>
      <c r="H35" s="168" t="s">
        <v>186</v>
      </c>
      <c r="I35" s="169">
        <v>87</v>
      </c>
      <c r="J35" s="171" t="s">
        <v>187</v>
      </c>
      <c r="K35" s="170" t="s">
        <v>186</v>
      </c>
      <c r="L35" s="169">
        <v>368</v>
      </c>
      <c r="M35" s="171" t="s">
        <v>187</v>
      </c>
      <c r="N35" s="170" t="s">
        <v>186</v>
      </c>
      <c r="O35" s="169">
        <v>12</v>
      </c>
      <c r="P35" s="170" t="s">
        <v>187</v>
      </c>
      <c r="Q35" s="168" t="s">
        <v>186</v>
      </c>
      <c r="R35" s="169">
        <v>15</v>
      </c>
      <c r="S35" s="171" t="s">
        <v>187</v>
      </c>
      <c r="T35" s="170" t="s">
        <v>186</v>
      </c>
      <c r="U35" s="169">
        <v>0</v>
      </c>
      <c r="V35" s="170" t="s">
        <v>187</v>
      </c>
      <c r="W35" s="168" t="s">
        <v>186</v>
      </c>
      <c r="X35" s="169">
        <v>0</v>
      </c>
      <c r="Y35" s="171" t="s">
        <v>187</v>
      </c>
      <c r="Z35" s="168" t="s">
        <v>186</v>
      </c>
      <c r="AA35" s="169">
        <v>1</v>
      </c>
      <c r="AB35" s="171" t="s">
        <v>187</v>
      </c>
      <c r="AC35" s="35"/>
    </row>
    <row r="36" spans="2:31" ht="17.25" customHeight="1" x14ac:dyDescent="0.15">
      <c r="B36" s="179" t="s">
        <v>120</v>
      </c>
      <c r="C36" s="590" t="s">
        <v>12</v>
      </c>
      <c r="D36" s="590"/>
      <c r="E36" s="567">
        <v>45</v>
      </c>
      <c r="F36" s="565"/>
      <c r="G36" s="565"/>
      <c r="H36" s="567">
        <v>38</v>
      </c>
      <c r="I36" s="565"/>
      <c r="J36" s="566"/>
      <c r="K36" s="565">
        <v>168</v>
      </c>
      <c r="L36" s="565"/>
      <c r="M36" s="566"/>
      <c r="N36" s="565">
        <v>12</v>
      </c>
      <c r="O36" s="565"/>
      <c r="P36" s="565"/>
      <c r="Q36" s="567">
        <v>11</v>
      </c>
      <c r="R36" s="565"/>
      <c r="S36" s="566"/>
      <c r="T36" s="565">
        <v>0</v>
      </c>
      <c r="U36" s="565"/>
      <c r="V36" s="565"/>
      <c r="W36" s="567">
        <v>0</v>
      </c>
      <c r="X36" s="565"/>
      <c r="Y36" s="566"/>
      <c r="Z36" s="567">
        <v>0</v>
      </c>
      <c r="AA36" s="565"/>
      <c r="AB36" s="566"/>
      <c r="AC36" s="35"/>
    </row>
    <row r="37" spans="2:31" ht="17.25" customHeight="1" x14ac:dyDescent="0.15">
      <c r="B37" s="598" t="s">
        <v>67</v>
      </c>
      <c r="C37" s="591"/>
      <c r="D37" s="592"/>
      <c r="E37" s="168" t="s">
        <v>186</v>
      </c>
      <c r="F37" s="169">
        <v>43</v>
      </c>
      <c r="G37" s="170" t="s">
        <v>187</v>
      </c>
      <c r="H37" s="168" t="s">
        <v>186</v>
      </c>
      <c r="I37" s="169">
        <v>39</v>
      </c>
      <c r="J37" s="171" t="s">
        <v>187</v>
      </c>
      <c r="K37" s="170" t="s">
        <v>186</v>
      </c>
      <c r="L37" s="169">
        <v>145</v>
      </c>
      <c r="M37" s="171" t="s">
        <v>187</v>
      </c>
      <c r="N37" s="170" t="s">
        <v>186</v>
      </c>
      <c r="O37" s="169">
        <v>9</v>
      </c>
      <c r="P37" s="170" t="s">
        <v>187</v>
      </c>
      <c r="Q37" s="168" t="s">
        <v>186</v>
      </c>
      <c r="R37" s="169">
        <v>12</v>
      </c>
      <c r="S37" s="171" t="s">
        <v>187</v>
      </c>
      <c r="T37" s="170" t="s">
        <v>186</v>
      </c>
      <c r="U37" s="169">
        <v>0</v>
      </c>
      <c r="V37" s="170" t="s">
        <v>187</v>
      </c>
      <c r="W37" s="168" t="s">
        <v>186</v>
      </c>
      <c r="X37" s="169">
        <v>0</v>
      </c>
      <c r="Y37" s="171" t="s">
        <v>187</v>
      </c>
      <c r="Z37" s="168" t="s">
        <v>186</v>
      </c>
      <c r="AA37" s="169">
        <v>0</v>
      </c>
      <c r="AB37" s="171" t="s">
        <v>187</v>
      </c>
      <c r="AC37" s="35"/>
    </row>
    <row r="38" spans="2:31" ht="17.25" customHeight="1" x14ac:dyDescent="0.15">
      <c r="B38" s="598"/>
      <c r="C38" s="590" t="s">
        <v>13</v>
      </c>
      <c r="D38" s="590"/>
      <c r="E38" s="567">
        <v>49</v>
      </c>
      <c r="F38" s="565"/>
      <c r="G38" s="565"/>
      <c r="H38" s="567">
        <v>53</v>
      </c>
      <c r="I38" s="565"/>
      <c r="J38" s="566"/>
      <c r="K38" s="565">
        <v>215</v>
      </c>
      <c r="L38" s="565"/>
      <c r="M38" s="566"/>
      <c r="N38" s="565">
        <v>15</v>
      </c>
      <c r="O38" s="565"/>
      <c r="P38" s="565"/>
      <c r="Q38" s="567">
        <v>18</v>
      </c>
      <c r="R38" s="565"/>
      <c r="S38" s="566"/>
      <c r="T38" s="565">
        <v>0</v>
      </c>
      <c r="U38" s="565"/>
      <c r="V38" s="565"/>
      <c r="W38" s="567">
        <v>0</v>
      </c>
      <c r="X38" s="565"/>
      <c r="Y38" s="566"/>
      <c r="Z38" s="567">
        <v>2</v>
      </c>
      <c r="AA38" s="565"/>
      <c r="AB38" s="566"/>
      <c r="AC38" s="35"/>
    </row>
    <row r="39" spans="2:31" ht="17.25" customHeight="1" x14ac:dyDescent="0.15">
      <c r="B39" s="598"/>
      <c r="C39" s="591"/>
      <c r="D39" s="592"/>
      <c r="E39" s="168" t="s">
        <v>186</v>
      </c>
      <c r="F39" s="169">
        <v>48</v>
      </c>
      <c r="G39" s="170" t="s">
        <v>187</v>
      </c>
      <c r="H39" s="168" t="s">
        <v>186</v>
      </c>
      <c r="I39" s="169">
        <v>64</v>
      </c>
      <c r="J39" s="171" t="s">
        <v>187</v>
      </c>
      <c r="K39" s="170" t="s">
        <v>186</v>
      </c>
      <c r="L39" s="169">
        <v>210</v>
      </c>
      <c r="M39" s="171" t="s">
        <v>187</v>
      </c>
      <c r="N39" s="170" t="s">
        <v>186</v>
      </c>
      <c r="O39" s="169">
        <v>9</v>
      </c>
      <c r="P39" s="170" t="s">
        <v>187</v>
      </c>
      <c r="Q39" s="168" t="s">
        <v>186</v>
      </c>
      <c r="R39" s="169">
        <v>9</v>
      </c>
      <c r="S39" s="171" t="s">
        <v>187</v>
      </c>
      <c r="T39" s="170" t="s">
        <v>186</v>
      </c>
      <c r="U39" s="169">
        <v>0</v>
      </c>
      <c r="V39" s="170" t="s">
        <v>187</v>
      </c>
      <c r="W39" s="168" t="s">
        <v>186</v>
      </c>
      <c r="X39" s="169">
        <v>0</v>
      </c>
      <c r="Y39" s="171" t="s">
        <v>187</v>
      </c>
      <c r="Z39" s="168" t="s">
        <v>186</v>
      </c>
      <c r="AA39" s="169">
        <v>1</v>
      </c>
      <c r="AB39" s="171" t="s">
        <v>187</v>
      </c>
    </row>
    <row r="40" spans="2:31" ht="17.25" customHeight="1" x14ac:dyDescent="0.15">
      <c r="B40" s="598"/>
      <c r="C40" s="590" t="s">
        <v>15</v>
      </c>
      <c r="D40" s="590"/>
      <c r="E40" s="567">
        <v>40</v>
      </c>
      <c r="F40" s="565"/>
      <c r="G40" s="565"/>
      <c r="H40" s="567">
        <v>42</v>
      </c>
      <c r="I40" s="565"/>
      <c r="J40" s="566"/>
      <c r="K40" s="565">
        <v>184</v>
      </c>
      <c r="L40" s="565"/>
      <c r="M40" s="566"/>
      <c r="N40" s="565">
        <v>16</v>
      </c>
      <c r="O40" s="565"/>
      <c r="P40" s="565"/>
      <c r="Q40" s="567">
        <v>17</v>
      </c>
      <c r="R40" s="565"/>
      <c r="S40" s="566"/>
      <c r="T40" s="565">
        <v>0</v>
      </c>
      <c r="U40" s="565"/>
      <c r="V40" s="565"/>
      <c r="W40" s="567">
        <v>1</v>
      </c>
      <c r="X40" s="565"/>
      <c r="Y40" s="566"/>
      <c r="Z40" s="567">
        <v>1</v>
      </c>
      <c r="AA40" s="565"/>
      <c r="AB40" s="566"/>
    </row>
    <row r="41" spans="2:31" ht="17.25" customHeight="1" x14ac:dyDescent="0.15">
      <c r="B41" s="598"/>
      <c r="C41" s="591"/>
      <c r="D41" s="592"/>
      <c r="E41" s="168" t="s">
        <v>186</v>
      </c>
      <c r="F41" s="169">
        <v>46</v>
      </c>
      <c r="G41" s="170" t="s">
        <v>187</v>
      </c>
      <c r="H41" s="168" t="s">
        <v>186</v>
      </c>
      <c r="I41" s="169">
        <v>36</v>
      </c>
      <c r="J41" s="171" t="s">
        <v>187</v>
      </c>
      <c r="K41" s="170" t="s">
        <v>186</v>
      </c>
      <c r="L41" s="169">
        <v>166</v>
      </c>
      <c r="M41" s="171" t="s">
        <v>187</v>
      </c>
      <c r="N41" s="170" t="s">
        <v>186</v>
      </c>
      <c r="O41" s="169">
        <v>7</v>
      </c>
      <c r="P41" s="170" t="s">
        <v>187</v>
      </c>
      <c r="Q41" s="168" t="s">
        <v>186</v>
      </c>
      <c r="R41" s="169">
        <v>6</v>
      </c>
      <c r="S41" s="171" t="s">
        <v>91</v>
      </c>
      <c r="T41" s="170" t="s">
        <v>186</v>
      </c>
      <c r="U41" s="169">
        <v>0</v>
      </c>
      <c r="V41" s="170" t="s">
        <v>187</v>
      </c>
      <c r="W41" s="168" t="s">
        <v>186</v>
      </c>
      <c r="X41" s="169">
        <v>0</v>
      </c>
      <c r="Y41" s="171" t="s">
        <v>187</v>
      </c>
      <c r="Z41" s="168" t="s">
        <v>186</v>
      </c>
      <c r="AA41" s="169">
        <v>0</v>
      </c>
      <c r="AB41" s="171" t="s">
        <v>187</v>
      </c>
    </row>
    <row r="42" spans="2:31" ht="17.25" customHeight="1" x14ac:dyDescent="0.15">
      <c r="B42" s="598"/>
      <c r="C42" s="590" t="s">
        <v>16</v>
      </c>
      <c r="D42" s="590"/>
      <c r="E42" s="567">
        <v>73</v>
      </c>
      <c r="F42" s="565"/>
      <c r="G42" s="565"/>
      <c r="H42" s="567">
        <v>65</v>
      </c>
      <c r="I42" s="565"/>
      <c r="J42" s="566"/>
      <c r="K42" s="565">
        <v>294</v>
      </c>
      <c r="L42" s="565"/>
      <c r="M42" s="566"/>
      <c r="N42" s="565">
        <v>15</v>
      </c>
      <c r="O42" s="565"/>
      <c r="P42" s="565"/>
      <c r="Q42" s="567">
        <v>26</v>
      </c>
      <c r="R42" s="565"/>
      <c r="S42" s="566"/>
      <c r="T42" s="565">
        <v>0</v>
      </c>
      <c r="U42" s="565"/>
      <c r="V42" s="565"/>
      <c r="W42" s="567">
        <v>0</v>
      </c>
      <c r="X42" s="565"/>
      <c r="Y42" s="566"/>
      <c r="Z42" s="567">
        <v>6</v>
      </c>
      <c r="AA42" s="565"/>
      <c r="AB42" s="566"/>
    </row>
    <row r="43" spans="2:31" ht="17.25" customHeight="1" x14ac:dyDescent="0.15">
      <c r="B43" s="598"/>
      <c r="C43" s="591"/>
      <c r="D43" s="592"/>
      <c r="E43" s="168" t="s">
        <v>186</v>
      </c>
      <c r="F43" s="169">
        <v>69</v>
      </c>
      <c r="G43" s="170" t="s">
        <v>187</v>
      </c>
      <c r="H43" s="168" t="s">
        <v>186</v>
      </c>
      <c r="I43" s="169">
        <v>37</v>
      </c>
      <c r="J43" s="171" t="s">
        <v>187</v>
      </c>
      <c r="K43" s="170" t="s">
        <v>186</v>
      </c>
      <c r="L43" s="169">
        <v>225</v>
      </c>
      <c r="M43" s="171" t="s">
        <v>187</v>
      </c>
      <c r="N43" s="170" t="s">
        <v>186</v>
      </c>
      <c r="O43" s="169">
        <v>21</v>
      </c>
      <c r="P43" s="170" t="s">
        <v>187</v>
      </c>
      <c r="Q43" s="168" t="s">
        <v>186</v>
      </c>
      <c r="R43" s="169">
        <v>19</v>
      </c>
      <c r="S43" s="171" t="s">
        <v>187</v>
      </c>
      <c r="T43" s="170" t="s">
        <v>186</v>
      </c>
      <c r="U43" s="169">
        <v>0</v>
      </c>
      <c r="V43" s="170" t="s">
        <v>187</v>
      </c>
      <c r="W43" s="168" t="s">
        <v>186</v>
      </c>
      <c r="X43" s="169">
        <v>0</v>
      </c>
      <c r="Y43" s="171" t="s">
        <v>187</v>
      </c>
      <c r="Z43" s="168" t="s">
        <v>186</v>
      </c>
      <c r="AA43" s="169">
        <v>6</v>
      </c>
      <c r="AB43" s="171" t="s">
        <v>187</v>
      </c>
    </row>
    <row r="44" spans="2:31" ht="18" customHeight="1" x14ac:dyDescent="0.15">
      <c r="B44" s="598"/>
      <c r="C44" s="590" t="s">
        <v>9</v>
      </c>
      <c r="D44" s="590"/>
      <c r="E44" s="567">
        <v>1</v>
      </c>
      <c r="F44" s="565"/>
      <c r="G44" s="565"/>
      <c r="H44" s="567">
        <v>0</v>
      </c>
      <c r="I44" s="565"/>
      <c r="J44" s="566"/>
      <c r="K44" s="565">
        <v>1</v>
      </c>
      <c r="L44" s="565"/>
      <c r="M44" s="566"/>
      <c r="N44" s="565">
        <v>0</v>
      </c>
      <c r="O44" s="565"/>
      <c r="P44" s="565"/>
      <c r="Q44" s="567">
        <v>0</v>
      </c>
      <c r="R44" s="565"/>
      <c r="S44" s="566"/>
      <c r="T44" s="565">
        <v>0</v>
      </c>
      <c r="U44" s="565"/>
      <c r="V44" s="565"/>
      <c r="W44" s="567">
        <v>0</v>
      </c>
      <c r="X44" s="565"/>
      <c r="Y44" s="566"/>
      <c r="Z44" s="567">
        <v>0</v>
      </c>
      <c r="AA44" s="565"/>
      <c r="AB44" s="566"/>
    </row>
    <row r="45" spans="2:31" ht="18" customHeight="1" x14ac:dyDescent="0.15">
      <c r="B45" s="598"/>
      <c r="C45" s="591" t="s">
        <v>148</v>
      </c>
      <c r="D45" s="592"/>
      <c r="E45" s="168" t="s">
        <v>186</v>
      </c>
      <c r="F45" s="169">
        <v>0</v>
      </c>
      <c r="G45" s="170" t="s">
        <v>187</v>
      </c>
      <c r="H45" s="168" t="s">
        <v>186</v>
      </c>
      <c r="I45" s="169">
        <v>0</v>
      </c>
      <c r="J45" s="171" t="s">
        <v>187</v>
      </c>
      <c r="K45" s="170" t="s">
        <v>186</v>
      </c>
      <c r="L45" s="169">
        <v>1</v>
      </c>
      <c r="M45" s="171" t="s">
        <v>91</v>
      </c>
      <c r="N45" s="170" t="s">
        <v>186</v>
      </c>
      <c r="O45" s="169">
        <v>0</v>
      </c>
      <c r="P45" s="170" t="s">
        <v>187</v>
      </c>
      <c r="Q45" s="168" t="s">
        <v>186</v>
      </c>
      <c r="R45" s="169">
        <v>0</v>
      </c>
      <c r="S45" s="171" t="s">
        <v>187</v>
      </c>
      <c r="T45" s="170" t="s">
        <v>186</v>
      </c>
      <c r="U45" s="169">
        <v>0</v>
      </c>
      <c r="V45" s="170" t="s">
        <v>187</v>
      </c>
      <c r="W45" s="168" t="s">
        <v>186</v>
      </c>
      <c r="X45" s="169">
        <v>0</v>
      </c>
      <c r="Y45" s="171" t="s">
        <v>187</v>
      </c>
      <c r="Z45" s="168" t="s">
        <v>186</v>
      </c>
      <c r="AA45" s="169">
        <v>0</v>
      </c>
      <c r="AB45" s="171" t="s">
        <v>187</v>
      </c>
    </row>
    <row r="46" spans="2:31" ht="18" customHeight="1" x14ac:dyDescent="0.15">
      <c r="B46" s="598"/>
      <c r="C46" s="590" t="s">
        <v>177</v>
      </c>
      <c r="D46" s="590"/>
      <c r="E46" s="567">
        <v>0</v>
      </c>
      <c r="F46" s="565"/>
      <c r="G46" s="565"/>
      <c r="H46" s="567">
        <v>0</v>
      </c>
      <c r="I46" s="565"/>
      <c r="J46" s="566"/>
      <c r="K46" s="565">
        <v>0</v>
      </c>
      <c r="L46" s="565"/>
      <c r="M46" s="566"/>
      <c r="N46" s="565">
        <v>0</v>
      </c>
      <c r="O46" s="565"/>
      <c r="P46" s="565"/>
      <c r="Q46" s="567">
        <v>0</v>
      </c>
      <c r="R46" s="565"/>
      <c r="S46" s="566"/>
      <c r="T46" s="567">
        <v>0</v>
      </c>
      <c r="U46" s="565"/>
      <c r="V46" s="565"/>
      <c r="W46" s="567">
        <v>0</v>
      </c>
      <c r="X46" s="565"/>
      <c r="Y46" s="566"/>
      <c r="Z46" s="567">
        <v>0</v>
      </c>
      <c r="AA46" s="565"/>
      <c r="AB46" s="566"/>
    </row>
    <row r="47" spans="2:31" ht="18" customHeight="1" x14ac:dyDescent="0.15">
      <c r="B47" s="610"/>
      <c r="C47" s="609" t="s">
        <v>178</v>
      </c>
      <c r="D47" s="609"/>
      <c r="E47" s="167" t="s">
        <v>186</v>
      </c>
      <c r="F47" s="159">
        <v>0</v>
      </c>
      <c r="G47" s="158" t="s">
        <v>187</v>
      </c>
      <c r="H47" s="167" t="s">
        <v>186</v>
      </c>
      <c r="I47" s="159">
        <v>0</v>
      </c>
      <c r="J47" s="160" t="s">
        <v>187</v>
      </c>
      <c r="K47" s="158" t="s">
        <v>186</v>
      </c>
      <c r="L47" s="159">
        <v>0</v>
      </c>
      <c r="M47" s="160" t="s">
        <v>187</v>
      </c>
      <c r="N47" s="158" t="s">
        <v>186</v>
      </c>
      <c r="O47" s="159">
        <v>0</v>
      </c>
      <c r="P47" s="158" t="s">
        <v>187</v>
      </c>
      <c r="Q47" s="167" t="s">
        <v>186</v>
      </c>
      <c r="R47" s="159">
        <v>0</v>
      </c>
      <c r="S47" s="160" t="s">
        <v>187</v>
      </c>
      <c r="T47" s="158" t="s">
        <v>186</v>
      </c>
      <c r="U47" s="159">
        <v>0</v>
      </c>
      <c r="V47" s="158" t="s">
        <v>187</v>
      </c>
      <c r="W47" s="167" t="s">
        <v>186</v>
      </c>
      <c r="X47" s="159">
        <v>0</v>
      </c>
      <c r="Y47" s="160" t="s">
        <v>187</v>
      </c>
      <c r="Z47" s="167" t="s">
        <v>186</v>
      </c>
      <c r="AA47" s="159">
        <v>0</v>
      </c>
      <c r="AB47" s="160" t="s">
        <v>187</v>
      </c>
      <c r="AE47" s="50"/>
    </row>
    <row r="48" spans="2:31" ht="15" customHeight="1" x14ac:dyDescent="0.15">
      <c r="B48" s="589" t="s">
        <v>244</v>
      </c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/>
      <c r="AB48" s="589"/>
    </row>
    <row r="49" spans="2:28" ht="15" customHeight="1" x14ac:dyDescent="0.15">
      <c r="B49" s="588" t="s">
        <v>243</v>
      </c>
      <c r="C49" s="588"/>
      <c r="D49" s="588"/>
      <c r="E49" s="588"/>
      <c r="F49" s="588"/>
      <c r="G49" s="588"/>
      <c r="H49" s="588"/>
      <c r="I49" s="588"/>
      <c r="J49" s="588"/>
      <c r="K49" s="588"/>
      <c r="L49" s="588"/>
      <c r="M49" s="588"/>
      <c r="N49" s="588"/>
      <c r="O49" s="588"/>
      <c r="P49" s="588"/>
      <c r="Q49" s="588"/>
      <c r="R49" s="588"/>
      <c r="S49" s="588"/>
      <c r="T49" s="588"/>
      <c r="U49" s="588"/>
      <c r="V49" s="588"/>
      <c r="W49" s="588"/>
      <c r="X49" s="588"/>
      <c r="Y49" s="588"/>
      <c r="Z49" s="588"/>
      <c r="AA49" s="588"/>
      <c r="AB49" s="588"/>
    </row>
    <row r="50" spans="2:28" x14ac:dyDescent="0.15">
      <c r="B50" s="608" t="s">
        <v>181</v>
      </c>
      <c r="C50" s="608"/>
      <c r="D50" s="608"/>
      <c r="E50" s="608"/>
      <c r="F50" s="608"/>
      <c r="G50" s="608"/>
      <c r="H50" s="608"/>
      <c r="I50" s="608"/>
      <c r="J50" s="608"/>
      <c r="K50" s="608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608"/>
      <c r="Y50" s="608"/>
      <c r="Z50" s="608"/>
      <c r="AA50" s="608"/>
      <c r="AB50" s="608"/>
    </row>
    <row r="51" spans="2:28" x14ac:dyDescent="0.15">
      <c r="B51" s="31"/>
      <c r="C51" s="31"/>
      <c r="D51" s="31"/>
      <c r="E51" s="31"/>
      <c r="F51" s="31"/>
      <c r="G51" s="31"/>
      <c r="H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2:28" x14ac:dyDescent="0.15"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  <c r="W52" s="565"/>
      <c r="X52" s="565"/>
      <c r="Y52" s="565"/>
      <c r="Z52" s="565"/>
      <c r="AA52" s="565"/>
      <c r="AB52" s="565"/>
    </row>
  </sheetData>
  <mergeCells count="312">
    <mergeCell ref="E24:G24"/>
    <mergeCell ref="H24:J24"/>
    <mergeCell ref="K24:M24"/>
    <mergeCell ref="N24:P24"/>
    <mergeCell ref="Q24:S24"/>
    <mergeCell ref="T24:V24"/>
    <mergeCell ref="W24:Y24"/>
    <mergeCell ref="Z24:AB24"/>
    <mergeCell ref="B25:C25"/>
    <mergeCell ref="E25:G25"/>
    <mergeCell ref="H25:J25"/>
    <mergeCell ref="K25:M25"/>
    <mergeCell ref="N25:P25"/>
    <mergeCell ref="Q25:S25"/>
    <mergeCell ref="T25:V25"/>
    <mergeCell ref="W25:Y25"/>
    <mergeCell ref="Z25:AB25"/>
    <mergeCell ref="K30:M30"/>
    <mergeCell ref="N38:P38"/>
    <mergeCell ref="N36:P36"/>
    <mergeCell ref="Z36:AB36"/>
    <mergeCell ref="Q40:S40"/>
    <mergeCell ref="N26:P26"/>
    <mergeCell ref="N30:P30"/>
    <mergeCell ref="N28:P28"/>
    <mergeCell ref="W26:Y26"/>
    <mergeCell ref="W36:Y36"/>
    <mergeCell ref="N27:P27"/>
    <mergeCell ref="Q30:S30"/>
    <mergeCell ref="Z38:AB38"/>
    <mergeCell ref="W40:Y40"/>
    <mergeCell ref="T40:V40"/>
    <mergeCell ref="T38:V38"/>
    <mergeCell ref="Q36:S36"/>
    <mergeCell ref="T36:V36"/>
    <mergeCell ref="T28:V28"/>
    <mergeCell ref="T34:V34"/>
    <mergeCell ref="W28:Y28"/>
    <mergeCell ref="W27:Y27"/>
    <mergeCell ref="T30:V30"/>
    <mergeCell ref="Q28:S28"/>
    <mergeCell ref="W21:Y21"/>
    <mergeCell ref="Q16:S16"/>
    <mergeCell ref="T16:V16"/>
    <mergeCell ref="H36:J36"/>
    <mergeCell ref="K36:M36"/>
    <mergeCell ref="H32:J32"/>
    <mergeCell ref="K34:M34"/>
    <mergeCell ref="N32:P32"/>
    <mergeCell ref="K32:M32"/>
    <mergeCell ref="N34:P34"/>
    <mergeCell ref="Q17:S17"/>
    <mergeCell ref="Q19:S19"/>
    <mergeCell ref="T19:V19"/>
    <mergeCell ref="N21:P21"/>
    <mergeCell ref="K20:M20"/>
    <mergeCell ref="N20:P20"/>
    <mergeCell ref="Q20:S20"/>
    <mergeCell ref="N17:P17"/>
    <mergeCell ref="H21:J21"/>
    <mergeCell ref="T32:V32"/>
    <mergeCell ref="Q32:S32"/>
    <mergeCell ref="Q34:S34"/>
    <mergeCell ref="Q21:S21"/>
    <mergeCell ref="T21:V21"/>
    <mergeCell ref="Z20:AB20"/>
    <mergeCell ref="Z17:AB17"/>
    <mergeCell ref="Z34:AB34"/>
    <mergeCell ref="W34:Y34"/>
    <mergeCell ref="Q27:S27"/>
    <mergeCell ref="Q26:S26"/>
    <mergeCell ref="W30:Y30"/>
    <mergeCell ref="Z26:AB26"/>
    <mergeCell ref="Z30:AB30"/>
    <mergeCell ref="T26:V26"/>
    <mergeCell ref="Z28:AB28"/>
    <mergeCell ref="Z27:AB27"/>
    <mergeCell ref="Z21:AB21"/>
    <mergeCell ref="Z19:AB19"/>
    <mergeCell ref="T20:V20"/>
    <mergeCell ref="Q18:S18"/>
    <mergeCell ref="T18:V18"/>
    <mergeCell ref="T17:V17"/>
    <mergeCell ref="W17:Y17"/>
    <mergeCell ref="W19:Y19"/>
    <mergeCell ref="W18:Y18"/>
    <mergeCell ref="W20:Y20"/>
    <mergeCell ref="W32:Y32"/>
    <mergeCell ref="T27:V27"/>
    <mergeCell ref="Q46:S46"/>
    <mergeCell ref="W46:Y46"/>
    <mergeCell ref="Z40:AB40"/>
    <mergeCell ref="N52:P52"/>
    <mergeCell ref="K52:M52"/>
    <mergeCell ref="H52:J52"/>
    <mergeCell ref="Z15:AB15"/>
    <mergeCell ref="Q15:S15"/>
    <mergeCell ref="W15:Y15"/>
    <mergeCell ref="T15:V15"/>
    <mergeCell ref="Z44:AB44"/>
    <mergeCell ref="Z16:AB16"/>
    <mergeCell ref="Z32:AB32"/>
    <mergeCell ref="W44:Y44"/>
    <mergeCell ref="T44:V44"/>
    <mergeCell ref="T42:V42"/>
    <mergeCell ref="N15:P15"/>
    <mergeCell ref="N16:P16"/>
    <mergeCell ref="N18:P18"/>
    <mergeCell ref="N19:P19"/>
    <mergeCell ref="K27:M27"/>
    <mergeCell ref="H27:J27"/>
    <mergeCell ref="Q44:S44"/>
    <mergeCell ref="W38:Y38"/>
    <mergeCell ref="E20:G20"/>
    <mergeCell ref="H20:J20"/>
    <mergeCell ref="H28:J28"/>
    <mergeCell ref="K28:M28"/>
    <mergeCell ref="E21:G21"/>
    <mergeCell ref="K21:M21"/>
    <mergeCell ref="Z52:AB52"/>
    <mergeCell ref="Z42:AB42"/>
    <mergeCell ref="W42:Y42"/>
    <mergeCell ref="T52:V52"/>
    <mergeCell ref="W52:Y52"/>
    <mergeCell ref="Q38:S38"/>
    <mergeCell ref="Q52:S52"/>
    <mergeCell ref="B50:AB50"/>
    <mergeCell ref="Z46:AB46"/>
    <mergeCell ref="C47:D47"/>
    <mergeCell ref="B37:B47"/>
    <mergeCell ref="C46:D46"/>
    <mergeCell ref="N42:P42"/>
    <mergeCell ref="N40:P40"/>
    <mergeCell ref="N44:P44"/>
    <mergeCell ref="Q42:S42"/>
    <mergeCell ref="N46:P46"/>
    <mergeCell ref="T46:V46"/>
    <mergeCell ref="E19:G19"/>
    <mergeCell ref="H19:J19"/>
    <mergeCell ref="K19:M19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Z18:AB18"/>
    <mergeCell ref="W16:Y16"/>
    <mergeCell ref="T4:V5"/>
    <mergeCell ref="T6:V6"/>
    <mergeCell ref="N3:S3"/>
    <mergeCell ref="K8:M8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E10:G10"/>
    <mergeCell ref="E8:G8"/>
    <mergeCell ref="H8:J8"/>
    <mergeCell ref="H13:J13"/>
    <mergeCell ref="T8:V8"/>
    <mergeCell ref="T10:V10"/>
    <mergeCell ref="Q8:S8"/>
    <mergeCell ref="Q9:S9"/>
    <mergeCell ref="N12:P12"/>
    <mergeCell ref="N9:P9"/>
    <mergeCell ref="N10:P10"/>
    <mergeCell ref="Q11:S11"/>
    <mergeCell ref="N11:P11"/>
    <mergeCell ref="Q12:S12"/>
    <mergeCell ref="N8:P8"/>
    <mergeCell ref="Q10:S10"/>
    <mergeCell ref="T9:V9"/>
    <mergeCell ref="T13:V13"/>
    <mergeCell ref="T12:V12"/>
    <mergeCell ref="T11:V11"/>
    <mergeCell ref="Z14:AB14"/>
    <mergeCell ref="W14:Y14"/>
    <mergeCell ref="W13:Y13"/>
    <mergeCell ref="C9:D9"/>
    <mergeCell ref="W11:Y11"/>
    <mergeCell ref="H10:J10"/>
    <mergeCell ref="E14:G14"/>
    <mergeCell ref="E13:G13"/>
    <mergeCell ref="Z13:AB13"/>
    <mergeCell ref="T14:V14"/>
    <mergeCell ref="C12:D12"/>
    <mergeCell ref="Q13:S13"/>
    <mergeCell ref="N14:P14"/>
    <mergeCell ref="Q14:S14"/>
    <mergeCell ref="H12:J12"/>
    <mergeCell ref="H14:J14"/>
    <mergeCell ref="K13:M13"/>
    <mergeCell ref="N13:P13"/>
    <mergeCell ref="B13:C13"/>
    <mergeCell ref="W9:Y9"/>
    <mergeCell ref="B6:B12"/>
    <mergeCell ref="K14:M14"/>
    <mergeCell ref="E12:G12"/>
    <mergeCell ref="K12:M12"/>
    <mergeCell ref="E44:G44"/>
    <mergeCell ref="H40:J40"/>
    <mergeCell ref="C42:D42"/>
    <mergeCell ref="K40:M40"/>
    <mergeCell ref="C37:D37"/>
    <mergeCell ref="K26:M26"/>
    <mergeCell ref="H26:J26"/>
    <mergeCell ref="H30:J30"/>
    <mergeCell ref="E30:G30"/>
    <mergeCell ref="E26:G26"/>
    <mergeCell ref="E27:G27"/>
    <mergeCell ref="E34:G34"/>
    <mergeCell ref="C36:D36"/>
    <mergeCell ref="C30:D30"/>
    <mergeCell ref="C31:D31"/>
    <mergeCell ref="C28:D28"/>
    <mergeCell ref="C29:D29"/>
    <mergeCell ref="B27:D27"/>
    <mergeCell ref="B28:B31"/>
    <mergeCell ref="H42:J42"/>
    <mergeCell ref="H34:J34"/>
    <mergeCell ref="E28:G28"/>
    <mergeCell ref="H38:J38"/>
    <mergeCell ref="K38:M38"/>
    <mergeCell ref="E18:G18"/>
    <mergeCell ref="H18:J18"/>
    <mergeCell ref="K18:M18"/>
    <mergeCell ref="H15:J15"/>
    <mergeCell ref="K15:M15"/>
    <mergeCell ref="E15:G15"/>
    <mergeCell ref="E16:G16"/>
    <mergeCell ref="H16:J16"/>
    <mergeCell ref="K16:M16"/>
    <mergeCell ref="E17:G17"/>
    <mergeCell ref="H17:J17"/>
    <mergeCell ref="K17:M17"/>
    <mergeCell ref="E52:G52"/>
    <mergeCell ref="B49:AB49"/>
    <mergeCell ref="B48:AB48"/>
    <mergeCell ref="C32:D32"/>
    <mergeCell ref="E32:G32"/>
    <mergeCell ref="C34:D34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E46:G46"/>
    <mergeCell ref="C45:D45"/>
    <mergeCell ref="H46:J46"/>
    <mergeCell ref="K46:M46"/>
    <mergeCell ref="C40:D40"/>
    <mergeCell ref="E38:G38"/>
    <mergeCell ref="C44:D44"/>
    <mergeCell ref="K42:M42"/>
    <mergeCell ref="E23:G23"/>
    <mergeCell ref="H23:J23"/>
    <mergeCell ref="K23:M23"/>
    <mergeCell ref="N23:P23"/>
    <mergeCell ref="Q23:S23"/>
    <mergeCell ref="T23:V23"/>
    <mergeCell ref="W23:Y23"/>
    <mergeCell ref="Z23:AB23"/>
    <mergeCell ref="E22:G22"/>
    <mergeCell ref="H22:J22"/>
    <mergeCell ref="K22:M22"/>
    <mergeCell ref="N22:P22"/>
    <mergeCell ref="Q22:S22"/>
    <mergeCell ref="T22:V22"/>
    <mergeCell ref="W22:Y22"/>
    <mergeCell ref="Z22:AB22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activeCell="K7" sqref="K7:M7"/>
      <selection pane="bottomLeft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75" style="21" customWidth="1"/>
    <col min="25" max="26" width="2" style="21" customWidth="1"/>
    <col min="27" max="27" width="6.625" style="21" customWidth="1"/>
    <col min="28" max="28" width="2" style="21" customWidth="1"/>
    <col min="29" max="29" width="6.875" style="21" customWidth="1"/>
    <col min="30" max="30" width="7.125" style="21" customWidth="1"/>
    <col min="31" max="31" width="5.625" style="21" customWidth="1"/>
    <col min="32" max="33" width="7.625" style="21" customWidth="1"/>
    <col min="34" max="37" width="4.625" style="21" customWidth="1"/>
    <col min="38" max="16384" width="9" style="21"/>
  </cols>
  <sheetData>
    <row r="1" spans="2:37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2:37" ht="27" customHeight="1" x14ac:dyDescent="0.15">
      <c r="B2" s="19" t="s">
        <v>72</v>
      </c>
      <c r="C2" s="20"/>
      <c r="D2" s="20"/>
      <c r="E2" s="20"/>
      <c r="F2" s="20"/>
      <c r="G2" s="20"/>
      <c r="H2" s="20"/>
      <c r="I2" s="20"/>
      <c r="U2" s="26"/>
      <c r="V2" s="26"/>
      <c r="W2" s="26"/>
      <c r="X2" s="299" t="s">
        <v>197</v>
      </c>
      <c r="Y2" s="606"/>
      <c r="Z2" s="606"/>
      <c r="AA2" s="606"/>
      <c r="AB2" s="606"/>
    </row>
    <row r="3" spans="2:37" ht="25.5" customHeight="1" x14ac:dyDescent="0.15">
      <c r="B3" s="157"/>
      <c r="C3" s="583" t="s">
        <v>159</v>
      </c>
      <c r="D3" s="584"/>
      <c r="E3" s="561" t="s">
        <v>73</v>
      </c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2"/>
    </row>
    <row r="4" spans="2:37" ht="25.5" customHeight="1" x14ac:dyDescent="0.15">
      <c r="B4" s="77"/>
      <c r="D4" s="165"/>
      <c r="E4" s="563" t="s">
        <v>74</v>
      </c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2"/>
      <c r="Q4" s="561" t="s">
        <v>75</v>
      </c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2"/>
    </row>
    <row r="5" spans="2:37" ht="25.5" customHeight="1" x14ac:dyDescent="0.15">
      <c r="B5" s="79" t="s">
        <v>5</v>
      </c>
      <c r="D5" s="165"/>
      <c r="E5" s="630" t="s">
        <v>204</v>
      </c>
      <c r="F5" s="623"/>
      <c r="G5" s="623"/>
      <c r="H5" s="630" t="s">
        <v>76</v>
      </c>
      <c r="I5" s="623"/>
      <c r="J5" s="631"/>
      <c r="K5" s="412" t="s">
        <v>77</v>
      </c>
      <c r="L5" s="412"/>
      <c r="M5" s="412"/>
      <c r="N5" s="622" t="s">
        <v>78</v>
      </c>
      <c r="O5" s="614"/>
      <c r="P5" s="615"/>
      <c r="Q5" s="623" t="s">
        <v>79</v>
      </c>
      <c r="R5" s="623"/>
      <c r="S5" s="623"/>
      <c r="T5" s="622" t="s">
        <v>76</v>
      </c>
      <c r="U5" s="614"/>
      <c r="V5" s="615"/>
      <c r="W5" s="412" t="s">
        <v>77</v>
      </c>
      <c r="X5" s="412"/>
      <c r="Y5" s="363"/>
      <c r="Z5" s="614" t="s">
        <v>78</v>
      </c>
      <c r="AA5" s="614"/>
      <c r="AB5" s="615"/>
    </row>
    <row r="6" spans="2:37" ht="17.25" customHeight="1" x14ac:dyDescent="0.15">
      <c r="B6" s="552" t="s">
        <v>7</v>
      </c>
      <c r="C6" s="412">
        <v>25</v>
      </c>
      <c r="D6" s="363"/>
      <c r="E6" s="604">
        <v>127</v>
      </c>
      <c r="F6" s="583"/>
      <c r="G6" s="583"/>
      <c r="H6" s="604">
        <v>77</v>
      </c>
      <c r="I6" s="583"/>
      <c r="J6" s="584"/>
      <c r="K6" s="605">
        <v>1647</v>
      </c>
      <c r="L6" s="583"/>
      <c r="M6" s="583"/>
      <c r="N6" s="604">
        <v>3125</v>
      </c>
      <c r="O6" s="583"/>
      <c r="P6" s="584"/>
      <c r="Q6" s="605">
        <v>0</v>
      </c>
      <c r="R6" s="583"/>
      <c r="S6" s="583"/>
      <c r="T6" s="604">
        <v>0</v>
      </c>
      <c r="U6" s="583"/>
      <c r="V6" s="584"/>
      <c r="W6" s="605">
        <v>1</v>
      </c>
      <c r="X6" s="583"/>
      <c r="Y6" s="584"/>
      <c r="Z6" s="605">
        <v>1</v>
      </c>
      <c r="AA6" s="583"/>
      <c r="AB6" s="584"/>
      <c r="AD6" s="27"/>
    </row>
    <row r="7" spans="2:37" ht="17.25" customHeight="1" x14ac:dyDescent="0.15">
      <c r="B7" s="553"/>
      <c r="C7" s="359">
        <v>26</v>
      </c>
      <c r="D7" s="356"/>
      <c r="E7" s="555">
        <v>119</v>
      </c>
      <c r="F7" s="556"/>
      <c r="G7" s="556"/>
      <c r="H7" s="555">
        <v>74</v>
      </c>
      <c r="I7" s="556"/>
      <c r="J7" s="557"/>
      <c r="K7" s="558">
        <v>1642</v>
      </c>
      <c r="L7" s="556"/>
      <c r="M7" s="556"/>
      <c r="N7" s="555">
        <v>3107</v>
      </c>
      <c r="O7" s="556"/>
      <c r="P7" s="557"/>
      <c r="Q7" s="558">
        <v>0</v>
      </c>
      <c r="R7" s="556"/>
      <c r="S7" s="556"/>
      <c r="T7" s="555">
        <v>0</v>
      </c>
      <c r="U7" s="556"/>
      <c r="V7" s="557"/>
      <c r="W7" s="558">
        <v>0</v>
      </c>
      <c r="X7" s="556"/>
      <c r="Y7" s="557"/>
      <c r="Z7" s="558">
        <v>0</v>
      </c>
      <c r="AA7" s="556"/>
      <c r="AB7" s="557"/>
    </row>
    <row r="8" spans="2:37" ht="17.25" customHeight="1" x14ac:dyDescent="0.15">
      <c r="B8" s="553"/>
      <c r="C8" s="359">
        <v>27</v>
      </c>
      <c r="D8" s="356"/>
      <c r="E8" s="555">
        <v>122</v>
      </c>
      <c r="F8" s="556"/>
      <c r="G8" s="556"/>
      <c r="H8" s="555">
        <v>77</v>
      </c>
      <c r="I8" s="556"/>
      <c r="J8" s="557"/>
      <c r="K8" s="558">
        <v>1589</v>
      </c>
      <c r="L8" s="556"/>
      <c r="M8" s="556"/>
      <c r="N8" s="555">
        <v>3036</v>
      </c>
      <c r="O8" s="556"/>
      <c r="P8" s="557"/>
      <c r="Q8" s="558">
        <v>0</v>
      </c>
      <c r="R8" s="556"/>
      <c r="S8" s="556"/>
      <c r="T8" s="555">
        <v>0</v>
      </c>
      <c r="U8" s="556"/>
      <c r="V8" s="557"/>
      <c r="W8" s="558">
        <v>0</v>
      </c>
      <c r="X8" s="556"/>
      <c r="Y8" s="557"/>
      <c r="Z8" s="558">
        <v>0</v>
      </c>
      <c r="AA8" s="556"/>
      <c r="AB8" s="557"/>
    </row>
    <row r="9" spans="2:37" ht="17.25" customHeight="1" x14ac:dyDescent="0.15">
      <c r="B9" s="553"/>
      <c r="C9" s="359">
        <v>28</v>
      </c>
      <c r="D9" s="356"/>
      <c r="E9" s="555">
        <v>118</v>
      </c>
      <c r="F9" s="556"/>
      <c r="G9" s="556"/>
      <c r="H9" s="555">
        <v>76</v>
      </c>
      <c r="I9" s="556"/>
      <c r="J9" s="557"/>
      <c r="K9" s="558">
        <v>1573</v>
      </c>
      <c r="L9" s="556"/>
      <c r="M9" s="556"/>
      <c r="N9" s="555">
        <v>3007</v>
      </c>
      <c r="O9" s="556"/>
      <c r="P9" s="557"/>
      <c r="Q9" s="558">
        <v>0</v>
      </c>
      <c r="R9" s="556"/>
      <c r="S9" s="556"/>
      <c r="T9" s="555">
        <v>0</v>
      </c>
      <c r="U9" s="556"/>
      <c r="V9" s="557"/>
      <c r="W9" s="558">
        <v>0</v>
      </c>
      <c r="X9" s="556"/>
      <c r="Y9" s="557"/>
      <c r="Z9" s="558">
        <v>0</v>
      </c>
      <c r="AA9" s="556"/>
      <c r="AB9" s="557"/>
    </row>
    <row r="10" spans="2:37" ht="17.25" customHeight="1" x14ac:dyDescent="0.15">
      <c r="B10" s="553"/>
      <c r="C10" s="359">
        <v>29</v>
      </c>
      <c r="D10" s="356"/>
      <c r="E10" s="555">
        <v>123</v>
      </c>
      <c r="F10" s="556"/>
      <c r="G10" s="556"/>
      <c r="H10" s="555">
        <v>75</v>
      </c>
      <c r="I10" s="556"/>
      <c r="J10" s="557"/>
      <c r="K10" s="558">
        <v>1557</v>
      </c>
      <c r="L10" s="556"/>
      <c r="M10" s="556"/>
      <c r="N10" s="555">
        <v>2968</v>
      </c>
      <c r="O10" s="556"/>
      <c r="P10" s="557"/>
      <c r="Q10" s="558">
        <v>0</v>
      </c>
      <c r="R10" s="556"/>
      <c r="S10" s="556"/>
      <c r="T10" s="555">
        <v>0</v>
      </c>
      <c r="U10" s="556"/>
      <c r="V10" s="557"/>
      <c r="W10" s="558">
        <v>0</v>
      </c>
      <c r="X10" s="556"/>
      <c r="Y10" s="557"/>
      <c r="Z10" s="558">
        <v>0</v>
      </c>
      <c r="AA10" s="556"/>
      <c r="AB10" s="557"/>
    </row>
    <row r="11" spans="2:37" ht="17.25" customHeight="1" x14ac:dyDescent="0.15">
      <c r="B11" s="553"/>
      <c r="C11" s="359">
        <v>30</v>
      </c>
      <c r="D11" s="356"/>
      <c r="E11" s="555">
        <v>120</v>
      </c>
      <c r="F11" s="556"/>
      <c r="G11" s="556"/>
      <c r="H11" s="555">
        <v>73</v>
      </c>
      <c r="I11" s="556"/>
      <c r="J11" s="557"/>
      <c r="K11" s="558">
        <v>1543</v>
      </c>
      <c r="L11" s="556"/>
      <c r="M11" s="556"/>
      <c r="N11" s="555">
        <v>2946</v>
      </c>
      <c r="O11" s="556"/>
      <c r="P11" s="557"/>
      <c r="Q11" s="558">
        <v>0</v>
      </c>
      <c r="R11" s="556"/>
      <c r="S11" s="556"/>
      <c r="T11" s="555">
        <v>0</v>
      </c>
      <c r="U11" s="556"/>
      <c r="V11" s="557"/>
      <c r="W11" s="558">
        <v>1</v>
      </c>
      <c r="X11" s="556"/>
      <c r="Y11" s="557"/>
      <c r="Z11" s="558">
        <v>1</v>
      </c>
      <c r="AA11" s="556"/>
      <c r="AB11" s="557"/>
    </row>
    <row r="12" spans="2:37" ht="17.25" customHeight="1" x14ac:dyDescent="0.15">
      <c r="B12" s="554"/>
      <c r="C12" s="357" t="s">
        <v>235</v>
      </c>
      <c r="D12" s="358"/>
      <c r="E12" s="551">
        <v>116</v>
      </c>
      <c r="F12" s="547"/>
      <c r="G12" s="547"/>
      <c r="H12" s="551">
        <v>72</v>
      </c>
      <c r="I12" s="547"/>
      <c r="J12" s="548"/>
      <c r="K12" s="546">
        <v>1505</v>
      </c>
      <c r="L12" s="547"/>
      <c r="M12" s="547"/>
      <c r="N12" s="551">
        <v>2889</v>
      </c>
      <c r="O12" s="547"/>
      <c r="P12" s="548"/>
      <c r="Q12" s="546">
        <v>0</v>
      </c>
      <c r="R12" s="547"/>
      <c r="S12" s="547"/>
      <c r="T12" s="551">
        <v>0</v>
      </c>
      <c r="U12" s="547"/>
      <c r="V12" s="548"/>
      <c r="W12" s="546">
        <v>0</v>
      </c>
      <c r="X12" s="547"/>
      <c r="Y12" s="548"/>
      <c r="Z12" s="546">
        <v>0</v>
      </c>
      <c r="AA12" s="547"/>
      <c r="AB12" s="548"/>
      <c r="AD12" s="65"/>
      <c r="AE12" s="65"/>
      <c r="AF12" s="65"/>
      <c r="AG12" s="65"/>
      <c r="AH12" s="65"/>
      <c r="AI12" s="65"/>
      <c r="AJ12" s="65"/>
      <c r="AK12" s="65"/>
    </row>
    <row r="13" spans="2:37" ht="17.25" customHeight="1" x14ac:dyDescent="0.15">
      <c r="B13" s="311" t="s">
        <v>229</v>
      </c>
      <c r="C13" s="312"/>
      <c r="D13" s="90" t="s">
        <v>231</v>
      </c>
      <c r="E13" s="585">
        <v>146</v>
      </c>
      <c r="F13" s="586"/>
      <c r="G13" s="586"/>
      <c r="H13" s="585">
        <v>49</v>
      </c>
      <c r="I13" s="586"/>
      <c r="J13" s="587"/>
      <c r="K13" s="586">
        <v>1440</v>
      </c>
      <c r="L13" s="586"/>
      <c r="M13" s="586"/>
      <c r="N13" s="585">
        <v>2761</v>
      </c>
      <c r="O13" s="586"/>
      <c r="P13" s="587"/>
      <c r="Q13" s="586">
        <v>0</v>
      </c>
      <c r="R13" s="586"/>
      <c r="S13" s="586"/>
      <c r="T13" s="585">
        <v>0</v>
      </c>
      <c r="U13" s="586"/>
      <c r="V13" s="587"/>
      <c r="W13" s="586">
        <v>0</v>
      </c>
      <c r="X13" s="586"/>
      <c r="Y13" s="587"/>
      <c r="Z13" s="586">
        <v>0</v>
      </c>
      <c r="AA13" s="586"/>
      <c r="AB13" s="587"/>
      <c r="AC13" s="51"/>
      <c r="AD13" s="65"/>
    </row>
    <row r="14" spans="2:37" ht="17.25" customHeight="1" x14ac:dyDescent="0.15">
      <c r="B14" s="77"/>
      <c r="D14" s="91"/>
      <c r="E14" s="555"/>
      <c r="F14" s="558"/>
      <c r="G14" s="558"/>
      <c r="H14" s="555"/>
      <c r="I14" s="558"/>
      <c r="J14" s="601"/>
      <c r="K14" s="558"/>
      <c r="L14" s="558"/>
      <c r="M14" s="558"/>
      <c r="N14" s="555"/>
      <c r="O14" s="558"/>
      <c r="P14" s="601"/>
      <c r="Q14" s="558"/>
      <c r="R14" s="558"/>
      <c r="S14" s="558"/>
      <c r="T14" s="555"/>
      <c r="U14" s="558"/>
      <c r="V14" s="601"/>
      <c r="W14" s="558"/>
      <c r="X14" s="558"/>
      <c r="Y14" s="601"/>
      <c r="Z14" s="558"/>
      <c r="AA14" s="558"/>
      <c r="AB14" s="601"/>
      <c r="AC14" s="51"/>
      <c r="AD14" s="65"/>
    </row>
    <row r="15" spans="2:37" ht="17.25" customHeight="1" x14ac:dyDescent="0.15">
      <c r="B15" s="80"/>
      <c r="C15" s="218"/>
      <c r="D15" s="90" t="s">
        <v>213</v>
      </c>
      <c r="E15" s="585">
        <v>128</v>
      </c>
      <c r="F15" s="586"/>
      <c r="G15" s="586"/>
      <c r="H15" s="585">
        <v>70</v>
      </c>
      <c r="I15" s="586"/>
      <c r="J15" s="587"/>
      <c r="K15" s="586">
        <v>1513</v>
      </c>
      <c r="L15" s="586"/>
      <c r="M15" s="586"/>
      <c r="N15" s="585">
        <v>2863</v>
      </c>
      <c r="O15" s="586"/>
      <c r="P15" s="587"/>
      <c r="Q15" s="586">
        <v>0</v>
      </c>
      <c r="R15" s="586"/>
      <c r="S15" s="586"/>
      <c r="T15" s="585">
        <v>0</v>
      </c>
      <c r="U15" s="586"/>
      <c r="V15" s="587"/>
      <c r="W15" s="586">
        <v>0</v>
      </c>
      <c r="X15" s="586"/>
      <c r="Y15" s="587"/>
      <c r="Z15" s="586">
        <v>0</v>
      </c>
      <c r="AA15" s="586"/>
      <c r="AB15" s="587"/>
    </row>
    <row r="16" spans="2:37" ht="17.25" customHeight="1" x14ac:dyDescent="0.15">
      <c r="B16" s="80"/>
      <c r="C16" s="223"/>
      <c r="D16" s="90" t="s">
        <v>215</v>
      </c>
      <c r="E16" s="585">
        <v>135</v>
      </c>
      <c r="F16" s="586"/>
      <c r="G16" s="586"/>
      <c r="H16" s="585">
        <v>56</v>
      </c>
      <c r="I16" s="586"/>
      <c r="J16" s="587"/>
      <c r="K16" s="586">
        <v>1430</v>
      </c>
      <c r="L16" s="586"/>
      <c r="M16" s="586"/>
      <c r="N16" s="585">
        <v>2737</v>
      </c>
      <c r="O16" s="586"/>
      <c r="P16" s="587"/>
      <c r="Q16" s="586">
        <v>0</v>
      </c>
      <c r="R16" s="586"/>
      <c r="S16" s="586"/>
      <c r="T16" s="585">
        <v>0</v>
      </c>
      <c r="U16" s="586"/>
      <c r="V16" s="587"/>
      <c r="W16" s="586">
        <v>0</v>
      </c>
      <c r="X16" s="586"/>
      <c r="Y16" s="587"/>
      <c r="Z16" s="586">
        <v>0</v>
      </c>
      <c r="AA16" s="586"/>
      <c r="AB16" s="587"/>
    </row>
    <row r="17" spans="2:28" s="50" customFormat="1" ht="17.25" customHeight="1" x14ac:dyDescent="0.15">
      <c r="B17" s="80"/>
      <c r="C17" s="228"/>
      <c r="D17" s="90" t="s">
        <v>216</v>
      </c>
      <c r="E17" s="585">
        <v>123</v>
      </c>
      <c r="F17" s="586"/>
      <c r="G17" s="586"/>
      <c r="H17" s="585">
        <v>97</v>
      </c>
      <c r="I17" s="586"/>
      <c r="J17" s="587"/>
      <c r="K17" s="586">
        <v>1470</v>
      </c>
      <c r="L17" s="586"/>
      <c r="M17" s="586"/>
      <c r="N17" s="585">
        <v>2724</v>
      </c>
      <c r="O17" s="586"/>
      <c r="P17" s="587"/>
      <c r="Q17" s="586">
        <v>0</v>
      </c>
      <c r="R17" s="586"/>
      <c r="S17" s="586"/>
      <c r="T17" s="585">
        <v>0</v>
      </c>
      <c r="U17" s="586"/>
      <c r="V17" s="587"/>
      <c r="W17" s="586">
        <v>0</v>
      </c>
      <c r="X17" s="586"/>
      <c r="Y17" s="587"/>
      <c r="Z17" s="586">
        <v>0</v>
      </c>
      <c r="AA17" s="586"/>
      <c r="AB17" s="587"/>
    </row>
    <row r="18" spans="2:28" ht="17.25" customHeight="1" x14ac:dyDescent="0.15">
      <c r="B18" s="102"/>
      <c r="C18" s="67"/>
      <c r="D18" s="90" t="s">
        <v>217</v>
      </c>
      <c r="E18" s="585">
        <v>119</v>
      </c>
      <c r="F18" s="586"/>
      <c r="G18" s="586"/>
      <c r="H18" s="585">
        <v>127</v>
      </c>
      <c r="I18" s="586"/>
      <c r="J18" s="587"/>
      <c r="K18" s="586">
        <v>1478</v>
      </c>
      <c r="L18" s="586"/>
      <c r="M18" s="586"/>
      <c r="N18" s="585">
        <v>2815</v>
      </c>
      <c r="O18" s="586"/>
      <c r="P18" s="587"/>
      <c r="Q18" s="586">
        <v>0</v>
      </c>
      <c r="R18" s="586"/>
      <c r="S18" s="586"/>
      <c r="T18" s="585">
        <v>0</v>
      </c>
      <c r="U18" s="586"/>
      <c r="V18" s="587"/>
      <c r="W18" s="586">
        <v>0</v>
      </c>
      <c r="X18" s="586"/>
      <c r="Y18" s="587"/>
      <c r="Z18" s="586">
        <v>0</v>
      </c>
      <c r="AA18" s="586"/>
      <c r="AB18" s="587"/>
    </row>
    <row r="19" spans="2:28" ht="17.25" customHeight="1" x14ac:dyDescent="0.15">
      <c r="B19" s="102"/>
      <c r="C19" s="67"/>
      <c r="D19" s="90" t="s">
        <v>218</v>
      </c>
      <c r="E19" s="585">
        <v>84</v>
      </c>
      <c r="F19" s="586"/>
      <c r="G19" s="586"/>
      <c r="H19" s="585">
        <v>109</v>
      </c>
      <c r="I19" s="586"/>
      <c r="J19" s="587"/>
      <c r="K19" s="586">
        <v>1531</v>
      </c>
      <c r="L19" s="586"/>
      <c r="M19" s="586"/>
      <c r="N19" s="585">
        <v>2984</v>
      </c>
      <c r="O19" s="586"/>
      <c r="P19" s="587"/>
      <c r="Q19" s="586">
        <v>0</v>
      </c>
      <c r="R19" s="586"/>
      <c r="S19" s="586"/>
      <c r="T19" s="585">
        <v>0</v>
      </c>
      <c r="U19" s="586"/>
      <c r="V19" s="587"/>
      <c r="W19" s="586">
        <v>0</v>
      </c>
      <c r="X19" s="586"/>
      <c r="Y19" s="587"/>
      <c r="Z19" s="586">
        <v>0</v>
      </c>
      <c r="AA19" s="586"/>
      <c r="AB19" s="587"/>
    </row>
    <row r="20" spans="2:28" ht="17.25" customHeight="1" x14ac:dyDescent="0.15">
      <c r="B20" s="80"/>
      <c r="C20" s="232"/>
      <c r="D20" s="90" t="s">
        <v>222</v>
      </c>
      <c r="E20" s="585">
        <v>94</v>
      </c>
      <c r="F20" s="586"/>
      <c r="G20" s="586"/>
      <c r="H20" s="585">
        <v>67</v>
      </c>
      <c r="I20" s="586"/>
      <c r="J20" s="587"/>
      <c r="K20" s="586">
        <v>1453</v>
      </c>
      <c r="L20" s="586"/>
      <c r="M20" s="586"/>
      <c r="N20" s="585">
        <v>2790</v>
      </c>
      <c r="O20" s="586"/>
      <c r="P20" s="587"/>
      <c r="Q20" s="586">
        <v>0</v>
      </c>
      <c r="R20" s="586"/>
      <c r="S20" s="586"/>
      <c r="T20" s="585">
        <v>0</v>
      </c>
      <c r="U20" s="586"/>
      <c r="V20" s="587"/>
      <c r="W20" s="586">
        <v>0</v>
      </c>
      <c r="X20" s="586"/>
      <c r="Y20" s="587"/>
      <c r="Z20" s="586">
        <v>0</v>
      </c>
      <c r="AA20" s="586"/>
      <c r="AB20" s="587"/>
    </row>
    <row r="21" spans="2:28" ht="17.25" customHeight="1" x14ac:dyDescent="0.15">
      <c r="B21" s="102"/>
      <c r="C21" s="67"/>
      <c r="D21" s="90" t="s">
        <v>224</v>
      </c>
      <c r="E21" s="585">
        <v>92</v>
      </c>
      <c r="F21" s="586"/>
      <c r="G21" s="586"/>
      <c r="H21" s="585">
        <v>54</v>
      </c>
      <c r="I21" s="586"/>
      <c r="J21" s="587"/>
      <c r="K21" s="586">
        <v>1558</v>
      </c>
      <c r="L21" s="586"/>
      <c r="M21" s="586"/>
      <c r="N21" s="585">
        <v>2965</v>
      </c>
      <c r="O21" s="586"/>
      <c r="P21" s="587"/>
      <c r="Q21" s="586">
        <v>0</v>
      </c>
      <c r="R21" s="586"/>
      <c r="S21" s="586"/>
      <c r="T21" s="585">
        <v>0</v>
      </c>
      <c r="U21" s="586"/>
      <c r="V21" s="587"/>
      <c r="W21" s="586">
        <v>0</v>
      </c>
      <c r="X21" s="586"/>
      <c r="Y21" s="587"/>
      <c r="Z21" s="586">
        <v>0</v>
      </c>
      <c r="AA21" s="586"/>
      <c r="AB21" s="587"/>
    </row>
    <row r="22" spans="2:28" ht="17.25" customHeight="1" x14ac:dyDescent="0.15">
      <c r="B22" s="80"/>
      <c r="C22" s="232"/>
      <c r="D22" s="90" t="s">
        <v>225</v>
      </c>
      <c r="E22" s="585">
        <v>103</v>
      </c>
      <c r="F22" s="586"/>
      <c r="G22" s="586"/>
      <c r="H22" s="585">
        <v>43</v>
      </c>
      <c r="I22" s="586"/>
      <c r="J22" s="587"/>
      <c r="K22" s="586">
        <v>1365</v>
      </c>
      <c r="L22" s="586"/>
      <c r="M22" s="586"/>
      <c r="N22" s="585">
        <v>2678</v>
      </c>
      <c r="O22" s="586"/>
      <c r="P22" s="587"/>
      <c r="Q22" s="586">
        <v>0</v>
      </c>
      <c r="R22" s="586"/>
      <c r="S22" s="586"/>
      <c r="T22" s="585">
        <v>0</v>
      </c>
      <c r="U22" s="586"/>
      <c r="V22" s="587"/>
      <c r="W22" s="586">
        <v>0</v>
      </c>
      <c r="X22" s="586"/>
      <c r="Y22" s="587"/>
      <c r="Z22" s="586">
        <v>0</v>
      </c>
      <c r="AA22" s="586"/>
      <c r="AB22" s="587"/>
    </row>
    <row r="23" spans="2:28" ht="17.25" customHeight="1" x14ac:dyDescent="0.15">
      <c r="B23" s="80"/>
      <c r="C23" s="232"/>
      <c r="D23" s="90" t="s">
        <v>226</v>
      </c>
      <c r="E23" s="585">
        <v>68</v>
      </c>
      <c r="F23" s="586"/>
      <c r="G23" s="586"/>
      <c r="H23" s="585">
        <v>66</v>
      </c>
      <c r="I23" s="586"/>
      <c r="J23" s="587"/>
      <c r="K23" s="586">
        <v>1508</v>
      </c>
      <c r="L23" s="586"/>
      <c r="M23" s="586"/>
      <c r="N23" s="585">
        <v>2888</v>
      </c>
      <c r="O23" s="586"/>
      <c r="P23" s="587"/>
      <c r="Q23" s="586">
        <v>0</v>
      </c>
      <c r="R23" s="586"/>
      <c r="S23" s="586"/>
      <c r="T23" s="585">
        <v>0</v>
      </c>
      <c r="U23" s="586"/>
      <c r="V23" s="587"/>
      <c r="W23" s="586">
        <v>0</v>
      </c>
      <c r="X23" s="586"/>
      <c r="Y23" s="587"/>
      <c r="Z23" s="586">
        <v>0</v>
      </c>
      <c r="AA23" s="586"/>
      <c r="AB23" s="587"/>
    </row>
    <row r="24" spans="2:28" ht="17.25" customHeight="1" x14ac:dyDescent="0.15">
      <c r="B24" s="80"/>
      <c r="C24" s="232"/>
      <c r="D24" s="90" t="s">
        <v>227</v>
      </c>
      <c r="E24" s="585">
        <v>88</v>
      </c>
      <c r="F24" s="586"/>
      <c r="G24" s="586"/>
      <c r="H24" s="585">
        <v>43</v>
      </c>
      <c r="I24" s="586"/>
      <c r="J24" s="587"/>
      <c r="K24" s="586">
        <v>1336</v>
      </c>
      <c r="L24" s="586"/>
      <c r="M24" s="586"/>
      <c r="N24" s="585">
        <v>2581</v>
      </c>
      <c r="O24" s="586"/>
      <c r="P24" s="587"/>
      <c r="Q24" s="586">
        <v>0</v>
      </c>
      <c r="R24" s="586"/>
      <c r="S24" s="586"/>
      <c r="T24" s="585">
        <v>0</v>
      </c>
      <c r="U24" s="586"/>
      <c r="V24" s="587"/>
      <c r="W24" s="586">
        <v>0</v>
      </c>
      <c r="X24" s="586"/>
      <c r="Y24" s="587"/>
      <c r="Z24" s="586">
        <v>0</v>
      </c>
      <c r="AA24" s="586"/>
      <c r="AB24" s="587"/>
    </row>
    <row r="25" spans="2:28" ht="17.25" customHeight="1" x14ac:dyDescent="0.15">
      <c r="B25" s="311" t="s">
        <v>241</v>
      </c>
      <c r="C25" s="312"/>
      <c r="D25" s="90" t="s">
        <v>228</v>
      </c>
      <c r="E25" s="585">
        <v>99</v>
      </c>
      <c r="F25" s="586"/>
      <c r="G25" s="586"/>
      <c r="H25" s="585">
        <v>54</v>
      </c>
      <c r="I25" s="586"/>
      <c r="J25" s="587"/>
      <c r="K25" s="586">
        <v>1513</v>
      </c>
      <c r="L25" s="586"/>
      <c r="M25" s="586"/>
      <c r="N25" s="585">
        <v>2919</v>
      </c>
      <c r="O25" s="586"/>
      <c r="P25" s="587"/>
      <c r="Q25" s="586">
        <v>0</v>
      </c>
      <c r="R25" s="586"/>
      <c r="S25" s="586"/>
      <c r="T25" s="585">
        <v>0</v>
      </c>
      <c r="U25" s="586"/>
      <c r="V25" s="587"/>
      <c r="W25" s="586">
        <v>0</v>
      </c>
      <c r="X25" s="586"/>
      <c r="Y25" s="587"/>
      <c r="Z25" s="586">
        <v>0</v>
      </c>
      <c r="AA25" s="586"/>
      <c r="AB25" s="587"/>
    </row>
    <row r="26" spans="2:28" ht="17.25" customHeight="1" x14ac:dyDescent="0.15">
      <c r="B26" s="102"/>
      <c r="C26" s="67"/>
      <c r="D26" s="95" t="s">
        <v>231</v>
      </c>
      <c r="E26" s="595">
        <f>E28+E30+E34+E36+E38+E40+E42+E44+E46</f>
        <v>98</v>
      </c>
      <c r="F26" s="593"/>
      <c r="G26" s="593"/>
      <c r="H26" s="595">
        <f>H28+H30+H34+H36+H38+H40+H42+H44+H46</f>
        <v>36</v>
      </c>
      <c r="I26" s="593"/>
      <c r="J26" s="594"/>
      <c r="K26" s="593">
        <f>K28+K30+K34+K36+K38+K40+K42+K44+K46</f>
        <v>1298</v>
      </c>
      <c r="L26" s="593"/>
      <c r="M26" s="593"/>
      <c r="N26" s="595">
        <f>N28+N30+N34+N36+N38+N40+N42+N44+N46</f>
        <v>2466</v>
      </c>
      <c r="O26" s="593"/>
      <c r="P26" s="594"/>
      <c r="Q26" s="593">
        <f>Q28+Q30+Q34+Q36+Q38+Q40+Q42+Q44+Q46</f>
        <v>0</v>
      </c>
      <c r="R26" s="593"/>
      <c r="S26" s="593"/>
      <c r="T26" s="595">
        <f>T28+T30+T34+T36+T38+T40+T42+T44+T46</f>
        <v>0</v>
      </c>
      <c r="U26" s="593"/>
      <c r="V26" s="594"/>
      <c r="W26" s="593">
        <f>W28+W30+W34+W36+W38+W40+W42+W44+W46</f>
        <v>0</v>
      </c>
      <c r="X26" s="593"/>
      <c r="Y26" s="594"/>
      <c r="Z26" s="593">
        <f>Z28+Z30+Z34+Z36+Z38+Z40+Z42+Z44+Z46</f>
        <v>0</v>
      </c>
      <c r="AA26" s="593"/>
      <c r="AB26" s="594"/>
    </row>
    <row r="27" spans="2:28" ht="20.25" customHeight="1" x14ac:dyDescent="0.15">
      <c r="B27" s="576" t="s">
        <v>8</v>
      </c>
      <c r="C27" s="577"/>
      <c r="D27" s="578"/>
      <c r="E27" s="340">
        <f>IF(ISERROR((E26-E13)/E13*100),"―",(E26-E13)/E13*100)</f>
        <v>-32.87671232876712</v>
      </c>
      <c r="F27" s="341"/>
      <c r="G27" s="341"/>
      <c r="H27" s="340">
        <f>IF(ISERROR((H26-H13)/H13*100),"―",(H26-H13)/H13*100)</f>
        <v>-26.530612244897959</v>
      </c>
      <c r="I27" s="341"/>
      <c r="J27" s="370"/>
      <c r="K27" s="341">
        <f>IF(ISERROR((K26-K13)/K13*100),"―",(K26-K13)/K13*100)</f>
        <v>-9.8611111111111107</v>
      </c>
      <c r="L27" s="341"/>
      <c r="M27" s="341"/>
      <c r="N27" s="340">
        <f>IF(ISERROR((N26-N13)/N13*100),"―",(N26-N13)/N13*100)</f>
        <v>-10.684534588917058</v>
      </c>
      <c r="O27" s="341"/>
      <c r="P27" s="370"/>
      <c r="Q27" s="611" t="str">
        <f>IF(ISERROR((Q26-Q13)/Q13*100),"―",(Q26-Q13)/Q13*100)</f>
        <v>―</v>
      </c>
      <c r="R27" s="611"/>
      <c r="S27" s="611"/>
      <c r="T27" s="612" t="str">
        <f>IF(ISERROR((T26-T13)/T13*100),"―",(T26-T13)/T13*100)</f>
        <v>―</v>
      </c>
      <c r="U27" s="611"/>
      <c r="V27" s="613"/>
      <c r="W27" s="611" t="str">
        <f>IF(ISERROR((W26-W13)/W13*100),"―",(W26-W13)/W13*100)</f>
        <v>―</v>
      </c>
      <c r="X27" s="611"/>
      <c r="Y27" s="613"/>
      <c r="Z27" s="611" t="str">
        <f>IF(ISERROR((Z26-Z13)/Z13*100),"―",(Z26-Z13)/Z13*100)</f>
        <v>―</v>
      </c>
      <c r="AA27" s="611"/>
      <c r="AB27" s="613"/>
    </row>
    <row r="28" spans="2:28" ht="17.25" customHeight="1" x14ac:dyDescent="0.15">
      <c r="B28" s="582" t="s">
        <v>88</v>
      </c>
      <c r="C28" s="409" t="s">
        <v>9</v>
      </c>
      <c r="D28" s="335"/>
      <c r="E28" s="616">
        <v>60</v>
      </c>
      <c r="F28" s="617"/>
      <c r="G28" s="617"/>
      <c r="H28" s="616">
        <v>27</v>
      </c>
      <c r="I28" s="617"/>
      <c r="J28" s="618"/>
      <c r="K28" s="617">
        <v>978</v>
      </c>
      <c r="L28" s="617"/>
      <c r="M28" s="617"/>
      <c r="N28" s="616">
        <v>1863</v>
      </c>
      <c r="O28" s="617"/>
      <c r="P28" s="618"/>
      <c r="Q28" s="617">
        <v>0</v>
      </c>
      <c r="R28" s="617"/>
      <c r="S28" s="617"/>
      <c r="T28" s="616">
        <v>0</v>
      </c>
      <c r="U28" s="617"/>
      <c r="V28" s="618"/>
      <c r="W28" s="617">
        <v>0</v>
      </c>
      <c r="X28" s="617"/>
      <c r="Y28" s="618"/>
      <c r="Z28" s="617">
        <v>0</v>
      </c>
      <c r="AA28" s="617"/>
      <c r="AB28" s="618"/>
    </row>
    <row r="29" spans="2:28" ht="17.25" customHeight="1" x14ac:dyDescent="0.15">
      <c r="B29" s="580"/>
      <c r="C29" s="332"/>
      <c r="D29" s="333"/>
      <c r="E29" s="187" t="s">
        <v>186</v>
      </c>
      <c r="F29" s="188">
        <v>109</v>
      </c>
      <c r="G29" s="189" t="s">
        <v>187</v>
      </c>
      <c r="H29" s="187" t="s">
        <v>186</v>
      </c>
      <c r="I29" s="188">
        <v>36</v>
      </c>
      <c r="J29" s="190" t="s">
        <v>187</v>
      </c>
      <c r="K29" s="189" t="s">
        <v>186</v>
      </c>
      <c r="L29" s="169">
        <v>1115</v>
      </c>
      <c r="M29" s="189" t="s">
        <v>187</v>
      </c>
      <c r="N29" s="187" t="s">
        <v>186</v>
      </c>
      <c r="O29" s="169">
        <v>2134</v>
      </c>
      <c r="P29" s="190" t="s">
        <v>187</v>
      </c>
      <c r="Q29" s="189" t="s">
        <v>186</v>
      </c>
      <c r="R29" s="188">
        <v>0</v>
      </c>
      <c r="S29" s="189" t="s">
        <v>187</v>
      </c>
      <c r="T29" s="187" t="s">
        <v>211</v>
      </c>
      <c r="U29" s="188">
        <v>0</v>
      </c>
      <c r="V29" s="190" t="s">
        <v>187</v>
      </c>
      <c r="W29" s="189" t="s">
        <v>186</v>
      </c>
      <c r="X29" s="188">
        <v>0</v>
      </c>
      <c r="Y29" s="190" t="s">
        <v>187</v>
      </c>
      <c r="Z29" s="189" t="s">
        <v>186</v>
      </c>
      <c r="AA29" s="188">
        <v>0</v>
      </c>
      <c r="AB29" s="190" t="s">
        <v>187</v>
      </c>
    </row>
    <row r="30" spans="2:28" ht="17.25" customHeight="1" x14ac:dyDescent="0.15">
      <c r="B30" s="580"/>
      <c r="C30" s="409" t="s">
        <v>10</v>
      </c>
      <c r="D30" s="335"/>
      <c r="E30" s="616">
        <v>8</v>
      </c>
      <c r="F30" s="617"/>
      <c r="G30" s="617"/>
      <c r="H30" s="616">
        <v>1</v>
      </c>
      <c r="I30" s="617"/>
      <c r="J30" s="618"/>
      <c r="K30" s="617">
        <v>60</v>
      </c>
      <c r="L30" s="617"/>
      <c r="M30" s="617"/>
      <c r="N30" s="616">
        <v>114</v>
      </c>
      <c r="O30" s="617"/>
      <c r="P30" s="618"/>
      <c r="Q30" s="617">
        <v>0</v>
      </c>
      <c r="R30" s="617"/>
      <c r="S30" s="617"/>
      <c r="T30" s="616">
        <v>0</v>
      </c>
      <c r="U30" s="617"/>
      <c r="V30" s="618"/>
      <c r="W30" s="617">
        <v>0</v>
      </c>
      <c r="X30" s="617"/>
      <c r="Y30" s="618"/>
      <c r="Z30" s="617">
        <v>0</v>
      </c>
      <c r="AA30" s="617"/>
      <c r="AB30" s="618"/>
    </row>
    <row r="31" spans="2:28" ht="17.25" customHeight="1" x14ac:dyDescent="0.15">
      <c r="B31" s="580"/>
      <c r="C31" s="409"/>
      <c r="D31" s="335"/>
      <c r="E31" s="187" t="s">
        <v>186</v>
      </c>
      <c r="F31" s="188">
        <v>10</v>
      </c>
      <c r="G31" s="189" t="s">
        <v>187</v>
      </c>
      <c r="H31" s="187" t="s">
        <v>186</v>
      </c>
      <c r="I31" s="188">
        <v>4</v>
      </c>
      <c r="J31" s="190" t="s">
        <v>187</v>
      </c>
      <c r="K31" s="189" t="s">
        <v>186</v>
      </c>
      <c r="L31" s="169">
        <v>58</v>
      </c>
      <c r="M31" s="189" t="s">
        <v>187</v>
      </c>
      <c r="N31" s="187" t="s">
        <v>186</v>
      </c>
      <c r="O31" s="169">
        <v>108</v>
      </c>
      <c r="P31" s="190" t="s">
        <v>187</v>
      </c>
      <c r="Q31" s="189" t="s">
        <v>186</v>
      </c>
      <c r="R31" s="188">
        <v>0</v>
      </c>
      <c r="S31" s="189" t="s">
        <v>187</v>
      </c>
      <c r="T31" s="187" t="s">
        <v>186</v>
      </c>
      <c r="U31" s="188">
        <v>0</v>
      </c>
      <c r="V31" s="190" t="s">
        <v>187</v>
      </c>
      <c r="W31" s="189" t="s">
        <v>186</v>
      </c>
      <c r="X31" s="188">
        <v>0</v>
      </c>
      <c r="Y31" s="190" t="s">
        <v>187</v>
      </c>
      <c r="Z31" s="189" t="s">
        <v>186</v>
      </c>
      <c r="AA31" s="188">
        <v>0</v>
      </c>
      <c r="AB31" s="190" t="s">
        <v>187</v>
      </c>
    </row>
    <row r="32" spans="2:28" ht="17.25" customHeight="1" x14ac:dyDescent="0.15">
      <c r="B32" s="163" t="s">
        <v>103</v>
      </c>
      <c r="C32" s="415" t="s">
        <v>105</v>
      </c>
      <c r="D32" s="349"/>
      <c r="E32" s="619">
        <v>4</v>
      </c>
      <c r="F32" s="620"/>
      <c r="G32" s="620"/>
      <c r="H32" s="619">
        <v>0</v>
      </c>
      <c r="I32" s="620"/>
      <c r="J32" s="621"/>
      <c r="K32" s="620">
        <v>15</v>
      </c>
      <c r="L32" s="620"/>
      <c r="M32" s="620"/>
      <c r="N32" s="619">
        <v>27</v>
      </c>
      <c r="O32" s="620"/>
      <c r="P32" s="621"/>
      <c r="Q32" s="620">
        <v>0</v>
      </c>
      <c r="R32" s="620"/>
      <c r="S32" s="620"/>
      <c r="T32" s="619">
        <v>0</v>
      </c>
      <c r="U32" s="620"/>
      <c r="V32" s="621"/>
      <c r="W32" s="620">
        <v>0</v>
      </c>
      <c r="X32" s="620"/>
      <c r="Y32" s="621"/>
      <c r="Z32" s="620">
        <v>0</v>
      </c>
      <c r="AA32" s="620"/>
      <c r="AB32" s="621"/>
    </row>
    <row r="33" spans="2:28" ht="17.25" customHeight="1" x14ac:dyDescent="0.15">
      <c r="B33" s="164">
        <v>2</v>
      </c>
      <c r="C33" s="624"/>
      <c r="D33" s="625"/>
      <c r="E33" s="191" t="s">
        <v>186</v>
      </c>
      <c r="F33" s="192">
        <v>3</v>
      </c>
      <c r="G33" s="193" t="s">
        <v>187</v>
      </c>
      <c r="H33" s="191" t="s">
        <v>186</v>
      </c>
      <c r="I33" s="192">
        <v>0</v>
      </c>
      <c r="J33" s="194" t="s">
        <v>187</v>
      </c>
      <c r="K33" s="193" t="s">
        <v>186</v>
      </c>
      <c r="L33" s="173">
        <v>11</v>
      </c>
      <c r="M33" s="193" t="s">
        <v>91</v>
      </c>
      <c r="N33" s="191" t="s">
        <v>186</v>
      </c>
      <c r="O33" s="173">
        <v>21</v>
      </c>
      <c r="P33" s="194" t="s">
        <v>187</v>
      </c>
      <c r="Q33" s="193" t="s">
        <v>186</v>
      </c>
      <c r="R33" s="192">
        <v>0</v>
      </c>
      <c r="S33" s="193" t="s">
        <v>187</v>
      </c>
      <c r="T33" s="191" t="s">
        <v>186</v>
      </c>
      <c r="U33" s="192">
        <v>0</v>
      </c>
      <c r="V33" s="194" t="s">
        <v>187</v>
      </c>
      <c r="W33" s="193" t="s">
        <v>186</v>
      </c>
      <c r="X33" s="192">
        <v>0</v>
      </c>
      <c r="Y33" s="194" t="s">
        <v>187</v>
      </c>
      <c r="Z33" s="193" t="s">
        <v>186</v>
      </c>
      <c r="AA33" s="192">
        <v>0</v>
      </c>
      <c r="AB33" s="194" t="s">
        <v>187</v>
      </c>
    </row>
    <row r="34" spans="2:28" ht="17.25" customHeight="1" x14ac:dyDescent="0.15">
      <c r="B34" s="163" t="s">
        <v>89</v>
      </c>
      <c r="C34" s="409" t="s">
        <v>11</v>
      </c>
      <c r="D34" s="335"/>
      <c r="E34" s="616">
        <v>5</v>
      </c>
      <c r="F34" s="617"/>
      <c r="G34" s="617"/>
      <c r="H34" s="616">
        <v>2</v>
      </c>
      <c r="I34" s="617"/>
      <c r="J34" s="618"/>
      <c r="K34" s="617">
        <v>116</v>
      </c>
      <c r="L34" s="617"/>
      <c r="M34" s="617"/>
      <c r="N34" s="616">
        <v>223</v>
      </c>
      <c r="O34" s="617"/>
      <c r="P34" s="618"/>
      <c r="Q34" s="617">
        <v>0</v>
      </c>
      <c r="R34" s="617"/>
      <c r="S34" s="617"/>
      <c r="T34" s="616">
        <v>0</v>
      </c>
      <c r="U34" s="617"/>
      <c r="V34" s="618"/>
      <c r="W34" s="617">
        <v>0</v>
      </c>
      <c r="X34" s="617"/>
      <c r="Y34" s="618"/>
      <c r="Z34" s="617">
        <v>0</v>
      </c>
      <c r="AA34" s="617"/>
      <c r="AB34" s="618"/>
    </row>
    <row r="35" spans="2:28" ht="17.25" customHeight="1" x14ac:dyDescent="0.15">
      <c r="B35" s="163" t="s">
        <v>94</v>
      </c>
      <c r="C35" s="332"/>
      <c r="D35" s="333"/>
      <c r="E35" s="187" t="s">
        <v>186</v>
      </c>
      <c r="F35" s="188">
        <v>9</v>
      </c>
      <c r="G35" s="189" t="s">
        <v>187</v>
      </c>
      <c r="H35" s="187" t="s">
        <v>186</v>
      </c>
      <c r="I35" s="188">
        <v>5</v>
      </c>
      <c r="J35" s="190" t="s">
        <v>187</v>
      </c>
      <c r="K35" s="189" t="s">
        <v>186</v>
      </c>
      <c r="L35" s="169">
        <v>120</v>
      </c>
      <c r="M35" s="189" t="s">
        <v>187</v>
      </c>
      <c r="N35" s="187" t="s">
        <v>186</v>
      </c>
      <c r="O35" s="169">
        <v>241</v>
      </c>
      <c r="P35" s="190" t="s">
        <v>187</v>
      </c>
      <c r="Q35" s="189" t="s">
        <v>186</v>
      </c>
      <c r="R35" s="188">
        <v>0</v>
      </c>
      <c r="S35" s="189" t="s">
        <v>187</v>
      </c>
      <c r="T35" s="187" t="s">
        <v>186</v>
      </c>
      <c r="U35" s="188">
        <v>0</v>
      </c>
      <c r="V35" s="190" t="s">
        <v>187</v>
      </c>
      <c r="W35" s="189" t="s">
        <v>186</v>
      </c>
      <c r="X35" s="188">
        <v>0</v>
      </c>
      <c r="Y35" s="190" t="s">
        <v>187</v>
      </c>
      <c r="Z35" s="189" t="s">
        <v>186</v>
      </c>
      <c r="AA35" s="188">
        <v>0</v>
      </c>
      <c r="AB35" s="190" t="s">
        <v>187</v>
      </c>
    </row>
    <row r="36" spans="2:28" ht="17.25" customHeight="1" x14ac:dyDescent="0.15">
      <c r="B36" s="164" t="s">
        <v>124</v>
      </c>
      <c r="C36" s="409" t="s">
        <v>12</v>
      </c>
      <c r="D36" s="335"/>
      <c r="E36" s="616">
        <v>4</v>
      </c>
      <c r="F36" s="617"/>
      <c r="G36" s="617"/>
      <c r="H36" s="616">
        <v>2</v>
      </c>
      <c r="I36" s="617"/>
      <c r="J36" s="618"/>
      <c r="K36" s="617">
        <v>62</v>
      </c>
      <c r="L36" s="617"/>
      <c r="M36" s="617"/>
      <c r="N36" s="616">
        <v>117</v>
      </c>
      <c r="O36" s="617"/>
      <c r="P36" s="618"/>
      <c r="Q36" s="617">
        <v>0</v>
      </c>
      <c r="R36" s="617"/>
      <c r="S36" s="617"/>
      <c r="T36" s="616">
        <v>0</v>
      </c>
      <c r="U36" s="617"/>
      <c r="V36" s="618"/>
      <c r="W36" s="617">
        <v>0</v>
      </c>
      <c r="X36" s="617"/>
      <c r="Y36" s="618"/>
      <c r="Z36" s="617">
        <v>0</v>
      </c>
      <c r="AA36" s="617"/>
      <c r="AB36" s="618"/>
    </row>
    <row r="37" spans="2:28" ht="17.25" customHeight="1" x14ac:dyDescent="0.15">
      <c r="B37" s="580" t="s">
        <v>67</v>
      </c>
      <c r="C37" s="332"/>
      <c r="D37" s="333"/>
      <c r="E37" s="187" t="s">
        <v>186</v>
      </c>
      <c r="F37" s="188">
        <v>2</v>
      </c>
      <c r="G37" s="189" t="s">
        <v>187</v>
      </c>
      <c r="H37" s="187" t="s">
        <v>186</v>
      </c>
      <c r="I37" s="188">
        <v>2</v>
      </c>
      <c r="J37" s="190" t="s">
        <v>187</v>
      </c>
      <c r="K37" s="189" t="s">
        <v>186</v>
      </c>
      <c r="L37" s="169">
        <v>65</v>
      </c>
      <c r="M37" s="189" t="s">
        <v>187</v>
      </c>
      <c r="N37" s="187" t="s">
        <v>186</v>
      </c>
      <c r="O37" s="169">
        <v>126</v>
      </c>
      <c r="P37" s="190" t="s">
        <v>187</v>
      </c>
      <c r="Q37" s="189" t="s">
        <v>186</v>
      </c>
      <c r="R37" s="188">
        <v>0</v>
      </c>
      <c r="S37" s="189" t="s">
        <v>187</v>
      </c>
      <c r="T37" s="187" t="s">
        <v>186</v>
      </c>
      <c r="U37" s="188">
        <v>0</v>
      </c>
      <c r="V37" s="190" t="s">
        <v>187</v>
      </c>
      <c r="W37" s="189" t="s">
        <v>186</v>
      </c>
      <c r="X37" s="188">
        <v>0</v>
      </c>
      <c r="Y37" s="190" t="s">
        <v>187</v>
      </c>
      <c r="Z37" s="189" t="s">
        <v>186</v>
      </c>
      <c r="AA37" s="188">
        <v>0</v>
      </c>
      <c r="AB37" s="190" t="s">
        <v>187</v>
      </c>
    </row>
    <row r="38" spans="2:28" ht="17.25" customHeight="1" x14ac:dyDescent="0.15">
      <c r="B38" s="580"/>
      <c r="C38" s="409" t="s">
        <v>13</v>
      </c>
      <c r="D38" s="335"/>
      <c r="E38" s="616">
        <v>9</v>
      </c>
      <c r="F38" s="617"/>
      <c r="G38" s="617"/>
      <c r="H38" s="616">
        <v>1</v>
      </c>
      <c r="I38" s="617"/>
      <c r="J38" s="618"/>
      <c r="K38" s="617">
        <v>6</v>
      </c>
      <c r="L38" s="617"/>
      <c r="M38" s="617"/>
      <c r="N38" s="616">
        <v>8</v>
      </c>
      <c r="O38" s="617"/>
      <c r="P38" s="618"/>
      <c r="Q38" s="617">
        <v>0</v>
      </c>
      <c r="R38" s="617"/>
      <c r="S38" s="617"/>
      <c r="T38" s="616">
        <v>0</v>
      </c>
      <c r="U38" s="617"/>
      <c r="V38" s="618"/>
      <c r="W38" s="617">
        <v>0</v>
      </c>
      <c r="X38" s="617"/>
      <c r="Y38" s="618"/>
      <c r="Z38" s="617">
        <v>0</v>
      </c>
      <c r="AA38" s="617"/>
      <c r="AB38" s="618"/>
    </row>
    <row r="39" spans="2:28" ht="17.25" customHeight="1" x14ac:dyDescent="0.15">
      <c r="B39" s="580"/>
      <c r="C39" s="332"/>
      <c r="D39" s="333"/>
      <c r="E39" s="187" t="s">
        <v>186</v>
      </c>
      <c r="F39" s="188">
        <v>4</v>
      </c>
      <c r="G39" s="189" t="s">
        <v>187</v>
      </c>
      <c r="H39" s="187" t="s">
        <v>186</v>
      </c>
      <c r="I39" s="188">
        <v>1</v>
      </c>
      <c r="J39" s="190" t="s">
        <v>187</v>
      </c>
      <c r="K39" s="189" t="s">
        <v>186</v>
      </c>
      <c r="L39" s="169">
        <v>14</v>
      </c>
      <c r="M39" s="189" t="s">
        <v>187</v>
      </c>
      <c r="N39" s="187" t="s">
        <v>186</v>
      </c>
      <c r="O39" s="169">
        <v>26</v>
      </c>
      <c r="P39" s="190" t="s">
        <v>187</v>
      </c>
      <c r="Q39" s="189" t="s">
        <v>186</v>
      </c>
      <c r="R39" s="188">
        <v>0</v>
      </c>
      <c r="S39" s="189" t="s">
        <v>187</v>
      </c>
      <c r="T39" s="187" t="s">
        <v>186</v>
      </c>
      <c r="U39" s="188">
        <v>0</v>
      </c>
      <c r="V39" s="190" t="s">
        <v>187</v>
      </c>
      <c r="W39" s="189" t="s">
        <v>186</v>
      </c>
      <c r="X39" s="188">
        <v>0</v>
      </c>
      <c r="Y39" s="190" t="s">
        <v>187</v>
      </c>
      <c r="Z39" s="189" t="s">
        <v>186</v>
      </c>
      <c r="AA39" s="188">
        <v>0</v>
      </c>
      <c r="AB39" s="190" t="s">
        <v>187</v>
      </c>
    </row>
    <row r="40" spans="2:28" ht="17.25" customHeight="1" x14ac:dyDescent="0.15">
      <c r="B40" s="580"/>
      <c r="C40" s="409" t="s">
        <v>15</v>
      </c>
      <c r="D40" s="335"/>
      <c r="E40" s="616">
        <v>7</v>
      </c>
      <c r="F40" s="617"/>
      <c r="G40" s="617"/>
      <c r="H40" s="616">
        <v>2</v>
      </c>
      <c r="I40" s="617"/>
      <c r="J40" s="618"/>
      <c r="K40" s="617">
        <v>64</v>
      </c>
      <c r="L40" s="617"/>
      <c r="M40" s="617"/>
      <c r="N40" s="616">
        <v>121</v>
      </c>
      <c r="O40" s="617"/>
      <c r="P40" s="618"/>
      <c r="Q40" s="617">
        <v>0</v>
      </c>
      <c r="R40" s="617"/>
      <c r="S40" s="617"/>
      <c r="T40" s="616">
        <v>0</v>
      </c>
      <c r="U40" s="617"/>
      <c r="V40" s="618"/>
      <c r="W40" s="617">
        <v>0</v>
      </c>
      <c r="X40" s="617"/>
      <c r="Y40" s="618"/>
      <c r="Z40" s="617">
        <v>0</v>
      </c>
      <c r="AA40" s="617"/>
      <c r="AB40" s="618"/>
    </row>
    <row r="41" spans="2:28" ht="17.25" customHeight="1" x14ac:dyDescent="0.15">
      <c r="B41" s="580"/>
      <c r="C41" s="332"/>
      <c r="D41" s="333"/>
      <c r="E41" s="187" t="s">
        <v>186</v>
      </c>
      <c r="F41" s="188">
        <v>8</v>
      </c>
      <c r="G41" s="189" t="s">
        <v>187</v>
      </c>
      <c r="H41" s="187" t="s">
        <v>186</v>
      </c>
      <c r="I41" s="188">
        <v>1</v>
      </c>
      <c r="J41" s="190" t="s">
        <v>187</v>
      </c>
      <c r="K41" s="189" t="s">
        <v>186</v>
      </c>
      <c r="L41" s="169">
        <v>68</v>
      </c>
      <c r="M41" s="189" t="s">
        <v>187</v>
      </c>
      <c r="N41" s="187" t="s">
        <v>186</v>
      </c>
      <c r="O41" s="169">
        <v>126</v>
      </c>
      <c r="P41" s="190" t="s">
        <v>187</v>
      </c>
      <c r="Q41" s="189" t="s">
        <v>186</v>
      </c>
      <c r="R41" s="188">
        <v>0</v>
      </c>
      <c r="S41" s="189" t="s">
        <v>187</v>
      </c>
      <c r="T41" s="187" t="s">
        <v>186</v>
      </c>
      <c r="U41" s="188">
        <v>0</v>
      </c>
      <c r="V41" s="190" t="s">
        <v>187</v>
      </c>
      <c r="W41" s="189" t="s">
        <v>186</v>
      </c>
      <c r="X41" s="188">
        <v>0</v>
      </c>
      <c r="Y41" s="190" t="s">
        <v>187</v>
      </c>
      <c r="Z41" s="189" t="s">
        <v>186</v>
      </c>
      <c r="AA41" s="188">
        <v>0</v>
      </c>
      <c r="AB41" s="190" t="s">
        <v>187</v>
      </c>
    </row>
    <row r="42" spans="2:28" ht="17.25" customHeight="1" x14ac:dyDescent="0.15">
      <c r="B42" s="580"/>
      <c r="C42" s="409" t="s">
        <v>16</v>
      </c>
      <c r="D42" s="335"/>
      <c r="E42" s="616">
        <v>5</v>
      </c>
      <c r="F42" s="617"/>
      <c r="G42" s="617"/>
      <c r="H42" s="616">
        <v>1</v>
      </c>
      <c r="I42" s="617"/>
      <c r="J42" s="618"/>
      <c r="K42" s="617">
        <v>12</v>
      </c>
      <c r="L42" s="617"/>
      <c r="M42" s="617"/>
      <c r="N42" s="616">
        <v>20</v>
      </c>
      <c r="O42" s="617"/>
      <c r="P42" s="618"/>
      <c r="Q42" s="617">
        <v>0</v>
      </c>
      <c r="R42" s="617"/>
      <c r="S42" s="617"/>
      <c r="T42" s="616">
        <v>0</v>
      </c>
      <c r="U42" s="617"/>
      <c r="V42" s="618"/>
      <c r="W42" s="617">
        <v>0</v>
      </c>
      <c r="X42" s="617"/>
      <c r="Y42" s="618"/>
      <c r="Z42" s="617">
        <v>0</v>
      </c>
      <c r="AA42" s="617"/>
      <c r="AB42" s="618"/>
    </row>
    <row r="43" spans="2:28" ht="17.25" customHeight="1" x14ac:dyDescent="0.15">
      <c r="B43" s="580"/>
      <c r="C43" s="332"/>
      <c r="D43" s="333"/>
      <c r="E43" s="187" t="s">
        <v>186</v>
      </c>
      <c r="F43" s="188">
        <v>4</v>
      </c>
      <c r="G43" s="189" t="s">
        <v>187</v>
      </c>
      <c r="H43" s="187" t="s">
        <v>186</v>
      </c>
      <c r="I43" s="188">
        <v>0</v>
      </c>
      <c r="J43" s="190" t="s">
        <v>187</v>
      </c>
      <c r="K43" s="189" t="s">
        <v>186</v>
      </c>
      <c r="L43" s="169">
        <v>0</v>
      </c>
      <c r="M43" s="189" t="s">
        <v>187</v>
      </c>
      <c r="N43" s="187" t="s">
        <v>186</v>
      </c>
      <c r="O43" s="169">
        <v>0</v>
      </c>
      <c r="P43" s="190" t="s">
        <v>187</v>
      </c>
      <c r="Q43" s="189" t="s">
        <v>186</v>
      </c>
      <c r="R43" s="188">
        <v>0</v>
      </c>
      <c r="S43" s="189" t="s">
        <v>187</v>
      </c>
      <c r="T43" s="187" t="s">
        <v>186</v>
      </c>
      <c r="U43" s="188">
        <v>0</v>
      </c>
      <c r="V43" s="190" t="s">
        <v>187</v>
      </c>
      <c r="W43" s="189" t="s">
        <v>186</v>
      </c>
      <c r="X43" s="188">
        <v>0</v>
      </c>
      <c r="Y43" s="190" t="s">
        <v>187</v>
      </c>
      <c r="Z43" s="189" t="s">
        <v>186</v>
      </c>
      <c r="AA43" s="188">
        <v>0</v>
      </c>
      <c r="AB43" s="190" t="s">
        <v>187</v>
      </c>
    </row>
    <row r="44" spans="2:28" ht="17.25" customHeight="1" x14ac:dyDescent="0.15">
      <c r="B44" s="580"/>
      <c r="C44" s="590" t="s">
        <v>9</v>
      </c>
      <c r="D44" s="629"/>
      <c r="E44" s="616">
        <v>0</v>
      </c>
      <c r="F44" s="617"/>
      <c r="G44" s="617"/>
      <c r="H44" s="616">
        <v>0</v>
      </c>
      <c r="I44" s="617"/>
      <c r="J44" s="618"/>
      <c r="K44" s="617">
        <v>0</v>
      </c>
      <c r="L44" s="617"/>
      <c r="M44" s="617"/>
      <c r="N44" s="616">
        <v>0</v>
      </c>
      <c r="O44" s="617"/>
      <c r="P44" s="618"/>
      <c r="Q44" s="617">
        <v>0</v>
      </c>
      <c r="R44" s="617"/>
      <c r="S44" s="617"/>
      <c r="T44" s="616">
        <v>0</v>
      </c>
      <c r="U44" s="617"/>
      <c r="V44" s="618"/>
      <c r="W44" s="617">
        <v>0</v>
      </c>
      <c r="X44" s="617"/>
      <c r="Y44" s="618"/>
      <c r="Z44" s="617">
        <v>0</v>
      </c>
      <c r="AA44" s="617"/>
      <c r="AB44" s="618"/>
    </row>
    <row r="45" spans="2:28" ht="17.25" customHeight="1" x14ac:dyDescent="0.15">
      <c r="B45" s="580"/>
      <c r="C45" s="591" t="s">
        <v>148</v>
      </c>
      <c r="D45" s="626"/>
      <c r="E45" s="187" t="s">
        <v>186</v>
      </c>
      <c r="F45" s="188">
        <v>0</v>
      </c>
      <c r="G45" s="189" t="s">
        <v>187</v>
      </c>
      <c r="H45" s="187" t="s">
        <v>186</v>
      </c>
      <c r="I45" s="188">
        <v>0</v>
      </c>
      <c r="J45" s="190" t="s">
        <v>187</v>
      </c>
      <c r="K45" s="189" t="s">
        <v>186</v>
      </c>
      <c r="L45" s="169">
        <v>0</v>
      </c>
      <c r="M45" s="189" t="s">
        <v>187</v>
      </c>
      <c r="N45" s="187" t="s">
        <v>186</v>
      </c>
      <c r="O45" s="169">
        <v>0</v>
      </c>
      <c r="P45" s="190" t="s">
        <v>187</v>
      </c>
      <c r="Q45" s="189" t="s">
        <v>186</v>
      </c>
      <c r="R45" s="188">
        <v>0</v>
      </c>
      <c r="S45" s="189" t="s">
        <v>187</v>
      </c>
      <c r="T45" s="187" t="s">
        <v>186</v>
      </c>
      <c r="U45" s="188">
        <v>0</v>
      </c>
      <c r="V45" s="190" t="s">
        <v>187</v>
      </c>
      <c r="W45" s="189" t="s">
        <v>186</v>
      </c>
      <c r="X45" s="188">
        <v>0</v>
      </c>
      <c r="Y45" s="190" t="s">
        <v>187</v>
      </c>
      <c r="Z45" s="189" t="s">
        <v>186</v>
      </c>
      <c r="AA45" s="188">
        <v>0</v>
      </c>
      <c r="AB45" s="190" t="s">
        <v>187</v>
      </c>
    </row>
    <row r="46" spans="2:28" ht="17.25" customHeight="1" x14ac:dyDescent="0.15">
      <c r="B46" s="580"/>
      <c r="C46" s="590" t="s">
        <v>177</v>
      </c>
      <c r="D46" s="629"/>
      <c r="E46" s="616">
        <v>0</v>
      </c>
      <c r="F46" s="617"/>
      <c r="G46" s="617"/>
      <c r="H46" s="616">
        <v>0</v>
      </c>
      <c r="I46" s="617"/>
      <c r="J46" s="618"/>
      <c r="K46" s="617">
        <v>0</v>
      </c>
      <c r="L46" s="617"/>
      <c r="M46" s="617"/>
      <c r="N46" s="616">
        <v>0</v>
      </c>
      <c r="O46" s="617"/>
      <c r="P46" s="618"/>
      <c r="Q46" s="617">
        <v>0</v>
      </c>
      <c r="R46" s="617"/>
      <c r="S46" s="617"/>
      <c r="T46" s="616">
        <v>0</v>
      </c>
      <c r="U46" s="617"/>
      <c r="V46" s="618"/>
      <c r="W46" s="617">
        <v>0</v>
      </c>
      <c r="X46" s="617"/>
      <c r="Y46" s="618"/>
      <c r="Z46" s="617">
        <v>0</v>
      </c>
      <c r="AA46" s="617"/>
      <c r="AB46" s="618"/>
    </row>
    <row r="47" spans="2:28" ht="17.25" customHeight="1" x14ac:dyDescent="0.15">
      <c r="B47" s="581"/>
      <c r="C47" s="627" t="s">
        <v>178</v>
      </c>
      <c r="D47" s="628"/>
      <c r="E47" s="186" t="s">
        <v>186</v>
      </c>
      <c r="F47" s="184">
        <v>0</v>
      </c>
      <c r="G47" s="183" t="s">
        <v>187</v>
      </c>
      <c r="H47" s="186" t="s">
        <v>186</v>
      </c>
      <c r="I47" s="184">
        <v>0</v>
      </c>
      <c r="J47" s="185" t="s">
        <v>187</v>
      </c>
      <c r="K47" s="183" t="s">
        <v>186</v>
      </c>
      <c r="L47" s="159">
        <v>0</v>
      </c>
      <c r="M47" s="183" t="s">
        <v>187</v>
      </c>
      <c r="N47" s="186" t="s">
        <v>186</v>
      </c>
      <c r="O47" s="159">
        <v>0</v>
      </c>
      <c r="P47" s="185" t="s">
        <v>187</v>
      </c>
      <c r="Q47" s="183" t="s">
        <v>186</v>
      </c>
      <c r="R47" s="184">
        <v>0</v>
      </c>
      <c r="S47" s="183" t="s">
        <v>187</v>
      </c>
      <c r="T47" s="186" t="s">
        <v>186</v>
      </c>
      <c r="U47" s="184">
        <v>0</v>
      </c>
      <c r="V47" s="185" t="s">
        <v>187</v>
      </c>
      <c r="W47" s="183" t="s">
        <v>186</v>
      </c>
      <c r="X47" s="184">
        <v>0</v>
      </c>
      <c r="Y47" s="185" t="s">
        <v>187</v>
      </c>
      <c r="Z47" s="183" t="s">
        <v>186</v>
      </c>
      <c r="AA47" s="184">
        <v>0</v>
      </c>
      <c r="AB47" s="185" t="s">
        <v>187</v>
      </c>
    </row>
    <row r="48" spans="2:28" ht="18" customHeight="1" x14ac:dyDescent="0.15"/>
    <row r="49" spans="2:28" x14ac:dyDescent="0.15">
      <c r="B49" s="575" t="s">
        <v>129</v>
      </c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</row>
    <row r="50" spans="2:28" x14ac:dyDescent="0.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2"/>
    </row>
    <row r="52" spans="2:28" x14ac:dyDescent="0.15"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2:28" x14ac:dyDescent="0.15"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</sheetData>
  <mergeCells count="303">
    <mergeCell ref="E30:G30"/>
    <mergeCell ref="N15:P15"/>
    <mergeCell ref="E23:G23"/>
    <mergeCell ref="E18:G18"/>
    <mergeCell ref="E15:G15"/>
    <mergeCell ref="H15:J15"/>
    <mergeCell ref="K15:M15"/>
    <mergeCell ref="W17:Y17"/>
    <mergeCell ref="Z17:AB17"/>
    <mergeCell ref="T22:V22"/>
    <mergeCell ref="Z19:AB19"/>
    <mergeCell ref="Z22:AB22"/>
    <mergeCell ref="Z20:AB20"/>
    <mergeCell ref="Q23:S23"/>
    <mergeCell ref="T23:V23"/>
    <mergeCell ref="E19:G19"/>
    <mergeCell ref="H19:J19"/>
    <mergeCell ref="K19:M19"/>
    <mergeCell ref="N19:P19"/>
    <mergeCell ref="E21:G21"/>
    <mergeCell ref="H21:J21"/>
    <mergeCell ref="K21:M21"/>
    <mergeCell ref="E16:G16"/>
    <mergeCell ref="H16:J16"/>
    <mergeCell ref="K5:M5"/>
    <mergeCell ref="E20:G20"/>
    <mergeCell ref="H20:J20"/>
    <mergeCell ref="K20:M20"/>
    <mergeCell ref="E28:G28"/>
    <mergeCell ref="E27:G27"/>
    <mergeCell ref="B25:C25"/>
    <mergeCell ref="E25:G25"/>
    <mergeCell ref="H25:J25"/>
    <mergeCell ref="K25:M25"/>
    <mergeCell ref="E22:G22"/>
    <mergeCell ref="E24:G24"/>
    <mergeCell ref="H24:J24"/>
    <mergeCell ref="K24:M24"/>
    <mergeCell ref="H23:J23"/>
    <mergeCell ref="K23:M23"/>
    <mergeCell ref="B27:D27"/>
    <mergeCell ref="H28:J28"/>
    <mergeCell ref="K28:M28"/>
    <mergeCell ref="H27:J27"/>
    <mergeCell ref="E26:G26"/>
    <mergeCell ref="B28:B31"/>
    <mergeCell ref="C30:D30"/>
    <mergeCell ref="H30:J30"/>
    <mergeCell ref="Q14:S14"/>
    <mergeCell ref="E17:G17"/>
    <mergeCell ref="H26:J26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K6:M6"/>
    <mergeCell ref="N7:P7"/>
    <mergeCell ref="H12:J12"/>
    <mergeCell ref="H11:J11"/>
    <mergeCell ref="K8:M8"/>
    <mergeCell ref="K12:M12"/>
    <mergeCell ref="K11:M11"/>
    <mergeCell ref="K10:M10"/>
    <mergeCell ref="K9:M9"/>
    <mergeCell ref="N11:P11"/>
    <mergeCell ref="N10:P10"/>
    <mergeCell ref="N12:P12"/>
    <mergeCell ref="H14:J14"/>
    <mergeCell ref="H13:J13"/>
    <mergeCell ref="K14:M14"/>
    <mergeCell ref="N14:P14"/>
    <mergeCell ref="K13:M13"/>
    <mergeCell ref="N13:P13"/>
    <mergeCell ref="H7:J7"/>
    <mergeCell ref="H10:J10"/>
    <mergeCell ref="K7:M7"/>
    <mergeCell ref="B6:B12"/>
    <mergeCell ref="C6:D6"/>
    <mergeCell ref="C7:D7"/>
    <mergeCell ref="C10:D10"/>
    <mergeCell ref="B13:C13"/>
    <mergeCell ref="E13:G13"/>
    <mergeCell ref="E14:G14"/>
    <mergeCell ref="C8:D8"/>
    <mergeCell ref="C11:D11"/>
    <mergeCell ref="E7:G7"/>
    <mergeCell ref="C12:D12"/>
    <mergeCell ref="E12:G12"/>
    <mergeCell ref="E11:G11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N40:P40"/>
    <mergeCell ref="Q40:S40"/>
    <mergeCell ref="K40:M40"/>
    <mergeCell ref="N38:P38"/>
    <mergeCell ref="C44:D44"/>
    <mergeCell ref="Q38:S38"/>
    <mergeCell ref="T44:V44"/>
    <mergeCell ref="W44:Y44"/>
    <mergeCell ref="K38:M38"/>
    <mergeCell ref="C43:D43"/>
    <mergeCell ref="H42:J42"/>
    <mergeCell ref="H36:J36"/>
    <mergeCell ref="E36:G36"/>
    <mergeCell ref="C40:D40"/>
    <mergeCell ref="C42:D42"/>
    <mergeCell ref="E38:G38"/>
    <mergeCell ref="E42:G42"/>
    <mergeCell ref="C41:D41"/>
    <mergeCell ref="C38:D38"/>
    <mergeCell ref="C39:D39"/>
    <mergeCell ref="C45:D45"/>
    <mergeCell ref="E44:G44"/>
    <mergeCell ref="H44:J44"/>
    <mergeCell ref="N44:P44"/>
    <mergeCell ref="Z44:AB44"/>
    <mergeCell ref="W42:Y42"/>
    <mergeCell ref="Z42:AB42"/>
    <mergeCell ref="Q44:S44"/>
    <mergeCell ref="K42:M42"/>
    <mergeCell ref="T42:V42"/>
    <mergeCell ref="C33:D33"/>
    <mergeCell ref="Z28:AB28"/>
    <mergeCell ref="E40:G40"/>
    <mergeCell ref="E34:G34"/>
    <mergeCell ref="K34:M34"/>
    <mergeCell ref="Z40:AB40"/>
    <mergeCell ref="W40:Y40"/>
    <mergeCell ref="W28:Y28"/>
    <mergeCell ref="Z30:AB30"/>
    <mergeCell ref="E32:G32"/>
    <mergeCell ref="H38:J38"/>
    <mergeCell ref="C37:D37"/>
    <mergeCell ref="C35:D35"/>
    <mergeCell ref="H34:J34"/>
    <mergeCell ref="C34:D34"/>
    <mergeCell ref="C28:D28"/>
    <mergeCell ref="C29:D29"/>
    <mergeCell ref="C31:D31"/>
    <mergeCell ref="Q30:S30"/>
    <mergeCell ref="Q28:S28"/>
    <mergeCell ref="C32:D32"/>
    <mergeCell ref="Q36:S36"/>
    <mergeCell ref="C36:D36"/>
    <mergeCell ref="K36:M36"/>
    <mergeCell ref="Z32:AB32"/>
    <mergeCell ref="Q21:S21"/>
    <mergeCell ref="T21:V21"/>
    <mergeCell ref="W21:Y21"/>
    <mergeCell ref="Z21:AB21"/>
    <mergeCell ref="N22:P22"/>
    <mergeCell ref="Q22:S22"/>
    <mergeCell ref="T27:V27"/>
    <mergeCell ref="W32:Y32"/>
    <mergeCell ref="W30:Y30"/>
    <mergeCell ref="W26:Y26"/>
    <mergeCell ref="Z26:AB26"/>
    <mergeCell ref="Z27:AB27"/>
    <mergeCell ref="N21:P21"/>
    <mergeCell ref="W23:Y23"/>
    <mergeCell ref="Z23:AB23"/>
    <mergeCell ref="N26:P26"/>
    <mergeCell ref="N30:P30"/>
    <mergeCell ref="N27:P27"/>
    <mergeCell ref="Q25:S25"/>
    <mergeCell ref="T25:V25"/>
    <mergeCell ref="N24:P24"/>
    <mergeCell ref="N23:P23"/>
    <mergeCell ref="Z34:AB34"/>
    <mergeCell ref="Z36:AB36"/>
    <mergeCell ref="H32:J32"/>
    <mergeCell ref="T36:V36"/>
    <mergeCell ref="Q16:S16"/>
    <mergeCell ref="N16:P16"/>
    <mergeCell ref="K32:M32"/>
    <mergeCell ref="Q17:S17"/>
    <mergeCell ref="Q20:S20"/>
    <mergeCell ref="T20:V20"/>
    <mergeCell ref="Q26:S26"/>
    <mergeCell ref="Q27:S27"/>
    <mergeCell ref="Q19:S19"/>
    <mergeCell ref="T19:V19"/>
    <mergeCell ref="K18:M18"/>
    <mergeCell ref="N18:P18"/>
    <mergeCell ref="Q18:S18"/>
    <mergeCell ref="K22:M22"/>
    <mergeCell ref="K30:M30"/>
    <mergeCell ref="N28:P28"/>
    <mergeCell ref="K27:M27"/>
    <mergeCell ref="N20:P20"/>
    <mergeCell ref="Q24:S24"/>
    <mergeCell ref="T24:V24"/>
    <mergeCell ref="Q15:S15"/>
    <mergeCell ref="T15:V15"/>
    <mergeCell ref="H18:J18"/>
    <mergeCell ref="H22:J22"/>
    <mergeCell ref="T26:V26"/>
    <mergeCell ref="T28:V28"/>
    <mergeCell ref="T30:V30"/>
    <mergeCell ref="T16:V16"/>
    <mergeCell ref="N36:P36"/>
    <mergeCell ref="H17:J17"/>
    <mergeCell ref="K17:M17"/>
    <mergeCell ref="N17:P17"/>
    <mergeCell ref="T18:V18"/>
    <mergeCell ref="K26:M26"/>
    <mergeCell ref="N25:P25"/>
    <mergeCell ref="Q32:S32"/>
    <mergeCell ref="N32:P32"/>
    <mergeCell ref="Q34:S34"/>
    <mergeCell ref="N34:P34"/>
    <mergeCell ref="K16:M16"/>
    <mergeCell ref="T40:V40"/>
    <mergeCell ref="Z38:AB38"/>
    <mergeCell ref="W34:Y34"/>
    <mergeCell ref="T34:V34"/>
    <mergeCell ref="W38:Y38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W11:Y11"/>
    <mergeCell ref="T9:V9"/>
    <mergeCell ref="Q13:S13"/>
    <mergeCell ref="T13:V13"/>
    <mergeCell ref="Z14:AB14"/>
    <mergeCell ref="W15:Y15"/>
    <mergeCell ref="Z15:AB15"/>
    <mergeCell ref="W13:Y13"/>
    <mergeCell ref="Z13:AB13"/>
    <mergeCell ref="W14:Y14"/>
    <mergeCell ref="T14:V14"/>
    <mergeCell ref="T38:V38"/>
    <mergeCell ref="W20:Y20"/>
    <mergeCell ref="W27:Y27"/>
    <mergeCell ref="W19:Y19"/>
    <mergeCell ref="W22:Y22"/>
    <mergeCell ref="W25:Y25"/>
    <mergeCell ref="Z25:AB25"/>
    <mergeCell ref="Z24:AB24"/>
    <mergeCell ref="T32:V32"/>
    <mergeCell ref="T17:V17"/>
    <mergeCell ref="W24:Y24"/>
    <mergeCell ref="W18:Y18"/>
    <mergeCell ref="W16:Y16"/>
    <mergeCell ref="Z16:AB16"/>
    <mergeCell ref="Z18:AB18"/>
    <mergeCell ref="W36:Y36"/>
    <mergeCell ref="X2:AB2"/>
    <mergeCell ref="W12:Y12"/>
    <mergeCell ref="Z9:AB9"/>
    <mergeCell ref="Z10:AB10"/>
    <mergeCell ref="Z8:AB8"/>
    <mergeCell ref="W9:Y9"/>
    <mergeCell ref="W7:Y7"/>
    <mergeCell ref="W8:Y8"/>
    <mergeCell ref="Q9:S9"/>
    <mergeCell ref="T11:V11"/>
    <mergeCell ref="Z5:AB5"/>
    <mergeCell ref="Q8:S8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activeCell="M7" sqref="M7"/>
      <selection pane="bottomLeft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375" style="21" customWidth="1"/>
    <col min="4" max="4" width="6.125" style="21" customWidth="1"/>
    <col min="5" max="5" width="2.125" style="21" customWidth="1"/>
    <col min="6" max="6" width="6.625" style="21" customWidth="1"/>
    <col min="7" max="8" width="2.125" style="21" customWidth="1"/>
    <col min="9" max="9" width="6.625" style="21" customWidth="1"/>
    <col min="10" max="11" width="2.125" style="21" customWidth="1"/>
    <col min="12" max="12" width="6.625" style="21" customWidth="1"/>
    <col min="13" max="14" width="2.125" style="21" customWidth="1"/>
    <col min="15" max="15" width="6.625" style="21" customWidth="1"/>
    <col min="16" max="17" width="2.125" style="21" customWidth="1"/>
    <col min="18" max="18" width="6.625" style="21" customWidth="1"/>
    <col min="19" max="19" width="2.125" style="21" customWidth="1"/>
    <col min="20" max="20" width="1.875" style="21" customWidth="1"/>
    <col min="21" max="21" width="3.25" style="21" customWidth="1"/>
    <col min="22" max="22" width="5.625" style="21" customWidth="1"/>
    <col min="23" max="23" width="6.375" style="21" customWidth="1"/>
    <col min="24" max="24" width="2.25" style="21" customWidth="1"/>
    <col min="25" max="25" width="6.875" style="21" customWidth="1"/>
    <col min="26" max="26" width="2.25" style="21" customWidth="1"/>
    <col min="27" max="27" width="3.75" style="21" customWidth="1"/>
    <col min="28" max="28" width="7.875" style="21" customWidth="1"/>
    <col min="29" max="30" width="5.625" style="21" customWidth="1"/>
    <col min="31" max="31" width="6.625" style="21" customWidth="1"/>
    <col min="32" max="33" width="4.5" style="21" customWidth="1"/>
    <col min="34" max="16384" width="9" style="21"/>
  </cols>
  <sheetData>
    <row r="1" spans="2:33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2:33" ht="27" customHeight="1" x14ac:dyDescent="0.15">
      <c r="B2" s="19" t="s">
        <v>80</v>
      </c>
      <c r="F2" s="20"/>
      <c r="G2" s="20"/>
      <c r="H2" s="20"/>
      <c r="I2" s="20"/>
      <c r="J2" s="20"/>
      <c r="K2" s="20"/>
      <c r="L2" s="20"/>
      <c r="O2" s="606" t="s">
        <v>205</v>
      </c>
      <c r="P2" s="606"/>
      <c r="Q2" s="606"/>
      <c r="R2" s="606"/>
      <c r="S2" s="606"/>
      <c r="T2" s="666" t="s">
        <v>219</v>
      </c>
      <c r="U2" s="667"/>
      <c r="V2" s="667"/>
      <c r="W2" s="667"/>
      <c r="X2" s="667"/>
      <c r="Y2" s="667"/>
      <c r="Z2" s="667"/>
    </row>
    <row r="3" spans="2:33" ht="25.5" customHeight="1" x14ac:dyDescent="0.15">
      <c r="B3" s="157"/>
      <c r="C3" s="583" t="s">
        <v>161</v>
      </c>
      <c r="D3" s="583"/>
      <c r="E3" s="362" t="s">
        <v>81</v>
      </c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363"/>
      <c r="Q3" s="669" t="s">
        <v>82</v>
      </c>
      <c r="R3" s="670"/>
      <c r="S3" s="671"/>
      <c r="T3" s="246"/>
      <c r="U3" s="180"/>
      <c r="V3" s="583" t="s">
        <v>160</v>
      </c>
      <c r="W3" s="583"/>
      <c r="X3" s="622" t="s">
        <v>83</v>
      </c>
      <c r="Y3" s="614"/>
      <c r="Z3" s="615"/>
    </row>
    <row r="4" spans="2:33" ht="25.5" customHeight="1" x14ac:dyDescent="0.15">
      <c r="B4" s="77"/>
      <c r="E4" s="650" t="s">
        <v>206</v>
      </c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363"/>
      <c r="Q4" s="673" t="s">
        <v>86</v>
      </c>
      <c r="R4" s="674"/>
      <c r="S4" s="675"/>
      <c r="T4" s="246"/>
      <c r="U4" s="79"/>
      <c r="V4" s="72"/>
      <c r="W4" s="72"/>
      <c r="X4" s="673" t="s">
        <v>84</v>
      </c>
      <c r="Y4" s="674"/>
      <c r="Z4" s="675"/>
    </row>
    <row r="5" spans="2:33" ht="25.5" customHeight="1" x14ac:dyDescent="0.15">
      <c r="B5" s="79" t="s">
        <v>5</v>
      </c>
      <c r="C5" s="72"/>
      <c r="E5" s="630" t="s">
        <v>92</v>
      </c>
      <c r="F5" s="623"/>
      <c r="G5" s="623"/>
      <c r="H5" s="622" t="s">
        <v>76</v>
      </c>
      <c r="I5" s="614"/>
      <c r="J5" s="615"/>
      <c r="K5" s="412" t="s">
        <v>77</v>
      </c>
      <c r="L5" s="412"/>
      <c r="M5" s="412"/>
      <c r="N5" s="622" t="s">
        <v>78</v>
      </c>
      <c r="O5" s="614"/>
      <c r="P5" s="615"/>
      <c r="Q5" s="362" t="s">
        <v>85</v>
      </c>
      <c r="R5" s="412"/>
      <c r="S5" s="363"/>
      <c r="T5" s="246"/>
      <c r="U5" s="79" t="s">
        <v>5</v>
      </c>
      <c r="V5" s="72"/>
      <c r="W5" s="72"/>
      <c r="X5" s="355" t="s">
        <v>85</v>
      </c>
      <c r="Y5" s="359"/>
      <c r="Z5" s="356"/>
    </row>
    <row r="6" spans="2:33" ht="17.25" customHeight="1" x14ac:dyDescent="0.15">
      <c r="B6" s="552" t="s">
        <v>7</v>
      </c>
      <c r="C6" s="412">
        <v>25</v>
      </c>
      <c r="D6" s="412"/>
      <c r="E6" s="652">
        <v>93</v>
      </c>
      <c r="F6" s="653"/>
      <c r="G6" s="653"/>
      <c r="H6" s="652">
        <v>95</v>
      </c>
      <c r="I6" s="653"/>
      <c r="J6" s="654"/>
      <c r="K6" s="655">
        <v>451</v>
      </c>
      <c r="L6" s="653"/>
      <c r="M6" s="653"/>
      <c r="N6" s="652">
        <v>930</v>
      </c>
      <c r="O6" s="653"/>
      <c r="P6" s="654"/>
      <c r="Q6" s="655">
        <v>5</v>
      </c>
      <c r="R6" s="653"/>
      <c r="S6" s="654"/>
      <c r="T6" s="247"/>
      <c r="U6" s="552" t="s">
        <v>7</v>
      </c>
      <c r="V6" s="672">
        <v>25</v>
      </c>
      <c r="W6" s="672"/>
      <c r="X6" s="652">
        <v>77</v>
      </c>
      <c r="Y6" s="653"/>
      <c r="Z6" s="584"/>
    </row>
    <row r="7" spans="2:33" ht="17.25" customHeight="1" x14ac:dyDescent="0.15">
      <c r="B7" s="553"/>
      <c r="C7" s="359">
        <v>26</v>
      </c>
      <c r="D7" s="359"/>
      <c r="E7" s="644">
        <v>98</v>
      </c>
      <c r="F7" s="645"/>
      <c r="G7" s="645"/>
      <c r="H7" s="644">
        <v>96</v>
      </c>
      <c r="I7" s="645"/>
      <c r="J7" s="651"/>
      <c r="K7" s="656">
        <v>471</v>
      </c>
      <c r="L7" s="645"/>
      <c r="M7" s="645"/>
      <c r="N7" s="644">
        <v>973</v>
      </c>
      <c r="O7" s="645"/>
      <c r="P7" s="651"/>
      <c r="Q7" s="656">
        <v>4</v>
      </c>
      <c r="R7" s="645"/>
      <c r="S7" s="651"/>
      <c r="T7" s="247"/>
      <c r="U7" s="553"/>
      <c r="V7" s="668">
        <v>26</v>
      </c>
      <c r="W7" s="668"/>
      <c r="X7" s="644">
        <v>66</v>
      </c>
      <c r="Y7" s="645"/>
      <c r="Z7" s="557"/>
    </row>
    <row r="8" spans="2:33" ht="17.25" customHeight="1" x14ac:dyDescent="0.15">
      <c r="B8" s="553"/>
      <c r="C8" s="359">
        <v>27</v>
      </c>
      <c r="D8" s="359"/>
      <c r="E8" s="644">
        <v>108</v>
      </c>
      <c r="F8" s="645"/>
      <c r="G8" s="645"/>
      <c r="H8" s="644">
        <v>108</v>
      </c>
      <c r="I8" s="645"/>
      <c r="J8" s="651"/>
      <c r="K8" s="656">
        <v>538</v>
      </c>
      <c r="L8" s="645"/>
      <c r="M8" s="645"/>
      <c r="N8" s="644">
        <v>1114</v>
      </c>
      <c r="O8" s="645"/>
      <c r="P8" s="651"/>
      <c r="Q8" s="656">
        <v>4</v>
      </c>
      <c r="R8" s="645"/>
      <c r="S8" s="651"/>
      <c r="T8" s="247"/>
      <c r="U8" s="553"/>
      <c r="V8" s="668">
        <v>27</v>
      </c>
      <c r="W8" s="668"/>
      <c r="X8" s="644">
        <v>72</v>
      </c>
      <c r="Y8" s="645"/>
      <c r="Z8" s="557"/>
      <c r="AB8" s="51"/>
    </row>
    <row r="9" spans="2:33" ht="17.25" customHeight="1" x14ac:dyDescent="0.15">
      <c r="B9" s="553"/>
      <c r="C9" s="359">
        <v>28</v>
      </c>
      <c r="D9" s="359"/>
      <c r="E9" s="644">
        <v>113</v>
      </c>
      <c r="F9" s="645"/>
      <c r="G9" s="645"/>
      <c r="H9" s="644">
        <v>114</v>
      </c>
      <c r="I9" s="645"/>
      <c r="J9" s="651"/>
      <c r="K9" s="656">
        <v>583</v>
      </c>
      <c r="L9" s="645"/>
      <c r="M9" s="645"/>
      <c r="N9" s="644">
        <v>1195</v>
      </c>
      <c r="O9" s="645"/>
      <c r="P9" s="651"/>
      <c r="Q9" s="656">
        <v>5</v>
      </c>
      <c r="R9" s="645"/>
      <c r="S9" s="651"/>
      <c r="T9" s="247"/>
      <c r="U9" s="553"/>
      <c r="V9" s="668">
        <v>28</v>
      </c>
      <c r="W9" s="668"/>
      <c r="X9" s="644">
        <v>72</v>
      </c>
      <c r="Y9" s="645"/>
      <c r="Z9" s="557"/>
      <c r="AB9" s="51"/>
    </row>
    <row r="10" spans="2:33" ht="17.25" customHeight="1" x14ac:dyDescent="0.15">
      <c r="B10" s="553"/>
      <c r="C10" s="359">
        <v>29</v>
      </c>
      <c r="D10" s="359"/>
      <c r="E10" s="644">
        <v>122</v>
      </c>
      <c r="F10" s="645"/>
      <c r="G10" s="645"/>
      <c r="H10" s="644">
        <v>122</v>
      </c>
      <c r="I10" s="645"/>
      <c r="J10" s="651"/>
      <c r="K10" s="656">
        <v>632</v>
      </c>
      <c r="L10" s="645"/>
      <c r="M10" s="645"/>
      <c r="N10" s="644">
        <v>1248</v>
      </c>
      <c r="O10" s="645"/>
      <c r="P10" s="651"/>
      <c r="Q10" s="656">
        <v>7</v>
      </c>
      <c r="R10" s="645"/>
      <c r="S10" s="651"/>
      <c r="T10" s="247"/>
      <c r="U10" s="553"/>
      <c r="V10" s="668">
        <v>29</v>
      </c>
      <c r="W10" s="668"/>
      <c r="X10" s="644">
        <v>67</v>
      </c>
      <c r="Y10" s="645"/>
      <c r="Z10" s="557"/>
      <c r="AB10" s="51"/>
    </row>
    <row r="11" spans="2:33" ht="17.25" customHeight="1" x14ac:dyDescent="0.15">
      <c r="B11" s="553"/>
      <c r="C11" s="359">
        <v>30</v>
      </c>
      <c r="D11" s="359"/>
      <c r="E11" s="644">
        <v>129</v>
      </c>
      <c r="F11" s="645"/>
      <c r="G11" s="645"/>
      <c r="H11" s="644">
        <v>128</v>
      </c>
      <c r="I11" s="645"/>
      <c r="J11" s="651"/>
      <c r="K11" s="656">
        <v>736</v>
      </c>
      <c r="L11" s="645"/>
      <c r="M11" s="645"/>
      <c r="N11" s="644">
        <v>1443</v>
      </c>
      <c r="O11" s="645"/>
      <c r="P11" s="651"/>
      <c r="Q11" s="656">
        <v>7</v>
      </c>
      <c r="R11" s="645"/>
      <c r="S11" s="651"/>
      <c r="T11" s="247"/>
      <c r="U11" s="553"/>
      <c r="V11" s="668">
        <v>30</v>
      </c>
      <c r="W11" s="668"/>
      <c r="X11" s="644">
        <v>55</v>
      </c>
      <c r="Y11" s="645"/>
      <c r="Z11" s="557"/>
      <c r="AB11" s="51"/>
    </row>
    <row r="12" spans="2:33" ht="17.25" customHeight="1" x14ac:dyDescent="0.15">
      <c r="B12" s="554"/>
      <c r="C12" s="357" t="s">
        <v>235</v>
      </c>
      <c r="D12" s="411"/>
      <c r="E12" s="646">
        <v>138</v>
      </c>
      <c r="F12" s="647"/>
      <c r="G12" s="647"/>
      <c r="H12" s="646">
        <v>138</v>
      </c>
      <c r="I12" s="647"/>
      <c r="J12" s="659"/>
      <c r="K12" s="660">
        <v>791</v>
      </c>
      <c r="L12" s="647"/>
      <c r="M12" s="647"/>
      <c r="N12" s="646">
        <v>1540</v>
      </c>
      <c r="O12" s="647"/>
      <c r="P12" s="659"/>
      <c r="Q12" s="660">
        <v>8</v>
      </c>
      <c r="R12" s="647"/>
      <c r="S12" s="659"/>
      <c r="T12" s="247"/>
      <c r="U12" s="554"/>
      <c r="V12" s="664" t="s">
        <v>235</v>
      </c>
      <c r="W12" s="665"/>
      <c r="X12" s="646">
        <v>56</v>
      </c>
      <c r="Y12" s="647"/>
      <c r="Z12" s="548"/>
      <c r="AB12" s="65"/>
      <c r="AC12" s="65"/>
      <c r="AD12" s="65"/>
      <c r="AE12" s="65"/>
      <c r="AF12" s="65"/>
      <c r="AG12" s="65"/>
    </row>
    <row r="13" spans="2:33" ht="17.25" customHeight="1" x14ac:dyDescent="0.15">
      <c r="B13" s="648" t="s">
        <v>229</v>
      </c>
      <c r="C13" s="649"/>
      <c r="D13" s="49" t="s">
        <v>231</v>
      </c>
      <c r="E13" s="632">
        <v>156</v>
      </c>
      <c r="F13" s="633"/>
      <c r="G13" s="634"/>
      <c r="H13" s="632">
        <v>141</v>
      </c>
      <c r="I13" s="633"/>
      <c r="J13" s="634"/>
      <c r="K13" s="632">
        <v>829</v>
      </c>
      <c r="L13" s="633"/>
      <c r="M13" s="634"/>
      <c r="N13" s="632">
        <v>1628</v>
      </c>
      <c r="O13" s="633"/>
      <c r="P13" s="634"/>
      <c r="Q13" s="632">
        <v>3</v>
      </c>
      <c r="R13" s="633"/>
      <c r="S13" s="634"/>
      <c r="T13" s="254"/>
      <c r="U13" s="648" t="s">
        <v>230</v>
      </c>
      <c r="V13" s="649"/>
      <c r="W13" s="49" t="s">
        <v>231</v>
      </c>
      <c r="X13" s="632">
        <v>35</v>
      </c>
      <c r="Y13" s="633"/>
      <c r="Z13" s="634"/>
      <c r="AA13" s="51"/>
      <c r="AB13" s="65"/>
    </row>
    <row r="14" spans="2:33" ht="17.25" customHeight="1" x14ac:dyDescent="0.15">
      <c r="B14" s="77"/>
      <c r="D14" s="22"/>
      <c r="E14" s="644"/>
      <c r="F14" s="645"/>
      <c r="G14" s="645"/>
      <c r="H14" s="644"/>
      <c r="I14" s="645"/>
      <c r="J14" s="651"/>
      <c r="K14" s="656"/>
      <c r="L14" s="645"/>
      <c r="M14" s="645"/>
      <c r="N14" s="644"/>
      <c r="O14" s="645"/>
      <c r="P14" s="651"/>
      <c r="Q14" s="656"/>
      <c r="R14" s="645"/>
      <c r="S14" s="651"/>
      <c r="T14" s="247"/>
      <c r="U14" s="77"/>
      <c r="W14" s="22"/>
      <c r="X14" s="644"/>
      <c r="Y14" s="645"/>
      <c r="Z14" s="651"/>
      <c r="AA14" s="51"/>
      <c r="AB14" s="65"/>
    </row>
    <row r="15" spans="2:33" ht="17.25" customHeight="1" x14ac:dyDescent="0.15">
      <c r="B15" s="80"/>
      <c r="C15" s="218"/>
      <c r="D15" s="49" t="s">
        <v>213</v>
      </c>
      <c r="E15" s="632">
        <v>150</v>
      </c>
      <c r="F15" s="633"/>
      <c r="G15" s="634"/>
      <c r="H15" s="632">
        <v>169</v>
      </c>
      <c r="I15" s="633"/>
      <c r="J15" s="634"/>
      <c r="K15" s="632">
        <v>964</v>
      </c>
      <c r="L15" s="633"/>
      <c r="M15" s="634"/>
      <c r="N15" s="632">
        <v>1924</v>
      </c>
      <c r="O15" s="633"/>
      <c r="P15" s="634"/>
      <c r="Q15" s="632">
        <v>3</v>
      </c>
      <c r="R15" s="633"/>
      <c r="S15" s="634"/>
      <c r="T15" s="248"/>
      <c r="U15" s="80"/>
      <c r="V15" s="223"/>
      <c r="W15" s="49" t="s">
        <v>213</v>
      </c>
      <c r="X15" s="632">
        <v>54</v>
      </c>
      <c r="Y15" s="633"/>
      <c r="Z15" s="634"/>
      <c r="AA15" s="36"/>
    </row>
    <row r="16" spans="2:33" ht="17.25" customHeight="1" x14ac:dyDescent="0.15">
      <c r="B16" s="80"/>
      <c r="C16" s="223"/>
      <c r="D16" s="49" t="s">
        <v>215</v>
      </c>
      <c r="E16" s="632">
        <v>157</v>
      </c>
      <c r="F16" s="633"/>
      <c r="G16" s="634"/>
      <c r="H16" s="632">
        <v>149</v>
      </c>
      <c r="I16" s="633"/>
      <c r="J16" s="634"/>
      <c r="K16" s="632">
        <v>909</v>
      </c>
      <c r="L16" s="633"/>
      <c r="M16" s="634"/>
      <c r="N16" s="632">
        <v>1781</v>
      </c>
      <c r="O16" s="633"/>
      <c r="P16" s="634"/>
      <c r="Q16" s="632">
        <v>2</v>
      </c>
      <c r="R16" s="633"/>
      <c r="S16" s="634"/>
      <c r="T16" s="24"/>
      <c r="U16" s="80"/>
      <c r="V16" s="223"/>
      <c r="W16" s="49" t="s">
        <v>215</v>
      </c>
      <c r="X16" s="632">
        <v>46</v>
      </c>
      <c r="Y16" s="633"/>
      <c r="Z16" s="634"/>
      <c r="AA16" s="36"/>
    </row>
    <row r="17" spans="2:31" s="50" customFormat="1" ht="17.25" customHeight="1" x14ac:dyDescent="0.15">
      <c r="B17" s="80"/>
      <c r="C17" s="228"/>
      <c r="D17" s="49" t="s">
        <v>216</v>
      </c>
      <c r="E17" s="632">
        <v>151</v>
      </c>
      <c r="F17" s="633"/>
      <c r="G17" s="634"/>
      <c r="H17" s="632">
        <v>159</v>
      </c>
      <c r="I17" s="633"/>
      <c r="J17" s="634"/>
      <c r="K17" s="632">
        <v>987</v>
      </c>
      <c r="L17" s="633"/>
      <c r="M17" s="634"/>
      <c r="N17" s="632">
        <v>1897</v>
      </c>
      <c r="O17" s="633"/>
      <c r="P17" s="634"/>
      <c r="Q17" s="632">
        <v>7</v>
      </c>
      <c r="R17" s="633"/>
      <c r="S17" s="634"/>
      <c r="T17" s="248"/>
      <c r="U17" s="80"/>
      <c r="V17" s="228"/>
      <c r="W17" s="49" t="s">
        <v>216</v>
      </c>
      <c r="X17" s="632">
        <v>34</v>
      </c>
      <c r="Y17" s="633"/>
      <c r="Z17" s="634"/>
      <c r="AA17" s="36"/>
    </row>
    <row r="18" spans="2:31" ht="17.25" customHeight="1" x14ac:dyDescent="0.15">
      <c r="B18" s="102"/>
      <c r="C18" s="67"/>
      <c r="D18" s="49" t="s">
        <v>217</v>
      </c>
      <c r="E18" s="632">
        <v>158</v>
      </c>
      <c r="F18" s="633"/>
      <c r="G18" s="634"/>
      <c r="H18" s="632">
        <v>145</v>
      </c>
      <c r="I18" s="633"/>
      <c r="J18" s="634"/>
      <c r="K18" s="632">
        <v>838</v>
      </c>
      <c r="L18" s="633"/>
      <c r="M18" s="634"/>
      <c r="N18" s="632">
        <v>1583</v>
      </c>
      <c r="O18" s="633"/>
      <c r="P18" s="634"/>
      <c r="Q18" s="632">
        <v>5</v>
      </c>
      <c r="R18" s="633"/>
      <c r="S18" s="634"/>
      <c r="T18" s="248"/>
      <c r="U18" s="80"/>
      <c r="V18" s="232"/>
      <c r="W18" s="49" t="s">
        <v>217</v>
      </c>
      <c r="X18" s="632">
        <v>36</v>
      </c>
      <c r="Y18" s="633"/>
      <c r="Z18" s="634"/>
      <c r="AA18" s="36"/>
    </row>
    <row r="19" spans="2:31" ht="17.25" customHeight="1" x14ac:dyDescent="0.15">
      <c r="B19" s="102"/>
      <c r="C19" s="67"/>
      <c r="D19" s="49" t="s">
        <v>218</v>
      </c>
      <c r="E19" s="632">
        <v>154</v>
      </c>
      <c r="F19" s="633"/>
      <c r="G19" s="634"/>
      <c r="H19" s="632">
        <v>166</v>
      </c>
      <c r="I19" s="633"/>
      <c r="J19" s="634"/>
      <c r="K19" s="632">
        <v>912</v>
      </c>
      <c r="L19" s="633"/>
      <c r="M19" s="634"/>
      <c r="N19" s="632">
        <v>1763</v>
      </c>
      <c r="O19" s="633"/>
      <c r="P19" s="634"/>
      <c r="Q19" s="632">
        <v>6</v>
      </c>
      <c r="R19" s="633"/>
      <c r="S19" s="634"/>
      <c r="T19" s="248"/>
      <c r="U19" s="80"/>
      <c r="V19" s="232"/>
      <c r="W19" s="49" t="s">
        <v>218</v>
      </c>
      <c r="X19" s="632">
        <v>54</v>
      </c>
      <c r="Y19" s="633"/>
      <c r="Z19" s="634"/>
      <c r="AA19" s="36"/>
    </row>
    <row r="20" spans="2:31" ht="17.25" customHeight="1" x14ac:dyDescent="0.15">
      <c r="B20" s="102"/>
      <c r="C20" s="232"/>
      <c r="D20" s="49" t="s">
        <v>222</v>
      </c>
      <c r="E20" s="632">
        <v>146</v>
      </c>
      <c r="F20" s="633"/>
      <c r="G20" s="634"/>
      <c r="H20" s="632">
        <v>141</v>
      </c>
      <c r="I20" s="633"/>
      <c r="J20" s="634"/>
      <c r="K20" s="632">
        <v>760</v>
      </c>
      <c r="L20" s="633"/>
      <c r="M20" s="634"/>
      <c r="N20" s="632">
        <v>1448</v>
      </c>
      <c r="O20" s="633"/>
      <c r="P20" s="634"/>
      <c r="Q20" s="632">
        <v>8</v>
      </c>
      <c r="R20" s="633"/>
      <c r="S20" s="634"/>
      <c r="T20" s="248"/>
      <c r="U20" s="80"/>
      <c r="V20" s="232"/>
      <c r="W20" s="49" t="s">
        <v>222</v>
      </c>
      <c r="X20" s="632">
        <v>43</v>
      </c>
      <c r="Y20" s="633"/>
      <c r="Z20" s="634"/>
      <c r="AA20" s="36"/>
    </row>
    <row r="21" spans="2:31" ht="17.25" customHeight="1" x14ac:dyDescent="0.15">
      <c r="B21" s="102"/>
      <c r="C21" s="67"/>
      <c r="D21" s="49" t="s">
        <v>224</v>
      </c>
      <c r="E21" s="632">
        <v>139</v>
      </c>
      <c r="F21" s="633"/>
      <c r="G21" s="634"/>
      <c r="H21" s="632">
        <v>164</v>
      </c>
      <c r="I21" s="633"/>
      <c r="J21" s="634"/>
      <c r="K21" s="632">
        <v>876</v>
      </c>
      <c r="L21" s="633"/>
      <c r="M21" s="634"/>
      <c r="N21" s="632">
        <v>1695</v>
      </c>
      <c r="O21" s="633"/>
      <c r="P21" s="634"/>
      <c r="Q21" s="632">
        <v>6</v>
      </c>
      <c r="R21" s="633"/>
      <c r="S21" s="634"/>
      <c r="T21" s="248"/>
      <c r="U21" s="80"/>
      <c r="V21" s="232"/>
      <c r="W21" s="49" t="s">
        <v>224</v>
      </c>
      <c r="X21" s="632">
        <v>46</v>
      </c>
      <c r="Y21" s="633"/>
      <c r="Z21" s="634"/>
      <c r="AA21" s="36"/>
    </row>
    <row r="22" spans="2:31" ht="17.25" customHeight="1" x14ac:dyDescent="0.15">
      <c r="B22" s="80"/>
      <c r="C22" s="232"/>
      <c r="D22" s="49" t="s">
        <v>225</v>
      </c>
      <c r="E22" s="632">
        <v>156</v>
      </c>
      <c r="F22" s="633"/>
      <c r="G22" s="634"/>
      <c r="H22" s="632">
        <v>156</v>
      </c>
      <c r="I22" s="633"/>
      <c r="J22" s="634"/>
      <c r="K22" s="632">
        <v>873</v>
      </c>
      <c r="L22" s="633"/>
      <c r="M22" s="634"/>
      <c r="N22" s="632">
        <v>1684</v>
      </c>
      <c r="O22" s="633"/>
      <c r="P22" s="634"/>
      <c r="Q22" s="632">
        <v>11</v>
      </c>
      <c r="R22" s="633"/>
      <c r="S22" s="634"/>
      <c r="T22" s="248"/>
      <c r="U22" s="80"/>
      <c r="V22" s="232"/>
      <c r="W22" s="49" t="s">
        <v>225</v>
      </c>
      <c r="X22" s="632">
        <v>74</v>
      </c>
      <c r="Y22" s="633"/>
      <c r="Z22" s="634"/>
      <c r="AA22" s="36"/>
    </row>
    <row r="23" spans="2:31" ht="17.25" customHeight="1" x14ac:dyDescent="0.15">
      <c r="B23" s="80"/>
      <c r="C23" s="232"/>
      <c r="D23" s="49" t="s">
        <v>226</v>
      </c>
      <c r="E23" s="632">
        <v>134</v>
      </c>
      <c r="F23" s="633"/>
      <c r="G23" s="634"/>
      <c r="H23" s="632">
        <v>124</v>
      </c>
      <c r="I23" s="633"/>
      <c r="J23" s="634"/>
      <c r="K23" s="632">
        <v>848</v>
      </c>
      <c r="L23" s="633"/>
      <c r="M23" s="634"/>
      <c r="N23" s="632">
        <v>1613</v>
      </c>
      <c r="O23" s="633"/>
      <c r="P23" s="634"/>
      <c r="Q23" s="632">
        <v>5</v>
      </c>
      <c r="R23" s="633"/>
      <c r="S23" s="634"/>
      <c r="T23" s="251"/>
      <c r="U23" s="80"/>
      <c r="V23" s="232"/>
      <c r="W23" s="49" t="s">
        <v>226</v>
      </c>
      <c r="X23" s="632">
        <v>67</v>
      </c>
      <c r="Y23" s="633"/>
      <c r="Z23" s="634"/>
      <c r="AA23" s="36"/>
    </row>
    <row r="24" spans="2:31" ht="17.25" customHeight="1" x14ac:dyDescent="0.15">
      <c r="B24" s="80"/>
      <c r="C24" s="232"/>
      <c r="D24" s="49" t="s">
        <v>227</v>
      </c>
      <c r="E24" s="632">
        <v>153</v>
      </c>
      <c r="F24" s="633"/>
      <c r="G24" s="634"/>
      <c r="H24" s="632">
        <v>149</v>
      </c>
      <c r="I24" s="633"/>
      <c r="J24" s="634"/>
      <c r="K24" s="632">
        <v>860</v>
      </c>
      <c r="L24" s="633"/>
      <c r="M24" s="634"/>
      <c r="N24" s="632">
        <v>1635</v>
      </c>
      <c r="O24" s="633"/>
      <c r="P24" s="634"/>
      <c r="Q24" s="632">
        <v>5</v>
      </c>
      <c r="R24" s="633"/>
      <c r="S24" s="634"/>
      <c r="T24" s="254"/>
      <c r="U24" s="80"/>
      <c r="V24" s="232"/>
      <c r="W24" s="49" t="s">
        <v>227</v>
      </c>
      <c r="X24" s="632">
        <v>61</v>
      </c>
      <c r="Y24" s="633"/>
      <c r="Z24" s="634"/>
      <c r="AA24" s="36"/>
    </row>
    <row r="25" spans="2:31" ht="17.25" customHeight="1" x14ac:dyDescent="0.15">
      <c r="B25" s="311" t="s">
        <v>241</v>
      </c>
      <c r="C25" s="312"/>
      <c r="D25" s="49" t="s">
        <v>228</v>
      </c>
      <c r="E25" s="632">
        <v>175</v>
      </c>
      <c r="F25" s="633"/>
      <c r="G25" s="634"/>
      <c r="H25" s="632">
        <v>184</v>
      </c>
      <c r="I25" s="633"/>
      <c r="J25" s="634"/>
      <c r="K25" s="632">
        <v>986</v>
      </c>
      <c r="L25" s="633"/>
      <c r="M25" s="634"/>
      <c r="N25" s="632">
        <v>1882</v>
      </c>
      <c r="O25" s="633"/>
      <c r="P25" s="634"/>
      <c r="Q25" s="632">
        <v>13</v>
      </c>
      <c r="R25" s="633"/>
      <c r="S25" s="634"/>
      <c r="T25" s="254"/>
      <c r="U25" s="311" t="s">
        <v>240</v>
      </c>
      <c r="V25" s="312"/>
      <c r="W25" s="49" t="s">
        <v>228</v>
      </c>
      <c r="X25" s="632">
        <v>43</v>
      </c>
      <c r="Y25" s="633"/>
      <c r="Z25" s="634"/>
      <c r="AA25" s="36"/>
    </row>
    <row r="26" spans="2:31" ht="17.25" customHeight="1" x14ac:dyDescent="0.15">
      <c r="B26" s="257"/>
      <c r="C26" s="258"/>
      <c r="D26" s="116" t="s">
        <v>231</v>
      </c>
      <c r="E26" s="635">
        <f>E28+E30+E34+E36+E38+E40+E42+E44+E46</f>
        <v>121</v>
      </c>
      <c r="F26" s="636"/>
      <c r="G26" s="637"/>
      <c r="H26" s="635">
        <f>H28+H30+H34+H36+H38+H40+H42+H44+H46</f>
        <v>128</v>
      </c>
      <c r="I26" s="636"/>
      <c r="J26" s="637"/>
      <c r="K26" s="635">
        <f>K28+K30+K34+K36+K38+K40+K42+K44+K46</f>
        <v>837</v>
      </c>
      <c r="L26" s="636"/>
      <c r="M26" s="637"/>
      <c r="N26" s="635">
        <f>N28+N30+N34+N36+N38+N40+N42+N44+N46</f>
        <v>1575</v>
      </c>
      <c r="O26" s="636"/>
      <c r="P26" s="637"/>
      <c r="Q26" s="635">
        <f>Q28+Q30+Q34+Q36+Q38+Q40+Q42+Q44+Q46</f>
        <v>11</v>
      </c>
      <c r="R26" s="636"/>
      <c r="S26" s="637"/>
      <c r="T26" s="24"/>
      <c r="U26" s="257"/>
      <c r="V26" s="258"/>
      <c r="W26" s="116" t="s">
        <v>231</v>
      </c>
      <c r="X26" s="635">
        <f>X28+X30+X34+X36+X38+X40+X42+X44+X46</f>
        <v>36</v>
      </c>
      <c r="Y26" s="636"/>
      <c r="Z26" s="637"/>
      <c r="AA26" s="36"/>
    </row>
    <row r="27" spans="2:31" ht="20.25" customHeight="1" x14ac:dyDescent="0.15">
      <c r="B27" s="576" t="s">
        <v>8</v>
      </c>
      <c r="C27" s="577"/>
      <c r="D27" s="577"/>
      <c r="E27" s="340">
        <f>IF(ISERROR((E26-E13)/E13*100),"―",(E26-E13)/E13*100)</f>
        <v>-22.435897435897438</v>
      </c>
      <c r="F27" s="341"/>
      <c r="G27" s="341"/>
      <c r="H27" s="340">
        <f>IF(ISERROR((H26-H13)/H13*100),"―",(H26-H13)/H13*100)</f>
        <v>-9.2198581560283674</v>
      </c>
      <c r="I27" s="341"/>
      <c r="J27" s="370"/>
      <c r="K27" s="341">
        <f>IF(ISERROR((K26-K13)/K13*100),"―",(K26-K13)/K13*100)</f>
        <v>0.96501809408926409</v>
      </c>
      <c r="L27" s="341"/>
      <c r="M27" s="341"/>
      <c r="N27" s="340">
        <f>IF(ISERROR((N26-N13)/N13*100),"―",(N26-N13)/N13*100)</f>
        <v>-3.2555282555282554</v>
      </c>
      <c r="O27" s="341"/>
      <c r="P27" s="370"/>
      <c r="Q27" s="611">
        <f>IF(ISERROR((Q26-Q13)/Q13*100),"―",(Q26-Q13)/Q13*100)</f>
        <v>266.66666666666663</v>
      </c>
      <c r="R27" s="611"/>
      <c r="S27" s="613"/>
      <c r="T27" s="247"/>
      <c r="U27" s="661" t="s">
        <v>8</v>
      </c>
      <c r="V27" s="662"/>
      <c r="W27" s="663"/>
      <c r="X27" s="340">
        <f>IF(ISERROR((X26-X13)/X13*100),"―",(X26-X13)/X13*100)</f>
        <v>2.8571428571428572</v>
      </c>
      <c r="Y27" s="341"/>
      <c r="Z27" s="370"/>
      <c r="AE27" s="50"/>
    </row>
    <row r="28" spans="2:31" ht="17.25" customHeight="1" x14ac:dyDescent="0.15">
      <c r="B28" s="582" t="s">
        <v>88</v>
      </c>
      <c r="C28" s="409" t="s">
        <v>9</v>
      </c>
      <c r="D28" s="409"/>
      <c r="E28" s="616">
        <v>79</v>
      </c>
      <c r="F28" s="617"/>
      <c r="G28" s="617"/>
      <c r="H28" s="616">
        <v>81</v>
      </c>
      <c r="I28" s="617"/>
      <c r="J28" s="618"/>
      <c r="K28" s="617">
        <v>506</v>
      </c>
      <c r="L28" s="617"/>
      <c r="M28" s="617"/>
      <c r="N28" s="616">
        <v>976</v>
      </c>
      <c r="O28" s="617"/>
      <c r="P28" s="618"/>
      <c r="Q28" s="617">
        <v>3</v>
      </c>
      <c r="R28" s="617"/>
      <c r="S28" s="618"/>
      <c r="T28" s="245"/>
      <c r="U28" s="676" t="s">
        <v>88</v>
      </c>
      <c r="V28" s="642" t="s">
        <v>9</v>
      </c>
      <c r="W28" s="642"/>
      <c r="X28" s="616">
        <v>20</v>
      </c>
      <c r="Y28" s="617"/>
      <c r="Z28" s="618"/>
    </row>
    <row r="29" spans="2:31" ht="17.25" customHeight="1" x14ac:dyDescent="0.15">
      <c r="B29" s="580"/>
      <c r="C29" s="332"/>
      <c r="D29" s="410"/>
      <c r="E29" s="187" t="s">
        <v>186</v>
      </c>
      <c r="F29" s="188">
        <v>109</v>
      </c>
      <c r="G29" s="189" t="s">
        <v>187</v>
      </c>
      <c r="H29" s="187" t="s">
        <v>186</v>
      </c>
      <c r="I29" s="188">
        <v>98</v>
      </c>
      <c r="J29" s="190" t="s">
        <v>187</v>
      </c>
      <c r="K29" s="189" t="s">
        <v>186</v>
      </c>
      <c r="L29" s="188">
        <v>544</v>
      </c>
      <c r="M29" s="189" t="s">
        <v>187</v>
      </c>
      <c r="N29" s="187" t="s">
        <v>186</v>
      </c>
      <c r="O29" s="188">
        <v>1089</v>
      </c>
      <c r="P29" s="190" t="s">
        <v>187</v>
      </c>
      <c r="Q29" s="189" t="s">
        <v>186</v>
      </c>
      <c r="R29" s="188">
        <v>2</v>
      </c>
      <c r="S29" s="190" t="s">
        <v>187</v>
      </c>
      <c r="T29" s="245"/>
      <c r="U29" s="640"/>
      <c r="V29" s="638"/>
      <c r="W29" s="639"/>
      <c r="X29" s="187" t="s">
        <v>186</v>
      </c>
      <c r="Y29" s="188">
        <v>21</v>
      </c>
      <c r="Z29" s="190" t="s">
        <v>187</v>
      </c>
    </row>
    <row r="30" spans="2:31" ht="17.25" customHeight="1" x14ac:dyDescent="0.15">
      <c r="B30" s="580"/>
      <c r="C30" s="409" t="s">
        <v>10</v>
      </c>
      <c r="D30" s="409"/>
      <c r="E30" s="616">
        <v>2</v>
      </c>
      <c r="F30" s="617"/>
      <c r="G30" s="617"/>
      <c r="H30" s="616">
        <v>2</v>
      </c>
      <c r="I30" s="617"/>
      <c r="J30" s="618"/>
      <c r="K30" s="617">
        <v>32</v>
      </c>
      <c r="L30" s="617"/>
      <c r="M30" s="617"/>
      <c r="N30" s="616">
        <v>61</v>
      </c>
      <c r="O30" s="617"/>
      <c r="P30" s="618"/>
      <c r="Q30" s="617">
        <v>2</v>
      </c>
      <c r="R30" s="617"/>
      <c r="S30" s="618"/>
      <c r="T30" s="245"/>
      <c r="U30" s="640"/>
      <c r="V30" s="642" t="s">
        <v>10</v>
      </c>
      <c r="W30" s="642"/>
      <c r="X30" s="616">
        <v>1</v>
      </c>
      <c r="Y30" s="617"/>
      <c r="Z30" s="618"/>
      <c r="AB30" s="50"/>
      <c r="AC30" s="50"/>
    </row>
    <row r="31" spans="2:31" ht="17.25" customHeight="1" x14ac:dyDescent="0.15">
      <c r="B31" s="580"/>
      <c r="C31" s="409"/>
      <c r="D31" s="409"/>
      <c r="E31" s="187" t="s">
        <v>186</v>
      </c>
      <c r="F31" s="188">
        <v>4</v>
      </c>
      <c r="G31" s="189" t="s">
        <v>91</v>
      </c>
      <c r="H31" s="187" t="s">
        <v>186</v>
      </c>
      <c r="I31" s="188">
        <v>4</v>
      </c>
      <c r="J31" s="190" t="s">
        <v>187</v>
      </c>
      <c r="K31" s="189" t="s">
        <v>186</v>
      </c>
      <c r="L31" s="188">
        <v>35</v>
      </c>
      <c r="M31" s="189" t="s">
        <v>187</v>
      </c>
      <c r="N31" s="187" t="s">
        <v>186</v>
      </c>
      <c r="O31" s="188">
        <v>64</v>
      </c>
      <c r="P31" s="190" t="s">
        <v>187</v>
      </c>
      <c r="Q31" s="189" t="s">
        <v>186</v>
      </c>
      <c r="R31" s="188">
        <v>0</v>
      </c>
      <c r="S31" s="190" t="s">
        <v>187</v>
      </c>
      <c r="T31" s="245"/>
      <c r="U31" s="640"/>
      <c r="V31" s="642"/>
      <c r="W31" s="642"/>
      <c r="X31" s="187" t="s">
        <v>186</v>
      </c>
      <c r="Y31" s="188">
        <v>3</v>
      </c>
      <c r="Z31" s="190" t="s">
        <v>187</v>
      </c>
    </row>
    <row r="32" spans="2:31" ht="17.25" customHeight="1" x14ac:dyDescent="0.15">
      <c r="B32" s="163" t="s">
        <v>104</v>
      </c>
      <c r="C32" s="415" t="s">
        <v>105</v>
      </c>
      <c r="D32" s="415"/>
      <c r="E32" s="619">
        <v>2</v>
      </c>
      <c r="F32" s="620"/>
      <c r="G32" s="620"/>
      <c r="H32" s="619">
        <v>1</v>
      </c>
      <c r="I32" s="620"/>
      <c r="J32" s="621"/>
      <c r="K32" s="620">
        <v>4</v>
      </c>
      <c r="L32" s="620"/>
      <c r="M32" s="620"/>
      <c r="N32" s="619">
        <v>5</v>
      </c>
      <c r="O32" s="620"/>
      <c r="P32" s="621"/>
      <c r="Q32" s="620">
        <v>2</v>
      </c>
      <c r="R32" s="620"/>
      <c r="S32" s="621"/>
      <c r="T32" s="245"/>
      <c r="U32" s="195" t="s">
        <v>93</v>
      </c>
      <c r="V32" s="415" t="s">
        <v>105</v>
      </c>
      <c r="W32" s="415"/>
      <c r="X32" s="619">
        <v>0</v>
      </c>
      <c r="Y32" s="620"/>
      <c r="Z32" s="621"/>
    </row>
    <row r="33" spans="2:26" ht="17.25" customHeight="1" x14ac:dyDescent="0.15">
      <c r="B33" s="164">
        <v>2</v>
      </c>
      <c r="C33" s="624"/>
      <c r="D33" s="643"/>
      <c r="E33" s="191" t="s">
        <v>186</v>
      </c>
      <c r="F33" s="192">
        <v>3</v>
      </c>
      <c r="G33" s="193" t="s">
        <v>187</v>
      </c>
      <c r="H33" s="191" t="s">
        <v>186</v>
      </c>
      <c r="I33" s="192">
        <v>2</v>
      </c>
      <c r="J33" s="194" t="s">
        <v>187</v>
      </c>
      <c r="K33" s="193" t="s">
        <v>90</v>
      </c>
      <c r="L33" s="192">
        <v>8</v>
      </c>
      <c r="M33" s="193" t="s">
        <v>187</v>
      </c>
      <c r="N33" s="191" t="s">
        <v>186</v>
      </c>
      <c r="O33" s="192">
        <v>11</v>
      </c>
      <c r="P33" s="194" t="s">
        <v>187</v>
      </c>
      <c r="Q33" s="193" t="s">
        <v>186</v>
      </c>
      <c r="R33" s="192">
        <v>0</v>
      </c>
      <c r="S33" s="194" t="s">
        <v>187</v>
      </c>
      <c r="T33" s="245"/>
      <c r="U33" s="196">
        <v>2</v>
      </c>
      <c r="V33" s="657"/>
      <c r="W33" s="658"/>
      <c r="X33" s="191" t="s">
        <v>186</v>
      </c>
      <c r="Y33" s="192">
        <v>0</v>
      </c>
      <c r="Z33" s="194" t="s">
        <v>187</v>
      </c>
    </row>
    <row r="34" spans="2:26" ht="17.25" customHeight="1" x14ac:dyDescent="0.15">
      <c r="B34" s="163" t="s">
        <v>89</v>
      </c>
      <c r="C34" s="409" t="s">
        <v>11</v>
      </c>
      <c r="D34" s="409"/>
      <c r="E34" s="616">
        <v>14</v>
      </c>
      <c r="F34" s="617"/>
      <c r="G34" s="617"/>
      <c r="H34" s="616">
        <v>19</v>
      </c>
      <c r="I34" s="617"/>
      <c r="J34" s="618"/>
      <c r="K34" s="617">
        <v>111</v>
      </c>
      <c r="L34" s="617"/>
      <c r="M34" s="617"/>
      <c r="N34" s="616">
        <v>191</v>
      </c>
      <c r="O34" s="617"/>
      <c r="P34" s="618"/>
      <c r="Q34" s="617">
        <v>2</v>
      </c>
      <c r="R34" s="617"/>
      <c r="S34" s="618"/>
      <c r="T34" s="245"/>
      <c r="U34" s="195" t="s">
        <v>89</v>
      </c>
      <c r="V34" s="642" t="s">
        <v>11</v>
      </c>
      <c r="W34" s="642"/>
      <c r="X34" s="616">
        <v>7</v>
      </c>
      <c r="Y34" s="617"/>
      <c r="Z34" s="618"/>
    </row>
    <row r="35" spans="2:26" ht="17.25" customHeight="1" x14ac:dyDescent="0.15">
      <c r="B35" s="163" t="s">
        <v>94</v>
      </c>
      <c r="C35" s="332"/>
      <c r="D35" s="410"/>
      <c r="E35" s="187" t="s">
        <v>186</v>
      </c>
      <c r="F35" s="188">
        <v>16</v>
      </c>
      <c r="G35" s="189" t="s">
        <v>187</v>
      </c>
      <c r="H35" s="187" t="s">
        <v>186</v>
      </c>
      <c r="I35" s="188">
        <v>12</v>
      </c>
      <c r="J35" s="190" t="s">
        <v>187</v>
      </c>
      <c r="K35" s="189" t="s">
        <v>186</v>
      </c>
      <c r="L35" s="188">
        <v>86</v>
      </c>
      <c r="M35" s="189" t="s">
        <v>187</v>
      </c>
      <c r="N35" s="187" t="s">
        <v>186</v>
      </c>
      <c r="O35" s="188">
        <v>146</v>
      </c>
      <c r="P35" s="190" t="s">
        <v>187</v>
      </c>
      <c r="Q35" s="189" t="s">
        <v>186</v>
      </c>
      <c r="R35" s="188">
        <v>0</v>
      </c>
      <c r="S35" s="190" t="s">
        <v>187</v>
      </c>
      <c r="T35" s="245"/>
      <c r="U35" s="195" t="s">
        <v>94</v>
      </c>
      <c r="V35" s="638"/>
      <c r="W35" s="639"/>
      <c r="X35" s="187" t="s">
        <v>186</v>
      </c>
      <c r="Y35" s="188">
        <v>5</v>
      </c>
      <c r="Z35" s="190" t="s">
        <v>187</v>
      </c>
    </row>
    <row r="36" spans="2:26" ht="16.5" customHeight="1" x14ac:dyDescent="0.15">
      <c r="B36" s="164" t="s">
        <v>112</v>
      </c>
      <c r="C36" s="409" t="s">
        <v>12</v>
      </c>
      <c r="D36" s="409"/>
      <c r="E36" s="616">
        <v>8</v>
      </c>
      <c r="F36" s="617"/>
      <c r="G36" s="617"/>
      <c r="H36" s="616">
        <v>7</v>
      </c>
      <c r="I36" s="617"/>
      <c r="J36" s="618"/>
      <c r="K36" s="617">
        <v>45</v>
      </c>
      <c r="L36" s="617"/>
      <c r="M36" s="617"/>
      <c r="N36" s="616">
        <v>79</v>
      </c>
      <c r="O36" s="617"/>
      <c r="P36" s="618"/>
      <c r="Q36" s="617">
        <v>2</v>
      </c>
      <c r="R36" s="617"/>
      <c r="S36" s="618"/>
      <c r="T36" s="245"/>
      <c r="U36" s="197" t="s">
        <v>113</v>
      </c>
      <c r="V36" s="642" t="s">
        <v>12</v>
      </c>
      <c r="W36" s="642"/>
      <c r="X36" s="616">
        <v>2</v>
      </c>
      <c r="Y36" s="617"/>
      <c r="Z36" s="618"/>
    </row>
    <row r="37" spans="2:26" ht="17.25" customHeight="1" x14ac:dyDescent="0.15">
      <c r="B37" s="580" t="s">
        <v>67</v>
      </c>
      <c r="C37" s="332"/>
      <c r="D37" s="410"/>
      <c r="E37" s="187" t="s">
        <v>186</v>
      </c>
      <c r="F37" s="188">
        <v>6</v>
      </c>
      <c r="G37" s="189" t="s">
        <v>187</v>
      </c>
      <c r="H37" s="187" t="s">
        <v>186</v>
      </c>
      <c r="I37" s="188">
        <v>8</v>
      </c>
      <c r="J37" s="190" t="s">
        <v>187</v>
      </c>
      <c r="K37" s="189" t="s">
        <v>186</v>
      </c>
      <c r="L37" s="188">
        <v>40</v>
      </c>
      <c r="M37" s="189" t="s">
        <v>187</v>
      </c>
      <c r="N37" s="187" t="s">
        <v>186</v>
      </c>
      <c r="O37" s="188">
        <v>80</v>
      </c>
      <c r="P37" s="190" t="s">
        <v>187</v>
      </c>
      <c r="Q37" s="189" t="s">
        <v>186</v>
      </c>
      <c r="R37" s="188">
        <v>1</v>
      </c>
      <c r="S37" s="190" t="s">
        <v>187</v>
      </c>
      <c r="T37" s="245"/>
      <c r="U37" s="640" t="s">
        <v>67</v>
      </c>
      <c r="V37" s="638"/>
      <c r="W37" s="639"/>
      <c r="X37" s="187" t="s">
        <v>186</v>
      </c>
      <c r="Y37" s="188">
        <v>1</v>
      </c>
      <c r="Z37" s="190" t="s">
        <v>187</v>
      </c>
    </row>
    <row r="38" spans="2:26" ht="17.25" customHeight="1" x14ac:dyDescent="0.15">
      <c r="B38" s="580"/>
      <c r="C38" s="409" t="s">
        <v>13</v>
      </c>
      <c r="D38" s="409"/>
      <c r="E38" s="616">
        <v>7</v>
      </c>
      <c r="F38" s="617"/>
      <c r="G38" s="617"/>
      <c r="H38" s="616">
        <v>7</v>
      </c>
      <c r="I38" s="617"/>
      <c r="J38" s="618"/>
      <c r="K38" s="617">
        <v>49</v>
      </c>
      <c r="L38" s="617"/>
      <c r="M38" s="617"/>
      <c r="N38" s="616">
        <v>93</v>
      </c>
      <c r="O38" s="617"/>
      <c r="P38" s="618"/>
      <c r="Q38" s="617">
        <v>0</v>
      </c>
      <c r="R38" s="617"/>
      <c r="S38" s="618"/>
      <c r="T38" s="245"/>
      <c r="U38" s="640"/>
      <c r="V38" s="642" t="s">
        <v>13</v>
      </c>
      <c r="W38" s="642"/>
      <c r="X38" s="616">
        <v>2</v>
      </c>
      <c r="Y38" s="617"/>
      <c r="Z38" s="618"/>
    </row>
    <row r="39" spans="2:26" ht="17.25" customHeight="1" x14ac:dyDescent="0.15">
      <c r="B39" s="580"/>
      <c r="C39" s="332"/>
      <c r="D39" s="410"/>
      <c r="E39" s="187" t="s">
        <v>186</v>
      </c>
      <c r="F39" s="188">
        <v>4</v>
      </c>
      <c r="G39" s="189" t="s">
        <v>91</v>
      </c>
      <c r="H39" s="187" t="s">
        <v>186</v>
      </c>
      <c r="I39" s="188">
        <v>5</v>
      </c>
      <c r="J39" s="190" t="s">
        <v>187</v>
      </c>
      <c r="K39" s="189" t="s">
        <v>186</v>
      </c>
      <c r="L39" s="188">
        <v>41</v>
      </c>
      <c r="M39" s="189" t="s">
        <v>187</v>
      </c>
      <c r="N39" s="187" t="s">
        <v>186</v>
      </c>
      <c r="O39" s="188">
        <v>85</v>
      </c>
      <c r="P39" s="190" t="s">
        <v>187</v>
      </c>
      <c r="Q39" s="189" t="s">
        <v>186</v>
      </c>
      <c r="R39" s="188">
        <v>0</v>
      </c>
      <c r="S39" s="190" t="s">
        <v>187</v>
      </c>
      <c r="T39" s="245"/>
      <c r="U39" s="640"/>
      <c r="V39" s="638"/>
      <c r="W39" s="639"/>
      <c r="X39" s="187" t="s">
        <v>186</v>
      </c>
      <c r="Y39" s="188">
        <v>1</v>
      </c>
      <c r="Z39" s="190" t="s">
        <v>187</v>
      </c>
    </row>
    <row r="40" spans="2:26" ht="17.25" customHeight="1" x14ac:dyDescent="0.15">
      <c r="B40" s="580"/>
      <c r="C40" s="409" t="s">
        <v>15</v>
      </c>
      <c r="D40" s="409"/>
      <c r="E40" s="616">
        <v>6</v>
      </c>
      <c r="F40" s="617"/>
      <c r="G40" s="617"/>
      <c r="H40" s="616">
        <v>4</v>
      </c>
      <c r="I40" s="617"/>
      <c r="J40" s="618"/>
      <c r="K40" s="617">
        <v>33</v>
      </c>
      <c r="L40" s="617"/>
      <c r="M40" s="617"/>
      <c r="N40" s="616">
        <v>65</v>
      </c>
      <c r="O40" s="617"/>
      <c r="P40" s="618"/>
      <c r="Q40" s="617">
        <v>1</v>
      </c>
      <c r="R40" s="617"/>
      <c r="S40" s="618"/>
      <c r="T40" s="245"/>
      <c r="U40" s="640"/>
      <c r="V40" s="642" t="s">
        <v>15</v>
      </c>
      <c r="W40" s="642"/>
      <c r="X40" s="616">
        <v>2</v>
      </c>
      <c r="Y40" s="617"/>
      <c r="Z40" s="618"/>
    </row>
    <row r="41" spans="2:26" ht="17.25" customHeight="1" x14ac:dyDescent="0.15">
      <c r="B41" s="580"/>
      <c r="C41" s="332"/>
      <c r="D41" s="410"/>
      <c r="E41" s="187" t="s">
        <v>186</v>
      </c>
      <c r="F41" s="188">
        <v>9</v>
      </c>
      <c r="G41" s="189" t="s">
        <v>187</v>
      </c>
      <c r="H41" s="187" t="s">
        <v>186</v>
      </c>
      <c r="I41" s="188">
        <v>7</v>
      </c>
      <c r="J41" s="190" t="s">
        <v>187</v>
      </c>
      <c r="K41" s="189" t="s">
        <v>186</v>
      </c>
      <c r="L41" s="188">
        <v>35</v>
      </c>
      <c r="M41" s="189" t="s">
        <v>187</v>
      </c>
      <c r="N41" s="187" t="s">
        <v>186</v>
      </c>
      <c r="O41" s="188">
        <v>71</v>
      </c>
      <c r="P41" s="190" t="s">
        <v>187</v>
      </c>
      <c r="Q41" s="189" t="s">
        <v>186</v>
      </c>
      <c r="R41" s="188">
        <v>0</v>
      </c>
      <c r="S41" s="190" t="s">
        <v>187</v>
      </c>
      <c r="T41" s="245"/>
      <c r="U41" s="640"/>
      <c r="V41" s="638"/>
      <c r="W41" s="639"/>
      <c r="X41" s="187" t="s">
        <v>186</v>
      </c>
      <c r="Y41" s="188">
        <v>1</v>
      </c>
      <c r="Z41" s="190" t="s">
        <v>187</v>
      </c>
    </row>
    <row r="42" spans="2:26" ht="17.25" customHeight="1" x14ac:dyDescent="0.15">
      <c r="B42" s="580"/>
      <c r="C42" s="409" t="s">
        <v>16</v>
      </c>
      <c r="D42" s="409"/>
      <c r="E42" s="616">
        <v>5</v>
      </c>
      <c r="F42" s="617"/>
      <c r="G42" s="617"/>
      <c r="H42" s="616">
        <v>8</v>
      </c>
      <c r="I42" s="617"/>
      <c r="J42" s="618"/>
      <c r="K42" s="617">
        <v>61</v>
      </c>
      <c r="L42" s="617"/>
      <c r="M42" s="617"/>
      <c r="N42" s="616">
        <v>110</v>
      </c>
      <c r="O42" s="617"/>
      <c r="P42" s="618"/>
      <c r="Q42" s="617">
        <v>1</v>
      </c>
      <c r="R42" s="617"/>
      <c r="S42" s="618"/>
      <c r="T42" s="245"/>
      <c r="U42" s="640"/>
      <c r="V42" s="642" t="s">
        <v>16</v>
      </c>
      <c r="W42" s="642"/>
      <c r="X42" s="616">
        <v>2</v>
      </c>
      <c r="Y42" s="617"/>
      <c r="Z42" s="618"/>
    </row>
    <row r="43" spans="2:26" ht="17.25" customHeight="1" x14ac:dyDescent="0.15">
      <c r="B43" s="580"/>
      <c r="C43" s="332"/>
      <c r="D43" s="410"/>
      <c r="E43" s="187" t="s">
        <v>186</v>
      </c>
      <c r="F43" s="188">
        <v>8</v>
      </c>
      <c r="G43" s="189" t="s">
        <v>187</v>
      </c>
      <c r="H43" s="187" t="s">
        <v>186</v>
      </c>
      <c r="I43" s="188">
        <v>7</v>
      </c>
      <c r="J43" s="190" t="s">
        <v>187</v>
      </c>
      <c r="K43" s="189" t="s">
        <v>186</v>
      </c>
      <c r="L43" s="188">
        <v>48</v>
      </c>
      <c r="M43" s="189" t="s">
        <v>187</v>
      </c>
      <c r="N43" s="187" t="s">
        <v>186</v>
      </c>
      <c r="O43" s="188">
        <v>93</v>
      </c>
      <c r="P43" s="190" t="s">
        <v>187</v>
      </c>
      <c r="Q43" s="189" t="s">
        <v>186</v>
      </c>
      <c r="R43" s="188">
        <v>0</v>
      </c>
      <c r="S43" s="190" t="s">
        <v>187</v>
      </c>
      <c r="T43" s="245"/>
      <c r="U43" s="640"/>
      <c r="V43" s="638"/>
      <c r="W43" s="639"/>
      <c r="X43" s="187" t="s">
        <v>186</v>
      </c>
      <c r="Y43" s="188">
        <v>3</v>
      </c>
      <c r="Z43" s="190" t="s">
        <v>187</v>
      </c>
    </row>
    <row r="44" spans="2:26" ht="17.25" customHeight="1" x14ac:dyDescent="0.15">
      <c r="B44" s="580"/>
      <c r="C44" s="590" t="s">
        <v>9</v>
      </c>
      <c r="D44" s="590"/>
      <c r="E44" s="616">
        <v>0</v>
      </c>
      <c r="F44" s="617"/>
      <c r="G44" s="617"/>
      <c r="H44" s="616">
        <v>0</v>
      </c>
      <c r="I44" s="617"/>
      <c r="J44" s="618"/>
      <c r="K44" s="617">
        <v>0</v>
      </c>
      <c r="L44" s="617"/>
      <c r="M44" s="617"/>
      <c r="N44" s="616">
        <v>0</v>
      </c>
      <c r="O44" s="617"/>
      <c r="P44" s="618"/>
      <c r="Q44" s="617">
        <v>0</v>
      </c>
      <c r="R44" s="617"/>
      <c r="S44" s="618"/>
      <c r="T44" s="24"/>
      <c r="U44" s="640"/>
      <c r="V44" s="590" t="s">
        <v>9</v>
      </c>
      <c r="W44" s="590"/>
      <c r="X44" s="616">
        <v>0</v>
      </c>
      <c r="Y44" s="617"/>
      <c r="Z44" s="618"/>
    </row>
    <row r="45" spans="2:26" ht="17.25" customHeight="1" x14ac:dyDescent="0.15">
      <c r="B45" s="580"/>
      <c r="C45" s="591" t="s">
        <v>148</v>
      </c>
      <c r="D45" s="592"/>
      <c r="E45" s="187" t="s">
        <v>186</v>
      </c>
      <c r="F45" s="188">
        <v>0</v>
      </c>
      <c r="G45" s="189" t="s">
        <v>187</v>
      </c>
      <c r="H45" s="187" t="s">
        <v>186</v>
      </c>
      <c r="I45" s="188">
        <v>0</v>
      </c>
      <c r="J45" s="190" t="s">
        <v>187</v>
      </c>
      <c r="K45" s="189" t="s">
        <v>186</v>
      </c>
      <c r="L45" s="188">
        <v>0</v>
      </c>
      <c r="M45" s="189" t="s">
        <v>187</v>
      </c>
      <c r="N45" s="187" t="s">
        <v>186</v>
      </c>
      <c r="O45" s="188">
        <v>0</v>
      </c>
      <c r="P45" s="190" t="s">
        <v>187</v>
      </c>
      <c r="Q45" s="189" t="s">
        <v>186</v>
      </c>
      <c r="R45" s="188">
        <v>0</v>
      </c>
      <c r="S45" s="190" t="s">
        <v>187</v>
      </c>
      <c r="T45" s="24"/>
      <c r="U45" s="640"/>
      <c r="V45" s="591" t="s">
        <v>148</v>
      </c>
      <c r="W45" s="592"/>
      <c r="X45" s="187" t="s">
        <v>186</v>
      </c>
      <c r="Y45" s="188">
        <v>0</v>
      </c>
      <c r="Z45" s="190" t="s">
        <v>187</v>
      </c>
    </row>
    <row r="46" spans="2:26" ht="17.25" customHeight="1" x14ac:dyDescent="0.15">
      <c r="B46" s="580"/>
      <c r="C46" s="590" t="s">
        <v>177</v>
      </c>
      <c r="D46" s="590"/>
      <c r="E46" s="616">
        <v>0</v>
      </c>
      <c r="F46" s="617"/>
      <c r="G46" s="617"/>
      <c r="H46" s="616">
        <v>0</v>
      </c>
      <c r="I46" s="617"/>
      <c r="J46" s="618"/>
      <c r="K46" s="617">
        <v>0</v>
      </c>
      <c r="L46" s="617"/>
      <c r="M46" s="617"/>
      <c r="N46" s="616">
        <v>0</v>
      </c>
      <c r="O46" s="617"/>
      <c r="P46" s="618"/>
      <c r="Q46" s="617">
        <v>0</v>
      </c>
      <c r="R46" s="617"/>
      <c r="S46" s="618"/>
      <c r="T46" s="24"/>
      <c r="U46" s="640"/>
      <c r="V46" s="590" t="s">
        <v>177</v>
      </c>
      <c r="W46" s="590"/>
      <c r="X46" s="616">
        <v>0</v>
      </c>
      <c r="Y46" s="617"/>
      <c r="Z46" s="618"/>
    </row>
    <row r="47" spans="2:26" ht="17.25" customHeight="1" x14ac:dyDescent="0.15">
      <c r="B47" s="581"/>
      <c r="C47" s="627" t="s">
        <v>178</v>
      </c>
      <c r="D47" s="627"/>
      <c r="E47" s="186" t="s">
        <v>186</v>
      </c>
      <c r="F47" s="184">
        <v>0</v>
      </c>
      <c r="G47" s="183" t="s">
        <v>187</v>
      </c>
      <c r="H47" s="186" t="s">
        <v>186</v>
      </c>
      <c r="I47" s="184">
        <v>0</v>
      </c>
      <c r="J47" s="185" t="s">
        <v>187</v>
      </c>
      <c r="K47" s="183" t="s">
        <v>186</v>
      </c>
      <c r="L47" s="184">
        <v>0</v>
      </c>
      <c r="M47" s="183" t="s">
        <v>187</v>
      </c>
      <c r="N47" s="186" t="s">
        <v>186</v>
      </c>
      <c r="O47" s="184">
        <v>0</v>
      </c>
      <c r="P47" s="185" t="s">
        <v>187</v>
      </c>
      <c r="Q47" s="183" t="s">
        <v>186</v>
      </c>
      <c r="R47" s="184">
        <v>0</v>
      </c>
      <c r="S47" s="185" t="s">
        <v>187</v>
      </c>
      <c r="T47" s="24"/>
      <c r="U47" s="641"/>
      <c r="V47" s="627" t="s">
        <v>178</v>
      </c>
      <c r="W47" s="627"/>
      <c r="X47" s="186" t="s">
        <v>186</v>
      </c>
      <c r="Y47" s="184">
        <v>0</v>
      </c>
      <c r="Z47" s="185" t="s">
        <v>187</v>
      </c>
    </row>
    <row r="48" spans="2:26" ht="18" customHeight="1" x14ac:dyDescent="0.15"/>
    <row r="49" spans="2:26" x14ac:dyDescent="0.15">
      <c r="B49" s="575" t="s">
        <v>130</v>
      </c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</row>
    <row r="50" spans="2:26" x14ac:dyDescent="0.15">
      <c r="B50" s="31"/>
      <c r="C50" s="32"/>
      <c r="D50" s="32"/>
      <c r="T50" s="32"/>
      <c r="U50" s="32"/>
      <c r="V50" s="32"/>
      <c r="W50" s="32"/>
      <c r="X50" s="32"/>
      <c r="Y50" s="32"/>
      <c r="Z50" s="32"/>
    </row>
    <row r="52" spans="2:26" x14ac:dyDescent="0.15"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x14ac:dyDescent="0.15"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2:26" x14ac:dyDescent="0.15"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2:26" x14ac:dyDescent="0.15"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</row>
  </sheetData>
  <mergeCells count="275">
    <mergeCell ref="X14:Z14"/>
    <mergeCell ref="N14:P14"/>
    <mergeCell ref="E14:G14"/>
    <mergeCell ref="E21:G21"/>
    <mergeCell ref="X18:Z18"/>
    <mergeCell ref="N20:P20"/>
    <mergeCell ref="H20:J20"/>
    <mergeCell ref="K15:M15"/>
    <mergeCell ref="H17:J17"/>
    <mergeCell ref="K17:M17"/>
    <mergeCell ref="N17:P17"/>
    <mergeCell ref="X19:Z19"/>
    <mergeCell ref="Q21:S21"/>
    <mergeCell ref="X20:Z20"/>
    <mergeCell ref="X21:Z21"/>
    <mergeCell ref="Q19:S19"/>
    <mergeCell ref="H15:J15"/>
    <mergeCell ref="E18:G18"/>
    <mergeCell ref="H18:J18"/>
    <mergeCell ref="E19:G19"/>
    <mergeCell ref="H19:J19"/>
    <mergeCell ref="E20:G20"/>
    <mergeCell ref="X40:Z40"/>
    <mergeCell ref="X42:Z42"/>
    <mergeCell ref="K32:M32"/>
    <mergeCell ref="K34:M34"/>
    <mergeCell ref="K42:M42"/>
    <mergeCell ref="Q40:S40"/>
    <mergeCell ref="H32:J32"/>
    <mergeCell ref="H34:J34"/>
    <mergeCell ref="H24:J24"/>
    <mergeCell ref="K24:M24"/>
    <mergeCell ref="N24:P24"/>
    <mergeCell ref="Q24:S24"/>
    <mergeCell ref="X24:Z24"/>
    <mergeCell ref="N34:P34"/>
    <mergeCell ref="X38:Z38"/>
    <mergeCell ref="N36:P36"/>
    <mergeCell ref="H38:J38"/>
    <mergeCell ref="V31:W31"/>
    <mergeCell ref="Q38:S38"/>
    <mergeCell ref="V36:W36"/>
    <mergeCell ref="V34:W34"/>
    <mergeCell ref="V35:W35"/>
    <mergeCell ref="Q32:S32"/>
    <mergeCell ref="Q30:S30"/>
    <mergeCell ref="Q28:S28"/>
    <mergeCell ref="V28:W28"/>
    <mergeCell ref="V30:W30"/>
    <mergeCell ref="Q36:S36"/>
    <mergeCell ref="V32:W32"/>
    <mergeCell ref="V29:W29"/>
    <mergeCell ref="U28:U31"/>
    <mergeCell ref="X32:Z32"/>
    <mergeCell ref="Q23:S23"/>
    <mergeCell ref="X23:Z23"/>
    <mergeCell ref="Q26:S26"/>
    <mergeCell ref="Q25:S25"/>
    <mergeCell ref="U25:V25"/>
    <mergeCell ref="X25:Z25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V8:W8"/>
    <mergeCell ref="Q8:S8"/>
    <mergeCell ref="X10:Z10"/>
    <mergeCell ref="V10:W10"/>
    <mergeCell ref="V9:W9"/>
    <mergeCell ref="X9:Z9"/>
    <mergeCell ref="X11:Z11"/>
    <mergeCell ref="V12:W12"/>
    <mergeCell ref="Q11:S11"/>
    <mergeCell ref="Q9:S9"/>
    <mergeCell ref="X12:Z12"/>
    <mergeCell ref="Q12:S12"/>
    <mergeCell ref="N16:P16"/>
    <mergeCell ref="N22:P22"/>
    <mergeCell ref="X16:Z16"/>
    <mergeCell ref="Q17:S17"/>
    <mergeCell ref="X17:Z17"/>
    <mergeCell ref="X15:Z15"/>
    <mergeCell ref="N21:P21"/>
    <mergeCell ref="N15:P15"/>
    <mergeCell ref="N18:P18"/>
    <mergeCell ref="X13:Z13"/>
    <mergeCell ref="N11:P11"/>
    <mergeCell ref="N9:P9"/>
    <mergeCell ref="Q16:S16"/>
    <mergeCell ref="Q22:S22"/>
    <mergeCell ref="X22:Z22"/>
    <mergeCell ref="U13:V13"/>
    <mergeCell ref="Q18:S18"/>
    <mergeCell ref="K12:M12"/>
    <mergeCell ref="H10:J10"/>
    <mergeCell ref="H11:J11"/>
    <mergeCell ref="H12:J12"/>
    <mergeCell ref="N32:P32"/>
    <mergeCell ref="Q27:S27"/>
    <mergeCell ref="U27:W27"/>
    <mergeCell ref="H27:J27"/>
    <mergeCell ref="N28:P28"/>
    <mergeCell ref="N26:P26"/>
    <mergeCell ref="K18:M18"/>
    <mergeCell ref="H28:J28"/>
    <mergeCell ref="K30:M30"/>
    <mergeCell ref="H30:J30"/>
    <mergeCell ref="Q13:S13"/>
    <mergeCell ref="N13:P13"/>
    <mergeCell ref="K14:M14"/>
    <mergeCell ref="K13:M13"/>
    <mergeCell ref="Q14:S14"/>
    <mergeCell ref="N19:P19"/>
    <mergeCell ref="H16:J16"/>
    <mergeCell ref="K16:M16"/>
    <mergeCell ref="K19:M19"/>
    <mergeCell ref="H13:J13"/>
    <mergeCell ref="H9:J9"/>
    <mergeCell ref="K11:M11"/>
    <mergeCell ref="X36:Z36"/>
    <mergeCell ref="Q15:S15"/>
    <mergeCell ref="Q20:S20"/>
    <mergeCell ref="Q34:S34"/>
    <mergeCell ref="V33:W33"/>
    <mergeCell ref="K10:M10"/>
    <mergeCell ref="N10:P10"/>
    <mergeCell ref="N12:P12"/>
    <mergeCell ref="K9:M9"/>
    <mergeCell ref="N23:P23"/>
    <mergeCell ref="K28:M28"/>
    <mergeCell ref="N27:P27"/>
    <mergeCell ref="K27:M27"/>
    <mergeCell ref="X26:Z26"/>
    <mergeCell ref="X28:Z28"/>
    <mergeCell ref="X27:Z27"/>
    <mergeCell ref="H14:J14"/>
    <mergeCell ref="X30:Z30"/>
    <mergeCell ref="K23:M23"/>
    <mergeCell ref="N30:P30"/>
    <mergeCell ref="X34:Z34"/>
    <mergeCell ref="K36:M36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K6:M6"/>
    <mergeCell ref="N6:P6"/>
    <mergeCell ref="K8:M8"/>
    <mergeCell ref="K7:M7"/>
    <mergeCell ref="H7:J7"/>
    <mergeCell ref="H8:J8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B28:B31"/>
    <mergeCell ref="E15:G15"/>
    <mergeCell ref="E12:G12"/>
    <mergeCell ref="C29:D29"/>
    <mergeCell ref="C30:D30"/>
    <mergeCell ref="B13:C13"/>
    <mergeCell ref="C31:D31"/>
    <mergeCell ref="E13:G13"/>
    <mergeCell ref="E17:G17"/>
    <mergeCell ref="E16:G16"/>
    <mergeCell ref="B25:C25"/>
    <mergeCell ref="E25:G25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U37:U47"/>
    <mergeCell ref="Q46:S46"/>
    <mergeCell ref="V41:W41"/>
    <mergeCell ref="C42:D42"/>
    <mergeCell ref="C40:D40"/>
    <mergeCell ref="E38:G38"/>
    <mergeCell ref="V47:W47"/>
    <mergeCell ref="V46:W46"/>
    <mergeCell ref="V45:W45"/>
    <mergeCell ref="V43:W43"/>
    <mergeCell ref="V42:W42"/>
    <mergeCell ref="H46:J46"/>
    <mergeCell ref="K46:M46"/>
    <mergeCell ref="N44:P44"/>
    <mergeCell ref="Q44:S44"/>
    <mergeCell ref="Q42:S42"/>
    <mergeCell ref="V40:W40"/>
    <mergeCell ref="N42:P42"/>
    <mergeCell ref="N40:P40"/>
    <mergeCell ref="V44:W44"/>
    <mergeCell ref="V39:W39"/>
    <mergeCell ref="V38:W38"/>
    <mergeCell ref="H40:J40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V37:W37"/>
    <mergeCell ref="C43:D43"/>
    <mergeCell ref="C39:D39"/>
    <mergeCell ref="C41:D41"/>
    <mergeCell ref="H42:J42"/>
    <mergeCell ref="K40:M40"/>
    <mergeCell ref="K38:M38"/>
    <mergeCell ref="N38:P38"/>
    <mergeCell ref="H36:J36"/>
    <mergeCell ref="E30:G30"/>
    <mergeCell ref="H25:J25"/>
    <mergeCell ref="K25:M25"/>
    <mergeCell ref="N25:P25"/>
    <mergeCell ref="K26:M26"/>
    <mergeCell ref="K20:M20"/>
    <mergeCell ref="H26:J26"/>
    <mergeCell ref="H21:J21"/>
    <mergeCell ref="K21:M21"/>
    <mergeCell ref="E24:G24"/>
    <mergeCell ref="E26:G26"/>
    <mergeCell ref="E23:G23"/>
    <mergeCell ref="H23:J23"/>
    <mergeCell ref="E22:G22"/>
    <mergeCell ref="H22:J22"/>
    <mergeCell ref="K22:M22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275" customWidth="1"/>
    <col min="2" max="2" width="4.625" style="275" customWidth="1"/>
    <col min="3" max="3" width="9" style="260" customWidth="1"/>
    <col min="4" max="4" width="4.625" style="275" customWidth="1"/>
    <col min="5" max="5" width="36.875" style="275" customWidth="1"/>
    <col min="6" max="8" width="4.625" style="275" customWidth="1"/>
    <col min="9" max="10" width="2.625" style="275" customWidth="1"/>
    <col min="11" max="11" width="5.625" style="275" customWidth="1"/>
    <col min="12" max="16384" width="9" style="275"/>
  </cols>
  <sheetData>
    <row r="4" spans="3:10" s="260" customFormat="1" ht="14.25" thickBot="1" x14ac:dyDescent="0.2">
      <c r="C4" s="259"/>
    </row>
    <row r="5" spans="3:10" s="260" customFormat="1" x14ac:dyDescent="0.15">
      <c r="C5" s="261"/>
      <c r="D5" s="262"/>
      <c r="E5" s="262"/>
      <c r="F5" s="262"/>
      <c r="G5" s="262"/>
      <c r="H5" s="262"/>
      <c r="I5" s="263"/>
    </row>
    <row r="6" spans="3:10" s="260" customFormat="1" ht="18" customHeight="1" x14ac:dyDescent="0.15">
      <c r="C6" s="292" t="s">
        <v>246</v>
      </c>
      <c r="D6" s="293"/>
      <c r="E6" s="293"/>
      <c r="F6" s="293"/>
      <c r="G6" s="293"/>
      <c r="H6" s="293"/>
      <c r="I6" s="294"/>
      <c r="J6" s="264"/>
    </row>
    <row r="7" spans="3:10" s="260" customFormat="1" ht="8.1" customHeight="1" x14ac:dyDescent="0.15">
      <c r="C7" s="265"/>
      <c r="I7" s="266"/>
    </row>
    <row r="8" spans="3:10" s="270" customFormat="1" ht="18" customHeight="1" x14ac:dyDescent="0.15">
      <c r="C8" s="267" t="s">
        <v>247</v>
      </c>
      <c r="D8" s="268"/>
      <c r="E8" s="268"/>
      <c r="F8" s="268"/>
      <c r="G8" s="268"/>
      <c r="H8" s="268"/>
      <c r="I8" s="269"/>
    </row>
    <row r="9" spans="3:10" ht="18" customHeight="1" x14ac:dyDescent="0.15">
      <c r="C9" s="271" t="s">
        <v>248</v>
      </c>
      <c r="D9" s="272"/>
      <c r="E9" s="272" t="s">
        <v>249</v>
      </c>
      <c r="F9" s="272"/>
      <c r="G9" s="272"/>
      <c r="H9" s="273">
        <v>1</v>
      </c>
      <c r="I9" s="274"/>
    </row>
    <row r="10" spans="3:10" ht="18" customHeight="1" x14ac:dyDescent="0.15">
      <c r="C10" s="271" t="s">
        <v>250</v>
      </c>
      <c r="D10" s="272"/>
      <c r="E10" s="272" t="s">
        <v>251</v>
      </c>
      <c r="F10" s="272"/>
      <c r="G10" s="272"/>
      <c r="H10" s="273">
        <v>2</v>
      </c>
      <c r="I10" s="274"/>
    </row>
    <row r="11" spans="3:10" ht="18" customHeight="1" x14ac:dyDescent="0.15">
      <c r="C11" s="271" t="s">
        <v>252</v>
      </c>
      <c r="D11" s="272"/>
      <c r="E11" s="272" t="s">
        <v>253</v>
      </c>
      <c r="F11" s="272"/>
      <c r="G11" s="272"/>
      <c r="H11" s="273">
        <v>3</v>
      </c>
      <c r="I11" s="274"/>
    </row>
    <row r="12" spans="3:10" ht="18" customHeight="1" x14ac:dyDescent="0.15">
      <c r="C12" s="271" t="s">
        <v>254</v>
      </c>
      <c r="D12" s="272"/>
      <c r="E12" s="272" t="s">
        <v>255</v>
      </c>
      <c r="F12" s="272"/>
      <c r="G12" s="272"/>
      <c r="H12" s="273">
        <v>4</v>
      </c>
      <c r="I12" s="274"/>
    </row>
    <row r="13" spans="3:10" ht="18" customHeight="1" x14ac:dyDescent="0.15">
      <c r="C13" s="271" t="s">
        <v>256</v>
      </c>
      <c r="D13" s="272"/>
      <c r="E13" s="272" t="s">
        <v>257</v>
      </c>
      <c r="F13" s="272"/>
      <c r="G13" s="272"/>
      <c r="H13" s="273">
        <v>5</v>
      </c>
      <c r="I13" s="274"/>
    </row>
    <row r="14" spans="3:10" ht="18" customHeight="1" x14ac:dyDescent="0.15">
      <c r="C14" s="271" t="s">
        <v>258</v>
      </c>
      <c r="D14" s="272"/>
      <c r="E14" s="272" t="s">
        <v>259</v>
      </c>
      <c r="F14" s="272"/>
      <c r="G14" s="272"/>
      <c r="H14" s="273">
        <v>6</v>
      </c>
      <c r="I14" s="274"/>
    </row>
    <row r="15" spans="3:10" ht="18" customHeight="1" x14ac:dyDescent="0.15">
      <c r="C15" s="271" t="s">
        <v>260</v>
      </c>
      <c r="D15" s="272"/>
      <c r="E15" s="272" t="s">
        <v>261</v>
      </c>
      <c r="F15" s="272"/>
      <c r="G15" s="272"/>
      <c r="H15" s="273">
        <v>7</v>
      </c>
      <c r="I15" s="274"/>
    </row>
    <row r="16" spans="3:10" ht="18" customHeight="1" x14ac:dyDescent="0.15">
      <c r="C16" s="271" t="s">
        <v>262</v>
      </c>
      <c r="D16" s="272"/>
      <c r="E16" s="272" t="s">
        <v>263</v>
      </c>
      <c r="F16" s="272"/>
      <c r="G16" s="272"/>
      <c r="H16" s="273">
        <v>8</v>
      </c>
      <c r="I16" s="274"/>
    </row>
    <row r="17" spans="1:11" ht="18" customHeight="1" x14ac:dyDescent="0.15">
      <c r="C17" s="271" t="s">
        <v>264</v>
      </c>
      <c r="D17" s="276" t="s">
        <v>265</v>
      </c>
      <c r="E17" s="272" t="s">
        <v>266</v>
      </c>
      <c r="F17" s="272"/>
      <c r="G17" s="272"/>
      <c r="H17" s="273">
        <v>9</v>
      </c>
      <c r="I17" s="274"/>
    </row>
    <row r="18" spans="1:11" ht="18" customHeight="1" x14ac:dyDescent="0.15">
      <c r="C18" s="271" t="s">
        <v>264</v>
      </c>
      <c r="D18" s="276" t="s">
        <v>267</v>
      </c>
      <c r="E18" s="272" t="s">
        <v>268</v>
      </c>
      <c r="F18" s="272"/>
      <c r="G18" s="272"/>
      <c r="H18" s="273">
        <v>10</v>
      </c>
      <c r="I18" s="274"/>
    </row>
    <row r="19" spans="1:11" ht="18" customHeight="1" x14ac:dyDescent="0.15">
      <c r="C19" s="271" t="s">
        <v>269</v>
      </c>
      <c r="D19" s="272"/>
      <c r="E19" s="272" t="s">
        <v>270</v>
      </c>
      <c r="F19" s="272"/>
      <c r="G19" s="272"/>
      <c r="H19" s="273">
        <v>10</v>
      </c>
      <c r="I19" s="274"/>
    </row>
    <row r="20" spans="1:11" ht="18" customHeight="1" x14ac:dyDescent="0.15">
      <c r="C20" s="271"/>
      <c r="D20" s="272"/>
      <c r="E20" s="272"/>
      <c r="F20" s="272"/>
      <c r="G20" s="272"/>
      <c r="H20" s="273"/>
      <c r="I20" s="274"/>
    </row>
    <row r="21" spans="1:11" ht="14.25" thickBot="1" x14ac:dyDescent="0.2">
      <c r="C21" s="277"/>
      <c r="D21" s="278"/>
      <c r="E21" s="278"/>
      <c r="F21" s="278"/>
      <c r="G21" s="278"/>
      <c r="H21" s="278"/>
      <c r="I21" s="279"/>
    </row>
    <row r="24" spans="1:11" ht="17.25" x14ac:dyDescent="0.2">
      <c r="E24" s="280" t="s">
        <v>271</v>
      </c>
    </row>
    <row r="26" spans="1:11" ht="13.5" customHeight="1" x14ac:dyDescent="0.15">
      <c r="A26" s="295" t="s">
        <v>278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</row>
    <row r="27" spans="1:11" ht="13.5" customHeight="1" x14ac:dyDescent="0.15">
      <c r="A27" s="295"/>
      <c r="B27" s="295"/>
      <c r="C27" s="295"/>
      <c r="D27" s="295"/>
      <c r="E27" s="295"/>
      <c r="F27" s="295"/>
      <c r="G27" s="295"/>
      <c r="H27" s="295"/>
      <c r="I27" s="295"/>
      <c r="J27" s="295"/>
      <c r="K27" s="295"/>
    </row>
    <row r="28" spans="1:11" ht="13.5" customHeight="1" x14ac:dyDescent="0.15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</row>
    <row r="29" spans="1:11" ht="13.5" customHeight="1" x14ac:dyDescent="0.15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</row>
    <row r="30" spans="1:11" ht="13.5" customHeight="1" x14ac:dyDescent="0.15">
      <c r="A30" s="295"/>
      <c r="B30" s="295"/>
      <c r="C30" s="295"/>
      <c r="D30" s="295"/>
      <c r="E30" s="295"/>
      <c r="F30" s="295"/>
      <c r="G30" s="295"/>
      <c r="H30" s="295"/>
      <c r="I30" s="295"/>
      <c r="J30" s="295"/>
      <c r="K30" s="295"/>
    </row>
    <row r="31" spans="1:11" ht="13.5" customHeight="1" x14ac:dyDescent="0.15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</row>
    <row r="32" spans="1:11" ht="13.5" customHeight="1" x14ac:dyDescent="0.1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</row>
    <row r="33" spans="1:11" ht="13.5" customHeight="1" x14ac:dyDescent="0.15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</row>
    <row r="34" spans="1:11" ht="13.5" customHeight="1" x14ac:dyDescent="0.15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</row>
    <row r="35" spans="1:11" ht="13.5" customHeight="1" x14ac:dyDescent="0.15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</row>
    <row r="36" spans="1:11" ht="13.5" customHeight="1" x14ac:dyDescent="0.15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</row>
    <row r="37" spans="1:11" ht="13.5" customHeight="1" x14ac:dyDescent="0.15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</row>
    <row r="38" spans="1:11" ht="13.5" customHeight="1" x14ac:dyDescent="0.15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</row>
    <row r="39" spans="1:11" ht="13.5" customHeight="1" x14ac:dyDescent="0.1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</row>
    <row r="40" spans="1:11" ht="13.5" customHeight="1" x14ac:dyDescent="0.15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</row>
    <row r="41" spans="1:11" ht="13.5" customHeight="1" x14ac:dyDescent="0.15">
      <c r="A41" s="295"/>
      <c r="B41" s="295"/>
      <c r="C41" s="295"/>
      <c r="D41" s="295"/>
      <c r="E41" s="295"/>
      <c r="F41" s="295"/>
      <c r="G41" s="295"/>
      <c r="H41" s="295"/>
      <c r="I41" s="295"/>
      <c r="J41" s="295"/>
      <c r="K41" s="295"/>
    </row>
    <row r="42" spans="1:11" ht="13.5" customHeight="1" x14ac:dyDescent="0.15">
      <c r="A42" s="295"/>
      <c r="B42" s="295"/>
      <c r="C42" s="295"/>
      <c r="D42" s="295"/>
      <c r="E42" s="295"/>
      <c r="F42" s="295"/>
      <c r="G42" s="295"/>
      <c r="H42" s="295"/>
      <c r="I42" s="295"/>
      <c r="J42" s="295"/>
      <c r="K42" s="295"/>
    </row>
    <row r="43" spans="1:11" ht="13.5" customHeight="1" x14ac:dyDescent="0.15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</row>
    <row r="44" spans="1:11" ht="13.5" customHeight="1" x14ac:dyDescent="0.15">
      <c r="A44" s="295"/>
      <c r="B44" s="295"/>
      <c r="C44" s="295"/>
      <c r="D44" s="295"/>
      <c r="E44" s="295"/>
      <c r="F44" s="295"/>
      <c r="G44" s="295"/>
      <c r="H44" s="295"/>
      <c r="I44" s="295"/>
      <c r="J44" s="295"/>
      <c r="K44" s="295"/>
    </row>
    <row r="45" spans="1:11" ht="13.5" customHeight="1" x14ac:dyDescent="0.15">
      <c r="A45" s="295"/>
      <c r="B45" s="295"/>
      <c r="C45" s="295"/>
      <c r="D45" s="295"/>
      <c r="E45" s="295"/>
      <c r="F45" s="295"/>
      <c r="G45" s="295"/>
      <c r="H45" s="295"/>
      <c r="I45" s="295"/>
      <c r="J45" s="295"/>
      <c r="K45" s="295"/>
    </row>
    <row r="47" spans="1:11" ht="13.5" customHeight="1" x14ac:dyDescent="0.15">
      <c r="A47" s="296" t="s">
        <v>277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</row>
    <row r="48" spans="1:11" x14ac:dyDescent="0.15">
      <c r="A48" s="297"/>
      <c r="B48" s="297"/>
      <c r="C48" s="297"/>
      <c r="D48" s="297"/>
      <c r="E48" s="297"/>
      <c r="F48" s="297"/>
      <c r="G48" s="297"/>
      <c r="H48" s="297"/>
      <c r="I48" s="297"/>
      <c r="J48" s="297"/>
      <c r="K48" s="297"/>
    </row>
    <row r="49" spans="1:11" x14ac:dyDescent="0.15">
      <c r="A49" s="297"/>
      <c r="B49" s="297"/>
      <c r="C49" s="297"/>
      <c r="D49" s="297"/>
      <c r="E49" s="297"/>
      <c r="F49" s="297"/>
      <c r="G49" s="297"/>
      <c r="H49" s="297"/>
      <c r="I49" s="297"/>
      <c r="J49" s="297"/>
      <c r="K49" s="297"/>
    </row>
    <row r="50" spans="1:11" x14ac:dyDescent="0.15">
      <c r="A50" s="297"/>
      <c r="B50" s="297"/>
      <c r="C50" s="297"/>
      <c r="D50" s="297"/>
      <c r="E50" s="297"/>
      <c r="F50" s="297"/>
      <c r="G50" s="297"/>
      <c r="H50" s="297"/>
      <c r="I50" s="297"/>
      <c r="J50" s="297"/>
      <c r="K50" s="297"/>
    </row>
    <row r="51" spans="1:11" x14ac:dyDescent="0.1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</row>
    <row r="52" spans="1:11" x14ac:dyDescent="0.15">
      <c r="A52" s="297"/>
      <c r="B52" s="297"/>
      <c r="C52" s="297"/>
      <c r="D52" s="297"/>
      <c r="E52" s="297"/>
      <c r="F52" s="297"/>
      <c r="G52" s="297"/>
      <c r="H52" s="297"/>
      <c r="I52" s="297"/>
      <c r="J52" s="297"/>
      <c r="K52" s="297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activeCell="K7" sqref="K7:M7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3"/>
      <c r="I1" s="4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2" ht="27" customHeight="1" x14ac:dyDescent="0.15">
      <c r="B2" s="19" t="s">
        <v>0</v>
      </c>
      <c r="C2" s="20"/>
      <c r="D2" s="20"/>
      <c r="E2" s="20"/>
      <c r="F2" s="20"/>
      <c r="G2" s="20"/>
      <c r="H2" s="20"/>
      <c r="I2" s="2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299" t="s">
        <v>192</v>
      </c>
      <c r="Y2" s="299"/>
      <c r="Z2" s="299"/>
      <c r="AA2" s="299"/>
      <c r="AB2" s="299"/>
      <c r="AD2" s="6"/>
      <c r="AE2" s="6"/>
    </row>
    <row r="3" spans="2:32" ht="28.5" customHeight="1" x14ac:dyDescent="0.15">
      <c r="B3" s="74"/>
      <c r="C3" s="360" t="s">
        <v>150</v>
      </c>
      <c r="D3" s="361"/>
      <c r="E3" s="364" t="s">
        <v>1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/>
      <c r="Q3" s="313" t="s">
        <v>2</v>
      </c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/>
      <c r="AC3" s="7"/>
    </row>
    <row r="4" spans="2:32" x14ac:dyDescent="0.15">
      <c r="B4" s="75"/>
      <c r="C4" s="10"/>
      <c r="D4" s="89"/>
      <c r="E4" s="365" t="s">
        <v>3</v>
      </c>
      <c r="F4" s="324"/>
      <c r="G4" s="324"/>
      <c r="H4" s="70"/>
      <c r="I4" s="70"/>
      <c r="J4" s="70"/>
      <c r="K4" s="70"/>
      <c r="L4" s="70"/>
      <c r="M4" s="70"/>
      <c r="N4" s="70"/>
      <c r="O4" s="70"/>
      <c r="P4" s="101"/>
      <c r="Q4" s="324" t="s">
        <v>3</v>
      </c>
      <c r="R4" s="324"/>
      <c r="S4" s="324"/>
      <c r="T4" s="70"/>
      <c r="U4" s="70"/>
      <c r="V4" s="70"/>
      <c r="W4" s="70"/>
      <c r="X4" s="70"/>
      <c r="Y4" s="70"/>
      <c r="Z4" s="70"/>
      <c r="AA4" s="70"/>
      <c r="AB4" s="101"/>
      <c r="AC4" s="8"/>
      <c r="AD4" s="310"/>
      <c r="AE4" s="310"/>
      <c r="AF4" s="310"/>
    </row>
    <row r="5" spans="2:32" ht="15" customHeight="1" x14ac:dyDescent="0.15">
      <c r="B5" s="75"/>
      <c r="C5" s="10"/>
      <c r="D5" s="89"/>
      <c r="E5" s="365"/>
      <c r="F5" s="324"/>
      <c r="G5" s="324"/>
      <c r="H5" s="70"/>
      <c r="I5" s="70"/>
      <c r="J5" s="70"/>
      <c r="K5" s="318" t="s">
        <v>106</v>
      </c>
      <c r="L5" s="319"/>
      <c r="M5" s="319"/>
      <c r="N5" s="318" t="s">
        <v>107</v>
      </c>
      <c r="O5" s="319"/>
      <c r="P5" s="320"/>
      <c r="Q5" s="324"/>
      <c r="R5" s="324"/>
      <c r="S5" s="324"/>
      <c r="T5" s="70"/>
      <c r="U5" s="70"/>
      <c r="V5" s="70"/>
      <c r="W5" s="318" t="s">
        <v>106</v>
      </c>
      <c r="X5" s="319"/>
      <c r="Y5" s="320"/>
      <c r="Z5" s="318" t="s">
        <v>107</v>
      </c>
      <c r="AA5" s="319"/>
      <c r="AB5" s="320"/>
      <c r="AC5" s="8"/>
      <c r="AD5" s="310"/>
      <c r="AE5" s="310"/>
      <c r="AF5" s="310"/>
    </row>
    <row r="6" spans="2:32" ht="27" customHeight="1" x14ac:dyDescent="0.15">
      <c r="B6" s="76" t="s">
        <v>5</v>
      </c>
      <c r="C6" s="10"/>
      <c r="D6" s="89"/>
      <c r="E6" s="365"/>
      <c r="F6" s="324"/>
      <c r="G6" s="324"/>
      <c r="H6" s="315" t="s">
        <v>6</v>
      </c>
      <c r="I6" s="316"/>
      <c r="J6" s="316"/>
      <c r="K6" s="321"/>
      <c r="L6" s="322"/>
      <c r="M6" s="322"/>
      <c r="N6" s="321"/>
      <c r="O6" s="322"/>
      <c r="P6" s="323"/>
      <c r="Q6" s="324"/>
      <c r="R6" s="324"/>
      <c r="S6" s="324"/>
      <c r="T6" s="315" t="s">
        <v>6</v>
      </c>
      <c r="U6" s="316"/>
      <c r="V6" s="317"/>
      <c r="W6" s="321"/>
      <c r="X6" s="322"/>
      <c r="Y6" s="323"/>
      <c r="Z6" s="321"/>
      <c r="AA6" s="322"/>
      <c r="AB6" s="323"/>
      <c r="AC6" s="8"/>
      <c r="AD6" s="310"/>
      <c r="AE6" s="310"/>
      <c r="AF6" s="310"/>
    </row>
    <row r="7" spans="2:32" ht="17.45" customHeight="1" x14ac:dyDescent="0.15">
      <c r="B7" s="352" t="s">
        <v>7</v>
      </c>
      <c r="C7" s="362">
        <v>25</v>
      </c>
      <c r="D7" s="363"/>
      <c r="E7" s="326">
        <v>16356</v>
      </c>
      <c r="F7" s="327"/>
      <c r="G7" s="328"/>
      <c r="H7" s="326">
        <v>6890</v>
      </c>
      <c r="I7" s="327"/>
      <c r="J7" s="328"/>
      <c r="K7" s="326">
        <v>11051</v>
      </c>
      <c r="L7" s="327"/>
      <c r="M7" s="328"/>
      <c r="N7" s="326">
        <v>5305</v>
      </c>
      <c r="O7" s="327"/>
      <c r="P7" s="328"/>
      <c r="Q7" s="326">
        <v>4005</v>
      </c>
      <c r="R7" s="327"/>
      <c r="S7" s="328"/>
      <c r="T7" s="326">
        <v>1146</v>
      </c>
      <c r="U7" s="327"/>
      <c r="V7" s="328"/>
      <c r="W7" s="326">
        <v>2691</v>
      </c>
      <c r="X7" s="327"/>
      <c r="Y7" s="328"/>
      <c r="Z7" s="326">
        <v>1313</v>
      </c>
      <c r="AA7" s="327"/>
      <c r="AB7" s="328"/>
      <c r="AC7" s="9"/>
      <c r="AD7" s="298"/>
      <c r="AE7" s="298"/>
      <c r="AF7" s="298"/>
    </row>
    <row r="8" spans="2:32" ht="17.45" customHeight="1" x14ac:dyDescent="0.15">
      <c r="B8" s="353"/>
      <c r="C8" s="355">
        <v>26</v>
      </c>
      <c r="D8" s="356"/>
      <c r="E8" s="300">
        <v>15173</v>
      </c>
      <c r="F8" s="301"/>
      <c r="G8" s="302"/>
      <c r="H8" s="300">
        <v>6323</v>
      </c>
      <c r="I8" s="301"/>
      <c r="J8" s="302"/>
      <c r="K8" s="300">
        <v>9984</v>
      </c>
      <c r="L8" s="301"/>
      <c r="M8" s="302"/>
      <c r="N8" s="300">
        <v>5189</v>
      </c>
      <c r="O8" s="301"/>
      <c r="P8" s="302"/>
      <c r="Q8" s="300">
        <v>3672</v>
      </c>
      <c r="R8" s="301"/>
      <c r="S8" s="302"/>
      <c r="T8" s="300">
        <v>1081</v>
      </c>
      <c r="U8" s="301"/>
      <c r="V8" s="302"/>
      <c r="W8" s="300">
        <v>2440</v>
      </c>
      <c r="X8" s="301"/>
      <c r="Y8" s="302"/>
      <c r="Z8" s="300">
        <v>1231</v>
      </c>
      <c r="AA8" s="301"/>
      <c r="AB8" s="302"/>
      <c r="AC8" s="9"/>
      <c r="AD8" s="298"/>
      <c r="AE8" s="298"/>
      <c r="AF8" s="298"/>
    </row>
    <row r="9" spans="2:32" ht="17.45" customHeight="1" x14ac:dyDescent="0.15">
      <c r="B9" s="353"/>
      <c r="C9" s="355">
        <v>27</v>
      </c>
      <c r="D9" s="356"/>
      <c r="E9" s="300">
        <v>14790</v>
      </c>
      <c r="F9" s="301"/>
      <c r="G9" s="302"/>
      <c r="H9" s="300">
        <v>6020</v>
      </c>
      <c r="I9" s="301"/>
      <c r="J9" s="302"/>
      <c r="K9" s="300">
        <v>9746</v>
      </c>
      <c r="L9" s="301"/>
      <c r="M9" s="302"/>
      <c r="N9" s="300">
        <v>5043</v>
      </c>
      <c r="O9" s="301"/>
      <c r="P9" s="302"/>
      <c r="Q9" s="300">
        <v>3623</v>
      </c>
      <c r="R9" s="301"/>
      <c r="S9" s="302"/>
      <c r="T9" s="300">
        <v>1036</v>
      </c>
      <c r="U9" s="301"/>
      <c r="V9" s="302"/>
      <c r="W9" s="300">
        <v>2417</v>
      </c>
      <c r="X9" s="301"/>
      <c r="Y9" s="302"/>
      <c r="Z9" s="300">
        <v>1205</v>
      </c>
      <c r="AA9" s="301"/>
      <c r="AB9" s="302"/>
      <c r="AC9" s="9"/>
      <c r="AD9" s="298"/>
      <c r="AE9" s="298"/>
      <c r="AF9" s="298"/>
    </row>
    <row r="10" spans="2:32" ht="17.45" customHeight="1" x14ac:dyDescent="0.15">
      <c r="B10" s="353"/>
      <c r="C10" s="355">
        <v>28</v>
      </c>
      <c r="D10" s="356"/>
      <c r="E10" s="300">
        <v>14036</v>
      </c>
      <c r="F10" s="301"/>
      <c r="G10" s="302"/>
      <c r="H10" s="300">
        <v>5676</v>
      </c>
      <c r="I10" s="301"/>
      <c r="J10" s="302"/>
      <c r="K10" s="300">
        <v>9062</v>
      </c>
      <c r="L10" s="301"/>
      <c r="M10" s="302"/>
      <c r="N10" s="300">
        <v>4974</v>
      </c>
      <c r="O10" s="301"/>
      <c r="P10" s="302"/>
      <c r="Q10" s="300">
        <v>3378</v>
      </c>
      <c r="R10" s="301"/>
      <c r="S10" s="302"/>
      <c r="T10" s="300">
        <v>976</v>
      </c>
      <c r="U10" s="301"/>
      <c r="V10" s="302"/>
      <c r="W10" s="300">
        <v>2211</v>
      </c>
      <c r="X10" s="301"/>
      <c r="Y10" s="302"/>
      <c r="Z10" s="300">
        <v>1167</v>
      </c>
      <c r="AA10" s="301"/>
      <c r="AB10" s="302"/>
      <c r="AC10" s="9"/>
      <c r="AD10" s="298"/>
      <c r="AE10" s="298"/>
      <c r="AF10" s="298"/>
    </row>
    <row r="11" spans="2:32" x14ac:dyDescent="0.15">
      <c r="B11" s="353"/>
      <c r="C11" s="355">
        <v>29</v>
      </c>
      <c r="D11" s="356"/>
      <c r="E11" s="300">
        <v>13356</v>
      </c>
      <c r="F11" s="301"/>
      <c r="G11" s="302"/>
      <c r="H11" s="300">
        <v>5280</v>
      </c>
      <c r="I11" s="301"/>
      <c r="J11" s="302"/>
      <c r="K11" s="300">
        <v>8462</v>
      </c>
      <c r="L11" s="301"/>
      <c r="M11" s="302"/>
      <c r="N11" s="300">
        <v>4894</v>
      </c>
      <c r="O11" s="301"/>
      <c r="P11" s="302"/>
      <c r="Q11" s="300">
        <v>3227</v>
      </c>
      <c r="R11" s="301"/>
      <c r="S11" s="302"/>
      <c r="T11" s="300">
        <v>934</v>
      </c>
      <c r="U11" s="301"/>
      <c r="V11" s="302"/>
      <c r="W11" s="300">
        <v>2080</v>
      </c>
      <c r="X11" s="301"/>
      <c r="Y11" s="302"/>
      <c r="Z11" s="300">
        <v>1147</v>
      </c>
      <c r="AA11" s="301"/>
      <c r="AB11" s="302"/>
      <c r="AC11" s="9"/>
      <c r="AD11" s="298"/>
      <c r="AE11" s="298"/>
      <c r="AF11" s="298"/>
    </row>
    <row r="12" spans="2:32" ht="17.45" customHeight="1" x14ac:dyDescent="0.15">
      <c r="B12" s="353"/>
      <c r="C12" s="359">
        <v>30</v>
      </c>
      <c r="D12" s="356"/>
      <c r="E12" s="300">
        <v>12843</v>
      </c>
      <c r="F12" s="301"/>
      <c r="G12" s="301"/>
      <c r="H12" s="300">
        <v>5264</v>
      </c>
      <c r="I12" s="301"/>
      <c r="J12" s="302"/>
      <c r="K12" s="301">
        <v>7826</v>
      </c>
      <c r="L12" s="301"/>
      <c r="M12" s="301"/>
      <c r="N12" s="300">
        <v>5017</v>
      </c>
      <c r="O12" s="301"/>
      <c r="P12" s="302"/>
      <c r="Q12" s="301">
        <v>3077</v>
      </c>
      <c r="R12" s="301"/>
      <c r="S12" s="301"/>
      <c r="T12" s="300">
        <v>938</v>
      </c>
      <c r="U12" s="301"/>
      <c r="V12" s="302"/>
      <c r="W12" s="300">
        <v>1905</v>
      </c>
      <c r="X12" s="301"/>
      <c r="Y12" s="302"/>
      <c r="Z12" s="300">
        <v>1172</v>
      </c>
      <c r="AA12" s="301"/>
      <c r="AB12" s="302"/>
      <c r="AC12" s="9"/>
      <c r="AD12" s="30"/>
      <c r="AE12" s="30"/>
      <c r="AF12" s="30"/>
    </row>
    <row r="13" spans="2:32" ht="17.45" customHeight="1" x14ac:dyDescent="0.15">
      <c r="B13" s="354"/>
      <c r="C13" s="357" t="s">
        <v>234</v>
      </c>
      <c r="D13" s="358"/>
      <c r="E13" s="306">
        <v>12933</v>
      </c>
      <c r="F13" s="307"/>
      <c r="G13" s="307"/>
      <c r="H13" s="306">
        <v>5495</v>
      </c>
      <c r="I13" s="307"/>
      <c r="J13" s="307"/>
      <c r="K13" s="306">
        <v>7672</v>
      </c>
      <c r="L13" s="307"/>
      <c r="M13" s="307"/>
      <c r="N13" s="306">
        <v>5261</v>
      </c>
      <c r="O13" s="307"/>
      <c r="P13" s="307"/>
      <c r="Q13" s="306">
        <v>3062</v>
      </c>
      <c r="R13" s="307"/>
      <c r="S13" s="307"/>
      <c r="T13" s="306">
        <v>997</v>
      </c>
      <c r="U13" s="307"/>
      <c r="V13" s="307"/>
      <c r="W13" s="306">
        <v>1882</v>
      </c>
      <c r="X13" s="307"/>
      <c r="Y13" s="307"/>
      <c r="Z13" s="306">
        <v>1180</v>
      </c>
      <c r="AA13" s="307"/>
      <c r="AB13" s="325"/>
      <c r="AC13" s="9"/>
      <c r="AD13" s="298"/>
      <c r="AE13" s="298"/>
      <c r="AF13" s="298"/>
    </row>
    <row r="14" spans="2:32" ht="17.45" customHeight="1" x14ac:dyDescent="0.15">
      <c r="B14" s="311" t="s">
        <v>230</v>
      </c>
      <c r="C14" s="312"/>
      <c r="D14" s="90" t="s">
        <v>231</v>
      </c>
      <c r="E14" s="303">
        <v>13198</v>
      </c>
      <c r="F14" s="304"/>
      <c r="G14" s="304"/>
      <c r="H14" s="303">
        <v>5169</v>
      </c>
      <c r="I14" s="304"/>
      <c r="J14" s="305"/>
      <c r="K14" s="304">
        <v>7767</v>
      </c>
      <c r="L14" s="304"/>
      <c r="M14" s="304"/>
      <c r="N14" s="303">
        <v>5431</v>
      </c>
      <c r="O14" s="304"/>
      <c r="P14" s="305"/>
      <c r="Q14" s="304">
        <v>2941</v>
      </c>
      <c r="R14" s="304"/>
      <c r="S14" s="304"/>
      <c r="T14" s="303">
        <v>839</v>
      </c>
      <c r="U14" s="304"/>
      <c r="V14" s="305"/>
      <c r="W14" s="303">
        <v>1831</v>
      </c>
      <c r="X14" s="304"/>
      <c r="Y14" s="305"/>
      <c r="Z14" s="303">
        <v>1110</v>
      </c>
      <c r="AA14" s="304"/>
      <c r="AB14" s="305"/>
      <c r="AC14" s="9"/>
      <c r="AD14" s="298"/>
      <c r="AE14" s="298"/>
      <c r="AF14" s="298"/>
    </row>
    <row r="15" spans="2:32" s="206" customFormat="1" ht="17.45" customHeight="1" x14ac:dyDescent="0.15">
      <c r="B15" s="205"/>
      <c r="D15" s="207"/>
      <c r="E15" s="366"/>
      <c r="F15" s="367"/>
      <c r="G15" s="367"/>
      <c r="H15" s="308"/>
      <c r="I15" s="309"/>
      <c r="J15" s="309"/>
      <c r="K15" s="308"/>
      <c r="L15" s="309"/>
      <c r="M15" s="309"/>
      <c r="N15" s="308"/>
      <c r="O15" s="309"/>
      <c r="P15" s="309"/>
      <c r="Q15" s="366"/>
      <c r="R15" s="367"/>
      <c r="S15" s="367"/>
      <c r="T15" s="366"/>
      <c r="U15" s="367"/>
      <c r="V15" s="367"/>
      <c r="W15" s="308"/>
      <c r="X15" s="309"/>
      <c r="Y15" s="309"/>
      <c r="Z15" s="366"/>
      <c r="AA15" s="367"/>
      <c r="AB15" s="385"/>
      <c r="AC15" s="208"/>
      <c r="AD15" s="386"/>
      <c r="AE15" s="386"/>
      <c r="AF15" s="386"/>
    </row>
    <row r="16" spans="2:32" ht="17.45" customHeight="1" x14ac:dyDescent="0.15">
      <c r="B16" s="80"/>
      <c r="C16" s="216"/>
      <c r="D16" s="90" t="s">
        <v>213</v>
      </c>
      <c r="E16" s="303">
        <v>13767</v>
      </c>
      <c r="F16" s="304"/>
      <c r="G16" s="304"/>
      <c r="H16" s="303">
        <v>5322</v>
      </c>
      <c r="I16" s="304"/>
      <c r="J16" s="305"/>
      <c r="K16" s="304">
        <v>8174</v>
      </c>
      <c r="L16" s="304"/>
      <c r="M16" s="304"/>
      <c r="N16" s="303">
        <v>5593</v>
      </c>
      <c r="O16" s="304"/>
      <c r="P16" s="305"/>
      <c r="Q16" s="304">
        <v>3276</v>
      </c>
      <c r="R16" s="304"/>
      <c r="S16" s="304"/>
      <c r="T16" s="303">
        <v>952</v>
      </c>
      <c r="U16" s="304"/>
      <c r="V16" s="305"/>
      <c r="W16" s="303">
        <v>2050</v>
      </c>
      <c r="X16" s="304"/>
      <c r="Y16" s="305"/>
      <c r="Z16" s="303">
        <v>1226</v>
      </c>
      <c r="AA16" s="304"/>
      <c r="AB16" s="305"/>
      <c r="AC16" s="215"/>
      <c r="AD16" s="298"/>
      <c r="AE16" s="298"/>
      <c r="AF16" s="298"/>
    </row>
    <row r="17" spans="2:32" ht="17.45" customHeight="1" x14ac:dyDescent="0.15">
      <c r="B17" s="80"/>
      <c r="C17" s="220"/>
      <c r="D17" s="90" t="s">
        <v>215</v>
      </c>
      <c r="E17" s="303">
        <v>14204</v>
      </c>
      <c r="F17" s="304"/>
      <c r="G17" s="304"/>
      <c r="H17" s="303">
        <v>5836</v>
      </c>
      <c r="I17" s="304"/>
      <c r="J17" s="305"/>
      <c r="K17" s="304">
        <v>8280</v>
      </c>
      <c r="L17" s="304"/>
      <c r="M17" s="304"/>
      <c r="N17" s="303">
        <v>5924</v>
      </c>
      <c r="O17" s="304"/>
      <c r="P17" s="305"/>
      <c r="Q17" s="304">
        <v>3967</v>
      </c>
      <c r="R17" s="304"/>
      <c r="S17" s="304"/>
      <c r="T17" s="303">
        <v>1601</v>
      </c>
      <c r="U17" s="304"/>
      <c r="V17" s="305"/>
      <c r="W17" s="303">
        <v>2305</v>
      </c>
      <c r="X17" s="304"/>
      <c r="Y17" s="305"/>
      <c r="Z17" s="303">
        <v>1662</v>
      </c>
      <c r="AA17" s="304"/>
      <c r="AB17" s="305"/>
      <c r="AC17" s="219"/>
      <c r="AD17" s="298"/>
      <c r="AE17" s="298"/>
      <c r="AF17" s="298"/>
    </row>
    <row r="18" spans="2:32" ht="17.45" customHeight="1" x14ac:dyDescent="0.15">
      <c r="B18" s="80"/>
      <c r="C18" s="227"/>
      <c r="D18" s="90" t="s">
        <v>216</v>
      </c>
      <c r="E18" s="303">
        <v>14122</v>
      </c>
      <c r="F18" s="304"/>
      <c r="G18" s="304"/>
      <c r="H18" s="303">
        <v>6280</v>
      </c>
      <c r="I18" s="304"/>
      <c r="J18" s="305"/>
      <c r="K18" s="304">
        <v>8247</v>
      </c>
      <c r="L18" s="304"/>
      <c r="M18" s="304"/>
      <c r="N18" s="303">
        <v>5875</v>
      </c>
      <c r="O18" s="304"/>
      <c r="P18" s="305"/>
      <c r="Q18" s="304">
        <v>2955</v>
      </c>
      <c r="R18" s="304"/>
      <c r="S18" s="304"/>
      <c r="T18" s="303">
        <v>1160</v>
      </c>
      <c r="U18" s="304"/>
      <c r="V18" s="305"/>
      <c r="W18" s="303">
        <v>1814</v>
      </c>
      <c r="X18" s="304"/>
      <c r="Y18" s="305"/>
      <c r="Z18" s="303">
        <v>1141</v>
      </c>
      <c r="AA18" s="304"/>
      <c r="AB18" s="305"/>
      <c r="AC18" s="226"/>
      <c r="AD18" s="298"/>
      <c r="AE18" s="298"/>
      <c r="AF18" s="298"/>
    </row>
    <row r="19" spans="2:32" ht="17.45" customHeight="1" x14ac:dyDescent="0.15">
      <c r="B19" s="102"/>
      <c r="C19" s="67"/>
      <c r="D19" s="90" t="s">
        <v>217</v>
      </c>
      <c r="E19" s="303">
        <v>14383</v>
      </c>
      <c r="F19" s="304"/>
      <c r="G19" s="304"/>
      <c r="H19" s="303">
        <v>6707</v>
      </c>
      <c r="I19" s="304"/>
      <c r="J19" s="305"/>
      <c r="K19" s="304">
        <v>8340</v>
      </c>
      <c r="L19" s="304"/>
      <c r="M19" s="304"/>
      <c r="N19" s="303">
        <v>6043</v>
      </c>
      <c r="O19" s="304"/>
      <c r="P19" s="305"/>
      <c r="Q19" s="304">
        <v>3273</v>
      </c>
      <c r="R19" s="304"/>
      <c r="S19" s="304"/>
      <c r="T19" s="303">
        <v>1143</v>
      </c>
      <c r="U19" s="304"/>
      <c r="V19" s="305"/>
      <c r="W19" s="303">
        <v>1933</v>
      </c>
      <c r="X19" s="304"/>
      <c r="Y19" s="305"/>
      <c r="Z19" s="303">
        <v>1340</v>
      </c>
      <c r="AA19" s="304"/>
      <c r="AB19" s="305"/>
      <c r="AC19" s="230"/>
      <c r="AD19" s="298"/>
      <c r="AE19" s="298"/>
      <c r="AF19" s="298"/>
    </row>
    <row r="20" spans="2:32" ht="17.45" customHeight="1" x14ac:dyDescent="0.15">
      <c r="B20" s="102"/>
      <c r="C20" s="67"/>
      <c r="D20" s="90" t="s">
        <v>218</v>
      </c>
      <c r="E20" s="303">
        <v>14495</v>
      </c>
      <c r="F20" s="304"/>
      <c r="G20" s="304"/>
      <c r="H20" s="303">
        <v>6932</v>
      </c>
      <c r="I20" s="304"/>
      <c r="J20" s="305"/>
      <c r="K20" s="304">
        <v>8564</v>
      </c>
      <c r="L20" s="304"/>
      <c r="M20" s="304"/>
      <c r="N20" s="303">
        <v>5931</v>
      </c>
      <c r="O20" s="304"/>
      <c r="P20" s="305"/>
      <c r="Q20" s="304">
        <v>3046</v>
      </c>
      <c r="R20" s="304"/>
      <c r="S20" s="304"/>
      <c r="T20" s="303">
        <v>1052</v>
      </c>
      <c r="U20" s="304"/>
      <c r="V20" s="305"/>
      <c r="W20" s="303">
        <v>1962</v>
      </c>
      <c r="X20" s="304"/>
      <c r="Y20" s="305"/>
      <c r="Z20" s="303">
        <v>1084</v>
      </c>
      <c r="AA20" s="304"/>
      <c r="AB20" s="305"/>
      <c r="AC20" s="233"/>
      <c r="AD20" s="298"/>
      <c r="AE20" s="298"/>
      <c r="AF20" s="298"/>
    </row>
    <row r="21" spans="2:32" ht="17.45" customHeight="1" x14ac:dyDescent="0.15">
      <c r="B21" s="102"/>
      <c r="C21" s="67"/>
      <c r="D21" s="90" t="s">
        <v>222</v>
      </c>
      <c r="E21" s="303">
        <v>14804</v>
      </c>
      <c r="F21" s="304"/>
      <c r="G21" s="304"/>
      <c r="H21" s="303">
        <v>7423</v>
      </c>
      <c r="I21" s="304"/>
      <c r="J21" s="305"/>
      <c r="K21" s="304">
        <v>8791</v>
      </c>
      <c r="L21" s="304"/>
      <c r="M21" s="304"/>
      <c r="N21" s="303">
        <v>6013</v>
      </c>
      <c r="O21" s="304"/>
      <c r="P21" s="305"/>
      <c r="Q21" s="304">
        <v>2737</v>
      </c>
      <c r="R21" s="304"/>
      <c r="S21" s="304"/>
      <c r="T21" s="303">
        <v>952</v>
      </c>
      <c r="U21" s="304"/>
      <c r="V21" s="305"/>
      <c r="W21" s="303">
        <v>1729</v>
      </c>
      <c r="X21" s="304"/>
      <c r="Y21" s="305"/>
      <c r="Z21" s="303">
        <v>1008</v>
      </c>
      <c r="AA21" s="304"/>
      <c r="AB21" s="305"/>
      <c r="AC21" s="235"/>
      <c r="AD21" s="298"/>
      <c r="AE21" s="298"/>
      <c r="AF21" s="298"/>
    </row>
    <row r="22" spans="2:32" ht="17.45" customHeight="1" x14ac:dyDescent="0.15">
      <c r="B22" s="102"/>
      <c r="C22" s="232"/>
      <c r="D22" s="90" t="s">
        <v>224</v>
      </c>
      <c r="E22" s="303">
        <v>15316</v>
      </c>
      <c r="F22" s="304"/>
      <c r="G22" s="304"/>
      <c r="H22" s="303">
        <v>7790</v>
      </c>
      <c r="I22" s="304"/>
      <c r="J22" s="305"/>
      <c r="K22" s="304">
        <v>9114</v>
      </c>
      <c r="L22" s="304"/>
      <c r="M22" s="304"/>
      <c r="N22" s="303">
        <v>6202</v>
      </c>
      <c r="O22" s="304"/>
      <c r="P22" s="305"/>
      <c r="Q22" s="304">
        <v>2981</v>
      </c>
      <c r="R22" s="304"/>
      <c r="S22" s="304"/>
      <c r="T22" s="303">
        <v>940</v>
      </c>
      <c r="U22" s="304"/>
      <c r="V22" s="305"/>
      <c r="W22" s="303">
        <v>1838</v>
      </c>
      <c r="X22" s="304"/>
      <c r="Y22" s="305"/>
      <c r="Z22" s="303">
        <v>1143</v>
      </c>
      <c r="AA22" s="304"/>
      <c r="AB22" s="305"/>
      <c r="AC22" s="241"/>
      <c r="AD22" s="298"/>
      <c r="AE22" s="298"/>
      <c r="AF22" s="298"/>
    </row>
    <row r="23" spans="2:32" ht="17.45" customHeight="1" x14ac:dyDescent="0.15">
      <c r="B23" s="102"/>
      <c r="C23" s="67"/>
      <c r="D23" s="90" t="s">
        <v>225</v>
      </c>
      <c r="E23" s="303">
        <v>15747</v>
      </c>
      <c r="F23" s="304"/>
      <c r="G23" s="304"/>
      <c r="H23" s="303">
        <v>7895</v>
      </c>
      <c r="I23" s="304"/>
      <c r="J23" s="305"/>
      <c r="K23" s="304">
        <v>9240</v>
      </c>
      <c r="L23" s="304"/>
      <c r="M23" s="304"/>
      <c r="N23" s="303">
        <v>6507</v>
      </c>
      <c r="O23" s="304"/>
      <c r="P23" s="305"/>
      <c r="Q23" s="304">
        <v>3204</v>
      </c>
      <c r="R23" s="304"/>
      <c r="S23" s="304"/>
      <c r="T23" s="303">
        <v>1145</v>
      </c>
      <c r="U23" s="304"/>
      <c r="V23" s="305"/>
      <c r="W23" s="303">
        <v>1901</v>
      </c>
      <c r="X23" s="304"/>
      <c r="Y23" s="305"/>
      <c r="Z23" s="303">
        <v>1303</v>
      </c>
      <c r="AA23" s="304"/>
      <c r="AB23" s="305"/>
      <c r="AC23" s="243"/>
      <c r="AD23" s="298"/>
      <c r="AE23" s="298"/>
      <c r="AF23" s="298"/>
    </row>
    <row r="24" spans="2:32" ht="17.45" customHeight="1" x14ac:dyDescent="0.15">
      <c r="B24" s="80"/>
      <c r="C24" s="232"/>
      <c r="D24" s="90" t="s">
        <v>226</v>
      </c>
      <c r="E24" s="303">
        <v>15189</v>
      </c>
      <c r="F24" s="304"/>
      <c r="G24" s="304"/>
      <c r="H24" s="303">
        <v>7593</v>
      </c>
      <c r="I24" s="304"/>
      <c r="J24" s="305"/>
      <c r="K24" s="304">
        <v>8869</v>
      </c>
      <c r="L24" s="304"/>
      <c r="M24" s="304"/>
      <c r="N24" s="303">
        <v>6320</v>
      </c>
      <c r="O24" s="304"/>
      <c r="P24" s="305"/>
      <c r="Q24" s="304">
        <v>2398</v>
      </c>
      <c r="R24" s="304"/>
      <c r="S24" s="304"/>
      <c r="T24" s="303">
        <v>813</v>
      </c>
      <c r="U24" s="304"/>
      <c r="V24" s="305"/>
      <c r="W24" s="303">
        <v>1482</v>
      </c>
      <c r="X24" s="304"/>
      <c r="Y24" s="305"/>
      <c r="Z24" s="303">
        <v>916</v>
      </c>
      <c r="AA24" s="304"/>
      <c r="AB24" s="305"/>
      <c r="AC24" s="249"/>
      <c r="AD24" s="298"/>
      <c r="AE24" s="298"/>
      <c r="AF24" s="298"/>
    </row>
    <row r="25" spans="2:32" ht="17.45" customHeight="1" x14ac:dyDescent="0.15">
      <c r="B25" s="80"/>
      <c r="C25" s="232"/>
      <c r="D25" s="90" t="s">
        <v>227</v>
      </c>
      <c r="E25" s="303">
        <v>14500</v>
      </c>
      <c r="F25" s="304"/>
      <c r="G25" s="304"/>
      <c r="H25" s="303">
        <v>7250</v>
      </c>
      <c r="I25" s="304"/>
      <c r="J25" s="305"/>
      <c r="K25" s="304">
        <v>8496</v>
      </c>
      <c r="L25" s="304"/>
      <c r="M25" s="304"/>
      <c r="N25" s="303">
        <v>6004</v>
      </c>
      <c r="O25" s="304"/>
      <c r="P25" s="305"/>
      <c r="Q25" s="304">
        <v>2310</v>
      </c>
      <c r="R25" s="304"/>
      <c r="S25" s="304"/>
      <c r="T25" s="303">
        <v>821</v>
      </c>
      <c r="U25" s="304"/>
      <c r="V25" s="305"/>
      <c r="W25" s="303">
        <v>1475</v>
      </c>
      <c r="X25" s="304"/>
      <c r="Y25" s="305"/>
      <c r="Z25" s="303">
        <v>835</v>
      </c>
      <c r="AA25" s="304"/>
      <c r="AB25" s="305"/>
      <c r="AC25" s="252"/>
      <c r="AD25" s="298"/>
      <c r="AE25" s="298"/>
      <c r="AF25" s="298"/>
    </row>
    <row r="26" spans="2:32" ht="17.45" customHeight="1" x14ac:dyDescent="0.15">
      <c r="B26" s="311" t="s">
        <v>240</v>
      </c>
      <c r="C26" s="312"/>
      <c r="D26" s="90" t="s">
        <v>228</v>
      </c>
      <c r="E26" s="303">
        <v>14599</v>
      </c>
      <c r="F26" s="304"/>
      <c r="G26" s="304"/>
      <c r="H26" s="303">
        <v>7037</v>
      </c>
      <c r="I26" s="304"/>
      <c r="J26" s="305"/>
      <c r="K26" s="304">
        <v>8557</v>
      </c>
      <c r="L26" s="304"/>
      <c r="M26" s="304"/>
      <c r="N26" s="303">
        <v>6042</v>
      </c>
      <c r="O26" s="304"/>
      <c r="P26" s="305"/>
      <c r="Q26" s="304">
        <v>3143</v>
      </c>
      <c r="R26" s="304"/>
      <c r="S26" s="304"/>
      <c r="T26" s="303">
        <v>1066</v>
      </c>
      <c r="U26" s="304"/>
      <c r="V26" s="305"/>
      <c r="W26" s="303">
        <v>1918</v>
      </c>
      <c r="X26" s="304"/>
      <c r="Y26" s="305"/>
      <c r="Z26" s="303">
        <v>1225</v>
      </c>
      <c r="AA26" s="304"/>
      <c r="AB26" s="305"/>
      <c r="AC26" s="255"/>
      <c r="AD26" s="298"/>
      <c r="AE26" s="298"/>
      <c r="AF26" s="298"/>
    </row>
    <row r="27" spans="2:32" ht="17.45" customHeight="1" x14ac:dyDescent="0.15">
      <c r="B27" s="102"/>
      <c r="C27" s="67"/>
      <c r="D27" s="95" t="s">
        <v>231</v>
      </c>
      <c r="E27" s="374">
        <f>SUM(E29,E31,E35,E37,E39,E41,E43)</f>
        <v>14854</v>
      </c>
      <c r="F27" s="373"/>
      <c r="G27" s="373"/>
      <c r="H27" s="374">
        <f>SUM(H29,H31,H35,H37,H39,H41,H43)</f>
        <v>6533</v>
      </c>
      <c r="I27" s="373"/>
      <c r="J27" s="375"/>
      <c r="K27" s="373">
        <f>SUM(K29,K31,K35,K37,K39,K41,K43)</f>
        <v>8706</v>
      </c>
      <c r="L27" s="373"/>
      <c r="M27" s="373"/>
      <c r="N27" s="374">
        <f>SUM(N29,N31,N35,N37,N39,N41,N43)</f>
        <v>6148</v>
      </c>
      <c r="O27" s="373"/>
      <c r="P27" s="375"/>
      <c r="Q27" s="373">
        <f>SUM(Q29,Q31,Q35,Q37,Q39,Q41,Q43)</f>
        <v>3104</v>
      </c>
      <c r="R27" s="373"/>
      <c r="S27" s="373"/>
      <c r="T27" s="374">
        <f>SUM(T29,T31,T35,T37,T39,T41,T43)</f>
        <v>821</v>
      </c>
      <c r="U27" s="373"/>
      <c r="V27" s="375"/>
      <c r="W27" s="374">
        <f>SUM(W29,W31,W35,W37,W39,W41,W43)</f>
        <v>1912</v>
      </c>
      <c r="X27" s="373"/>
      <c r="Y27" s="375"/>
      <c r="Z27" s="374">
        <f>SUM(Z29,Z31,Z35,Z37,Z39,Z41,Z43)</f>
        <v>1192</v>
      </c>
      <c r="AA27" s="373"/>
      <c r="AB27" s="375"/>
      <c r="AC27" s="66"/>
      <c r="AD27" s="298"/>
      <c r="AE27" s="298"/>
      <c r="AF27" s="298"/>
    </row>
    <row r="28" spans="2:32" ht="20.25" customHeight="1" x14ac:dyDescent="0.15">
      <c r="B28" s="329" t="s">
        <v>8</v>
      </c>
      <c r="C28" s="330"/>
      <c r="D28" s="331"/>
      <c r="E28" s="340">
        <f>IF(ISERROR((E27-E14)/E14*100),"―",(E27-E14)/E14*100)</f>
        <v>12.547355659948478</v>
      </c>
      <c r="F28" s="341"/>
      <c r="G28" s="341"/>
      <c r="H28" s="340">
        <f>IF(ISERROR((H27-H14)/H14*100),"―",(H27-H14)/H14*100)</f>
        <v>26.388082801315534</v>
      </c>
      <c r="I28" s="341"/>
      <c r="J28" s="370"/>
      <c r="K28" s="341">
        <f>IF(ISERROR((K27-K14)/K14*100),"―",(K27-K14)/K14*100)</f>
        <v>12.08960988798764</v>
      </c>
      <c r="L28" s="341"/>
      <c r="M28" s="341"/>
      <c r="N28" s="340">
        <f>IF(ISERROR((N27-N14)/N14*100),"―",(N27-N14)/N14*100)</f>
        <v>13.201988584054503</v>
      </c>
      <c r="O28" s="341"/>
      <c r="P28" s="370"/>
      <c r="Q28" s="341">
        <f>IF(ISERROR((Q27-Q14)/Q14*100),"―",(Q27-Q14)/Q14*100)</f>
        <v>5.5423325399523975</v>
      </c>
      <c r="R28" s="341"/>
      <c r="S28" s="341"/>
      <c r="T28" s="340">
        <f>IF(ISERROR((T27-T14)/T14*100),"―",(T27-T14)/T14*100)</f>
        <v>-2.1454112038140645</v>
      </c>
      <c r="U28" s="341"/>
      <c r="V28" s="370"/>
      <c r="W28" s="340">
        <f>IF(ISERROR((W27-W14)/W14*100),"―",(W27-W14)/W14*100)</f>
        <v>4.4238121245221187</v>
      </c>
      <c r="X28" s="341"/>
      <c r="Y28" s="370"/>
      <c r="Z28" s="340">
        <f>IF(ISERROR((Z27-Z14)/Z14*100),"―",(Z27-Z14)/Z14*100)</f>
        <v>7.3873873873873865</v>
      </c>
      <c r="AA28" s="341"/>
      <c r="AB28" s="370"/>
      <c r="AC28" s="12"/>
      <c r="AD28" s="376"/>
      <c r="AE28" s="376"/>
      <c r="AF28" s="376"/>
    </row>
    <row r="29" spans="2:32" ht="17.25" customHeight="1" x14ac:dyDescent="0.15">
      <c r="B29" s="336" t="s">
        <v>88</v>
      </c>
      <c r="C29" s="338" t="s">
        <v>9</v>
      </c>
      <c r="D29" s="339"/>
      <c r="E29" s="342">
        <f>SUM(K29:P29)</f>
        <v>8420</v>
      </c>
      <c r="F29" s="343"/>
      <c r="G29" s="343"/>
      <c r="H29" s="342">
        <v>4009</v>
      </c>
      <c r="I29" s="343"/>
      <c r="J29" s="368"/>
      <c r="K29" s="343">
        <v>4980</v>
      </c>
      <c r="L29" s="343"/>
      <c r="M29" s="343"/>
      <c r="N29" s="342">
        <v>3440</v>
      </c>
      <c r="O29" s="343"/>
      <c r="P29" s="368"/>
      <c r="Q29" s="343">
        <f>SUM(W29:AB29)</f>
        <v>1625</v>
      </c>
      <c r="R29" s="343"/>
      <c r="S29" s="343"/>
      <c r="T29" s="342">
        <v>486</v>
      </c>
      <c r="U29" s="343"/>
      <c r="V29" s="368"/>
      <c r="W29" s="342">
        <v>1011</v>
      </c>
      <c r="X29" s="343"/>
      <c r="Y29" s="368"/>
      <c r="Z29" s="342">
        <v>614</v>
      </c>
      <c r="AA29" s="343"/>
      <c r="AB29" s="368"/>
      <c r="AC29" s="13"/>
      <c r="AD29" s="369"/>
      <c r="AE29" s="369"/>
      <c r="AF29" s="369"/>
    </row>
    <row r="30" spans="2:32" ht="17.25" customHeight="1" x14ac:dyDescent="0.15">
      <c r="B30" s="337"/>
      <c r="C30" s="332"/>
      <c r="D30" s="333"/>
      <c r="E30" s="105" t="s">
        <v>135</v>
      </c>
      <c r="F30" s="106">
        <v>18.2</v>
      </c>
      <c r="G30" s="107" t="s">
        <v>187</v>
      </c>
      <c r="H30" s="105" t="s">
        <v>186</v>
      </c>
      <c r="I30" s="106">
        <v>33.1</v>
      </c>
      <c r="J30" s="108" t="s">
        <v>187</v>
      </c>
      <c r="K30" s="107" t="s">
        <v>186</v>
      </c>
      <c r="L30" s="106">
        <v>18.899999999999999</v>
      </c>
      <c r="M30" s="107" t="s">
        <v>187</v>
      </c>
      <c r="N30" s="105" t="s">
        <v>186</v>
      </c>
      <c r="O30" s="106">
        <v>17.100000000000001</v>
      </c>
      <c r="P30" s="108" t="s">
        <v>187</v>
      </c>
      <c r="Q30" s="107" t="s">
        <v>186</v>
      </c>
      <c r="R30" s="106">
        <v>5.9</v>
      </c>
      <c r="S30" s="107" t="s">
        <v>187</v>
      </c>
      <c r="T30" s="105" t="s">
        <v>186</v>
      </c>
      <c r="U30" s="106">
        <v>-5.3</v>
      </c>
      <c r="V30" s="108" t="s">
        <v>187</v>
      </c>
      <c r="W30" s="105" t="s">
        <v>186</v>
      </c>
      <c r="X30" s="106">
        <v>4.4000000000000004</v>
      </c>
      <c r="Y30" s="108" t="s">
        <v>187</v>
      </c>
      <c r="Z30" s="105" t="s">
        <v>186</v>
      </c>
      <c r="AA30" s="106">
        <v>8.5</v>
      </c>
      <c r="AB30" s="108" t="s">
        <v>187</v>
      </c>
      <c r="AC30" s="14"/>
      <c r="AD30" s="14"/>
      <c r="AE30" s="15"/>
      <c r="AF30" s="14"/>
    </row>
    <row r="31" spans="2:32" ht="17.25" customHeight="1" x14ac:dyDescent="0.15">
      <c r="B31" s="337"/>
      <c r="C31" s="334" t="s">
        <v>10</v>
      </c>
      <c r="D31" s="335"/>
      <c r="E31" s="344">
        <f>SUM(K31:P31)</f>
        <v>1163</v>
      </c>
      <c r="F31" s="345"/>
      <c r="G31" s="345"/>
      <c r="H31" s="344">
        <v>393</v>
      </c>
      <c r="I31" s="345"/>
      <c r="J31" s="372"/>
      <c r="K31" s="345">
        <v>646</v>
      </c>
      <c r="L31" s="345"/>
      <c r="M31" s="345"/>
      <c r="N31" s="344">
        <v>517</v>
      </c>
      <c r="O31" s="345"/>
      <c r="P31" s="372"/>
      <c r="Q31" s="345">
        <f>SUM(W31:AB31)</f>
        <v>228</v>
      </c>
      <c r="R31" s="345"/>
      <c r="S31" s="345"/>
      <c r="T31" s="344">
        <v>51</v>
      </c>
      <c r="U31" s="345"/>
      <c r="V31" s="372"/>
      <c r="W31" s="344">
        <v>150</v>
      </c>
      <c r="X31" s="345"/>
      <c r="Y31" s="372"/>
      <c r="Z31" s="344">
        <v>78</v>
      </c>
      <c r="AA31" s="345"/>
      <c r="AB31" s="372"/>
      <c r="AC31" s="9"/>
      <c r="AD31" s="298"/>
      <c r="AE31" s="298"/>
      <c r="AF31" s="298"/>
    </row>
    <row r="32" spans="2:32" ht="17.25" customHeight="1" x14ac:dyDescent="0.15">
      <c r="B32" s="337"/>
      <c r="C32" s="334"/>
      <c r="D32" s="335"/>
      <c r="E32" s="105" t="s">
        <v>186</v>
      </c>
      <c r="F32" s="106">
        <v>6.7</v>
      </c>
      <c r="G32" s="107" t="s">
        <v>187</v>
      </c>
      <c r="H32" s="105" t="s">
        <v>186</v>
      </c>
      <c r="I32" s="106">
        <v>28</v>
      </c>
      <c r="J32" s="108" t="s">
        <v>187</v>
      </c>
      <c r="K32" s="107" t="s">
        <v>186</v>
      </c>
      <c r="L32" s="106">
        <v>5.2</v>
      </c>
      <c r="M32" s="107" t="s">
        <v>187</v>
      </c>
      <c r="N32" s="105" t="s">
        <v>186</v>
      </c>
      <c r="O32" s="106">
        <v>8.6</v>
      </c>
      <c r="P32" s="108" t="s">
        <v>187</v>
      </c>
      <c r="Q32" s="107" t="s">
        <v>186</v>
      </c>
      <c r="R32" s="106">
        <v>-17.7</v>
      </c>
      <c r="S32" s="107" t="s">
        <v>187</v>
      </c>
      <c r="T32" s="105" t="s">
        <v>186</v>
      </c>
      <c r="U32" s="106">
        <v>-15</v>
      </c>
      <c r="V32" s="108" t="s">
        <v>187</v>
      </c>
      <c r="W32" s="105" t="s">
        <v>186</v>
      </c>
      <c r="X32" s="106">
        <v>-14.3</v>
      </c>
      <c r="Y32" s="108" t="s">
        <v>187</v>
      </c>
      <c r="Z32" s="105" t="s">
        <v>186</v>
      </c>
      <c r="AA32" s="106">
        <v>-23.5</v>
      </c>
      <c r="AB32" s="108" t="s">
        <v>187</v>
      </c>
      <c r="AC32" s="14"/>
      <c r="AD32" s="14"/>
      <c r="AE32" s="15"/>
      <c r="AF32" s="14"/>
    </row>
    <row r="33" spans="2:32" ht="17.25" customHeight="1" x14ac:dyDescent="0.15">
      <c r="B33" s="96" t="s">
        <v>90</v>
      </c>
      <c r="C33" s="348" t="s">
        <v>105</v>
      </c>
      <c r="D33" s="349"/>
      <c r="E33" s="350">
        <f>SUM(K33:P33)</f>
        <v>279</v>
      </c>
      <c r="F33" s="351"/>
      <c r="G33" s="351"/>
      <c r="H33" s="350">
        <v>106</v>
      </c>
      <c r="I33" s="351"/>
      <c r="J33" s="371"/>
      <c r="K33" s="351">
        <v>144</v>
      </c>
      <c r="L33" s="351"/>
      <c r="M33" s="351"/>
      <c r="N33" s="350">
        <v>135</v>
      </c>
      <c r="O33" s="351"/>
      <c r="P33" s="371"/>
      <c r="Q33" s="351">
        <f>SUM(W33:AB33)</f>
        <v>46</v>
      </c>
      <c r="R33" s="351"/>
      <c r="S33" s="351"/>
      <c r="T33" s="350">
        <v>11</v>
      </c>
      <c r="U33" s="351"/>
      <c r="V33" s="371"/>
      <c r="W33" s="350">
        <v>32</v>
      </c>
      <c r="X33" s="351"/>
      <c r="Y33" s="371"/>
      <c r="Z33" s="350">
        <v>14</v>
      </c>
      <c r="AA33" s="351"/>
      <c r="AB33" s="371"/>
      <c r="AC33" s="9"/>
      <c r="AD33" s="298"/>
      <c r="AE33" s="298"/>
      <c r="AF33" s="298"/>
    </row>
    <row r="34" spans="2:32" ht="17.25" customHeight="1" x14ac:dyDescent="0.15">
      <c r="B34" s="97">
        <v>2</v>
      </c>
      <c r="C34" s="346"/>
      <c r="D34" s="347"/>
      <c r="E34" s="109" t="s">
        <v>186</v>
      </c>
      <c r="F34" s="110">
        <v>-2.4</v>
      </c>
      <c r="G34" s="111" t="s">
        <v>187</v>
      </c>
      <c r="H34" s="109" t="s">
        <v>186</v>
      </c>
      <c r="I34" s="110">
        <v>8.1999999999999993</v>
      </c>
      <c r="J34" s="112" t="s">
        <v>187</v>
      </c>
      <c r="K34" s="111" t="s">
        <v>186</v>
      </c>
      <c r="L34" s="110">
        <v>-8.9</v>
      </c>
      <c r="M34" s="111" t="s">
        <v>187</v>
      </c>
      <c r="N34" s="109" t="s">
        <v>186</v>
      </c>
      <c r="O34" s="110">
        <v>5.5</v>
      </c>
      <c r="P34" s="112" t="s">
        <v>187</v>
      </c>
      <c r="Q34" s="111" t="s">
        <v>186</v>
      </c>
      <c r="R34" s="110">
        <v>-28.1</v>
      </c>
      <c r="S34" s="111" t="s">
        <v>187</v>
      </c>
      <c r="T34" s="109" t="s">
        <v>186</v>
      </c>
      <c r="U34" s="110">
        <v>-47.6</v>
      </c>
      <c r="V34" s="112" t="s">
        <v>187</v>
      </c>
      <c r="W34" s="109" t="s">
        <v>186</v>
      </c>
      <c r="X34" s="110">
        <v>-15.8</v>
      </c>
      <c r="Y34" s="112" t="s">
        <v>187</v>
      </c>
      <c r="Z34" s="109" t="s">
        <v>186</v>
      </c>
      <c r="AA34" s="110">
        <v>-46.2</v>
      </c>
      <c r="AB34" s="112" t="s">
        <v>187</v>
      </c>
      <c r="AC34" s="14"/>
      <c r="AD34" s="14"/>
      <c r="AE34" s="15"/>
      <c r="AF34" s="14"/>
    </row>
    <row r="35" spans="2:32" ht="17.25" customHeight="1" x14ac:dyDescent="0.15">
      <c r="B35" s="96" t="s">
        <v>89</v>
      </c>
      <c r="C35" s="334" t="s">
        <v>11</v>
      </c>
      <c r="D35" s="335"/>
      <c r="E35" s="344">
        <f>SUM(K35:P35)</f>
        <v>1730</v>
      </c>
      <c r="F35" s="345"/>
      <c r="G35" s="345"/>
      <c r="H35" s="344">
        <v>726</v>
      </c>
      <c r="I35" s="345"/>
      <c r="J35" s="372"/>
      <c r="K35" s="345">
        <v>1096</v>
      </c>
      <c r="L35" s="345"/>
      <c r="M35" s="345"/>
      <c r="N35" s="344">
        <v>634</v>
      </c>
      <c r="O35" s="345"/>
      <c r="P35" s="372"/>
      <c r="Q35" s="345">
        <f>SUM(W35:AB35)</f>
        <v>420</v>
      </c>
      <c r="R35" s="345"/>
      <c r="S35" s="345"/>
      <c r="T35" s="344">
        <v>90</v>
      </c>
      <c r="U35" s="345"/>
      <c r="V35" s="372"/>
      <c r="W35" s="344">
        <v>277</v>
      </c>
      <c r="X35" s="345"/>
      <c r="Y35" s="372"/>
      <c r="Z35" s="344">
        <v>143</v>
      </c>
      <c r="AA35" s="345"/>
      <c r="AB35" s="372"/>
      <c r="AC35" s="9"/>
      <c r="AD35" s="298"/>
      <c r="AE35" s="298"/>
      <c r="AF35" s="298"/>
    </row>
    <row r="36" spans="2:32" ht="17.25" customHeight="1" x14ac:dyDescent="0.15">
      <c r="B36" s="96" t="s">
        <v>91</v>
      </c>
      <c r="C36" s="332"/>
      <c r="D36" s="333"/>
      <c r="E36" s="105" t="s">
        <v>186</v>
      </c>
      <c r="F36" s="106">
        <v>11.9</v>
      </c>
      <c r="G36" s="107" t="s">
        <v>187</v>
      </c>
      <c r="H36" s="105" t="s">
        <v>186</v>
      </c>
      <c r="I36" s="106">
        <v>19.8</v>
      </c>
      <c r="J36" s="108" t="s">
        <v>187</v>
      </c>
      <c r="K36" s="107" t="s">
        <v>186</v>
      </c>
      <c r="L36" s="106">
        <v>11</v>
      </c>
      <c r="M36" s="107" t="s">
        <v>187</v>
      </c>
      <c r="N36" s="105" t="s">
        <v>186</v>
      </c>
      <c r="O36" s="106">
        <v>13.4</v>
      </c>
      <c r="P36" s="108" t="s">
        <v>187</v>
      </c>
      <c r="Q36" s="107" t="s">
        <v>186</v>
      </c>
      <c r="R36" s="106">
        <v>7.4</v>
      </c>
      <c r="S36" s="107" t="s">
        <v>187</v>
      </c>
      <c r="T36" s="105" t="s">
        <v>186</v>
      </c>
      <c r="U36" s="106">
        <v>1.1000000000000001</v>
      </c>
      <c r="V36" s="108" t="s">
        <v>187</v>
      </c>
      <c r="W36" s="105" t="s">
        <v>186</v>
      </c>
      <c r="X36" s="106">
        <v>9.1</v>
      </c>
      <c r="Y36" s="108" t="s">
        <v>187</v>
      </c>
      <c r="Z36" s="105" t="s">
        <v>186</v>
      </c>
      <c r="AA36" s="106">
        <v>4.4000000000000004</v>
      </c>
      <c r="AB36" s="108" t="s">
        <v>187</v>
      </c>
      <c r="AC36" s="14"/>
      <c r="AD36" s="14"/>
      <c r="AE36" s="15"/>
      <c r="AF36" s="14"/>
    </row>
    <row r="37" spans="2:32" ht="17.25" customHeight="1" x14ac:dyDescent="0.15">
      <c r="B37" s="97" t="s">
        <v>112</v>
      </c>
      <c r="C37" s="334" t="s">
        <v>12</v>
      </c>
      <c r="D37" s="335"/>
      <c r="E37" s="344">
        <f>SUM(K37:P37)</f>
        <v>662</v>
      </c>
      <c r="F37" s="345"/>
      <c r="G37" s="345"/>
      <c r="H37" s="344">
        <v>288</v>
      </c>
      <c r="I37" s="345"/>
      <c r="J37" s="372"/>
      <c r="K37" s="345">
        <v>359</v>
      </c>
      <c r="L37" s="345"/>
      <c r="M37" s="345"/>
      <c r="N37" s="344">
        <v>303</v>
      </c>
      <c r="O37" s="345"/>
      <c r="P37" s="372"/>
      <c r="Q37" s="345">
        <f>SUM(W37:AB37)</f>
        <v>164</v>
      </c>
      <c r="R37" s="345"/>
      <c r="S37" s="345"/>
      <c r="T37" s="344">
        <v>47</v>
      </c>
      <c r="U37" s="345"/>
      <c r="V37" s="372"/>
      <c r="W37" s="344">
        <v>84</v>
      </c>
      <c r="X37" s="345"/>
      <c r="Y37" s="372"/>
      <c r="Z37" s="344">
        <v>80</v>
      </c>
      <c r="AA37" s="345"/>
      <c r="AB37" s="372"/>
      <c r="AC37" s="9"/>
      <c r="AD37" s="298"/>
      <c r="AE37" s="298"/>
      <c r="AF37" s="298"/>
    </row>
    <row r="38" spans="2:32" ht="17.25" customHeight="1" x14ac:dyDescent="0.15">
      <c r="B38" s="337" t="s">
        <v>14</v>
      </c>
      <c r="C38" s="332"/>
      <c r="D38" s="333"/>
      <c r="E38" s="105" t="s">
        <v>186</v>
      </c>
      <c r="F38" s="106">
        <v>1.8</v>
      </c>
      <c r="G38" s="107" t="s">
        <v>187</v>
      </c>
      <c r="H38" s="105" t="s">
        <v>186</v>
      </c>
      <c r="I38" s="106">
        <v>12.5</v>
      </c>
      <c r="J38" s="108" t="s">
        <v>187</v>
      </c>
      <c r="K38" s="107" t="s">
        <v>186</v>
      </c>
      <c r="L38" s="106">
        <v>-2.2000000000000002</v>
      </c>
      <c r="M38" s="107" t="s">
        <v>187</v>
      </c>
      <c r="N38" s="105" t="s">
        <v>186</v>
      </c>
      <c r="O38" s="106">
        <v>7.1</v>
      </c>
      <c r="P38" s="108" t="s">
        <v>187</v>
      </c>
      <c r="Q38" s="107" t="s">
        <v>186</v>
      </c>
      <c r="R38" s="106">
        <v>3.8</v>
      </c>
      <c r="S38" s="107" t="s">
        <v>187</v>
      </c>
      <c r="T38" s="105" t="s">
        <v>186</v>
      </c>
      <c r="U38" s="106">
        <v>17.5</v>
      </c>
      <c r="V38" s="108" t="s">
        <v>187</v>
      </c>
      <c r="W38" s="105" t="s">
        <v>186</v>
      </c>
      <c r="X38" s="106">
        <v>-12.5</v>
      </c>
      <c r="Y38" s="108" t="s">
        <v>187</v>
      </c>
      <c r="Z38" s="105" t="s">
        <v>186</v>
      </c>
      <c r="AA38" s="106">
        <v>29</v>
      </c>
      <c r="AB38" s="108" t="s">
        <v>187</v>
      </c>
      <c r="AC38" s="14"/>
      <c r="AD38" s="14"/>
      <c r="AE38" s="15"/>
      <c r="AF38" s="14"/>
    </row>
    <row r="39" spans="2:32" ht="17.25" customHeight="1" x14ac:dyDescent="0.15">
      <c r="B39" s="337"/>
      <c r="C39" s="334" t="s">
        <v>13</v>
      </c>
      <c r="D39" s="335"/>
      <c r="E39" s="344">
        <f>SUM(K39:P39)</f>
        <v>868</v>
      </c>
      <c r="F39" s="345"/>
      <c r="G39" s="345"/>
      <c r="H39" s="344">
        <v>342</v>
      </c>
      <c r="I39" s="345"/>
      <c r="J39" s="372"/>
      <c r="K39" s="345">
        <v>496</v>
      </c>
      <c r="L39" s="345"/>
      <c r="M39" s="345"/>
      <c r="N39" s="344">
        <v>372</v>
      </c>
      <c r="O39" s="345"/>
      <c r="P39" s="372"/>
      <c r="Q39" s="345">
        <f>SUM(W39:AB39)</f>
        <v>167</v>
      </c>
      <c r="R39" s="345"/>
      <c r="S39" s="345"/>
      <c r="T39" s="344">
        <v>44</v>
      </c>
      <c r="U39" s="345"/>
      <c r="V39" s="372"/>
      <c r="W39" s="344">
        <v>104</v>
      </c>
      <c r="X39" s="345"/>
      <c r="Y39" s="372"/>
      <c r="Z39" s="344">
        <v>63</v>
      </c>
      <c r="AA39" s="345"/>
      <c r="AB39" s="372"/>
      <c r="AC39" s="9"/>
      <c r="AD39" s="298"/>
      <c r="AE39" s="298"/>
      <c r="AF39" s="298"/>
    </row>
    <row r="40" spans="2:32" ht="17.25" customHeight="1" x14ac:dyDescent="0.15">
      <c r="B40" s="337"/>
      <c r="C40" s="332"/>
      <c r="D40" s="333"/>
      <c r="E40" s="105" t="s">
        <v>186</v>
      </c>
      <c r="F40" s="106">
        <v>1</v>
      </c>
      <c r="G40" s="107" t="s">
        <v>187</v>
      </c>
      <c r="H40" s="105" t="s">
        <v>186</v>
      </c>
      <c r="I40" s="106">
        <v>7.2</v>
      </c>
      <c r="J40" s="108" t="s">
        <v>187</v>
      </c>
      <c r="K40" s="107" t="s">
        <v>186</v>
      </c>
      <c r="L40" s="106">
        <v>-0.6</v>
      </c>
      <c r="M40" s="107" t="s">
        <v>187</v>
      </c>
      <c r="N40" s="105" t="s">
        <v>186</v>
      </c>
      <c r="O40" s="106">
        <v>3.3</v>
      </c>
      <c r="P40" s="108" t="s">
        <v>187</v>
      </c>
      <c r="Q40" s="107" t="s">
        <v>186</v>
      </c>
      <c r="R40" s="106">
        <v>-12.6</v>
      </c>
      <c r="S40" s="107" t="s">
        <v>187</v>
      </c>
      <c r="T40" s="105" t="s">
        <v>186</v>
      </c>
      <c r="U40" s="106">
        <v>7.3</v>
      </c>
      <c r="V40" s="108" t="s">
        <v>187</v>
      </c>
      <c r="W40" s="105" t="s">
        <v>186</v>
      </c>
      <c r="X40" s="106">
        <v>-1</v>
      </c>
      <c r="Y40" s="108" t="s">
        <v>187</v>
      </c>
      <c r="Z40" s="105" t="s">
        <v>186</v>
      </c>
      <c r="AA40" s="106">
        <v>-26.7</v>
      </c>
      <c r="AB40" s="108" t="s">
        <v>187</v>
      </c>
      <c r="AC40" s="14"/>
      <c r="AD40" s="14"/>
      <c r="AE40" s="15"/>
      <c r="AF40" s="14"/>
    </row>
    <row r="41" spans="2:32" ht="17.25" customHeight="1" x14ac:dyDescent="0.15">
      <c r="B41" s="337"/>
      <c r="C41" s="334" t="s">
        <v>15</v>
      </c>
      <c r="D41" s="335"/>
      <c r="E41" s="344">
        <f>SUM(K41:P41)</f>
        <v>902</v>
      </c>
      <c r="F41" s="345"/>
      <c r="G41" s="345"/>
      <c r="H41" s="344">
        <v>337</v>
      </c>
      <c r="I41" s="345"/>
      <c r="J41" s="372"/>
      <c r="K41" s="345">
        <v>507</v>
      </c>
      <c r="L41" s="345"/>
      <c r="M41" s="345"/>
      <c r="N41" s="344">
        <v>395</v>
      </c>
      <c r="O41" s="345"/>
      <c r="P41" s="372"/>
      <c r="Q41" s="345">
        <f>SUM(W41:AB41)</f>
        <v>216</v>
      </c>
      <c r="R41" s="345"/>
      <c r="S41" s="345"/>
      <c r="T41" s="344">
        <v>41</v>
      </c>
      <c r="U41" s="345"/>
      <c r="V41" s="372"/>
      <c r="W41" s="344">
        <v>129</v>
      </c>
      <c r="X41" s="345"/>
      <c r="Y41" s="372"/>
      <c r="Z41" s="344">
        <v>87</v>
      </c>
      <c r="AA41" s="345"/>
      <c r="AB41" s="372"/>
      <c r="AC41" s="9"/>
      <c r="AD41" s="298"/>
      <c r="AE41" s="298"/>
      <c r="AF41" s="298"/>
    </row>
    <row r="42" spans="2:32" ht="17.25" customHeight="1" x14ac:dyDescent="0.15">
      <c r="B42" s="337"/>
      <c r="C42" s="332"/>
      <c r="D42" s="333"/>
      <c r="E42" s="105" t="s">
        <v>186</v>
      </c>
      <c r="F42" s="106">
        <v>6.4</v>
      </c>
      <c r="G42" s="107" t="s">
        <v>187</v>
      </c>
      <c r="H42" s="105" t="s">
        <v>186</v>
      </c>
      <c r="I42" s="106">
        <v>15.8</v>
      </c>
      <c r="J42" s="108" t="s">
        <v>187</v>
      </c>
      <c r="K42" s="107" t="s">
        <v>186</v>
      </c>
      <c r="L42" s="106">
        <v>1</v>
      </c>
      <c r="M42" s="107" t="s">
        <v>187</v>
      </c>
      <c r="N42" s="105" t="s">
        <v>186</v>
      </c>
      <c r="O42" s="106">
        <v>14.2</v>
      </c>
      <c r="P42" s="108" t="s">
        <v>187</v>
      </c>
      <c r="Q42" s="107" t="s">
        <v>186</v>
      </c>
      <c r="R42" s="106">
        <v>44</v>
      </c>
      <c r="S42" s="107" t="s">
        <v>187</v>
      </c>
      <c r="T42" s="105" t="s">
        <v>186</v>
      </c>
      <c r="U42" s="106">
        <v>10.8</v>
      </c>
      <c r="V42" s="108" t="s">
        <v>187</v>
      </c>
      <c r="W42" s="105" t="s">
        <v>186</v>
      </c>
      <c r="X42" s="106">
        <v>41.8</v>
      </c>
      <c r="Y42" s="108" t="s">
        <v>187</v>
      </c>
      <c r="Z42" s="105" t="s">
        <v>186</v>
      </c>
      <c r="AA42" s="106">
        <v>47.5</v>
      </c>
      <c r="AB42" s="108" t="s">
        <v>187</v>
      </c>
      <c r="AC42" s="14"/>
      <c r="AD42" s="14"/>
      <c r="AE42" s="15"/>
      <c r="AF42" s="14"/>
    </row>
    <row r="43" spans="2:32" ht="17.25" customHeight="1" x14ac:dyDescent="0.15">
      <c r="B43" s="337"/>
      <c r="C43" s="334" t="s">
        <v>16</v>
      </c>
      <c r="D43" s="335"/>
      <c r="E43" s="344">
        <f>SUM(K43:P43)</f>
        <v>1109</v>
      </c>
      <c r="F43" s="345"/>
      <c r="G43" s="345"/>
      <c r="H43" s="344">
        <v>438</v>
      </c>
      <c r="I43" s="345"/>
      <c r="J43" s="372"/>
      <c r="K43" s="345">
        <v>622</v>
      </c>
      <c r="L43" s="345"/>
      <c r="M43" s="345"/>
      <c r="N43" s="344">
        <v>487</v>
      </c>
      <c r="O43" s="345"/>
      <c r="P43" s="372"/>
      <c r="Q43" s="345">
        <f>SUM(W43:AB43)</f>
        <v>284</v>
      </c>
      <c r="R43" s="345"/>
      <c r="S43" s="345"/>
      <c r="T43" s="344">
        <v>62</v>
      </c>
      <c r="U43" s="345"/>
      <c r="V43" s="372"/>
      <c r="W43" s="344">
        <v>157</v>
      </c>
      <c r="X43" s="345"/>
      <c r="Y43" s="372"/>
      <c r="Z43" s="344">
        <v>127</v>
      </c>
      <c r="AA43" s="345"/>
      <c r="AB43" s="372"/>
      <c r="AC43" s="9"/>
      <c r="AD43" s="298"/>
      <c r="AE43" s="298"/>
      <c r="AF43" s="298"/>
    </row>
    <row r="44" spans="2:32" ht="17.25" customHeight="1" x14ac:dyDescent="0.15">
      <c r="B44" s="382"/>
      <c r="C44" s="383"/>
      <c r="D44" s="384"/>
      <c r="E44" s="98" t="s">
        <v>186</v>
      </c>
      <c r="F44" s="99">
        <v>2.8</v>
      </c>
      <c r="G44" s="103" t="s">
        <v>187</v>
      </c>
      <c r="H44" s="98" t="s">
        <v>186</v>
      </c>
      <c r="I44" s="99">
        <v>16.2</v>
      </c>
      <c r="J44" s="100" t="s">
        <v>187</v>
      </c>
      <c r="K44" s="103" t="s">
        <v>186</v>
      </c>
      <c r="L44" s="99">
        <v>2</v>
      </c>
      <c r="M44" s="103" t="s">
        <v>187</v>
      </c>
      <c r="N44" s="98" t="s">
        <v>186</v>
      </c>
      <c r="O44" s="99">
        <v>3.8</v>
      </c>
      <c r="P44" s="100" t="s">
        <v>187</v>
      </c>
      <c r="Q44" s="103" t="s">
        <v>232</v>
      </c>
      <c r="R44" s="99">
        <v>18.3</v>
      </c>
      <c r="S44" s="103" t="s">
        <v>187</v>
      </c>
      <c r="T44" s="98" t="s">
        <v>232</v>
      </c>
      <c r="U44" s="99">
        <v>5.0999999999999996</v>
      </c>
      <c r="V44" s="100" t="s">
        <v>187</v>
      </c>
      <c r="W44" s="98" t="s">
        <v>186</v>
      </c>
      <c r="X44" s="99">
        <v>10.6</v>
      </c>
      <c r="Y44" s="100" t="s">
        <v>187</v>
      </c>
      <c r="Z44" s="98" t="s">
        <v>223</v>
      </c>
      <c r="AA44" s="99">
        <v>29.6</v>
      </c>
      <c r="AB44" s="100" t="s">
        <v>187</v>
      </c>
      <c r="AC44" s="14"/>
      <c r="AD44" s="14"/>
      <c r="AE44" s="15"/>
      <c r="AF44" s="14"/>
    </row>
    <row r="45" spans="2:32" ht="17.45" customHeight="1" x14ac:dyDescent="0.15">
      <c r="B45" s="380" t="s">
        <v>146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79" t="s">
        <v>207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</row>
    <row r="47" spans="2:32" x14ac:dyDescent="0.15"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8"/>
    </row>
  </sheetData>
  <mergeCells count="314">
    <mergeCell ref="E27:G27"/>
    <mergeCell ref="K23:M23"/>
    <mergeCell ref="N23:P23"/>
    <mergeCell ref="N16:P16"/>
    <mergeCell ref="K19:M19"/>
    <mergeCell ref="K17:M17"/>
    <mergeCell ref="N17:P17"/>
    <mergeCell ref="T24:V24"/>
    <mergeCell ref="W24:Y24"/>
    <mergeCell ref="H21:J21"/>
    <mergeCell ref="Q17:S17"/>
    <mergeCell ref="T17:V17"/>
    <mergeCell ref="E16:G16"/>
    <mergeCell ref="E17:G17"/>
    <mergeCell ref="H17:J17"/>
    <mergeCell ref="E23:G23"/>
    <mergeCell ref="E22:G22"/>
    <mergeCell ref="E24:G24"/>
    <mergeCell ref="H18:J18"/>
    <mergeCell ref="H16:J16"/>
    <mergeCell ref="N20:P20"/>
    <mergeCell ref="K16:M16"/>
    <mergeCell ref="N19:P19"/>
    <mergeCell ref="K18:M18"/>
    <mergeCell ref="AD18:AF18"/>
    <mergeCell ref="W19:Y19"/>
    <mergeCell ref="E25:G25"/>
    <mergeCell ref="H25:J25"/>
    <mergeCell ref="K25:M25"/>
    <mergeCell ref="N25:P25"/>
    <mergeCell ref="Q25:S25"/>
    <mergeCell ref="T25:V25"/>
    <mergeCell ref="W25:Y25"/>
    <mergeCell ref="Z25:AB25"/>
    <mergeCell ref="Z24:AB24"/>
    <mergeCell ref="AD24:AF24"/>
    <mergeCell ref="Z20:AB20"/>
    <mergeCell ref="W18:Y18"/>
    <mergeCell ref="Z18:AB18"/>
    <mergeCell ref="T19:V19"/>
    <mergeCell ref="Q18:S18"/>
    <mergeCell ref="T18:V18"/>
    <mergeCell ref="W20:Y20"/>
    <mergeCell ref="E21:G21"/>
    <mergeCell ref="E20:G20"/>
    <mergeCell ref="H20:J20"/>
    <mergeCell ref="H19:J19"/>
    <mergeCell ref="E19:G19"/>
    <mergeCell ref="AD9:AF9"/>
    <mergeCell ref="Z15:AB15"/>
    <mergeCell ref="T12:V12"/>
    <mergeCell ref="Z5:AB6"/>
    <mergeCell ref="Q15:S15"/>
    <mergeCell ref="Q13:S13"/>
    <mergeCell ref="W8:Y8"/>
    <mergeCell ref="Q8:S8"/>
    <mergeCell ref="Q9:S9"/>
    <mergeCell ref="Q10:S10"/>
    <mergeCell ref="T8:V8"/>
    <mergeCell ref="T9:V9"/>
    <mergeCell ref="Z9:AB9"/>
    <mergeCell ref="AD8:AF8"/>
    <mergeCell ref="AD11:AF11"/>
    <mergeCell ref="T13:V13"/>
    <mergeCell ref="T15:V15"/>
    <mergeCell ref="AD14:AF14"/>
    <mergeCell ref="Z12:AB12"/>
    <mergeCell ref="Z14:AB14"/>
    <mergeCell ref="AD15:AF15"/>
    <mergeCell ref="AD13:AF13"/>
    <mergeCell ref="W14:Y14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43:Y43"/>
    <mergeCell ref="K43:M43"/>
    <mergeCell ref="C38:D38"/>
    <mergeCell ref="C40:D40"/>
    <mergeCell ref="K37:M37"/>
    <mergeCell ref="T29:V29"/>
    <mergeCell ref="H27:J27"/>
    <mergeCell ref="H28:J28"/>
    <mergeCell ref="AD7:AF7"/>
    <mergeCell ref="Z7:AB7"/>
    <mergeCell ref="Z10:AB10"/>
    <mergeCell ref="T11:V11"/>
    <mergeCell ref="W9:Y9"/>
    <mergeCell ref="T7:V7"/>
    <mergeCell ref="Q7:S7"/>
    <mergeCell ref="Q23:S23"/>
    <mergeCell ref="T23:V23"/>
    <mergeCell ref="W23:Y23"/>
    <mergeCell ref="Z23:AB23"/>
    <mergeCell ref="Z22:AB22"/>
    <mergeCell ref="Z11:AB11"/>
    <mergeCell ref="Q20:S20"/>
    <mergeCell ref="AD25:AF25"/>
    <mergeCell ref="Q11:S11"/>
    <mergeCell ref="Q14:S14"/>
    <mergeCell ref="N37:P37"/>
    <mergeCell ref="T21:V21"/>
    <mergeCell ref="K20:M20"/>
    <mergeCell ref="T16:V16"/>
    <mergeCell ref="Q35:S35"/>
    <mergeCell ref="Q29:S29"/>
    <mergeCell ref="Q33:S33"/>
    <mergeCell ref="N29:P29"/>
    <mergeCell ref="N28:P28"/>
    <mergeCell ref="Q31:S31"/>
    <mergeCell ref="AD43:AF43"/>
    <mergeCell ref="C41:D41"/>
    <mergeCell ref="C43:D43"/>
    <mergeCell ref="E43:G43"/>
    <mergeCell ref="Q41:S41"/>
    <mergeCell ref="E41:G41"/>
    <mergeCell ref="N43:P43"/>
    <mergeCell ref="T43:V43"/>
    <mergeCell ref="Z43:AB43"/>
    <mergeCell ref="AD41:AF41"/>
    <mergeCell ref="H41:J41"/>
    <mergeCell ref="H43:J43"/>
    <mergeCell ref="T41:V41"/>
    <mergeCell ref="AD39:AF39"/>
    <mergeCell ref="W39:Y39"/>
    <mergeCell ref="Z39:AB39"/>
    <mergeCell ref="W16:Y16"/>
    <mergeCell ref="Z16:AB16"/>
    <mergeCell ref="AD16:AF16"/>
    <mergeCell ref="W17:Y17"/>
    <mergeCell ref="Z17:AB17"/>
    <mergeCell ref="AD37:AF37"/>
    <mergeCell ref="AD28:AF28"/>
    <mergeCell ref="AD27:AF27"/>
    <mergeCell ref="AD23:AF23"/>
    <mergeCell ref="AD22:AF22"/>
    <mergeCell ref="AD20:AF20"/>
    <mergeCell ref="W21:Y21"/>
    <mergeCell ref="Z21:AB21"/>
    <mergeCell ref="AD21:AF21"/>
    <mergeCell ref="Z27:AB27"/>
    <mergeCell ref="Z28:AB28"/>
    <mergeCell ref="Z19:AB19"/>
    <mergeCell ref="AD17:AF17"/>
    <mergeCell ref="AD19:AF19"/>
    <mergeCell ref="W22:Y22"/>
    <mergeCell ref="W35:Y35"/>
    <mergeCell ref="AD33:AF33"/>
    <mergeCell ref="Z31:AB31"/>
    <mergeCell ref="W33:Y33"/>
    <mergeCell ref="W31:Y31"/>
    <mergeCell ref="Q27:S27"/>
    <mergeCell ref="T33:V33"/>
    <mergeCell ref="Z37:AB37"/>
    <mergeCell ref="N35:P35"/>
    <mergeCell ref="H33:J33"/>
    <mergeCell ref="H35:J35"/>
    <mergeCell ref="H31:J31"/>
    <mergeCell ref="N31:P31"/>
    <mergeCell ref="T31:V31"/>
    <mergeCell ref="K27:M27"/>
    <mergeCell ref="T27:V27"/>
    <mergeCell ref="N27:P27"/>
    <mergeCell ref="W27:Y27"/>
    <mergeCell ref="H29:J29"/>
    <mergeCell ref="Q28:S28"/>
    <mergeCell ref="T37:V37"/>
    <mergeCell ref="T35:V35"/>
    <mergeCell ref="H37:J37"/>
    <mergeCell ref="W37:Y37"/>
    <mergeCell ref="K28:M28"/>
    <mergeCell ref="K33:M33"/>
    <mergeCell ref="K29:M29"/>
    <mergeCell ref="Z29:AB29"/>
    <mergeCell ref="Z33:AB33"/>
    <mergeCell ref="W29:Y29"/>
    <mergeCell ref="AD29:AF29"/>
    <mergeCell ref="AD31:AF31"/>
    <mergeCell ref="W28:Y28"/>
    <mergeCell ref="K31:M31"/>
    <mergeCell ref="AD35:AF35"/>
    <mergeCell ref="T28:V28"/>
    <mergeCell ref="N33:P33"/>
    <mergeCell ref="Z35:AB35"/>
    <mergeCell ref="K35:M35"/>
    <mergeCell ref="Q37:S37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E18:G18"/>
    <mergeCell ref="C9:D9"/>
    <mergeCell ref="E10:G10"/>
    <mergeCell ref="E11:G11"/>
    <mergeCell ref="E12:G12"/>
    <mergeCell ref="E15:G15"/>
    <mergeCell ref="B14:C14"/>
    <mergeCell ref="B7:B13"/>
    <mergeCell ref="C10:D10"/>
    <mergeCell ref="C11:D11"/>
    <mergeCell ref="C13:D13"/>
    <mergeCell ref="C12:D12"/>
    <mergeCell ref="C8:D8"/>
    <mergeCell ref="H10:J10"/>
    <mergeCell ref="N8:P8"/>
    <mergeCell ref="K8:M8"/>
    <mergeCell ref="K11:M11"/>
    <mergeCell ref="K13:M13"/>
    <mergeCell ref="B28:D28"/>
    <mergeCell ref="C36:D36"/>
    <mergeCell ref="C37:D37"/>
    <mergeCell ref="C39:D39"/>
    <mergeCell ref="B29:B32"/>
    <mergeCell ref="C29:D29"/>
    <mergeCell ref="C30:D30"/>
    <mergeCell ref="E28:G28"/>
    <mergeCell ref="E29:G29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C35:D35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Z13:AB13"/>
    <mergeCell ref="W7:Y7"/>
    <mergeCell ref="W26:Y26"/>
    <mergeCell ref="Z26:AB26"/>
    <mergeCell ref="B26:C26"/>
    <mergeCell ref="E26:G26"/>
    <mergeCell ref="E13:G13"/>
    <mergeCell ref="H13:J13"/>
    <mergeCell ref="H15:J15"/>
    <mergeCell ref="E14:G14"/>
    <mergeCell ref="H14:J14"/>
    <mergeCell ref="H22:J22"/>
    <mergeCell ref="K22:M22"/>
    <mergeCell ref="N22:P22"/>
    <mergeCell ref="H24:J24"/>
    <mergeCell ref="K24:M24"/>
    <mergeCell ref="N24:P24"/>
    <mergeCell ref="Q24:S24"/>
    <mergeCell ref="Q16:S16"/>
    <mergeCell ref="T20:V20"/>
    <mergeCell ref="Q19:S19"/>
    <mergeCell ref="Q22:S22"/>
    <mergeCell ref="T22:V22"/>
    <mergeCell ref="K21:M21"/>
    <mergeCell ref="N21:P21"/>
    <mergeCell ref="Q21:S21"/>
    <mergeCell ref="AD26:AF26"/>
    <mergeCell ref="X2:AB2"/>
    <mergeCell ref="H12:J12"/>
    <mergeCell ref="H23:J23"/>
    <mergeCell ref="H11:J11"/>
    <mergeCell ref="N18:P18"/>
    <mergeCell ref="N10:P10"/>
    <mergeCell ref="N12:P12"/>
    <mergeCell ref="N11:P11"/>
    <mergeCell ref="N13:P13"/>
    <mergeCell ref="N14:P14"/>
    <mergeCell ref="N15:P15"/>
    <mergeCell ref="K12:M12"/>
    <mergeCell ref="K14:M14"/>
    <mergeCell ref="AD4:AF6"/>
    <mergeCell ref="AD10:AF10"/>
    <mergeCell ref="Z8:AB8"/>
    <mergeCell ref="K15:M15"/>
    <mergeCell ref="K10:M10"/>
    <mergeCell ref="H26:J26"/>
    <mergeCell ref="K26:M26"/>
    <mergeCell ref="N26:P26"/>
    <mergeCell ref="Q26:S26"/>
    <mergeCell ref="T26:V26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activeCell="K7" sqref="K7:M7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5" ht="27" customHeight="1" x14ac:dyDescent="0.15">
      <c r="B2" s="19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299" t="s">
        <v>193</v>
      </c>
      <c r="Y2" s="396"/>
      <c r="Z2" s="396"/>
      <c r="AA2" s="396"/>
      <c r="AB2" s="396"/>
    </row>
    <row r="3" spans="2:35" ht="25.5" customHeight="1" x14ac:dyDescent="0.15">
      <c r="B3" s="74"/>
      <c r="C3" s="360" t="s">
        <v>151</v>
      </c>
      <c r="D3" s="360"/>
      <c r="E3" s="364" t="s">
        <v>18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/>
      <c r="Q3" s="364" t="s">
        <v>19</v>
      </c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/>
      <c r="AD3" s="6"/>
      <c r="AE3" s="6"/>
    </row>
    <row r="4" spans="2:35" ht="11.25" customHeight="1" x14ac:dyDescent="0.15">
      <c r="B4" s="75"/>
      <c r="C4" s="10"/>
      <c r="D4" s="10"/>
      <c r="E4" s="420" t="s">
        <v>3</v>
      </c>
      <c r="F4" s="421"/>
      <c r="G4" s="421"/>
      <c r="H4" s="55"/>
      <c r="I4" s="55"/>
      <c r="J4" s="55"/>
      <c r="K4" s="53"/>
      <c r="L4" s="54"/>
      <c r="M4" s="54"/>
      <c r="N4" s="53"/>
      <c r="O4" s="53"/>
      <c r="P4" s="104"/>
      <c r="Q4" s="421" t="s">
        <v>3</v>
      </c>
      <c r="R4" s="421"/>
      <c r="S4" s="421"/>
      <c r="T4" s="55"/>
      <c r="U4" s="55"/>
      <c r="V4" s="55"/>
      <c r="W4" s="53"/>
      <c r="X4" s="54"/>
      <c r="Y4" s="54"/>
      <c r="Z4" s="53"/>
      <c r="AA4" s="53"/>
      <c r="AB4" s="104"/>
    </row>
    <row r="5" spans="2:35" ht="13.5" customHeight="1" x14ac:dyDescent="0.15">
      <c r="B5" s="75"/>
      <c r="C5" s="10"/>
      <c r="D5" s="10"/>
      <c r="E5" s="420"/>
      <c r="F5" s="421"/>
      <c r="G5" s="421"/>
      <c r="H5" s="55"/>
      <c r="I5" s="55"/>
      <c r="J5" s="55"/>
      <c r="K5" s="318" t="s">
        <v>106</v>
      </c>
      <c r="L5" s="319"/>
      <c r="M5" s="320"/>
      <c r="N5" s="318" t="s">
        <v>107</v>
      </c>
      <c r="O5" s="319"/>
      <c r="P5" s="320"/>
      <c r="Q5" s="421"/>
      <c r="R5" s="421"/>
      <c r="S5" s="421"/>
      <c r="T5" s="55"/>
      <c r="U5" s="55"/>
      <c r="V5" s="55"/>
      <c r="W5" s="318" t="s">
        <v>106</v>
      </c>
      <c r="X5" s="319"/>
      <c r="Y5" s="320"/>
      <c r="Z5" s="318" t="s">
        <v>107</v>
      </c>
      <c r="AA5" s="319"/>
      <c r="AB5" s="320"/>
    </row>
    <row r="6" spans="2:35" ht="27" customHeight="1" x14ac:dyDescent="0.15">
      <c r="B6" s="76" t="s">
        <v>5</v>
      </c>
      <c r="C6" s="10"/>
      <c r="D6" s="10"/>
      <c r="E6" s="420"/>
      <c r="F6" s="421"/>
      <c r="G6" s="421"/>
      <c r="H6" s="315" t="s">
        <v>6</v>
      </c>
      <c r="I6" s="316"/>
      <c r="J6" s="316"/>
      <c r="K6" s="321"/>
      <c r="L6" s="322"/>
      <c r="M6" s="323"/>
      <c r="N6" s="321"/>
      <c r="O6" s="322"/>
      <c r="P6" s="323"/>
      <c r="Q6" s="421"/>
      <c r="R6" s="421"/>
      <c r="S6" s="421"/>
      <c r="T6" s="315" t="s">
        <v>6</v>
      </c>
      <c r="U6" s="316"/>
      <c r="V6" s="316"/>
      <c r="W6" s="321"/>
      <c r="X6" s="322"/>
      <c r="Y6" s="323"/>
      <c r="Z6" s="321"/>
      <c r="AA6" s="322"/>
      <c r="AB6" s="323"/>
    </row>
    <row r="7" spans="2:35" ht="17.25" customHeight="1" x14ac:dyDescent="0.15">
      <c r="B7" s="352" t="s">
        <v>7</v>
      </c>
      <c r="C7" s="412">
        <v>25</v>
      </c>
      <c r="D7" s="412"/>
      <c r="E7" s="394">
        <v>6144</v>
      </c>
      <c r="F7" s="393"/>
      <c r="G7" s="393"/>
      <c r="H7" s="394">
        <v>1260</v>
      </c>
      <c r="I7" s="393"/>
      <c r="J7" s="393"/>
      <c r="K7" s="394">
        <v>4223</v>
      </c>
      <c r="L7" s="393"/>
      <c r="M7" s="395"/>
      <c r="N7" s="394">
        <v>1921</v>
      </c>
      <c r="O7" s="393"/>
      <c r="P7" s="395"/>
      <c r="Q7" s="393">
        <v>1606</v>
      </c>
      <c r="R7" s="393"/>
      <c r="S7" s="393"/>
      <c r="T7" s="394">
        <v>344</v>
      </c>
      <c r="U7" s="393"/>
      <c r="V7" s="393"/>
      <c r="W7" s="394">
        <v>933</v>
      </c>
      <c r="X7" s="393"/>
      <c r="Y7" s="395"/>
      <c r="Z7" s="394">
        <v>673</v>
      </c>
      <c r="AA7" s="393"/>
      <c r="AB7" s="395"/>
      <c r="AD7" s="298"/>
      <c r="AE7" s="416"/>
      <c r="AF7" s="416"/>
    </row>
    <row r="8" spans="2:35" ht="17.25" customHeight="1" x14ac:dyDescent="0.15">
      <c r="B8" s="353"/>
      <c r="C8" s="359">
        <v>26</v>
      </c>
      <c r="D8" s="359"/>
      <c r="E8" s="390">
        <v>5346</v>
      </c>
      <c r="F8" s="391"/>
      <c r="G8" s="391"/>
      <c r="H8" s="390">
        <v>1062</v>
      </c>
      <c r="I8" s="391"/>
      <c r="J8" s="391"/>
      <c r="K8" s="390">
        <v>3619</v>
      </c>
      <c r="L8" s="391"/>
      <c r="M8" s="392"/>
      <c r="N8" s="390">
        <v>1727</v>
      </c>
      <c r="O8" s="391"/>
      <c r="P8" s="392"/>
      <c r="Q8" s="391">
        <v>1483</v>
      </c>
      <c r="R8" s="391"/>
      <c r="S8" s="391"/>
      <c r="T8" s="390">
        <v>322</v>
      </c>
      <c r="U8" s="391"/>
      <c r="V8" s="391"/>
      <c r="W8" s="390">
        <v>864</v>
      </c>
      <c r="X8" s="391"/>
      <c r="Y8" s="392"/>
      <c r="Z8" s="390">
        <v>619</v>
      </c>
      <c r="AA8" s="391"/>
      <c r="AB8" s="392"/>
      <c r="AD8" s="298"/>
      <c r="AE8" s="416"/>
      <c r="AF8" s="416"/>
    </row>
    <row r="9" spans="2:35" ht="17.25" customHeight="1" x14ac:dyDescent="0.15">
      <c r="B9" s="353"/>
      <c r="C9" s="359">
        <v>27</v>
      </c>
      <c r="D9" s="359"/>
      <c r="E9" s="390">
        <v>5053</v>
      </c>
      <c r="F9" s="391"/>
      <c r="G9" s="391"/>
      <c r="H9" s="390">
        <v>1034</v>
      </c>
      <c r="I9" s="391"/>
      <c r="J9" s="391"/>
      <c r="K9" s="390">
        <v>3426</v>
      </c>
      <c r="L9" s="391"/>
      <c r="M9" s="392"/>
      <c r="N9" s="390">
        <v>1627</v>
      </c>
      <c r="O9" s="391"/>
      <c r="P9" s="392"/>
      <c r="Q9" s="391">
        <v>1464</v>
      </c>
      <c r="R9" s="391"/>
      <c r="S9" s="391"/>
      <c r="T9" s="390">
        <v>321</v>
      </c>
      <c r="U9" s="391"/>
      <c r="V9" s="391"/>
      <c r="W9" s="390">
        <v>840</v>
      </c>
      <c r="X9" s="391"/>
      <c r="Y9" s="392"/>
      <c r="Z9" s="390">
        <v>624</v>
      </c>
      <c r="AA9" s="391"/>
      <c r="AB9" s="392"/>
      <c r="AD9" s="298"/>
      <c r="AE9" s="416"/>
      <c r="AF9" s="416"/>
    </row>
    <row r="10" spans="2:35" ht="17.25" customHeight="1" x14ac:dyDescent="0.15">
      <c r="B10" s="353"/>
      <c r="C10" s="359">
        <v>28</v>
      </c>
      <c r="D10" s="359"/>
      <c r="E10" s="390">
        <v>4619</v>
      </c>
      <c r="F10" s="391"/>
      <c r="G10" s="391"/>
      <c r="H10" s="390">
        <v>970</v>
      </c>
      <c r="I10" s="391"/>
      <c r="J10" s="391"/>
      <c r="K10" s="390">
        <v>3044</v>
      </c>
      <c r="L10" s="391"/>
      <c r="M10" s="392"/>
      <c r="N10" s="390">
        <v>1575</v>
      </c>
      <c r="O10" s="391"/>
      <c r="P10" s="392"/>
      <c r="Q10" s="391">
        <v>1426</v>
      </c>
      <c r="R10" s="391"/>
      <c r="S10" s="391"/>
      <c r="T10" s="390">
        <v>324</v>
      </c>
      <c r="U10" s="391"/>
      <c r="V10" s="391"/>
      <c r="W10" s="390">
        <v>785</v>
      </c>
      <c r="X10" s="391"/>
      <c r="Y10" s="392"/>
      <c r="Z10" s="390">
        <v>641</v>
      </c>
      <c r="AA10" s="391"/>
      <c r="AB10" s="392"/>
      <c r="AD10" s="298"/>
      <c r="AE10" s="416"/>
      <c r="AF10" s="416"/>
    </row>
    <row r="11" spans="2:35" ht="17.25" customHeight="1" x14ac:dyDescent="0.15">
      <c r="B11" s="353"/>
      <c r="C11" s="359">
        <v>29</v>
      </c>
      <c r="D11" s="359"/>
      <c r="E11" s="390">
        <v>4208</v>
      </c>
      <c r="F11" s="391"/>
      <c r="G11" s="391"/>
      <c r="H11" s="390">
        <v>880</v>
      </c>
      <c r="I11" s="391"/>
      <c r="J11" s="391"/>
      <c r="K11" s="390">
        <v>2733</v>
      </c>
      <c r="L11" s="391"/>
      <c r="M11" s="392"/>
      <c r="N11" s="390">
        <v>1475</v>
      </c>
      <c r="O11" s="391"/>
      <c r="P11" s="392"/>
      <c r="Q11" s="391">
        <v>1372</v>
      </c>
      <c r="R11" s="391"/>
      <c r="S11" s="391"/>
      <c r="T11" s="390">
        <v>316</v>
      </c>
      <c r="U11" s="391"/>
      <c r="V11" s="391"/>
      <c r="W11" s="390">
        <v>760</v>
      </c>
      <c r="X11" s="391"/>
      <c r="Y11" s="392"/>
      <c r="Z11" s="390">
        <v>612</v>
      </c>
      <c r="AA11" s="391"/>
      <c r="AB11" s="392"/>
      <c r="AD11" s="298"/>
      <c r="AE11" s="416"/>
      <c r="AF11" s="416"/>
    </row>
    <row r="12" spans="2:35" ht="17.25" customHeight="1" x14ac:dyDescent="0.15">
      <c r="B12" s="353"/>
      <c r="C12" s="359">
        <v>30</v>
      </c>
      <c r="D12" s="359"/>
      <c r="E12" s="390">
        <v>3534</v>
      </c>
      <c r="F12" s="391"/>
      <c r="G12" s="391"/>
      <c r="H12" s="390">
        <v>739</v>
      </c>
      <c r="I12" s="391"/>
      <c r="J12" s="391"/>
      <c r="K12" s="390">
        <v>2224</v>
      </c>
      <c r="L12" s="391"/>
      <c r="M12" s="392"/>
      <c r="N12" s="390">
        <v>1310</v>
      </c>
      <c r="O12" s="391"/>
      <c r="P12" s="392"/>
      <c r="Q12" s="391">
        <v>1269</v>
      </c>
      <c r="R12" s="391"/>
      <c r="S12" s="391"/>
      <c r="T12" s="390">
        <v>303</v>
      </c>
      <c r="U12" s="391"/>
      <c r="V12" s="391"/>
      <c r="W12" s="390">
        <v>694</v>
      </c>
      <c r="X12" s="391"/>
      <c r="Y12" s="392"/>
      <c r="Z12" s="390">
        <v>574</v>
      </c>
      <c r="AA12" s="391"/>
      <c r="AB12" s="392"/>
      <c r="AD12" s="30"/>
      <c r="AE12" s="9"/>
      <c r="AF12" s="9"/>
    </row>
    <row r="13" spans="2:35" ht="17.25" customHeight="1" x14ac:dyDescent="0.15">
      <c r="B13" s="354"/>
      <c r="C13" s="357" t="s">
        <v>234</v>
      </c>
      <c r="D13" s="411"/>
      <c r="E13" s="397">
        <v>3235</v>
      </c>
      <c r="F13" s="398"/>
      <c r="G13" s="398"/>
      <c r="H13" s="397">
        <v>746</v>
      </c>
      <c r="I13" s="398"/>
      <c r="J13" s="398"/>
      <c r="K13" s="397">
        <v>1971</v>
      </c>
      <c r="L13" s="398"/>
      <c r="M13" s="398"/>
      <c r="N13" s="397">
        <v>1264</v>
      </c>
      <c r="O13" s="398"/>
      <c r="P13" s="398"/>
      <c r="Q13" s="397">
        <v>1156</v>
      </c>
      <c r="R13" s="398"/>
      <c r="S13" s="398"/>
      <c r="T13" s="397">
        <v>304</v>
      </c>
      <c r="U13" s="398"/>
      <c r="V13" s="398"/>
      <c r="W13" s="397">
        <v>615</v>
      </c>
      <c r="X13" s="398"/>
      <c r="Y13" s="398"/>
      <c r="Z13" s="397">
        <v>541</v>
      </c>
      <c r="AA13" s="398"/>
      <c r="AB13" s="399"/>
      <c r="AD13" s="298"/>
      <c r="AE13" s="416"/>
      <c r="AF13" s="416"/>
    </row>
    <row r="14" spans="2:35" ht="17.25" customHeight="1" x14ac:dyDescent="0.15">
      <c r="B14" s="311" t="s">
        <v>229</v>
      </c>
      <c r="C14" s="312"/>
      <c r="D14" s="49" t="s">
        <v>231</v>
      </c>
      <c r="E14" s="387">
        <v>3265</v>
      </c>
      <c r="F14" s="388"/>
      <c r="G14" s="388"/>
      <c r="H14" s="387">
        <v>720</v>
      </c>
      <c r="I14" s="388"/>
      <c r="J14" s="388"/>
      <c r="K14" s="387">
        <v>1959</v>
      </c>
      <c r="L14" s="388"/>
      <c r="M14" s="389"/>
      <c r="N14" s="387">
        <v>1306</v>
      </c>
      <c r="O14" s="388"/>
      <c r="P14" s="389"/>
      <c r="Q14" s="388">
        <v>1089</v>
      </c>
      <c r="R14" s="388"/>
      <c r="S14" s="388"/>
      <c r="T14" s="387">
        <v>250</v>
      </c>
      <c r="U14" s="388"/>
      <c r="V14" s="388"/>
      <c r="W14" s="387">
        <v>549</v>
      </c>
      <c r="X14" s="388"/>
      <c r="Y14" s="389"/>
      <c r="Z14" s="387">
        <v>540</v>
      </c>
      <c r="AA14" s="388"/>
      <c r="AB14" s="389"/>
      <c r="AD14" s="298"/>
      <c r="AE14" s="416"/>
      <c r="AF14" s="416"/>
    </row>
    <row r="15" spans="2:35" s="206" customFormat="1" ht="17.25" customHeight="1" x14ac:dyDescent="0.15">
      <c r="B15" s="205"/>
      <c r="C15" s="209"/>
      <c r="D15" s="210"/>
      <c r="E15" s="402"/>
      <c r="F15" s="403"/>
      <c r="G15" s="403"/>
      <c r="H15" s="402"/>
      <c r="I15" s="403"/>
      <c r="J15" s="403"/>
      <c r="K15" s="402"/>
      <c r="L15" s="403"/>
      <c r="M15" s="403"/>
      <c r="N15" s="402"/>
      <c r="O15" s="403"/>
      <c r="P15" s="403"/>
      <c r="Q15" s="400"/>
      <c r="R15" s="401"/>
      <c r="S15" s="401"/>
      <c r="T15" s="400"/>
      <c r="U15" s="401"/>
      <c r="V15" s="401"/>
      <c r="W15" s="402"/>
      <c r="X15" s="403"/>
      <c r="Y15" s="403"/>
      <c r="Z15" s="400"/>
      <c r="AA15" s="401"/>
      <c r="AB15" s="404"/>
      <c r="AD15" s="386"/>
      <c r="AE15" s="419"/>
      <c r="AF15" s="419"/>
      <c r="AI15" s="211"/>
    </row>
    <row r="16" spans="2:35" ht="17.25" customHeight="1" x14ac:dyDescent="0.15">
      <c r="B16" s="80"/>
      <c r="C16" s="218"/>
      <c r="D16" s="49" t="s">
        <v>213</v>
      </c>
      <c r="E16" s="387">
        <v>3626</v>
      </c>
      <c r="F16" s="388"/>
      <c r="G16" s="388"/>
      <c r="H16" s="387">
        <v>734</v>
      </c>
      <c r="I16" s="388"/>
      <c r="J16" s="388"/>
      <c r="K16" s="387">
        <v>2078</v>
      </c>
      <c r="L16" s="388"/>
      <c r="M16" s="389"/>
      <c r="N16" s="387">
        <v>1548</v>
      </c>
      <c r="O16" s="388"/>
      <c r="P16" s="389"/>
      <c r="Q16" s="388">
        <v>1417</v>
      </c>
      <c r="R16" s="388"/>
      <c r="S16" s="388"/>
      <c r="T16" s="387">
        <v>346</v>
      </c>
      <c r="U16" s="388"/>
      <c r="V16" s="388"/>
      <c r="W16" s="387">
        <v>724</v>
      </c>
      <c r="X16" s="388"/>
      <c r="Y16" s="389"/>
      <c r="Z16" s="387">
        <v>693</v>
      </c>
      <c r="AA16" s="388"/>
      <c r="AB16" s="389"/>
      <c r="AD16" s="298"/>
      <c r="AE16" s="298"/>
      <c r="AF16" s="298"/>
    </row>
    <row r="17" spans="2:32" ht="17.25" customHeight="1" x14ac:dyDescent="0.15">
      <c r="B17" s="80"/>
      <c r="C17" s="222"/>
      <c r="D17" s="49" t="s">
        <v>215</v>
      </c>
      <c r="E17" s="387">
        <v>2848</v>
      </c>
      <c r="F17" s="388"/>
      <c r="G17" s="388"/>
      <c r="H17" s="387">
        <v>607</v>
      </c>
      <c r="I17" s="388"/>
      <c r="J17" s="388"/>
      <c r="K17" s="387">
        <v>1619</v>
      </c>
      <c r="L17" s="388"/>
      <c r="M17" s="389"/>
      <c r="N17" s="387">
        <v>1229</v>
      </c>
      <c r="O17" s="388"/>
      <c r="P17" s="389"/>
      <c r="Q17" s="388">
        <v>1128</v>
      </c>
      <c r="R17" s="388"/>
      <c r="S17" s="388"/>
      <c r="T17" s="387">
        <v>267</v>
      </c>
      <c r="U17" s="388"/>
      <c r="V17" s="388"/>
      <c r="W17" s="387">
        <v>558</v>
      </c>
      <c r="X17" s="388"/>
      <c r="Y17" s="389"/>
      <c r="Z17" s="387">
        <v>570</v>
      </c>
      <c r="AA17" s="388"/>
      <c r="AB17" s="389"/>
      <c r="AD17" s="298"/>
      <c r="AE17" s="298"/>
      <c r="AF17" s="298"/>
    </row>
    <row r="18" spans="2:32" ht="17.25" customHeight="1" x14ac:dyDescent="0.15">
      <c r="B18" s="80"/>
      <c r="C18" s="227"/>
      <c r="D18" s="49" t="s">
        <v>216</v>
      </c>
      <c r="E18" s="387">
        <v>2437</v>
      </c>
      <c r="F18" s="388"/>
      <c r="G18" s="388"/>
      <c r="H18" s="387">
        <v>591</v>
      </c>
      <c r="I18" s="388"/>
      <c r="J18" s="388"/>
      <c r="K18" s="387">
        <v>1401</v>
      </c>
      <c r="L18" s="388"/>
      <c r="M18" s="389"/>
      <c r="N18" s="387">
        <v>1036</v>
      </c>
      <c r="O18" s="388"/>
      <c r="P18" s="389"/>
      <c r="Q18" s="388">
        <v>855</v>
      </c>
      <c r="R18" s="388"/>
      <c r="S18" s="388"/>
      <c r="T18" s="387">
        <v>233</v>
      </c>
      <c r="U18" s="388"/>
      <c r="V18" s="388"/>
      <c r="W18" s="387">
        <v>437</v>
      </c>
      <c r="X18" s="388"/>
      <c r="Y18" s="389"/>
      <c r="Z18" s="387">
        <v>418</v>
      </c>
      <c r="AA18" s="388"/>
      <c r="AB18" s="389"/>
      <c r="AD18" s="298"/>
      <c r="AE18" s="298"/>
      <c r="AF18" s="298"/>
    </row>
    <row r="19" spans="2:32" ht="17.25" customHeight="1" x14ac:dyDescent="0.15">
      <c r="B19" s="102"/>
      <c r="C19" s="67"/>
      <c r="D19" s="49" t="s">
        <v>217</v>
      </c>
      <c r="E19" s="387">
        <v>3158</v>
      </c>
      <c r="F19" s="388"/>
      <c r="G19" s="388"/>
      <c r="H19" s="387">
        <v>774</v>
      </c>
      <c r="I19" s="388"/>
      <c r="J19" s="388"/>
      <c r="K19" s="387">
        <v>1816</v>
      </c>
      <c r="L19" s="388"/>
      <c r="M19" s="389"/>
      <c r="N19" s="387">
        <v>1342</v>
      </c>
      <c r="O19" s="388"/>
      <c r="P19" s="389"/>
      <c r="Q19" s="388">
        <v>994</v>
      </c>
      <c r="R19" s="388"/>
      <c r="S19" s="388"/>
      <c r="T19" s="387">
        <v>288</v>
      </c>
      <c r="U19" s="388"/>
      <c r="V19" s="388"/>
      <c r="W19" s="387">
        <v>459</v>
      </c>
      <c r="X19" s="388"/>
      <c r="Y19" s="389"/>
      <c r="Z19" s="387">
        <v>535</v>
      </c>
      <c r="AA19" s="388"/>
      <c r="AB19" s="389"/>
      <c r="AD19" s="298"/>
      <c r="AE19" s="298"/>
      <c r="AF19" s="298"/>
    </row>
    <row r="20" spans="2:32" ht="17.25" customHeight="1" x14ac:dyDescent="0.15">
      <c r="B20" s="102"/>
      <c r="C20" s="67"/>
      <c r="D20" s="49" t="s">
        <v>218</v>
      </c>
      <c r="E20" s="387">
        <v>2946</v>
      </c>
      <c r="F20" s="388"/>
      <c r="G20" s="388"/>
      <c r="H20" s="387">
        <v>735</v>
      </c>
      <c r="I20" s="388"/>
      <c r="J20" s="388"/>
      <c r="K20" s="387">
        <v>1809</v>
      </c>
      <c r="L20" s="388"/>
      <c r="M20" s="389"/>
      <c r="N20" s="387">
        <v>1137</v>
      </c>
      <c r="O20" s="388"/>
      <c r="P20" s="389"/>
      <c r="Q20" s="388">
        <v>973</v>
      </c>
      <c r="R20" s="388"/>
      <c r="S20" s="388"/>
      <c r="T20" s="387">
        <v>252</v>
      </c>
      <c r="U20" s="388"/>
      <c r="V20" s="388"/>
      <c r="W20" s="387">
        <v>496</v>
      </c>
      <c r="X20" s="388"/>
      <c r="Y20" s="389"/>
      <c r="Z20" s="387">
        <v>477</v>
      </c>
      <c r="AA20" s="388"/>
      <c r="AB20" s="389"/>
      <c r="AD20" s="298"/>
      <c r="AE20" s="298"/>
      <c r="AF20" s="298"/>
    </row>
    <row r="21" spans="2:32" ht="17.25" customHeight="1" x14ac:dyDescent="0.15">
      <c r="B21" s="80"/>
      <c r="C21" s="232"/>
      <c r="D21" s="49" t="s">
        <v>222</v>
      </c>
      <c r="E21" s="387">
        <v>2604</v>
      </c>
      <c r="F21" s="388"/>
      <c r="G21" s="388"/>
      <c r="H21" s="387">
        <v>679</v>
      </c>
      <c r="I21" s="388"/>
      <c r="J21" s="388"/>
      <c r="K21" s="387">
        <v>1596</v>
      </c>
      <c r="L21" s="388"/>
      <c r="M21" s="389"/>
      <c r="N21" s="387">
        <v>1008</v>
      </c>
      <c r="O21" s="388"/>
      <c r="P21" s="389"/>
      <c r="Q21" s="388">
        <v>854</v>
      </c>
      <c r="R21" s="388"/>
      <c r="S21" s="388"/>
      <c r="T21" s="387">
        <v>257</v>
      </c>
      <c r="U21" s="388"/>
      <c r="V21" s="388"/>
      <c r="W21" s="387">
        <v>439</v>
      </c>
      <c r="X21" s="388"/>
      <c r="Y21" s="389"/>
      <c r="Z21" s="387">
        <v>415</v>
      </c>
      <c r="AA21" s="388"/>
      <c r="AB21" s="389"/>
      <c r="AD21" s="298"/>
      <c r="AE21" s="298"/>
      <c r="AF21" s="298"/>
    </row>
    <row r="22" spans="2:32" ht="17.25" customHeight="1" x14ac:dyDescent="0.15">
      <c r="B22" s="102"/>
      <c r="C22" s="67"/>
      <c r="D22" s="49" t="s">
        <v>224</v>
      </c>
      <c r="E22" s="387">
        <v>2953</v>
      </c>
      <c r="F22" s="388"/>
      <c r="G22" s="388"/>
      <c r="H22" s="387">
        <v>765</v>
      </c>
      <c r="I22" s="388"/>
      <c r="J22" s="388"/>
      <c r="K22" s="387">
        <v>1706</v>
      </c>
      <c r="L22" s="388"/>
      <c r="M22" s="389"/>
      <c r="N22" s="387">
        <v>1247</v>
      </c>
      <c r="O22" s="388"/>
      <c r="P22" s="389"/>
      <c r="Q22" s="388">
        <v>986</v>
      </c>
      <c r="R22" s="388"/>
      <c r="S22" s="388"/>
      <c r="T22" s="387">
        <v>281</v>
      </c>
      <c r="U22" s="388"/>
      <c r="V22" s="388"/>
      <c r="W22" s="387">
        <v>488</v>
      </c>
      <c r="X22" s="388"/>
      <c r="Y22" s="389"/>
      <c r="Z22" s="387">
        <v>498</v>
      </c>
      <c r="AA22" s="388"/>
      <c r="AB22" s="389"/>
      <c r="AD22" s="298"/>
      <c r="AE22" s="298"/>
      <c r="AF22" s="298"/>
    </row>
    <row r="23" spans="2:32" ht="17.25" customHeight="1" x14ac:dyDescent="0.15">
      <c r="B23" s="102"/>
      <c r="C23" s="67"/>
      <c r="D23" s="49" t="s">
        <v>225</v>
      </c>
      <c r="E23" s="387">
        <v>3177</v>
      </c>
      <c r="F23" s="388"/>
      <c r="G23" s="388"/>
      <c r="H23" s="387">
        <v>902</v>
      </c>
      <c r="I23" s="388"/>
      <c r="J23" s="388"/>
      <c r="K23" s="387">
        <v>1854</v>
      </c>
      <c r="L23" s="388"/>
      <c r="M23" s="389"/>
      <c r="N23" s="387">
        <v>1323</v>
      </c>
      <c r="O23" s="388"/>
      <c r="P23" s="389"/>
      <c r="Q23" s="388">
        <v>1091</v>
      </c>
      <c r="R23" s="388"/>
      <c r="S23" s="388"/>
      <c r="T23" s="387">
        <v>319</v>
      </c>
      <c r="U23" s="388"/>
      <c r="V23" s="388"/>
      <c r="W23" s="387">
        <v>516</v>
      </c>
      <c r="X23" s="388"/>
      <c r="Y23" s="389"/>
      <c r="Z23" s="387">
        <v>575</v>
      </c>
      <c r="AA23" s="388"/>
      <c r="AB23" s="389"/>
      <c r="AD23" s="298"/>
      <c r="AE23" s="298"/>
      <c r="AF23" s="298"/>
    </row>
    <row r="24" spans="2:32" ht="17.25" customHeight="1" x14ac:dyDescent="0.15">
      <c r="B24" s="102"/>
      <c r="C24" s="67"/>
      <c r="D24" s="49" t="s">
        <v>226</v>
      </c>
      <c r="E24" s="387">
        <v>2639</v>
      </c>
      <c r="F24" s="388"/>
      <c r="G24" s="388"/>
      <c r="H24" s="387">
        <v>759</v>
      </c>
      <c r="I24" s="388"/>
      <c r="J24" s="388"/>
      <c r="K24" s="387">
        <v>1596</v>
      </c>
      <c r="L24" s="388"/>
      <c r="M24" s="389"/>
      <c r="N24" s="387">
        <v>1043</v>
      </c>
      <c r="O24" s="388"/>
      <c r="P24" s="389"/>
      <c r="Q24" s="388">
        <v>932</v>
      </c>
      <c r="R24" s="388"/>
      <c r="S24" s="388"/>
      <c r="T24" s="387">
        <v>283</v>
      </c>
      <c r="U24" s="388"/>
      <c r="V24" s="388"/>
      <c r="W24" s="387">
        <v>468</v>
      </c>
      <c r="X24" s="388"/>
      <c r="Y24" s="389"/>
      <c r="Z24" s="387">
        <v>464</v>
      </c>
      <c r="AA24" s="388"/>
      <c r="AB24" s="389"/>
      <c r="AD24" s="298"/>
      <c r="AE24" s="298"/>
      <c r="AF24" s="298"/>
    </row>
    <row r="25" spans="2:32" ht="17.25" customHeight="1" x14ac:dyDescent="0.15">
      <c r="B25" s="80"/>
      <c r="C25" s="232"/>
      <c r="D25" s="49" t="s">
        <v>227</v>
      </c>
      <c r="E25" s="387">
        <v>2281</v>
      </c>
      <c r="F25" s="388"/>
      <c r="G25" s="388"/>
      <c r="H25" s="387">
        <v>644</v>
      </c>
      <c r="I25" s="388"/>
      <c r="J25" s="388"/>
      <c r="K25" s="387">
        <v>1419</v>
      </c>
      <c r="L25" s="388"/>
      <c r="M25" s="389"/>
      <c r="N25" s="387">
        <v>862</v>
      </c>
      <c r="O25" s="388"/>
      <c r="P25" s="389"/>
      <c r="Q25" s="388">
        <v>877</v>
      </c>
      <c r="R25" s="388"/>
      <c r="S25" s="388"/>
      <c r="T25" s="387">
        <v>247</v>
      </c>
      <c r="U25" s="388"/>
      <c r="V25" s="388"/>
      <c r="W25" s="387">
        <v>452</v>
      </c>
      <c r="X25" s="388"/>
      <c r="Y25" s="389"/>
      <c r="Z25" s="387">
        <v>425</v>
      </c>
      <c r="AA25" s="388"/>
      <c r="AB25" s="389"/>
      <c r="AD25" s="298"/>
      <c r="AE25" s="298"/>
      <c r="AF25" s="298"/>
    </row>
    <row r="26" spans="2:32" ht="17.25" customHeight="1" x14ac:dyDescent="0.15">
      <c r="B26" s="311" t="s">
        <v>241</v>
      </c>
      <c r="C26" s="312"/>
      <c r="D26" s="49" t="s">
        <v>228</v>
      </c>
      <c r="E26" s="387">
        <v>2884</v>
      </c>
      <c r="F26" s="388"/>
      <c r="G26" s="388"/>
      <c r="H26" s="387">
        <v>707</v>
      </c>
      <c r="I26" s="388"/>
      <c r="J26" s="388"/>
      <c r="K26" s="387">
        <v>1746</v>
      </c>
      <c r="L26" s="388"/>
      <c r="M26" s="389"/>
      <c r="N26" s="387">
        <v>1138</v>
      </c>
      <c r="O26" s="388"/>
      <c r="P26" s="389"/>
      <c r="Q26" s="388">
        <v>840</v>
      </c>
      <c r="R26" s="388"/>
      <c r="S26" s="388"/>
      <c r="T26" s="387">
        <v>245</v>
      </c>
      <c r="U26" s="388"/>
      <c r="V26" s="388"/>
      <c r="W26" s="387">
        <v>438</v>
      </c>
      <c r="X26" s="388"/>
      <c r="Y26" s="389"/>
      <c r="Z26" s="387">
        <v>402</v>
      </c>
      <c r="AA26" s="388"/>
      <c r="AB26" s="389"/>
      <c r="AD26" s="298"/>
      <c r="AE26" s="298"/>
      <c r="AF26" s="298"/>
    </row>
    <row r="27" spans="2:32" ht="17.25" customHeight="1" x14ac:dyDescent="0.15">
      <c r="B27" s="102"/>
      <c r="C27" s="67"/>
      <c r="D27" s="116" t="s">
        <v>231</v>
      </c>
      <c r="E27" s="405">
        <f>E29+E31+E35+E37+E39+E41+E43</f>
        <v>3635</v>
      </c>
      <c r="F27" s="406"/>
      <c r="G27" s="406"/>
      <c r="H27" s="405">
        <f>H29+H31+H35+H37+H39+H41+H43</f>
        <v>824</v>
      </c>
      <c r="I27" s="406"/>
      <c r="J27" s="406"/>
      <c r="K27" s="405">
        <f>K29+K31+K35+K37+K39+K41+K43</f>
        <v>2032</v>
      </c>
      <c r="L27" s="406"/>
      <c r="M27" s="407"/>
      <c r="N27" s="405">
        <f>N29+N31+N35+N37+N39+N41+N43</f>
        <v>1603</v>
      </c>
      <c r="O27" s="406"/>
      <c r="P27" s="407"/>
      <c r="Q27" s="406">
        <f>Q29+Q31+Q35+Q37+Q39+Q41+Q43</f>
        <v>1042</v>
      </c>
      <c r="R27" s="406"/>
      <c r="S27" s="406"/>
      <c r="T27" s="405">
        <f>T29+T31+T35+T37+T39+T41+T43</f>
        <v>272</v>
      </c>
      <c r="U27" s="406"/>
      <c r="V27" s="406"/>
      <c r="W27" s="405">
        <f>W29+W31+W35+W37+W39+W41+W43</f>
        <v>533</v>
      </c>
      <c r="X27" s="406"/>
      <c r="Y27" s="407"/>
      <c r="Z27" s="405">
        <f>Z29+Z31+Z35+Z37+Z39+Z41+Z43</f>
        <v>509</v>
      </c>
      <c r="AA27" s="406"/>
      <c r="AB27" s="407"/>
      <c r="AD27" s="298"/>
      <c r="AE27" s="298"/>
      <c r="AF27" s="298"/>
    </row>
    <row r="28" spans="2:32" ht="20.25" customHeight="1" x14ac:dyDescent="0.15">
      <c r="B28" s="329" t="s">
        <v>8</v>
      </c>
      <c r="C28" s="330"/>
      <c r="D28" s="330"/>
      <c r="E28" s="340">
        <f>IF(ISERROR((E27-E14)/E14*100),"―",(E27-E14)/E14*100)</f>
        <v>11.332312404287901</v>
      </c>
      <c r="F28" s="341"/>
      <c r="G28" s="341"/>
      <c r="H28" s="340">
        <f>IF(ISERROR((H27-H14)/H14*100),"―",(H27-H14)/H14*100)</f>
        <v>14.444444444444443</v>
      </c>
      <c r="I28" s="341"/>
      <c r="J28" s="341"/>
      <c r="K28" s="340">
        <f>IF(ISERROR((K27-K14)/K14*100),"―",(K27-K14)/K14*100)</f>
        <v>3.7263910158244005</v>
      </c>
      <c r="L28" s="341"/>
      <c r="M28" s="370"/>
      <c r="N28" s="340">
        <f>IF(ISERROR((N27-N14)/N14*100),"―",(N27-N14)/N14*100)</f>
        <v>22.741194486983154</v>
      </c>
      <c r="O28" s="341"/>
      <c r="P28" s="370"/>
      <c r="Q28" s="341">
        <f>IF(ISERROR((Q27-Q14)/Q14*100),"―",(Q27-Q14)/Q14*100)</f>
        <v>-4.3158861340679522</v>
      </c>
      <c r="R28" s="341"/>
      <c r="S28" s="341"/>
      <c r="T28" s="340">
        <f>IF(ISERROR((T27-T14)/T14*100),"―",(T27-T14)/T14*100)</f>
        <v>8.7999999999999989</v>
      </c>
      <c r="U28" s="341"/>
      <c r="V28" s="341"/>
      <c r="W28" s="340">
        <f>IF(ISERROR((W27-W14)/W14*100),"―",(W27-W14)/W14*100)</f>
        <v>-2.9143897996357011</v>
      </c>
      <c r="X28" s="341"/>
      <c r="Y28" s="370"/>
      <c r="Z28" s="340">
        <f>IF(ISERROR((Z27-Z14)/Z14*100),"―",(Z27-Z14)/Z14*100)</f>
        <v>-5.7407407407407405</v>
      </c>
      <c r="AA28" s="341"/>
      <c r="AB28" s="370"/>
      <c r="AD28" s="376"/>
      <c r="AE28" s="418"/>
      <c r="AF28" s="418"/>
    </row>
    <row r="29" spans="2:32" ht="17.25" customHeight="1" x14ac:dyDescent="0.15">
      <c r="B29" s="337" t="s">
        <v>88</v>
      </c>
      <c r="C29" s="409" t="s">
        <v>9</v>
      </c>
      <c r="D29" s="409"/>
      <c r="E29" s="344">
        <f>SUM(K29:P29)</f>
        <v>2011</v>
      </c>
      <c r="F29" s="345"/>
      <c r="G29" s="345"/>
      <c r="H29" s="344">
        <v>479</v>
      </c>
      <c r="I29" s="345"/>
      <c r="J29" s="345"/>
      <c r="K29" s="344">
        <v>1133</v>
      </c>
      <c r="L29" s="345"/>
      <c r="M29" s="372"/>
      <c r="N29" s="344">
        <v>878</v>
      </c>
      <c r="O29" s="345"/>
      <c r="P29" s="372"/>
      <c r="Q29" s="345">
        <f>SUM(W29:AB29)</f>
        <v>461</v>
      </c>
      <c r="R29" s="345"/>
      <c r="S29" s="345"/>
      <c r="T29" s="344">
        <v>131</v>
      </c>
      <c r="U29" s="345"/>
      <c r="V29" s="345"/>
      <c r="W29" s="344">
        <v>245</v>
      </c>
      <c r="X29" s="345"/>
      <c r="Y29" s="372"/>
      <c r="Z29" s="344">
        <v>216</v>
      </c>
      <c r="AA29" s="345"/>
      <c r="AB29" s="372"/>
      <c r="AD29" s="376"/>
      <c r="AE29" s="418"/>
      <c r="AF29" s="418"/>
    </row>
    <row r="30" spans="2:32" ht="17.25" customHeight="1" x14ac:dyDescent="0.15">
      <c r="B30" s="337"/>
      <c r="C30" s="332"/>
      <c r="D30" s="410"/>
      <c r="E30" s="105" t="s">
        <v>136</v>
      </c>
      <c r="F30" s="106">
        <v>20.2</v>
      </c>
      <c r="G30" s="107" t="s">
        <v>137</v>
      </c>
      <c r="H30" s="105" t="s">
        <v>238</v>
      </c>
      <c r="I30" s="106">
        <v>32.299999999999997</v>
      </c>
      <c r="J30" s="107" t="s">
        <v>187</v>
      </c>
      <c r="K30" s="105" t="s">
        <v>186</v>
      </c>
      <c r="L30" s="106">
        <v>11.3</v>
      </c>
      <c r="M30" s="108" t="s">
        <v>187</v>
      </c>
      <c r="N30" s="105" t="s">
        <v>186</v>
      </c>
      <c r="O30" s="106">
        <v>34</v>
      </c>
      <c r="P30" s="108" t="s">
        <v>187</v>
      </c>
      <c r="Q30" s="107" t="s">
        <v>186</v>
      </c>
      <c r="R30" s="106">
        <v>-2.9</v>
      </c>
      <c r="S30" s="107" t="s">
        <v>187</v>
      </c>
      <c r="T30" s="105" t="s">
        <v>186</v>
      </c>
      <c r="U30" s="106">
        <v>27.2</v>
      </c>
      <c r="V30" s="107" t="s">
        <v>187</v>
      </c>
      <c r="W30" s="105" t="s">
        <v>186</v>
      </c>
      <c r="X30" s="106">
        <v>3.4</v>
      </c>
      <c r="Y30" s="108" t="s">
        <v>187</v>
      </c>
      <c r="Z30" s="105" t="s">
        <v>186</v>
      </c>
      <c r="AA30" s="106">
        <v>-9.1999999999999993</v>
      </c>
      <c r="AB30" s="108" t="s">
        <v>187</v>
      </c>
      <c r="AD30" s="369"/>
      <c r="AE30" s="417"/>
      <c r="AF30" s="417"/>
    </row>
    <row r="31" spans="2:32" ht="17.25" customHeight="1" x14ac:dyDescent="0.15">
      <c r="B31" s="337"/>
      <c r="C31" s="409" t="s">
        <v>10</v>
      </c>
      <c r="D31" s="409"/>
      <c r="E31" s="344">
        <f>SUM(K31:P31)</f>
        <v>265</v>
      </c>
      <c r="F31" s="345"/>
      <c r="G31" s="345"/>
      <c r="H31" s="344">
        <v>54</v>
      </c>
      <c r="I31" s="345"/>
      <c r="J31" s="345"/>
      <c r="K31" s="344">
        <v>140</v>
      </c>
      <c r="L31" s="345"/>
      <c r="M31" s="372"/>
      <c r="N31" s="344">
        <v>125</v>
      </c>
      <c r="O31" s="345"/>
      <c r="P31" s="372"/>
      <c r="Q31" s="345">
        <f>SUM(W31:AB31)</f>
        <v>91</v>
      </c>
      <c r="R31" s="345"/>
      <c r="S31" s="345"/>
      <c r="T31" s="344">
        <v>24</v>
      </c>
      <c r="U31" s="345"/>
      <c r="V31" s="345"/>
      <c r="W31" s="344">
        <v>44</v>
      </c>
      <c r="X31" s="345"/>
      <c r="Y31" s="372"/>
      <c r="Z31" s="344">
        <v>47</v>
      </c>
      <c r="AA31" s="345"/>
      <c r="AB31" s="372"/>
      <c r="AD31" s="14"/>
      <c r="AE31" s="15"/>
      <c r="AF31" s="14"/>
    </row>
    <row r="32" spans="2:32" ht="17.25" customHeight="1" x14ac:dyDescent="0.15">
      <c r="B32" s="337"/>
      <c r="C32" s="409"/>
      <c r="D32" s="409"/>
      <c r="E32" s="105" t="s">
        <v>90</v>
      </c>
      <c r="F32" s="106">
        <v>7.7</v>
      </c>
      <c r="G32" s="107" t="s">
        <v>91</v>
      </c>
      <c r="H32" s="105" t="s">
        <v>186</v>
      </c>
      <c r="I32" s="106">
        <v>45.9</v>
      </c>
      <c r="J32" s="107" t="s">
        <v>187</v>
      </c>
      <c r="K32" s="105" t="s">
        <v>186</v>
      </c>
      <c r="L32" s="106">
        <v>9.4</v>
      </c>
      <c r="M32" s="108" t="s">
        <v>187</v>
      </c>
      <c r="N32" s="105" t="s">
        <v>186</v>
      </c>
      <c r="O32" s="106">
        <v>5.9</v>
      </c>
      <c r="P32" s="108" t="s">
        <v>187</v>
      </c>
      <c r="Q32" s="107" t="s">
        <v>186</v>
      </c>
      <c r="R32" s="106">
        <v>-5.2</v>
      </c>
      <c r="S32" s="107" t="s">
        <v>187</v>
      </c>
      <c r="T32" s="105" t="s">
        <v>186</v>
      </c>
      <c r="U32" s="106">
        <v>26.3</v>
      </c>
      <c r="V32" s="107" t="s">
        <v>187</v>
      </c>
      <c r="W32" s="105" t="s">
        <v>186</v>
      </c>
      <c r="X32" s="106">
        <v>-4.3</v>
      </c>
      <c r="Y32" s="108" t="s">
        <v>187</v>
      </c>
      <c r="Z32" s="105" t="s">
        <v>186</v>
      </c>
      <c r="AA32" s="106">
        <v>-6</v>
      </c>
      <c r="AB32" s="108" t="s">
        <v>187</v>
      </c>
      <c r="AD32" s="298"/>
      <c r="AE32" s="416"/>
      <c r="AF32" s="416"/>
    </row>
    <row r="33" spans="2:41" ht="17.25" customHeight="1" x14ac:dyDescent="0.15">
      <c r="B33" s="115" t="s">
        <v>90</v>
      </c>
      <c r="C33" s="415" t="s">
        <v>105</v>
      </c>
      <c r="D33" s="415"/>
      <c r="E33" s="350">
        <f>SUM(K33:P33)</f>
        <v>65</v>
      </c>
      <c r="F33" s="351"/>
      <c r="G33" s="351"/>
      <c r="H33" s="350">
        <v>15</v>
      </c>
      <c r="I33" s="351"/>
      <c r="J33" s="351"/>
      <c r="K33" s="350">
        <v>26</v>
      </c>
      <c r="L33" s="351"/>
      <c r="M33" s="371"/>
      <c r="N33" s="350">
        <v>39</v>
      </c>
      <c r="O33" s="351"/>
      <c r="P33" s="371"/>
      <c r="Q33" s="351">
        <f>SUM(W33:AB33)</f>
        <v>23</v>
      </c>
      <c r="R33" s="351"/>
      <c r="S33" s="351"/>
      <c r="T33" s="350">
        <v>5</v>
      </c>
      <c r="U33" s="351"/>
      <c r="V33" s="351"/>
      <c r="W33" s="350">
        <v>11</v>
      </c>
      <c r="X33" s="351"/>
      <c r="Y33" s="371"/>
      <c r="Z33" s="350">
        <v>12</v>
      </c>
      <c r="AA33" s="351"/>
      <c r="AB33" s="371"/>
      <c r="AD33" s="14"/>
      <c r="AE33" s="238"/>
      <c r="AF33" s="14"/>
    </row>
    <row r="34" spans="2:41" ht="17.25" customHeight="1" x14ac:dyDescent="0.15">
      <c r="B34" s="239">
        <v>2</v>
      </c>
      <c r="C34" s="413"/>
      <c r="D34" s="414"/>
      <c r="E34" s="109" t="s">
        <v>90</v>
      </c>
      <c r="F34" s="110">
        <v>25</v>
      </c>
      <c r="G34" s="111" t="s">
        <v>91</v>
      </c>
      <c r="H34" s="109" t="s">
        <v>186</v>
      </c>
      <c r="I34" s="110">
        <v>200</v>
      </c>
      <c r="J34" s="111" t="s">
        <v>187</v>
      </c>
      <c r="K34" s="109" t="s">
        <v>186</v>
      </c>
      <c r="L34" s="110">
        <v>36.799999999999997</v>
      </c>
      <c r="M34" s="112" t="s">
        <v>187</v>
      </c>
      <c r="N34" s="109" t="s">
        <v>186</v>
      </c>
      <c r="O34" s="110">
        <v>18.2</v>
      </c>
      <c r="P34" s="112" t="s">
        <v>187</v>
      </c>
      <c r="Q34" s="111" t="s">
        <v>186</v>
      </c>
      <c r="R34" s="110">
        <v>-17.899999999999999</v>
      </c>
      <c r="S34" s="111" t="s">
        <v>187</v>
      </c>
      <c r="T34" s="109" t="s">
        <v>186</v>
      </c>
      <c r="U34" s="110">
        <v>0</v>
      </c>
      <c r="V34" s="111" t="s">
        <v>187</v>
      </c>
      <c r="W34" s="109" t="s">
        <v>186</v>
      </c>
      <c r="X34" s="110">
        <v>-21.4</v>
      </c>
      <c r="Y34" s="112" t="s">
        <v>187</v>
      </c>
      <c r="Z34" s="109" t="s">
        <v>221</v>
      </c>
      <c r="AA34" s="110">
        <v>-14.3</v>
      </c>
      <c r="AB34" s="112" t="s">
        <v>187</v>
      </c>
      <c r="AD34" s="298"/>
      <c r="AE34" s="388"/>
      <c r="AF34" s="388"/>
    </row>
    <row r="35" spans="2:41" ht="17.25" customHeight="1" x14ac:dyDescent="0.15">
      <c r="B35" s="96" t="s">
        <v>89</v>
      </c>
      <c r="C35" s="409" t="s">
        <v>11</v>
      </c>
      <c r="D35" s="409"/>
      <c r="E35" s="344">
        <f>SUM(K35:P35)</f>
        <v>436</v>
      </c>
      <c r="F35" s="345"/>
      <c r="G35" s="345"/>
      <c r="H35" s="344">
        <v>97</v>
      </c>
      <c r="I35" s="345"/>
      <c r="J35" s="345"/>
      <c r="K35" s="344">
        <v>254</v>
      </c>
      <c r="L35" s="345"/>
      <c r="M35" s="372"/>
      <c r="N35" s="344">
        <v>182</v>
      </c>
      <c r="O35" s="345"/>
      <c r="P35" s="372"/>
      <c r="Q35" s="345">
        <f>SUM(W35:AB35)</f>
        <v>142</v>
      </c>
      <c r="R35" s="345"/>
      <c r="S35" s="345"/>
      <c r="T35" s="344">
        <v>34</v>
      </c>
      <c r="U35" s="345"/>
      <c r="V35" s="345"/>
      <c r="W35" s="344">
        <v>75</v>
      </c>
      <c r="X35" s="345"/>
      <c r="Y35" s="372"/>
      <c r="Z35" s="344">
        <v>67</v>
      </c>
      <c r="AA35" s="345"/>
      <c r="AB35" s="372"/>
      <c r="AD35" s="14"/>
      <c r="AE35" s="15"/>
      <c r="AF35" s="14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2:41" ht="17.25" customHeight="1" x14ac:dyDescent="0.15">
      <c r="B36" s="96" t="s">
        <v>91</v>
      </c>
      <c r="C36" s="332"/>
      <c r="D36" s="410"/>
      <c r="E36" s="105" t="s">
        <v>90</v>
      </c>
      <c r="F36" s="106">
        <v>-3.1</v>
      </c>
      <c r="G36" s="107" t="s">
        <v>91</v>
      </c>
      <c r="H36" s="105" t="s">
        <v>186</v>
      </c>
      <c r="I36" s="106">
        <v>-15.7</v>
      </c>
      <c r="J36" s="107" t="s">
        <v>187</v>
      </c>
      <c r="K36" s="105" t="s">
        <v>186</v>
      </c>
      <c r="L36" s="106">
        <v>-9.9</v>
      </c>
      <c r="M36" s="108" t="s">
        <v>187</v>
      </c>
      <c r="N36" s="105" t="s">
        <v>186</v>
      </c>
      <c r="O36" s="106">
        <v>8.3000000000000007</v>
      </c>
      <c r="P36" s="108" t="s">
        <v>187</v>
      </c>
      <c r="Q36" s="107" t="s">
        <v>186</v>
      </c>
      <c r="R36" s="106">
        <v>-7.2</v>
      </c>
      <c r="S36" s="107" t="s">
        <v>187</v>
      </c>
      <c r="T36" s="105" t="s">
        <v>186</v>
      </c>
      <c r="U36" s="106">
        <v>-15</v>
      </c>
      <c r="V36" s="107" t="s">
        <v>187</v>
      </c>
      <c r="W36" s="105" t="s">
        <v>186</v>
      </c>
      <c r="X36" s="106">
        <v>-8.5</v>
      </c>
      <c r="Y36" s="108" t="s">
        <v>187</v>
      </c>
      <c r="Z36" s="105" t="s">
        <v>186</v>
      </c>
      <c r="AA36" s="106">
        <v>-5.6</v>
      </c>
      <c r="AB36" s="108" t="s">
        <v>187</v>
      </c>
      <c r="AD36" s="298"/>
      <c r="AE36" s="416"/>
      <c r="AF36" s="416"/>
    </row>
    <row r="37" spans="2:41" ht="17.25" customHeight="1" x14ac:dyDescent="0.15">
      <c r="B37" s="97" t="s">
        <v>112</v>
      </c>
      <c r="C37" s="409" t="s">
        <v>12</v>
      </c>
      <c r="D37" s="409"/>
      <c r="E37" s="344">
        <f>SUM(K37:P37)</f>
        <v>160</v>
      </c>
      <c r="F37" s="345"/>
      <c r="G37" s="345"/>
      <c r="H37" s="344">
        <v>33</v>
      </c>
      <c r="I37" s="345"/>
      <c r="J37" s="345"/>
      <c r="K37" s="344">
        <v>94</v>
      </c>
      <c r="L37" s="345"/>
      <c r="M37" s="372"/>
      <c r="N37" s="344">
        <v>66</v>
      </c>
      <c r="O37" s="345"/>
      <c r="P37" s="372"/>
      <c r="Q37" s="345">
        <f>SUM(W37:AB37)</f>
        <v>84</v>
      </c>
      <c r="R37" s="345"/>
      <c r="S37" s="345"/>
      <c r="T37" s="344">
        <v>19</v>
      </c>
      <c r="U37" s="345"/>
      <c r="V37" s="345"/>
      <c r="W37" s="344">
        <v>41</v>
      </c>
      <c r="X37" s="345"/>
      <c r="Y37" s="372"/>
      <c r="Z37" s="344">
        <v>43</v>
      </c>
      <c r="AA37" s="345"/>
      <c r="AB37" s="372"/>
      <c r="AD37" s="14"/>
      <c r="AE37" s="15"/>
      <c r="AF37" s="14"/>
    </row>
    <row r="38" spans="2:41" ht="17.25" customHeight="1" x14ac:dyDescent="0.15">
      <c r="B38" s="337" t="s">
        <v>14</v>
      </c>
      <c r="C38" s="332"/>
      <c r="D38" s="410"/>
      <c r="E38" s="105" t="s">
        <v>90</v>
      </c>
      <c r="F38" s="106">
        <v>-9.6</v>
      </c>
      <c r="G38" s="107" t="s">
        <v>91</v>
      </c>
      <c r="H38" s="105" t="s">
        <v>186</v>
      </c>
      <c r="I38" s="106">
        <v>-13.2</v>
      </c>
      <c r="J38" s="107" t="s">
        <v>187</v>
      </c>
      <c r="K38" s="105" t="s">
        <v>186</v>
      </c>
      <c r="L38" s="106">
        <v>-8.6999999999999993</v>
      </c>
      <c r="M38" s="108" t="s">
        <v>187</v>
      </c>
      <c r="N38" s="105" t="s">
        <v>186</v>
      </c>
      <c r="O38" s="106">
        <v>-10.8</v>
      </c>
      <c r="P38" s="108" t="s">
        <v>187</v>
      </c>
      <c r="Q38" s="107" t="s">
        <v>186</v>
      </c>
      <c r="R38" s="106">
        <v>-5.6</v>
      </c>
      <c r="S38" s="107" t="s">
        <v>187</v>
      </c>
      <c r="T38" s="105" t="s">
        <v>186</v>
      </c>
      <c r="U38" s="106">
        <v>-9.5</v>
      </c>
      <c r="V38" s="107" t="s">
        <v>187</v>
      </c>
      <c r="W38" s="105" t="s">
        <v>186</v>
      </c>
      <c r="X38" s="106">
        <v>5.0999999999999996</v>
      </c>
      <c r="Y38" s="108" t="s">
        <v>187</v>
      </c>
      <c r="Z38" s="105" t="s">
        <v>186</v>
      </c>
      <c r="AA38" s="106">
        <v>-14</v>
      </c>
      <c r="AB38" s="108" t="s">
        <v>187</v>
      </c>
      <c r="AD38" s="298"/>
      <c r="AE38" s="416"/>
      <c r="AF38" s="416"/>
    </row>
    <row r="39" spans="2:41" ht="17.25" customHeight="1" x14ac:dyDescent="0.15">
      <c r="B39" s="337"/>
      <c r="C39" s="409" t="s">
        <v>13</v>
      </c>
      <c r="D39" s="409"/>
      <c r="E39" s="344">
        <f>SUM(K39:P39)</f>
        <v>183</v>
      </c>
      <c r="F39" s="345"/>
      <c r="G39" s="345"/>
      <c r="H39" s="344">
        <v>35</v>
      </c>
      <c r="I39" s="345"/>
      <c r="J39" s="345"/>
      <c r="K39" s="344">
        <v>106</v>
      </c>
      <c r="L39" s="345"/>
      <c r="M39" s="372"/>
      <c r="N39" s="344">
        <v>77</v>
      </c>
      <c r="O39" s="345"/>
      <c r="P39" s="372"/>
      <c r="Q39" s="345">
        <f>SUM(W39:AB39)</f>
        <v>77</v>
      </c>
      <c r="R39" s="345"/>
      <c r="S39" s="345"/>
      <c r="T39" s="344">
        <v>19</v>
      </c>
      <c r="U39" s="345"/>
      <c r="V39" s="345"/>
      <c r="W39" s="344">
        <v>37</v>
      </c>
      <c r="X39" s="345"/>
      <c r="Y39" s="372"/>
      <c r="Z39" s="344">
        <v>40</v>
      </c>
      <c r="AA39" s="345"/>
      <c r="AB39" s="372"/>
      <c r="AD39" s="14"/>
      <c r="AE39" s="15"/>
      <c r="AF39" s="14"/>
    </row>
    <row r="40" spans="2:41" ht="17.25" customHeight="1" x14ac:dyDescent="0.15">
      <c r="B40" s="337"/>
      <c r="C40" s="332"/>
      <c r="D40" s="410"/>
      <c r="E40" s="105" t="s">
        <v>90</v>
      </c>
      <c r="F40" s="106">
        <v>-13.7</v>
      </c>
      <c r="G40" s="107" t="s">
        <v>91</v>
      </c>
      <c r="H40" s="105" t="s">
        <v>186</v>
      </c>
      <c r="I40" s="106">
        <v>-30</v>
      </c>
      <c r="J40" s="107" t="s">
        <v>187</v>
      </c>
      <c r="K40" s="105" t="s">
        <v>186</v>
      </c>
      <c r="L40" s="106">
        <v>-15.9</v>
      </c>
      <c r="M40" s="108" t="s">
        <v>187</v>
      </c>
      <c r="N40" s="105" t="s">
        <v>186</v>
      </c>
      <c r="O40" s="106">
        <v>-10.5</v>
      </c>
      <c r="P40" s="108" t="s">
        <v>187</v>
      </c>
      <c r="Q40" s="107" t="s">
        <v>186</v>
      </c>
      <c r="R40" s="106">
        <v>-24.5</v>
      </c>
      <c r="S40" s="107" t="s">
        <v>187</v>
      </c>
      <c r="T40" s="105" t="s">
        <v>186</v>
      </c>
      <c r="U40" s="106">
        <v>-29.6</v>
      </c>
      <c r="V40" s="107" t="s">
        <v>187</v>
      </c>
      <c r="W40" s="105" t="s">
        <v>186</v>
      </c>
      <c r="X40" s="106">
        <v>-31.5</v>
      </c>
      <c r="Y40" s="108" t="s">
        <v>187</v>
      </c>
      <c r="Z40" s="105" t="s">
        <v>186</v>
      </c>
      <c r="AA40" s="106">
        <v>-16.7</v>
      </c>
      <c r="AB40" s="108" t="s">
        <v>187</v>
      </c>
      <c r="AD40" s="298"/>
      <c r="AE40" s="416"/>
      <c r="AF40" s="416"/>
    </row>
    <row r="41" spans="2:41" ht="17.25" customHeight="1" x14ac:dyDescent="0.15">
      <c r="B41" s="337"/>
      <c r="C41" s="409" t="s">
        <v>15</v>
      </c>
      <c r="D41" s="409"/>
      <c r="E41" s="344">
        <f>SUM(K41:P41)</f>
        <v>216</v>
      </c>
      <c r="F41" s="345"/>
      <c r="G41" s="345"/>
      <c r="H41" s="344">
        <v>41</v>
      </c>
      <c r="I41" s="345"/>
      <c r="J41" s="345"/>
      <c r="K41" s="344">
        <v>121</v>
      </c>
      <c r="L41" s="345"/>
      <c r="M41" s="372"/>
      <c r="N41" s="344">
        <v>95</v>
      </c>
      <c r="O41" s="345"/>
      <c r="P41" s="372"/>
      <c r="Q41" s="345">
        <f>SUM(W41:AB41)</f>
        <v>57</v>
      </c>
      <c r="R41" s="345"/>
      <c r="S41" s="345"/>
      <c r="T41" s="344">
        <v>11</v>
      </c>
      <c r="U41" s="345"/>
      <c r="V41" s="345"/>
      <c r="W41" s="344">
        <v>26</v>
      </c>
      <c r="X41" s="345"/>
      <c r="Y41" s="372"/>
      <c r="Z41" s="344">
        <v>31</v>
      </c>
      <c r="AA41" s="345"/>
      <c r="AB41" s="372"/>
      <c r="AD41" s="14"/>
      <c r="AE41" s="15"/>
      <c r="AF41" s="14"/>
    </row>
    <row r="42" spans="2:41" ht="17.25" customHeight="1" x14ac:dyDescent="0.15">
      <c r="B42" s="337"/>
      <c r="C42" s="332"/>
      <c r="D42" s="410"/>
      <c r="E42" s="105" t="s">
        <v>90</v>
      </c>
      <c r="F42" s="106">
        <v>14.9</v>
      </c>
      <c r="G42" s="107" t="s">
        <v>91</v>
      </c>
      <c r="H42" s="105" t="s">
        <v>186</v>
      </c>
      <c r="I42" s="106">
        <v>-18</v>
      </c>
      <c r="J42" s="107" t="s">
        <v>187</v>
      </c>
      <c r="K42" s="105" t="s">
        <v>186</v>
      </c>
      <c r="L42" s="106">
        <v>4.3</v>
      </c>
      <c r="M42" s="108" t="s">
        <v>187</v>
      </c>
      <c r="N42" s="105" t="s">
        <v>186</v>
      </c>
      <c r="O42" s="106">
        <v>31.9</v>
      </c>
      <c r="P42" s="108" t="s">
        <v>187</v>
      </c>
      <c r="Q42" s="107" t="s">
        <v>186</v>
      </c>
      <c r="R42" s="106">
        <v>-20.8</v>
      </c>
      <c r="S42" s="107" t="s">
        <v>187</v>
      </c>
      <c r="T42" s="105" t="s">
        <v>186</v>
      </c>
      <c r="U42" s="106">
        <v>-50</v>
      </c>
      <c r="V42" s="107" t="s">
        <v>187</v>
      </c>
      <c r="W42" s="105" t="s">
        <v>186</v>
      </c>
      <c r="X42" s="106">
        <v>-25.7</v>
      </c>
      <c r="Y42" s="108" t="s">
        <v>187</v>
      </c>
      <c r="Z42" s="105" t="s">
        <v>186</v>
      </c>
      <c r="AA42" s="106">
        <v>-16.2</v>
      </c>
      <c r="AB42" s="108" t="s">
        <v>187</v>
      </c>
      <c r="AD42" s="298"/>
      <c r="AE42" s="416"/>
      <c r="AF42" s="416"/>
    </row>
    <row r="43" spans="2:41" ht="17.25" customHeight="1" x14ac:dyDescent="0.15">
      <c r="B43" s="337"/>
      <c r="C43" s="409" t="s">
        <v>16</v>
      </c>
      <c r="D43" s="409"/>
      <c r="E43" s="344">
        <f>SUM(K43:P43)</f>
        <v>364</v>
      </c>
      <c r="F43" s="345"/>
      <c r="G43" s="345"/>
      <c r="H43" s="344">
        <v>85</v>
      </c>
      <c r="I43" s="345"/>
      <c r="J43" s="345"/>
      <c r="K43" s="344">
        <v>184</v>
      </c>
      <c r="L43" s="345"/>
      <c r="M43" s="372"/>
      <c r="N43" s="344">
        <v>180</v>
      </c>
      <c r="O43" s="345"/>
      <c r="P43" s="372"/>
      <c r="Q43" s="345">
        <f>SUM(W43:AB43)</f>
        <v>130</v>
      </c>
      <c r="R43" s="345"/>
      <c r="S43" s="345"/>
      <c r="T43" s="344">
        <v>34</v>
      </c>
      <c r="U43" s="345"/>
      <c r="V43" s="345"/>
      <c r="W43" s="344">
        <v>65</v>
      </c>
      <c r="X43" s="345"/>
      <c r="Y43" s="372"/>
      <c r="Z43" s="344">
        <v>65</v>
      </c>
      <c r="AA43" s="345"/>
      <c r="AB43" s="372"/>
      <c r="AD43" s="14"/>
      <c r="AE43" s="15"/>
      <c r="AF43" s="14"/>
    </row>
    <row r="44" spans="2:41" ht="17.25" customHeight="1" x14ac:dyDescent="0.15">
      <c r="B44" s="382"/>
      <c r="C44" s="408"/>
      <c r="D44" s="408"/>
      <c r="E44" s="98" t="s">
        <v>90</v>
      </c>
      <c r="F44" s="99">
        <v>14.1</v>
      </c>
      <c r="G44" s="103" t="s">
        <v>91</v>
      </c>
      <c r="H44" s="98" t="s">
        <v>186</v>
      </c>
      <c r="I44" s="99">
        <v>25</v>
      </c>
      <c r="J44" s="103" t="s">
        <v>187</v>
      </c>
      <c r="K44" s="98" t="s">
        <v>186</v>
      </c>
      <c r="L44" s="99">
        <v>-1.1000000000000001</v>
      </c>
      <c r="M44" s="100" t="s">
        <v>187</v>
      </c>
      <c r="N44" s="98" t="s">
        <v>186</v>
      </c>
      <c r="O44" s="99">
        <v>35.299999999999997</v>
      </c>
      <c r="P44" s="100" t="s">
        <v>187</v>
      </c>
      <c r="Q44" s="103" t="s">
        <v>186</v>
      </c>
      <c r="R44" s="99">
        <v>27.5</v>
      </c>
      <c r="S44" s="103" t="s">
        <v>187</v>
      </c>
      <c r="T44" s="98" t="s">
        <v>186</v>
      </c>
      <c r="U44" s="99">
        <v>88.9</v>
      </c>
      <c r="V44" s="103" t="s">
        <v>187</v>
      </c>
      <c r="W44" s="98" t="s">
        <v>186</v>
      </c>
      <c r="X44" s="99">
        <v>16.100000000000001</v>
      </c>
      <c r="Y44" s="100" t="s">
        <v>187</v>
      </c>
      <c r="Z44" s="98" t="s">
        <v>186</v>
      </c>
      <c r="AA44" s="99">
        <v>41.3</v>
      </c>
      <c r="AB44" s="100" t="s">
        <v>187</v>
      </c>
      <c r="AD44" s="298"/>
      <c r="AE44" s="416"/>
      <c r="AF44" s="416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4"/>
      <c r="AE45" s="15"/>
      <c r="AF45" s="14"/>
    </row>
    <row r="46" spans="2:41" x14ac:dyDescent="0.15">
      <c r="B46" s="379" t="s">
        <v>208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</row>
    <row r="47" spans="2:41" x14ac:dyDescent="0.15">
      <c r="B47" s="3"/>
      <c r="C47" s="3"/>
      <c r="D47" s="3"/>
      <c r="E47" s="3"/>
    </row>
  </sheetData>
  <mergeCells count="312">
    <mergeCell ref="E14:G14"/>
    <mergeCell ref="H15:J15"/>
    <mergeCell ref="E15:G15"/>
    <mergeCell ref="H20:J20"/>
    <mergeCell ref="Z17:AB17"/>
    <mergeCell ref="W16:Y16"/>
    <mergeCell ref="W17:Y17"/>
    <mergeCell ref="N18:P18"/>
    <mergeCell ref="N17:P17"/>
    <mergeCell ref="N20:P20"/>
    <mergeCell ref="Q20:S20"/>
    <mergeCell ref="Z21:AB21"/>
    <mergeCell ref="Z16:AB16"/>
    <mergeCell ref="K14:M14"/>
    <mergeCell ref="T18:V18"/>
    <mergeCell ref="T17:V17"/>
    <mergeCell ref="Z19:AB19"/>
    <mergeCell ref="T14:V14"/>
    <mergeCell ref="N14:P14"/>
    <mergeCell ref="W20:Y20"/>
    <mergeCell ref="Z20:AB20"/>
    <mergeCell ref="W18:Y18"/>
    <mergeCell ref="Z18:AB18"/>
    <mergeCell ref="T19:V19"/>
    <mergeCell ref="W19:Y19"/>
    <mergeCell ref="N15:P15"/>
    <mergeCell ref="N16:P16"/>
    <mergeCell ref="N19:P19"/>
    <mergeCell ref="N21:P21"/>
    <mergeCell ref="Q21:S21"/>
    <mergeCell ref="K16:M16"/>
    <mergeCell ref="K17:M17"/>
    <mergeCell ref="W12:Y12"/>
    <mergeCell ref="Q14:S14"/>
    <mergeCell ref="Q16:S16"/>
    <mergeCell ref="W22:Y22"/>
    <mergeCell ref="T20:V20"/>
    <mergeCell ref="W14:Y14"/>
    <mergeCell ref="T22:V22"/>
    <mergeCell ref="T21:V21"/>
    <mergeCell ref="W21:Y21"/>
    <mergeCell ref="Q19:S19"/>
    <mergeCell ref="W13:Y13"/>
    <mergeCell ref="T16:V16"/>
    <mergeCell ref="T12:V12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N12:P12"/>
    <mergeCell ref="N11:P11"/>
    <mergeCell ref="K12:M12"/>
    <mergeCell ref="N22:P22"/>
    <mergeCell ref="Q22:S22"/>
    <mergeCell ref="K22:M22"/>
    <mergeCell ref="Q12:S12"/>
    <mergeCell ref="N13:P13"/>
    <mergeCell ref="K13:M13"/>
    <mergeCell ref="Q17:S17"/>
    <mergeCell ref="Q18:S18"/>
    <mergeCell ref="K15:M15"/>
    <mergeCell ref="AD21:AF21"/>
    <mergeCell ref="AD22:AF22"/>
    <mergeCell ref="AD26:AF26"/>
    <mergeCell ref="N43:P43"/>
    <mergeCell ref="T43:V43"/>
    <mergeCell ref="Q37:S37"/>
    <mergeCell ref="K39:M39"/>
    <mergeCell ref="Z35:AB35"/>
    <mergeCell ref="T29:V29"/>
    <mergeCell ref="K37:M37"/>
    <mergeCell ref="N37:P37"/>
    <mergeCell ref="N29:P29"/>
    <mergeCell ref="N33:P33"/>
    <mergeCell ref="Q39:S39"/>
    <mergeCell ref="Q41:S41"/>
    <mergeCell ref="W29:Y29"/>
    <mergeCell ref="Z29:AB29"/>
    <mergeCell ref="W39:Y39"/>
    <mergeCell ref="Z41:AB41"/>
    <mergeCell ref="Z43:AB43"/>
    <mergeCell ref="W37:Y37"/>
    <mergeCell ref="Z39:AB39"/>
    <mergeCell ref="Z37:AB37"/>
    <mergeCell ref="W31:Y31"/>
    <mergeCell ref="Z22:AB22"/>
    <mergeCell ref="Z33:AB33"/>
    <mergeCell ref="W33:Y33"/>
    <mergeCell ref="W25:Y25"/>
    <mergeCell ref="Z25:AB25"/>
    <mergeCell ref="W28:Y28"/>
    <mergeCell ref="Z28:AB28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6:AF16"/>
    <mergeCell ref="AD17:AF17"/>
    <mergeCell ref="AD20:AF20"/>
    <mergeCell ref="AD24:AF24"/>
    <mergeCell ref="AD25:AF25"/>
    <mergeCell ref="AD23:AF23"/>
    <mergeCell ref="AD19:AF19"/>
    <mergeCell ref="AD18:AF18"/>
    <mergeCell ref="K33:M33"/>
    <mergeCell ref="K35:M35"/>
    <mergeCell ref="H37:J37"/>
    <mergeCell ref="AD28:AF28"/>
    <mergeCell ref="AD29:AF29"/>
    <mergeCell ref="Z31:AB31"/>
    <mergeCell ref="Z24:AB24"/>
    <mergeCell ref="Z23:AB23"/>
    <mergeCell ref="W23:Y23"/>
    <mergeCell ref="N35:P35"/>
    <mergeCell ref="K29:M29"/>
    <mergeCell ref="T28:V28"/>
    <mergeCell ref="Q28:S28"/>
    <mergeCell ref="Q24:S24"/>
    <mergeCell ref="T24:V24"/>
    <mergeCell ref="W24:Y24"/>
    <mergeCell ref="W27:Y27"/>
    <mergeCell ref="Z27:AB27"/>
    <mergeCell ref="N25:P25"/>
    <mergeCell ref="Q25:S25"/>
    <mergeCell ref="T25:V25"/>
    <mergeCell ref="T23:V23"/>
    <mergeCell ref="H27:J27"/>
    <mergeCell ref="K31:M31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T37:V37"/>
    <mergeCell ref="T41:V41"/>
    <mergeCell ref="T39:V39"/>
    <mergeCell ref="T31:V31"/>
    <mergeCell ref="T35:V35"/>
    <mergeCell ref="T33:V33"/>
    <mergeCell ref="W43:Y43"/>
    <mergeCell ref="W35:Y35"/>
    <mergeCell ref="W41:Y41"/>
    <mergeCell ref="C36:D36"/>
    <mergeCell ref="C34:D34"/>
    <mergeCell ref="C33:D33"/>
    <mergeCell ref="H39:J39"/>
    <mergeCell ref="E31:G31"/>
    <mergeCell ref="H31:J31"/>
    <mergeCell ref="B28:D28"/>
    <mergeCell ref="E28:G28"/>
    <mergeCell ref="H33:J33"/>
    <mergeCell ref="E29:G29"/>
    <mergeCell ref="H29:J29"/>
    <mergeCell ref="E39:G39"/>
    <mergeCell ref="B38:B44"/>
    <mergeCell ref="C37:D37"/>
    <mergeCell ref="C39:D39"/>
    <mergeCell ref="C38:D38"/>
    <mergeCell ref="C29:D29"/>
    <mergeCell ref="C35:D35"/>
    <mergeCell ref="C32:D32"/>
    <mergeCell ref="C31:D31"/>
    <mergeCell ref="C30:D30"/>
    <mergeCell ref="E33:G33"/>
    <mergeCell ref="B29:B32"/>
    <mergeCell ref="H35:J35"/>
    <mergeCell ref="K28:M28"/>
    <mergeCell ref="N28:P28"/>
    <mergeCell ref="Q27:S27"/>
    <mergeCell ref="N23:P23"/>
    <mergeCell ref="Q23:S23"/>
    <mergeCell ref="H28:J28"/>
    <mergeCell ref="E25:G25"/>
    <mergeCell ref="H25:J25"/>
    <mergeCell ref="N31:P31"/>
    <mergeCell ref="Q31:S31"/>
    <mergeCell ref="K25:M25"/>
    <mergeCell ref="N24:P24"/>
    <mergeCell ref="K23:M23"/>
    <mergeCell ref="B7:B13"/>
    <mergeCell ref="E11:G11"/>
    <mergeCell ref="H11:J11"/>
    <mergeCell ref="E12:G12"/>
    <mergeCell ref="H10:J10"/>
    <mergeCell ref="C8:D8"/>
    <mergeCell ref="C13:D13"/>
    <mergeCell ref="C7:D7"/>
    <mergeCell ref="C9:D9"/>
    <mergeCell ref="E9:G9"/>
    <mergeCell ref="H8:J8"/>
    <mergeCell ref="E7:G7"/>
    <mergeCell ref="E8:G8"/>
    <mergeCell ref="H7:J7"/>
    <mergeCell ref="H9:J9"/>
    <mergeCell ref="H13:J13"/>
    <mergeCell ref="C11:D11"/>
    <mergeCell ref="C12:D12"/>
    <mergeCell ref="E13:G13"/>
    <mergeCell ref="C10:D10"/>
    <mergeCell ref="E10:G10"/>
    <mergeCell ref="H12:J12"/>
    <mergeCell ref="B14:C14"/>
    <mergeCell ref="E23:G23"/>
    <mergeCell ref="E22:G22"/>
    <mergeCell ref="H21:J21"/>
    <mergeCell ref="K21:M21"/>
    <mergeCell ref="H24:J24"/>
    <mergeCell ref="K24:M24"/>
    <mergeCell ref="K18:M18"/>
    <mergeCell ref="K19:M19"/>
    <mergeCell ref="K20:M20"/>
    <mergeCell ref="H16:J16"/>
    <mergeCell ref="E18:G18"/>
    <mergeCell ref="H18:J18"/>
    <mergeCell ref="E24:G24"/>
    <mergeCell ref="H23:J23"/>
    <mergeCell ref="E20:G20"/>
    <mergeCell ref="E19:G19"/>
    <mergeCell ref="H19:J19"/>
    <mergeCell ref="H22:J22"/>
    <mergeCell ref="E16:G16"/>
    <mergeCell ref="E17:G17"/>
    <mergeCell ref="H17:J17"/>
    <mergeCell ref="E21:G21"/>
    <mergeCell ref="H14:J14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N41:P41"/>
    <mergeCell ref="C40:D40"/>
    <mergeCell ref="E41:G41"/>
    <mergeCell ref="Q29:S29"/>
    <mergeCell ref="Q35:S35"/>
    <mergeCell ref="E37:G37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15:Y15"/>
    <mergeCell ref="Z14:AB14"/>
    <mergeCell ref="Z15:AB15"/>
    <mergeCell ref="Q15:S15"/>
    <mergeCell ref="Z7:AB7"/>
    <mergeCell ref="W7:Y7"/>
    <mergeCell ref="T7:V7"/>
    <mergeCell ref="W11:Y11"/>
    <mergeCell ref="W10:Y10"/>
    <mergeCell ref="Q7:S7"/>
    <mergeCell ref="W8:Y8"/>
    <mergeCell ref="K7:M7"/>
    <mergeCell ref="K9:M9"/>
    <mergeCell ref="W9:Y9"/>
    <mergeCell ref="T8:V8"/>
    <mergeCell ref="Q8:S8"/>
    <mergeCell ref="N9:P9"/>
    <mergeCell ref="Q10:S10"/>
    <mergeCell ref="K8:M8"/>
    <mergeCell ref="Q11:S11"/>
    <mergeCell ref="K11:M11"/>
    <mergeCell ref="K10:M10"/>
    <mergeCell ref="B26:C26"/>
    <mergeCell ref="E26:G26"/>
    <mergeCell ref="H26:J26"/>
    <mergeCell ref="K26:M26"/>
    <mergeCell ref="N26:P26"/>
    <mergeCell ref="Q26:S26"/>
    <mergeCell ref="T26:V26"/>
    <mergeCell ref="W26:Y26"/>
    <mergeCell ref="Z26:AB26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activeCell="K7" sqref="K7:M7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2:41" ht="27" customHeight="1" x14ac:dyDescent="0.15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W2" s="20"/>
      <c r="X2" s="20"/>
      <c r="Y2" s="20"/>
      <c r="AA2" s="5"/>
      <c r="AB2" s="5"/>
      <c r="AC2" s="5"/>
      <c r="AD2" s="5"/>
      <c r="AE2" s="5"/>
      <c r="AF2" s="5"/>
      <c r="AG2" s="299" t="s">
        <v>191</v>
      </c>
      <c r="AH2" s="396"/>
      <c r="AI2" s="396"/>
      <c r="AJ2" s="396"/>
      <c r="AK2" s="396"/>
    </row>
    <row r="3" spans="2:41" ht="25.5" customHeight="1" x14ac:dyDescent="0.15">
      <c r="B3" s="74"/>
      <c r="C3" s="360" t="s">
        <v>152</v>
      </c>
      <c r="D3" s="361"/>
      <c r="E3" s="316" t="s">
        <v>21</v>
      </c>
      <c r="F3" s="316"/>
      <c r="G3" s="316"/>
      <c r="H3" s="316"/>
      <c r="I3" s="316"/>
      <c r="J3" s="316"/>
      <c r="K3" s="316"/>
      <c r="L3" s="316"/>
      <c r="M3" s="316"/>
      <c r="N3" s="315" t="s">
        <v>22</v>
      </c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7"/>
      <c r="Z3" s="422" t="s">
        <v>182</v>
      </c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7"/>
      <c r="AL3" s="5"/>
      <c r="AM3" s="5"/>
    </row>
    <row r="4" spans="2:41" ht="25.5" customHeight="1" x14ac:dyDescent="0.15">
      <c r="B4" s="75"/>
      <c r="D4" s="89"/>
      <c r="E4" s="421"/>
      <c r="F4" s="421"/>
      <c r="G4" s="421"/>
      <c r="H4" s="431" t="s">
        <v>106</v>
      </c>
      <c r="I4" s="319"/>
      <c r="J4" s="320"/>
      <c r="K4" s="431" t="s">
        <v>123</v>
      </c>
      <c r="L4" s="319"/>
      <c r="M4" s="319"/>
      <c r="N4" s="420"/>
      <c r="O4" s="421"/>
      <c r="P4" s="421"/>
      <c r="Q4" s="431" t="s">
        <v>180</v>
      </c>
      <c r="R4" s="433"/>
      <c r="S4" s="433"/>
      <c r="T4" s="70"/>
      <c r="U4" s="70"/>
      <c r="V4" s="70"/>
      <c r="W4" s="431" t="s">
        <v>123</v>
      </c>
      <c r="X4" s="319"/>
      <c r="Y4" s="320"/>
      <c r="Z4" s="421"/>
      <c r="AA4" s="421"/>
      <c r="AB4" s="421"/>
      <c r="AC4" s="315" t="s">
        <v>4</v>
      </c>
      <c r="AD4" s="316"/>
      <c r="AE4" s="316"/>
      <c r="AF4" s="316"/>
      <c r="AG4" s="316"/>
      <c r="AH4" s="317"/>
      <c r="AI4" s="431" t="s">
        <v>123</v>
      </c>
      <c r="AJ4" s="433"/>
      <c r="AK4" s="440"/>
    </row>
    <row r="5" spans="2:41" ht="25.5" customHeight="1" x14ac:dyDescent="0.15">
      <c r="B5" s="76" t="s">
        <v>5</v>
      </c>
      <c r="D5" s="89"/>
      <c r="E5" s="421"/>
      <c r="F5" s="421"/>
      <c r="G5" s="421"/>
      <c r="H5" s="321"/>
      <c r="I5" s="322"/>
      <c r="J5" s="323"/>
      <c r="K5" s="321"/>
      <c r="L5" s="322"/>
      <c r="M5" s="322"/>
      <c r="N5" s="420"/>
      <c r="O5" s="421"/>
      <c r="P5" s="421"/>
      <c r="Q5" s="434"/>
      <c r="R5" s="435"/>
      <c r="S5" s="435"/>
      <c r="T5" s="432" t="s">
        <v>23</v>
      </c>
      <c r="U5" s="432"/>
      <c r="V5" s="432"/>
      <c r="W5" s="321"/>
      <c r="X5" s="322"/>
      <c r="Y5" s="323"/>
      <c r="Z5" s="421"/>
      <c r="AA5" s="421"/>
      <c r="AB5" s="421"/>
      <c r="AC5" s="81"/>
      <c r="AD5" s="68"/>
      <c r="AE5" s="68"/>
      <c r="AF5" s="437" t="s">
        <v>24</v>
      </c>
      <c r="AG5" s="438"/>
      <c r="AH5" s="439"/>
      <c r="AI5" s="434"/>
      <c r="AJ5" s="435"/>
      <c r="AK5" s="441"/>
      <c r="AL5" s="435"/>
      <c r="AM5" s="435"/>
      <c r="AN5" s="435"/>
    </row>
    <row r="6" spans="2:41" ht="17.25" customHeight="1" x14ac:dyDescent="0.15">
      <c r="B6" s="352" t="s">
        <v>7</v>
      </c>
      <c r="C6" s="412">
        <v>25</v>
      </c>
      <c r="D6" s="363"/>
      <c r="E6" s="393">
        <v>14872</v>
      </c>
      <c r="F6" s="393"/>
      <c r="G6" s="393"/>
      <c r="H6" s="394">
        <v>7889</v>
      </c>
      <c r="I6" s="393"/>
      <c r="J6" s="395"/>
      <c r="K6" s="394">
        <v>6983</v>
      </c>
      <c r="L6" s="393"/>
      <c r="M6" s="393"/>
      <c r="N6" s="394">
        <v>5727</v>
      </c>
      <c r="O6" s="393"/>
      <c r="P6" s="393"/>
      <c r="Q6" s="394">
        <v>3040</v>
      </c>
      <c r="R6" s="393"/>
      <c r="S6" s="393"/>
      <c r="T6" s="393"/>
      <c r="U6" s="393"/>
      <c r="V6" s="393"/>
      <c r="W6" s="394">
        <v>2687</v>
      </c>
      <c r="X6" s="393"/>
      <c r="Y6" s="395"/>
      <c r="Z6" s="393">
        <v>1520</v>
      </c>
      <c r="AA6" s="393"/>
      <c r="AB6" s="393"/>
      <c r="AC6" s="394">
        <v>875</v>
      </c>
      <c r="AD6" s="393"/>
      <c r="AE6" s="393"/>
      <c r="AF6" s="394">
        <v>77</v>
      </c>
      <c r="AG6" s="393"/>
      <c r="AH6" s="395"/>
      <c r="AI6" s="394">
        <v>645</v>
      </c>
      <c r="AJ6" s="393"/>
      <c r="AK6" s="395"/>
      <c r="AL6" s="436"/>
      <c r="AM6" s="436"/>
      <c r="AN6" s="436"/>
    </row>
    <row r="7" spans="2:41" ht="17.25" customHeight="1" x14ac:dyDescent="0.15">
      <c r="B7" s="353"/>
      <c r="C7" s="359">
        <v>26</v>
      </c>
      <c r="D7" s="356"/>
      <c r="E7" s="391">
        <v>15175</v>
      </c>
      <c r="F7" s="391"/>
      <c r="G7" s="391"/>
      <c r="H7" s="390">
        <v>8123</v>
      </c>
      <c r="I7" s="391"/>
      <c r="J7" s="392"/>
      <c r="K7" s="390">
        <v>7051</v>
      </c>
      <c r="L7" s="391"/>
      <c r="M7" s="391"/>
      <c r="N7" s="390">
        <v>5654</v>
      </c>
      <c r="O7" s="391"/>
      <c r="P7" s="391"/>
      <c r="Q7" s="390">
        <v>3031</v>
      </c>
      <c r="R7" s="391"/>
      <c r="S7" s="391"/>
      <c r="T7" s="391"/>
      <c r="U7" s="391"/>
      <c r="V7" s="391"/>
      <c r="W7" s="390">
        <v>2623</v>
      </c>
      <c r="X7" s="391"/>
      <c r="Y7" s="392"/>
      <c r="Z7" s="391">
        <v>1405</v>
      </c>
      <c r="AA7" s="391"/>
      <c r="AB7" s="391"/>
      <c r="AC7" s="390">
        <v>816</v>
      </c>
      <c r="AD7" s="391"/>
      <c r="AE7" s="391"/>
      <c r="AF7" s="390">
        <v>75</v>
      </c>
      <c r="AG7" s="391"/>
      <c r="AH7" s="392"/>
      <c r="AI7" s="390">
        <v>589</v>
      </c>
      <c r="AJ7" s="391"/>
      <c r="AK7" s="392"/>
      <c r="AL7" s="436"/>
      <c r="AM7" s="436"/>
      <c r="AN7" s="436"/>
    </row>
    <row r="8" spans="2:41" ht="17.25" customHeight="1" x14ac:dyDescent="0.15">
      <c r="B8" s="353"/>
      <c r="C8" s="359">
        <v>27</v>
      </c>
      <c r="D8" s="356"/>
      <c r="E8" s="391">
        <v>15904</v>
      </c>
      <c r="F8" s="391"/>
      <c r="G8" s="391"/>
      <c r="H8" s="390">
        <v>8243</v>
      </c>
      <c r="I8" s="391"/>
      <c r="J8" s="392"/>
      <c r="K8" s="390">
        <v>7661</v>
      </c>
      <c r="L8" s="391"/>
      <c r="M8" s="391"/>
      <c r="N8" s="390">
        <v>5985</v>
      </c>
      <c r="O8" s="391"/>
      <c r="P8" s="391"/>
      <c r="Q8" s="390">
        <v>3095</v>
      </c>
      <c r="R8" s="391"/>
      <c r="S8" s="391"/>
      <c r="T8" s="391"/>
      <c r="U8" s="391"/>
      <c r="V8" s="391"/>
      <c r="W8" s="390">
        <v>2891</v>
      </c>
      <c r="X8" s="391"/>
      <c r="Y8" s="392"/>
      <c r="Z8" s="391">
        <v>1368</v>
      </c>
      <c r="AA8" s="391"/>
      <c r="AB8" s="391"/>
      <c r="AC8" s="390">
        <v>781</v>
      </c>
      <c r="AD8" s="391"/>
      <c r="AE8" s="391"/>
      <c r="AF8" s="390">
        <v>66</v>
      </c>
      <c r="AG8" s="391"/>
      <c r="AH8" s="392"/>
      <c r="AI8" s="390">
        <v>588</v>
      </c>
      <c r="AJ8" s="391"/>
      <c r="AK8" s="392"/>
      <c r="AL8" s="436"/>
      <c r="AM8" s="436"/>
      <c r="AN8" s="436"/>
    </row>
    <row r="9" spans="2:41" ht="17.25" customHeight="1" x14ac:dyDescent="0.15">
      <c r="B9" s="353"/>
      <c r="C9" s="359">
        <v>28</v>
      </c>
      <c r="D9" s="356"/>
      <c r="E9" s="391">
        <v>16621</v>
      </c>
      <c r="F9" s="391"/>
      <c r="G9" s="391"/>
      <c r="H9" s="390">
        <v>8494</v>
      </c>
      <c r="I9" s="391"/>
      <c r="J9" s="392"/>
      <c r="K9" s="390">
        <v>8127</v>
      </c>
      <c r="L9" s="391"/>
      <c r="M9" s="391"/>
      <c r="N9" s="390">
        <v>6149</v>
      </c>
      <c r="O9" s="391"/>
      <c r="P9" s="391"/>
      <c r="Q9" s="390">
        <v>3117</v>
      </c>
      <c r="R9" s="391"/>
      <c r="S9" s="391"/>
      <c r="T9" s="391">
        <v>3032</v>
      </c>
      <c r="U9" s="391"/>
      <c r="V9" s="391"/>
      <c r="W9" s="390">
        <v>3032</v>
      </c>
      <c r="X9" s="391"/>
      <c r="Y9" s="392"/>
      <c r="Z9" s="391">
        <v>1342</v>
      </c>
      <c r="AA9" s="391"/>
      <c r="AB9" s="391"/>
      <c r="AC9" s="390">
        <v>730</v>
      </c>
      <c r="AD9" s="391"/>
      <c r="AE9" s="391"/>
      <c r="AF9" s="390">
        <v>59</v>
      </c>
      <c r="AG9" s="391"/>
      <c r="AH9" s="392"/>
      <c r="AI9" s="390">
        <v>612</v>
      </c>
      <c r="AJ9" s="391"/>
      <c r="AK9" s="392"/>
      <c r="AL9" s="436"/>
      <c r="AM9" s="436"/>
      <c r="AN9" s="436"/>
    </row>
    <row r="10" spans="2:41" ht="17.25" customHeight="1" x14ac:dyDescent="0.15">
      <c r="B10" s="353"/>
      <c r="C10" s="359">
        <v>29</v>
      </c>
      <c r="D10" s="356"/>
      <c r="E10" s="391">
        <v>17196</v>
      </c>
      <c r="F10" s="391"/>
      <c r="G10" s="391"/>
      <c r="H10" s="390">
        <v>8790</v>
      </c>
      <c r="I10" s="391"/>
      <c r="J10" s="392"/>
      <c r="K10" s="390">
        <v>8406</v>
      </c>
      <c r="L10" s="391"/>
      <c r="M10" s="391"/>
      <c r="N10" s="390">
        <v>6284</v>
      </c>
      <c r="O10" s="391"/>
      <c r="P10" s="391"/>
      <c r="Q10" s="390">
        <v>3211</v>
      </c>
      <c r="R10" s="391"/>
      <c r="S10" s="391"/>
      <c r="T10" s="391"/>
      <c r="U10" s="391"/>
      <c r="V10" s="391"/>
      <c r="W10" s="390">
        <v>3073</v>
      </c>
      <c r="X10" s="391"/>
      <c r="Y10" s="392"/>
      <c r="Z10" s="391">
        <v>1289</v>
      </c>
      <c r="AA10" s="391"/>
      <c r="AB10" s="391"/>
      <c r="AC10" s="390">
        <v>706</v>
      </c>
      <c r="AD10" s="391"/>
      <c r="AE10" s="391"/>
      <c r="AF10" s="390">
        <v>57</v>
      </c>
      <c r="AG10" s="391"/>
      <c r="AH10" s="392"/>
      <c r="AI10" s="390">
        <v>583</v>
      </c>
      <c r="AJ10" s="391"/>
      <c r="AK10" s="392"/>
      <c r="AL10" s="436"/>
      <c r="AM10" s="436"/>
      <c r="AN10" s="436"/>
    </row>
    <row r="11" spans="2:41" ht="17.25" customHeight="1" x14ac:dyDescent="0.15">
      <c r="B11" s="353"/>
      <c r="C11" s="359">
        <v>30</v>
      </c>
      <c r="D11" s="356"/>
      <c r="E11" s="391">
        <v>17494</v>
      </c>
      <c r="F11" s="391"/>
      <c r="G11" s="391"/>
      <c r="H11" s="390">
        <v>9245</v>
      </c>
      <c r="I11" s="391"/>
      <c r="J11" s="392"/>
      <c r="K11" s="390">
        <v>8249</v>
      </c>
      <c r="L11" s="391"/>
      <c r="M11" s="391"/>
      <c r="N11" s="390">
        <v>6365</v>
      </c>
      <c r="O11" s="391"/>
      <c r="P11" s="391"/>
      <c r="Q11" s="390">
        <v>3336</v>
      </c>
      <c r="R11" s="391"/>
      <c r="S11" s="391"/>
      <c r="T11" s="391">
        <v>3029</v>
      </c>
      <c r="U11" s="391"/>
      <c r="V11" s="391"/>
      <c r="W11" s="390">
        <v>3029</v>
      </c>
      <c r="X11" s="391"/>
      <c r="Y11" s="392"/>
      <c r="Z11" s="391">
        <v>1185</v>
      </c>
      <c r="AA11" s="391"/>
      <c r="AB11" s="391"/>
      <c r="AC11" s="390">
        <v>636</v>
      </c>
      <c r="AD11" s="391"/>
      <c r="AE11" s="391"/>
      <c r="AF11" s="390">
        <v>47</v>
      </c>
      <c r="AG11" s="391"/>
      <c r="AH11" s="392"/>
      <c r="AI11" s="390">
        <v>549</v>
      </c>
      <c r="AJ11" s="391"/>
      <c r="AK11" s="392"/>
      <c r="AL11" s="29"/>
      <c r="AM11" s="29"/>
      <c r="AN11" s="29"/>
    </row>
    <row r="12" spans="2:41" ht="17.25" customHeight="1" x14ac:dyDescent="0.15">
      <c r="B12" s="354"/>
      <c r="C12" s="357" t="s">
        <v>234</v>
      </c>
      <c r="D12" s="358"/>
      <c r="E12" s="425">
        <v>17653</v>
      </c>
      <c r="F12" s="398"/>
      <c r="G12" s="398"/>
      <c r="H12" s="423">
        <v>9303</v>
      </c>
      <c r="I12" s="424"/>
      <c r="J12" s="424"/>
      <c r="K12" s="423">
        <v>8350</v>
      </c>
      <c r="L12" s="424"/>
      <c r="M12" s="424"/>
      <c r="N12" s="423">
        <v>6323</v>
      </c>
      <c r="O12" s="424"/>
      <c r="P12" s="424"/>
      <c r="Q12" s="423">
        <v>3291</v>
      </c>
      <c r="R12" s="424"/>
      <c r="S12" s="424"/>
      <c r="T12" s="423"/>
      <c r="U12" s="424"/>
      <c r="V12" s="424"/>
      <c r="W12" s="423">
        <v>3032</v>
      </c>
      <c r="X12" s="424"/>
      <c r="Y12" s="424"/>
      <c r="Z12" s="423">
        <v>1082</v>
      </c>
      <c r="AA12" s="424"/>
      <c r="AB12" s="424"/>
      <c r="AC12" s="423">
        <v>568</v>
      </c>
      <c r="AD12" s="424"/>
      <c r="AE12" s="424"/>
      <c r="AF12" s="423">
        <v>43</v>
      </c>
      <c r="AG12" s="424"/>
      <c r="AH12" s="424"/>
      <c r="AI12" s="397">
        <v>515</v>
      </c>
      <c r="AJ12" s="398"/>
      <c r="AK12" s="399"/>
      <c r="AL12" s="201"/>
      <c r="AM12" s="202"/>
      <c r="AN12" s="202"/>
    </row>
    <row r="13" spans="2:41" ht="17.25" customHeight="1" x14ac:dyDescent="0.15">
      <c r="B13" s="311" t="s">
        <v>229</v>
      </c>
      <c r="C13" s="312"/>
      <c r="D13" s="90" t="s">
        <v>231</v>
      </c>
      <c r="E13" s="387">
        <v>16698</v>
      </c>
      <c r="F13" s="388"/>
      <c r="G13" s="389"/>
      <c r="H13" s="387">
        <v>8701</v>
      </c>
      <c r="I13" s="388"/>
      <c r="J13" s="389"/>
      <c r="K13" s="387">
        <v>7997</v>
      </c>
      <c r="L13" s="388"/>
      <c r="M13" s="389"/>
      <c r="N13" s="387">
        <v>6215</v>
      </c>
      <c r="O13" s="388"/>
      <c r="P13" s="389"/>
      <c r="Q13" s="387">
        <v>3191</v>
      </c>
      <c r="R13" s="388"/>
      <c r="S13" s="388"/>
      <c r="T13" s="388"/>
      <c r="U13" s="388"/>
      <c r="V13" s="389"/>
      <c r="W13" s="387">
        <v>3024</v>
      </c>
      <c r="X13" s="388"/>
      <c r="Y13" s="389"/>
      <c r="Z13" s="387">
        <v>1028</v>
      </c>
      <c r="AA13" s="388"/>
      <c r="AB13" s="389"/>
      <c r="AC13" s="387">
        <v>506</v>
      </c>
      <c r="AD13" s="388"/>
      <c r="AE13" s="389"/>
      <c r="AF13" s="387">
        <v>36</v>
      </c>
      <c r="AG13" s="388"/>
      <c r="AH13" s="389"/>
      <c r="AI13" s="387">
        <v>522</v>
      </c>
      <c r="AJ13" s="388"/>
      <c r="AK13" s="389"/>
      <c r="AL13" s="201"/>
      <c r="AM13" s="202"/>
      <c r="AN13" s="202"/>
    </row>
    <row r="14" spans="2:41" s="213" customFormat="1" ht="17.25" customHeight="1" x14ac:dyDescent="0.15">
      <c r="B14" s="205"/>
      <c r="C14" s="209"/>
      <c r="D14" s="207"/>
      <c r="E14" s="401"/>
      <c r="F14" s="401"/>
      <c r="G14" s="401"/>
      <c r="H14" s="428"/>
      <c r="I14" s="429"/>
      <c r="J14" s="429"/>
      <c r="K14" s="428"/>
      <c r="L14" s="429"/>
      <c r="M14" s="429"/>
      <c r="N14" s="430"/>
      <c r="O14" s="430"/>
      <c r="P14" s="430"/>
      <c r="Q14" s="428"/>
      <c r="R14" s="429"/>
      <c r="S14" s="429"/>
      <c r="T14" s="428"/>
      <c r="U14" s="429"/>
      <c r="V14" s="429"/>
      <c r="W14" s="430"/>
      <c r="X14" s="430"/>
      <c r="Y14" s="430"/>
      <c r="Z14" s="430"/>
      <c r="AA14" s="430"/>
      <c r="AB14" s="430"/>
      <c r="AC14" s="428"/>
      <c r="AD14" s="429"/>
      <c r="AE14" s="429"/>
      <c r="AF14" s="428"/>
      <c r="AG14" s="429"/>
      <c r="AH14" s="429"/>
      <c r="AI14" s="430"/>
      <c r="AJ14" s="430"/>
      <c r="AK14" s="430"/>
      <c r="AL14" s="212"/>
      <c r="AM14" s="212"/>
      <c r="AN14" s="212"/>
    </row>
    <row r="15" spans="2:41" ht="17.25" customHeight="1" x14ac:dyDescent="0.15">
      <c r="B15" s="80"/>
      <c r="C15" s="218"/>
      <c r="D15" s="90" t="s">
        <v>213</v>
      </c>
      <c r="E15" s="387">
        <v>16277</v>
      </c>
      <c r="F15" s="388"/>
      <c r="G15" s="389"/>
      <c r="H15" s="387">
        <v>8701</v>
      </c>
      <c r="I15" s="388"/>
      <c r="J15" s="389"/>
      <c r="K15" s="387">
        <v>7576</v>
      </c>
      <c r="L15" s="388"/>
      <c r="M15" s="389"/>
      <c r="N15" s="387">
        <v>5570</v>
      </c>
      <c r="O15" s="388"/>
      <c r="P15" s="389"/>
      <c r="Q15" s="387">
        <v>2952</v>
      </c>
      <c r="R15" s="388"/>
      <c r="S15" s="388"/>
      <c r="T15" s="388"/>
      <c r="U15" s="388"/>
      <c r="V15" s="389"/>
      <c r="W15" s="387">
        <v>2618</v>
      </c>
      <c r="X15" s="388"/>
      <c r="Y15" s="389"/>
      <c r="Z15" s="387">
        <v>1339</v>
      </c>
      <c r="AA15" s="388"/>
      <c r="AB15" s="389"/>
      <c r="AC15" s="387">
        <v>665</v>
      </c>
      <c r="AD15" s="388"/>
      <c r="AE15" s="389"/>
      <c r="AF15" s="387">
        <v>40</v>
      </c>
      <c r="AG15" s="388"/>
      <c r="AH15" s="389"/>
      <c r="AI15" s="387">
        <v>674</v>
      </c>
      <c r="AJ15" s="388"/>
      <c r="AK15" s="389"/>
      <c r="AL15" s="201"/>
      <c r="AM15" s="217"/>
      <c r="AN15" s="217"/>
      <c r="AO15" s="52"/>
    </row>
    <row r="16" spans="2:41" ht="17.25" customHeight="1" x14ac:dyDescent="0.15">
      <c r="B16" s="80"/>
      <c r="C16" s="222"/>
      <c r="D16" s="90" t="s">
        <v>215</v>
      </c>
      <c r="E16" s="387">
        <v>14812</v>
      </c>
      <c r="F16" s="388"/>
      <c r="G16" s="389"/>
      <c r="H16" s="387">
        <v>8034</v>
      </c>
      <c r="I16" s="388"/>
      <c r="J16" s="389"/>
      <c r="K16" s="387">
        <v>6778</v>
      </c>
      <c r="L16" s="388"/>
      <c r="M16" s="389"/>
      <c r="N16" s="387">
        <v>4926</v>
      </c>
      <c r="O16" s="388"/>
      <c r="P16" s="389"/>
      <c r="Q16" s="387">
        <v>2595</v>
      </c>
      <c r="R16" s="388"/>
      <c r="S16" s="388"/>
      <c r="T16" s="388"/>
      <c r="U16" s="388"/>
      <c r="V16" s="389"/>
      <c r="W16" s="387">
        <v>2331</v>
      </c>
      <c r="X16" s="388"/>
      <c r="Y16" s="389"/>
      <c r="Z16" s="387">
        <v>1059</v>
      </c>
      <c r="AA16" s="388"/>
      <c r="AB16" s="389"/>
      <c r="AC16" s="387">
        <v>509</v>
      </c>
      <c r="AD16" s="388"/>
      <c r="AE16" s="389"/>
      <c r="AF16" s="387">
        <v>34</v>
      </c>
      <c r="AG16" s="388"/>
      <c r="AH16" s="389"/>
      <c r="AI16" s="387">
        <v>550</v>
      </c>
      <c r="AJ16" s="388"/>
      <c r="AK16" s="389"/>
      <c r="AL16" s="201"/>
      <c r="AM16" s="221"/>
      <c r="AN16" s="221"/>
      <c r="AO16" s="52"/>
    </row>
    <row r="17" spans="2:41" s="50" customFormat="1" ht="17.25" customHeight="1" x14ac:dyDescent="0.15">
      <c r="B17" s="80"/>
      <c r="C17" s="227"/>
      <c r="D17" s="90" t="s">
        <v>216</v>
      </c>
      <c r="E17" s="387">
        <v>13279</v>
      </c>
      <c r="F17" s="388"/>
      <c r="G17" s="389"/>
      <c r="H17" s="387">
        <v>7225</v>
      </c>
      <c r="I17" s="388"/>
      <c r="J17" s="389"/>
      <c r="K17" s="387">
        <v>6054</v>
      </c>
      <c r="L17" s="388"/>
      <c r="M17" s="389"/>
      <c r="N17" s="387">
        <v>4660</v>
      </c>
      <c r="O17" s="388"/>
      <c r="P17" s="389"/>
      <c r="Q17" s="387">
        <v>2436</v>
      </c>
      <c r="R17" s="388"/>
      <c r="S17" s="388"/>
      <c r="T17" s="388"/>
      <c r="U17" s="388"/>
      <c r="V17" s="389"/>
      <c r="W17" s="387">
        <v>2224</v>
      </c>
      <c r="X17" s="388"/>
      <c r="Y17" s="389"/>
      <c r="Z17" s="387">
        <v>835</v>
      </c>
      <c r="AA17" s="388"/>
      <c r="AB17" s="389"/>
      <c r="AC17" s="387">
        <v>436</v>
      </c>
      <c r="AD17" s="388"/>
      <c r="AE17" s="389"/>
      <c r="AF17" s="387">
        <v>37</v>
      </c>
      <c r="AG17" s="388"/>
      <c r="AH17" s="389"/>
      <c r="AI17" s="387">
        <v>399</v>
      </c>
      <c r="AJ17" s="388"/>
      <c r="AK17" s="389"/>
      <c r="AL17" s="225"/>
      <c r="AM17" s="226"/>
      <c r="AN17" s="226"/>
      <c r="AO17" s="198"/>
    </row>
    <row r="18" spans="2:41" ht="17.25" customHeight="1" x14ac:dyDescent="0.15">
      <c r="B18" s="102"/>
      <c r="C18" s="67"/>
      <c r="D18" s="90" t="s">
        <v>217</v>
      </c>
      <c r="E18" s="387">
        <v>13784</v>
      </c>
      <c r="F18" s="388"/>
      <c r="G18" s="389"/>
      <c r="H18" s="387">
        <v>7572</v>
      </c>
      <c r="I18" s="388"/>
      <c r="J18" s="389"/>
      <c r="K18" s="387">
        <v>6212</v>
      </c>
      <c r="L18" s="388"/>
      <c r="M18" s="389"/>
      <c r="N18" s="387">
        <v>5694</v>
      </c>
      <c r="O18" s="388"/>
      <c r="P18" s="389"/>
      <c r="Q18" s="387">
        <v>3175</v>
      </c>
      <c r="R18" s="388"/>
      <c r="S18" s="388"/>
      <c r="T18" s="388"/>
      <c r="U18" s="388"/>
      <c r="V18" s="389"/>
      <c r="W18" s="387">
        <v>2519</v>
      </c>
      <c r="X18" s="388"/>
      <c r="Y18" s="389"/>
      <c r="Z18" s="387">
        <v>945</v>
      </c>
      <c r="AA18" s="388"/>
      <c r="AB18" s="389"/>
      <c r="AC18" s="387">
        <v>426</v>
      </c>
      <c r="AD18" s="388"/>
      <c r="AE18" s="389"/>
      <c r="AF18" s="387">
        <v>38</v>
      </c>
      <c r="AG18" s="388"/>
      <c r="AH18" s="389"/>
      <c r="AI18" s="387">
        <v>519</v>
      </c>
      <c r="AJ18" s="388"/>
      <c r="AK18" s="389"/>
      <c r="AL18" s="201"/>
      <c r="AM18" s="231"/>
      <c r="AN18" s="231"/>
      <c r="AO18" s="52"/>
    </row>
    <row r="19" spans="2:41" ht="17.25" customHeight="1" x14ac:dyDescent="0.15">
      <c r="B19" s="102"/>
      <c r="C19" s="67"/>
      <c r="D19" s="90" t="s">
        <v>218</v>
      </c>
      <c r="E19" s="387">
        <v>14142</v>
      </c>
      <c r="F19" s="388"/>
      <c r="G19" s="389"/>
      <c r="H19" s="387">
        <v>7784</v>
      </c>
      <c r="I19" s="388"/>
      <c r="J19" s="389"/>
      <c r="K19" s="387">
        <v>6358</v>
      </c>
      <c r="L19" s="388"/>
      <c r="M19" s="389"/>
      <c r="N19" s="387">
        <v>5134</v>
      </c>
      <c r="O19" s="388"/>
      <c r="P19" s="389"/>
      <c r="Q19" s="387">
        <v>2751</v>
      </c>
      <c r="R19" s="388"/>
      <c r="S19" s="388"/>
      <c r="T19" s="388"/>
      <c r="U19" s="388"/>
      <c r="V19" s="389"/>
      <c r="W19" s="387">
        <v>2383</v>
      </c>
      <c r="X19" s="388"/>
      <c r="Y19" s="389"/>
      <c r="Z19" s="387">
        <v>915</v>
      </c>
      <c r="AA19" s="388"/>
      <c r="AB19" s="389"/>
      <c r="AC19" s="387">
        <v>454</v>
      </c>
      <c r="AD19" s="388"/>
      <c r="AE19" s="389"/>
      <c r="AF19" s="387">
        <v>35</v>
      </c>
      <c r="AG19" s="388"/>
      <c r="AH19" s="389"/>
      <c r="AI19" s="387">
        <v>461</v>
      </c>
      <c r="AJ19" s="388"/>
      <c r="AK19" s="389"/>
      <c r="AL19" s="201"/>
      <c r="AM19" s="234"/>
      <c r="AN19" s="234"/>
      <c r="AO19" s="52"/>
    </row>
    <row r="20" spans="2:41" ht="17.25" customHeight="1" x14ac:dyDescent="0.15">
      <c r="B20" s="102"/>
      <c r="C20" s="67"/>
      <c r="D20" s="90" t="s">
        <v>222</v>
      </c>
      <c r="E20" s="387">
        <v>14364</v>
      </c>
      <c r="F20" s="388"/>
      <c r="G20" s="389"/>
      <c r="H20" s="387">
        <v>7900</v>
      </c>
      <c r="I20" s="388"/>
      <c r="J20" s="389"/>
      <c r="K20" s="387">
        <v>6464</v>
      </c>
      <c r="L20" s="388"/>
      <c r="M20" s="389"/>
      <c r="N20" s="387">
        <v>5056</v>
      </c>
      <c r="O20" s="388"/>
      <c r="P20" s="389"/>
      <c r="Q20" s="387">
        <v>2666</v>
      </c>
      <c r="R20" s="388"/>
      <c r="S20" s="388"/>
      <c r="T20" s="388"/>
      <c r="U20" s="388"/>
      <c r="V20" s="389"/>
      <c r="W20" s="387">
        <v>2390</v>
      </c>
      <c r="X20" s="388"/>
      <c r="Y20" s="389"/>
      <c r="Z20" s="387">
        <v>835</v>
      </c>
      <c r="AA20" s="388"/>
      <c r="AB20" s="389"/>
      <c r="AC20" s="387">
        <v>417</v>
      </c>
      <c r="AD20" s="388"/>
      <c r="AE20" s="389"/>
      <c r="AF20" s="387">
        <v>37</v>
      </c>
      <c r="AG20" s="388"/>
      <c r="AH20" s="389"/>
      <c r="AI20" s="387">
        <v>418</v>
      </c>
      <c r="AJ20" s="388"/>
      <c r="AK20" s="389"/>
      <c r="AL20" s="201"/>
      <c r="AM20" s="236"/>
      <c r="AN20" s="236"/>
      <c r="AO20" s="52"/>
    </row>
    <row r="21" spans="2:41" ht="17.25" customHeight="1" x14ac:dyDescent="0.15">
      <c r="B21" s="102"/>
      <c r="C21" s="67"/>
      <c r="D21" s="90" t="s">
        <v>224</v>
      </c>
      <c r="E21" s="387">
        <v>14735</v>
      </c>
      <c r="F21" s="388"/>
      <c r="G21" s="389"/>
      <c r="H21" s="387">
        <v>7979</v>
      </c>
      <c r="I21" s="388"/>
      <c r="J21" s="389"/>
      <c r="K21" s="387">
        <v>6756</v>
      </c>
      <c r="L21" s="388"/>
      <c r="M21" s="389"/>
      <c r="N21" s="387">
        <v>5755</v>
      </c>
      <c r="O21" s="388"/>
      <c r="P21" s="389"/>
      <c r="Q21" s="387">
        <v>3110</v>
      </c>
      <c r="R21" s="388"/>
      <c r="S21" s="388"/>
      <c r="T21" s="388"/>
      <c r="U21" s="388"/>
      <c r="V21" s="389"/>
      <c r="W21" s="387">
        <v>2645</v>
      </c>
      <c r="X21" s="388"/>
      <c r="Y21" s="389"/>
      <c r="Z21" s="387">
        <v>958</v>
      </c>
      <c r="AA21" s="388"/>
      <c r="AB21" s="389"/>
      <c r="AC21" s="387">
        <v>473</v>
      </c>
      <c r="AD21" s="388"/>
      <c r="AE21" s="389"/>
      <c r="AF21" s="387">
        <v>36</v>
      </c>
      <c r="AG21" s="388"/>
      <c r="AH21" s="389"/>
      <c r="AI21" s="387">
        <v>485</v>
      </c>
      <c r="AJ21" s="388"/>
      <c r="AK21" s="389"/>
      <c r="AL21" s="201"/>
      <c r="AM21" s="242"/>
      <c r="AN21" s="242"/>
      <c r="AO21" s="52"/>
    </row>
    <row r="22" spans="2:41" ht="17.25" customHeight="1" x14ac:dyDescent="0.15">
      <c r="B22" s="80"/>
      <c r="C22" s="232"/>
      <c r="D22" s="90" t="s">
        <v>225</v>
      </c>
      <c r="E22" s="387">
        <v>15354</v>
      </c>
      <c r="F22" s="388"/>
      <c r="G22" s="389"/>
      <c r="H22" s="387">
        <v>8116</v>
      </c>
      <c r="I22" s="388"/>
      <c r="J22" s="389"/>
      <c r="K22" s="387">
        <v>7238</v>
      </c>
      <c r="L22" s="388"/>
      <c r="M22" s="389"/>
      <c r="N22" s="387">
        <v>5675</v>
      </c>
      <c r="O22" s="388"/>
      <c r="P22" s="389"/>
      <c r="Q22" s="387">
        <v>2836</v>
      </c>
      <c r="R22" s="388"/>
      <c r="S22" s="388"/>
      <c r="T22" s="388"/>
      <c r="U22" s="388"/>
      <c r="V22" s="389"/>
      <c r="W22" s="387">
        <v>2839</v>
      </c>
      <c r="X22" s="388"/>
      <c r="Y22" s="389"/>
      <c r="Z22" s="387">
        <v>1026</v>
      </c>
      <c r="AA22" s="388"/>
      <c r="AB22" s="389"/>
      <c r="AC22" s="387">
        <v>486</v>
      </c>
      <c r="AD22" s="388"/>
      <c r="AE22" s="389"/>
      <c r="AF22" s="387">
        <v>44</v>
      </c>
      <c r="AG22" s="388"/>
      <c r="AH22" s="389"/>
      <c r="AI22" s="387">
        <v>540</v>
      </c>
      <c r="AJ22" s="388"/>
      <c r="AK22" s="389"/>
      <c r="AL22" s="201"/>
      <c r="AM22" s="244"/>
      <c r="AN22" s="244"/>
      <c r="AO22" s="52"/>
    </row>
    <row r="23" spans="2:41" ht="17.25" customHeight="1" x14ac:dyDescent="0.15">
      <c r="B23" s="102"/>
      <c r="C23" s="67"/>
      <c r="D23" s="90" t="s">
        <v>226</v>
      </c>
      <c r="E23" s="387">
        <v>15586</v>
      </c>
      <c r="F23" s="388"/>
      <c r="G23" s="389"/>
      <c r="H23" s="387">
        <v>8243</v>
      </c>
      <c r="I23" s="388"/>
      <c r="J23" s="389"/>
      <c r="K23" s="387">
        <v>7343</v>
      </c>
      <c r="L23" s="388"/>
      <c r="M23" s="389"/>
      <c r="N23" s="387">
        <v>5516</v>
      </c>
      <c r="O23" s="388"/>
      <c r="P23" s="389"/>
      <c r="Q23" s="387">
        <v>2871</v>
      </c>
      <c r="R23" s="388"/>
      <c r="S23" s="388"/>
      <c r="T23" s="388"/>
      <c r="U23" s="388"/>
      <c r="V23" s="389"/>
      <c r="W23" s="387">
        <v>2645</v>
      </c>
      <c r="X23" s="388"/>
      <c r="Y23" s="389"/>
      <c r="Z23" s="387">
        <v>900</v>
      </c>
      <c r="AA23" s="388"/>
      <c r="AB23" s="389"/>
      <c r="AC23" s="387">
        <v>444</v>
      </c>
      <c r="AD23" s="388"/>
      <c r="AE23" s="389"/>
      <c r="AF23" s="387">
        <v>35</v>
      </c>
      <c r="AG23" s="388"/>
      <c r="AH23" s="389"/>
      <c r="AI23" s="387">
        <v>456</v>
      </c>
      <c r="AJ23" s="388"/>
      <c r="AK23" s="389"/>
      <c r="AL23" s="201"/>
      <c r="AM23" s="250"/>
      <c r="AN23" s="250"/>
      <c r="AO23" s="52"/>
    </row>
    <row r="24" spans="2:41" ht="17.25" customHeight="1" x14ac:dyDescent="0.15">
      <c r="B24" s="80"/>
      <c r="C24" s="232"/>
      <c r="D24" s="90" t="s">
        <v>227</v>
      </c>
      <c r="E24" s="387">
        <v>15274</v>
      </c>
      <c r="F24" s="388"/>
      <c r="G24" s="389"/>
      <c r="H24" s="387">
        <v>8280</v>
      </c>
      <c r="I24" s="388"/>
      <c r="J24" s="389"/>
      <c r="K24" s="387">
        <v>6994</v>
      </c>
      <c r="L24" s="388"/>
      <c r="M24" s="389"/>
      <c r="N24" s="387">
        <v>5443</v>
      </c>
      <c r="O24" s="388"/>
      <c r="P24" s="389"/>
      <c r="Q24" s="387">
        <v>3118</v>
      </c>
      <c r="R24" s="388"/>
      <c r="S24" s="388"/>
      <c r="T24" s="388"/>
      <c r="U24" s="388"/>
      <c r="V24" s="389"/>
      <c r="W24" s="387">
        <v>2325</v>
      </c>
      <c r="X24" s="388"/>
      <c r="Y24" s="389"/>
      <c r="Z24" s="387">
        <v>830</v>
      </c>
      <c r="AA24" s="388"/>
      <c r="AB24" s="389"/>
      <c r="AC24" s="387">
        <v>420</v>
      </c>
      <c r="AD24" s="388"/>
      <c r="AE24" s="389"/>
      <c r="AF24" s="387">
        <v>30</v>
      </c>
      <c r="AG24" s="388"/>
      <c r="AH24" s="389"/>
      <c r="AI24" s="387">
        <v>410</v>
      </c>
      <c r="AJ24" s="388"/>
      <c r="AK24" s="389"/>
      <c r="AL24" s="201"/>
      <c r="AM24" s="253"/>
      <c r="AN24" s="253"/>
      <c r="AO24" s="52"/>
    </row>
    <row r="25" spans="2:41" ht="17.25" customHeight="1" x14ac:dyDescent="0.15">
      <c r="B25" s="311" t="s">
        <v>241</v>
      </c>
      <c r="C25" s="312"/>
      <c r="D25" s="90" t="s">
        <v>228</v>
      </c>
      <c r="E25" s="387">
        <v>15146</v>
      </c>
      <c r="F25" s="388"/>
      <c r="G25" s="389"/>
      <c r="H25" s="387">
        <v>8509</v>
      </c>
      <c r="I25" s="388"/>
      <c r="J25" s="389"/>
      <c r="K25" s="387">
        <v>6637</v>
      </c>
      <c r="L25" s="388"/>
      <c r="M25" s="389"/>
      <c r="N25" s="387">
        <v>5578</v>
      </c>
      <c r="O25" s="388"/>
      <c r="P25" s="389"/>
      <c r="Q25" s="387">
        <v>3066</v>
      </c>
      <c r="R25" s="388"/>
      <c r="S25" s="388"/>
      <c r="T25" s="388"/>
      <c r="U25" s="388"/>
      <c r="V25" s="389"/>
      <c r="W25" s="387">
        <v>2512</v>
      </c>
      <c r="X25" s="388"/>
      <c r="Y25" s="389"/>
      <c r="Z25" s="387">
        <v>815</v>
      </c>
      <c r="AA25" s="388"/>
      <c r="AB25" s="389"/>
      <c r="AC25" s="387">
        <v>424</v>
      </c>
      <c r="AD25" s="388"/>
      <c r="AE25" s="389"/>
      <c r="AF25" s="387">
        <v>26</v>
      </c>
      <c r="AG25" s="388"/>
      <c r="AH25" s="389"/>
      <c r="AI25" s="387">
        <v>391</v>
      </c>
      <c r="AJ25" s="388"/>
      <c r="AK25" s="389"/>
      <c r="AL25" s="201"/>
      <c r="AM25" s="256"/>
      <c r="AN25" s="256"/>
      <c r="AO25" s="52"/>
    </row>
    <row r="26" spans="2:41" ht="17.25" customHeight="1" x14ac:dyDescent="0.15">
      <c r="B26" s="102"/>
      <c r="C26" s="67"/>
      <c r="D26" s="95" t="s">
        <v>231</v>
      </c>
      <c r="E26" s="405">
        <f>E28+E30+E34+E36+E38+E40+E42</f>
        <v>15565</v>
      </c>
      <c r="F26" s="406"/>
      <c r="G26" s="407"/>
      <c r="H26" s="405">
        <f>H28+H30+H34+H36+H38+H40+H42</f>
        <v>8643</v>
      </c>
      <c r="I26" s="406"/>
      <c r="J26" s="407"/>
      <c r="K26" s="405">
        <f>K28+K30+K34+K36+K38+K40+K42</f>
        <v>6922</v>
      </c>
      <c r="L26" s="406"/>
      <c r="M26" s="407"/>
      <c r="N26" s="405">
        <f>N28+N30+N34+N36+N38+N40+N42</f>
        <v>5781</v>
      </c>
      <c r="O26" s="406"/>
      <c r="P26" s="407"/>
      <c r="Q26" s="405">
        <f>Q28+Q30+Q34+Q36+Q38+Q40+Q42</f>
        <v>2982</v>
      </c>
      <c r="R26" s="406"/>
      <c r="S26" s="406"/>
      <c r="T26" s="406"/>
      <c r="U26" s="406"/>
      <c r="V26" s="407"/>
      <c r="W26" s="405">
        <f>W28+W30+W34+W36+W38+W40+W42</f>
        <v>2799</v>
      </c>
      <c r="X26" s="406"/>
      <c r="Y26" s="407"/>
      <c r="Z26" s="405">
        <f>Z28+Z30+Z34+Z36+Z38+Z40+Z42</f>
        <v>992</v>
      </c>
      <c r="AA26" s="406"/>
      <c r="AB26" s="407"/>
      <c r="AC26" s="405">
        <f>AC28+AC30+AC34+AC36+AC38+AC40+AC42</f>
        <v>498</v>
      </c>
      <c r="AD26" s="406"/>
      <c r="AE26" s="407"/>
      <c r="AF26" s="405">
        <f>AF28+AF30+AF34+AF36+AF38+AF40+AF42</f>
        <v>29</v>
      </c>
      <c r="AG26" s="406"/>
      <c r="AH26" s="407"/>
      <c r="AI26" s="405">
        <f>AI28+AI30+AI34+AI36+AI38+AI40+AI42</f>
        <v>494</v>
      </c>
      <c r="AJ26" s="406"/>
      <c r="AK26" s="407"/>
      <c r="AL26" s="201"/>
      <c r="AM26" s="202"/>
      <c r="AN26" s="202"/>
      <c r="AO26" s="52"/>
    </row>
    <row r="27" spans="2:41" ht="20.25" customHeight="1" x14ac:dyDescent="0.15">
      <c r="B27" s="329" t="s">
        <v>8</v>
      </c>
      <c r="C27" s="330"/>
      <c r="D27" s="331"/>
      <c r="E27" s="341">
        <f>IF(ISERROR((E26-E13)/E13*100),"―",(E26-E13)/E13*100)</f>
        <v>-6.7852437417654814</v>
      </c>
      <c r="F27" s="341"/>
      <c r="G27" s="341"/>
      <c r="H27" s="340">
        <f>IF(ISERROR((H26-H13)/H13*100),"―",(H26-H13)/H13*100)</f>
        <v>-0.66659004712102066</v>
      </c>
      <c r="I27" s="341"/>
      <c r="J27" s="370"/>
      <c r="K27" s="340">
        <f>IF(ISERROR((K26-K13)/K13*100),"―",(K26-K13)/K13*100)</f>
        <v>-13.442540952857321</v>
      </c>
      <c r="L27" s="341"/>
      <c r="M27" s="341"/>
      <c r="N27" s="340">
        <f>IF(ISERROR((N26-N13)/N13*100),"―",(N26-N13)/N13*100)</f>
        <v>-6.9831053901850364</v>
      </c>
      <c r="O27" s="341"/>
      <c r="P27" s="341"/>
      <c r="Q27" s="340">
        <f>IF(ISERROR((Q26-Q13)/Q13*100),"―",(Q26-Q13)/Q13*100)</f>
        <v>-6.5496709495455967</v>
      </c>
      <c r="R27" s="341"/>
      <c r="S27" s="341"/>
      <c r="T27" s="341"/>
      <c r="U27" s="341"/>
      <c r="V27" s="341"/>
      <c r="W27" s="340">
        <f>IF(ISERROR((W26-W13)/W13*100),"―",(W26-W13)/W13*100)</f>
        <v>-7.4404761904761907</v>
      </c>
      <c r="X27" s="341"/>
      <c r="Y27" s="370"/>
      <c r="Z27" s="341">
        <f>IF(ISERROR((Z26-Z13)/Z13*100),"―",(Z26-Z13)/Z13*100)</f>
        <v>-3.5019455252918288</v>
      </c>
      <c r="AA27" s="341"/>
      <c r="AB27" s="341"/>
      <c r="AC27" s="340">
        <f>IF(ISERROR((AC26-AC13)/AC13*100),"―",(AC26-AC13)/AC13*100)</f>
        <v>-1.5810276679841897</v>
      </c>
      <c r="AD27" s="341"/>
      <c r="AE27" s="341"/>
      <c r="AF27" s="340">
        <f>IF(ISERROR((AF26-AF13)/AF13*100),"―",(AF26-AF13)/AF13*100)</f>
        <v>-19.444444444444446</v>
      </c>
      <c r="AG27" s="341"/>
      <c r="AH27" s="370"/>
      <c r="AI27" s="340">
        <f>IF(ISERROR((AI26-AI13)/AI13*100),"―",(AI26-AI13)/AI13*100)</f>
        <v>-5.3639846743295019</v>
      </c>
      <c r="AJ27" s="341"/>
      <c r="AK27" s="370"/>
      <c r="AL27" s="92"/>
      <c r="AM27" s="203"/>
      <c r="AN27" s="203"/>
    </row>
    <row r="28" spans="2:41" ht="17.25" customHeight="1" x14ac:dyDescent="0.15">
      <c r="B28" s="336" t="s">
        <v>88</v>
      </c>
      <c r="C28" s="409" t="s">
        <v>9</v>
      </c>
      <c r="D28" s="335"/>
      <c r="E28" s="345">
        <f>SUM(H28:M28)</f>
        <v>7674</v>
      </c>
      <c r="F28" s="345"/>
      <c r="G28" s="345"/>
      <c r="H28" s="344">
        <v>4341</v>
      </c>
      <c r="I28" s="345"/>
      <c r="J28" s="372"/>
      <c r="K28" s="344">
        <v>3333</v>
      </c>
      <c r="L28" s="345"/>
      <c r="M28" s="345"/>
      <c r="N28" s="344">
        <f>SUM(Q28+W28)</f>
        <v>2846</v>
      </c>
      <c r="O28" s="345"/>
      <c r="P28" s="345"/>
      <c r="Q28" s="344">
        <v>1445</v>
      </c>
      <c r="R28" s="345"/>
      <c r="S28" s="345"/>
      <c r="T28" s="345"/>
      <c r="U28" s="345"/>
      <c r="V28" s="345"/>
      <c r="W28" s="344">
        <v>1401</v>
      </c>
      <c r="X28" s="345"/>
      <c r="Y28" s="372"/>
      <c r="Z28" s="345">
        <f>SUM(AI28+AC28)</f>
        <v>461</v>
      </c>
      <c r="AA28" s="345"/>
      <c r="AB28" s="345"/>
      <c r="AC28" s="344">
        <v>238</v>
      </c>
      <c r="AD28" s="345"/>
      <c r="AE28" s="345"/>
      <c r="AF28" s="344">
        <v>11</v>
      </c>
      <c r="AG28" s="345"/>
      <c r="AH28" s="372"/>
      <c r="AI28" s="344">
        <v>223</v>
      </c>
      <c r="AJ28" s="345"/>
      <c r="AK28" s="372"/>
      <c r="AL28" s="444"/>
      <c r="AM28" s="444"/>
      <c r="AN28" s="444"/>
    </row>
    <row r="29" spans="2:41" ht="17.25" customHeight="1" x14ac:dyDescent="0.15">
      <c r="B29" s="337"/>
      <c r="C29" s="332"/>
      <c r="D29" s="333"/>
      <c r="E29" s="107" t="s">
        <v>138</v>
      </c>
      <c r="F29" s="106">
        <v>-8.1999999999999993</v>
      </c>
      <c r="G29" s="107" t="s">
        <v>139</v>
      </c>
      <c r="H29" s="105" t="s">
        <v>138</v>
      </c>
      <c r="I29" s="106">
        <v>0.4</v>
      </c>
      <c r="J29" s="108" t="s">
        <v>139</v>
      </c>
      <c r="K29" s="105" t="s">
        <v>202</v>
      </c>
      <c r="L29" s="106">
        <v>-17.5</v>
      </c>
      <c r="M29" s="107" t="s">
        <v>128</v>
      </c>
      <c r="N29" s="105" t="s">
        <v>138</v>
      </c>
      <c r="O29" s="106">
        <v>-12.2</v>
      </c>
      <c r="P29" s="107" t="s">
        <v>139</v>
      </c>
      <c r="Q29" s="105" t="s">
        <v>202</v>
      </c>
      <c r="R29" s="106">
        <v>-11.6</v>
      </c>
      <c r="S29" s="107" t="s">
        <v>128</v>
      </c>
      <c r="T29" s="107"/>
      <c r="U29" s="114"/>
      <c r="V29" s="107" t="s">
        <v>128</v>
      </c>
      <c r="W29" s="105" t="s">
        <v>202</v>
      </c>
      <c r="X29" s="106">
        <v>-12.8</v>
      </c>
      <c r="Y29" s="108" t="s">
        <v>128</v>
      </c>
      <c r="Z29" s="107" t="s">
        <v>138</v>
      </c>
      <c r="AA29" s="114">
        <v>-4.2</v>
      </c>
      <c r="AB29" s="107" t="s">
        <v>139</v>
      </c>
      <c r="AC29" s="105" t="s">
        <v>202</v>
      </c>
      <c r="AD29" s="114">
        <v>3.9</v>
      </c>
      <c r="AE29" s="107" t="s">
        <v>128</v>
      </c>
      <c r="AF29" s="105" t="s">
        <v>202</v>
      </c>
      <c r="AG29" s="114">
        <v>-21.4</v>
      </c>
      <c r="AH29" s="108" t="s">
        <v>128</v>
      </c>
      <c r="AI29" s="105" t="s">
        <v>202</v>
      </c>
      <c r="AJ29" s="114">
        <v>-11.5</v>
      </c>
      <c r="AK29" s="108" t="s">
        <v>128</v>
      </c>
      <c r="AL29" s="442"/>
      <c r="AM29" s="442"/>
      <c r="AN29" s="442"/>
    </row>
    <row r="30" spans="2:41" ht="17.25" customHeight="1" x14ac:dyDescent="0.15">
      <c r="B30" s="337"/>
      <c r="C30" s="409" t="s">
        <v>10</v>
      </c>
      <c r="D30" s="335"/>
      <c r="E30" s="345">
        <f>SUM(H30:M30)</f>
        <v>1322</v>
      </c>
      <c r="F30" s="345"/>
      <c r="G30" s="345"/>
      <c r="H30" s="344">
        <v>645</v>
      </c>
      <c r="I30" s="345"/>
      <c r="J30" s="372"/>
      <c r="K30" s="344">
        <v>677</v>
      </c>
      <c r="L30" s="345"/>
      <c r="M30" s="345"/>
      <c r="N30" s="344">
        <f>SUM(Q30+W30)</f>
        <v>507</v>
      </c>
      <c r="O30" s="345"/>
      <c r="P30" s="345"/>
      <c r="Q30" s="344">
        <v>246</v>
      </c>
      <c r="R30" s="345"/>
      <c r="S30" s="345"/>
      <c r="T30" s="345"/>
      <c r="U30" s="345"/>
      <c r="V30" s="345"/>
      <c r="W30" s="344">
        <v>261</v>
      </c>
      <c r="X30" s="345"/>
      <c r="Y30" s="372"/>
      <c r="Z30" s="345">
        <f>SUM(AI30+AC30)</f>
        <v>70</v>
      </c>
      <c r="AA30" s="345"/>
      <c r="AB30" s="345"/>
      <c r="AC30" s="344">
        <v>30</v>
      </c>
      <c r="AD30" s="345"/>
      <c r="AE30" s="345"/>
      <c r="AF30" s="344">
        <v>4</v>
      </c>
      <c r="AG30" s="345"/>
      <c r="AH30" s="372"/>
      <c r="AI30" s="344">
        <v>40</v>
      </c>
      <c r="AJ30" s="345"/>
      <c r="AK30" s="372"/>
      <c r="AL30" s="2">
        <v>2839</v>
      </c>
      <c r="AM30" s="1"/>
      <c r="AN30" s="2"/>
    </row>
    <row r="31" spans="2:41" ht="17.25" customHeight="1" x14ac:dyDescent="0.15">
      <c r="B31" s="337"/>
      <c r="C31" s="409"/>
      <c r="D31" s="335"/>
      <c r="E31" s="105" t="s">
        <v>202</v>
      </c>
      <c r="F31" s="106">
        <v>-6.6</v>
      </c>
      <c r="G31" s="107" t="s">
        <v>128</v>
      </c>
      <c r="H31" s="105" t="s">
        <v>202</v>
      </c>
      <c r="I31" s="106">
        <v>1.7</v>
      </c>
      <c r="J31" s="108" t="s">
        <v>128</v>
      </c>
      <c r="K31" s="105" t="s">
        <v>202</v>
      </c>
      <c r="L31" s="106">
        <v>-13.4</v>
      </c>
      <c r="M31" s="107" t="s">
        <v>128</v>
      </c>
      <c r="N31" s="105" t="s">
        <v>202</v>
      </c>
      <c r="O31" s="106">
        <v>2.6</v>
      </c>
      <c r="P31" s="107" t="s">
        <v>128</v>
      </c>
      <c r="Q31" s="105" t="s">
        <v>202</v>
      </c>
      <c r="R31" s="106">
        <v>12.8</v>
      </c>
      <c r="S31" s="107" t="s">
        <v>128</v>
      </c>
      <c r="T31" s="107"/>
      <c r="U31" s="114"/>
      <c r="V31" s="107" t="s">
        <v>128</v>
      </c>
      <c r="W31" s="105" t="s">
        <v>202</v>
      </c>
      <c r="X31" s="106">
        <v>-5.4</v>
      </c>
      <c r="Y31" s="108" t="s">
        <v>128</v>
      </c>
      <c r="Z31" s="107" t="s">
        <v>202</v>
      </c>
      <c r="AA31" s="114">
        <v>-24.7</v>
      </c>
      <c r="AB31" s="107" t="s">
        <v>128</v>
      </c>
      <c r="AC31" s="105" t="s">
        <v>202</v>
      </c>
      <c r="AD31" s="114">
        <v>-28.6</v>
      </c>
      <c r="AE31" s="107" t="s">
        <v>128</v>
      </c>
      <c r="AF31" s="105" t="s">
        <v>202</v>
      </c>
      <c r="AG31" s="114">
        <v>-55.6</v>
      </c>
      <c r="AH31" s="108" t="s">
        <v>128</v>
      </c>
      <c r="AI31" s="105" t="s">
        <v>202</v>
      </c>
      <c r="AJ31" s="114">
        <v>-21.6</v>
      </c>
      <c r="AK31" s="108" t="s">
        <v>128</v>
      </c>
      <c r="AL31" s="436"/>
      <c r="AM31" s="436"/>
      <c r="AN31" s="436"/>
    </row>
    <row r="32" spans="2:41" ht="17.25" customHeight="1" x14ac:dyDescent="0.15">
      <c r="B32" s="96" t="s">
        <v>90</v>
      </c>
      <c r="C32" s="415" t="s">
        <v>105</v>
      </c>
      <c r="D32" s="349"/>
      <c r="E32" s="351">
        <f>SUM(H32:M32)</f>
        <v>297</v>
      </c>
      <c r="F32" s="351"/>
      <c r="G32" s="351"/>
      <c r="H32" s="350">
        <v>161</v>
      </c>
      <c r="I32" s="351"/>
      <c r="J32" s="371"/>
      <c r="K32" s="350">
        <v>136</v>
      </c>
      <c r="L32" s="351"/>
      <c r="M32" s="351"/>
      <c r="N32" s="350">
        <f>SUM(Q32+W32)</f>
        <v>114</v>
      </c>
      <c r="O32" s="351"/>
      <c r="P32" s="351"/>
      <c r="Q32" s="350">
        <v>66</v>
      </c>
      <c r="R32" s="351"/>
      <c r="S32" s="351"/>
      <c r="T32" s="351"/>
      <c r="U32" s="351"/>
      <c r="V32" s="351"/>
      <c r="W32" s="350">
        <v>48</v>
      </c>
      <c r="X32" s="351"/>
      <c r="Y32" s="371"/>
      <c r="Z32" s="351">
        <f>SUM(AI32+AC32)</f>
        <v>19</v>
      </c>
      <c r="AA32" s="351"/>
      <c r="AB32" s="351"/>
      <c r="AC32" s="350">
        <v>7</v>
      </c>
      <c r="AD32" s="351"/>
      <c r="AE32" s="351"/>
      <c r="AF32" s="350">
        <v>0</v>
      </c>
      <c r="AG32" s="351"/>
      <c r="AH32" s="371"/>
      <c r="AI32" s="350">
        <v>12</v>
      </c>
      <c r="AJ32" s="351"/>
      <c r="AK32" s="371"/>
      <c r="AL32" s="2"/>
      <c r="AM32" s="1"/>
      <c r="AN32" s="2"/>
    </row>
    <row r="33" spans="2:41" ht="17.25" customHeight="1" x14ac:dyDescent="0.15">
      <c r="B33" s="97">
        <v>2</v>
      </c>
      <c r="C33" s="346"/>
      <c r="D33" s="347"/>
      <c r="E33" s="111" t="s">
        <v>202</v>
      </c>
      <c r="F33" s="110">
        <v>-17</v>
      </c>
      <c r="G33" s="111" t="s">
        <v>128</v>
      </c>
      <c r="H33" s="109" t="s">
        <v>202</v>
      </c>
      <c r="I33" s="110">
        <v>5.9</v>
      </c>
      <c r="J33" s="112" t="s">
        <v>128</v>
      </c>
      <c r="K33" s="109" t="s">
        <v>202</v>
      </c>
      <c r="L33" s="110">
        <v>-34</v>
      </c>
      <c r="M33" s="111" t="s">
        <v>128</v>
      </c>
      <c r="N33" s="109" t="s">
        <v>202</v>
      </c>
      <c r="O33" s="110">
        <v>-8.8000000000000007</v>
      </c>
      <c r="P33" s="111" t="s">
        <v>128</v>
      </c>
      <c r="Q33" s="109" t="s">
        <v>202</v>
      </c>
      <c r="R33" s="110">
        <v>37.5</v>
      </c>
      <c r="S33" s="111" t="s">
        <v>128</v>
      </c>
      <c r="T33" s="111"/>
      <c r="U33" s="240"/>
      <c r="V33" s="111" t="s">
        <v>128</v>
      </c>
      <c r="W33" s="109" t="s">
        <v>202</v>
      </c>
      <c r="X33" s="110">
        <v>-37.700000000000003</v>
      </c>
      <c r="Y33" s="112" t="s">
        <v>128</v>
      </c>
      <c r="Z33" s="111" t="s">
        <v>202</v>
      </c>
      <c r="AA33" s="110">
        <v>-17.399999999999999</v>
      </c>
      <c r="AB33" s="111" t="s">
        <v>128</v>
      </c>
      <c r="AC33" s="109" t="s">
        <v>202</v>
      </c>
      <c r="AD33" s="110">
        <v>-50</v>
      </c>
      <c r="AE33" s="111" t="s">
        <v>128</v>
      </c>
      <c r="AF33" s="109" t="s">
        <v>202</v>
      </c>
      <c r="AG33" s="110">
        <v>-100</v>
      </c>
      <c r="AH33" s="112" t="s">
        <v>128</v>
      </c>
      <c r="AI33" s="109" t="s">
        <v>202</v>
      </c>
      <c r="AJ33" s="110">
        <v>33.299999999999997</v>
      </c>
      <c r="AK33" s="112" t="s">
        <v>128</v>
      </c>
      <c r="AL33" s="436"/>
      <c r="AM33" s="436"/>
      <c r="AN33" s="436"/>
      <c r="AO33" s="10" t="s">
        <v>127</v>
      </c>
    </row>
    <row r="34" spans="2:41" ht="17.25" customHeight="1" x14ac:dyDescent="0.15">
      <c r="B34" s="96" t="s">
        <v>89</v>
      </c>
      <c r="C34" s="409" t="s">
        <v>11</v>
      </c>
      <c r="D34" s="335"/>
      <c r="E34" s="345">
        <f>SUM(H34:M34)</f>
        <v>2156</v>
      </c>
      <c r="F34" s="345"/>
      <c r="G34" s="345"/>
      <c r="H34" s="344">
        <v>1294</v>
      </c>
      <c r="I34" s="345"/>
      <c r="J34" s="372"/>
      <c r="K34" s="344">
        <v>862</v>
      </c>
      <c r="L34" s="345"/>
      <c r="M34" s="345"/>
      <c r="N34" s="344">
        <f>SUM(Q34+W34)</f>
        <v>814</v>
      </c>
      <c r="O34" s="345"/>
      <c r="P34" s="345"/>
      <c r="Q34" s="344">
        <v>454</v>
      </c>
      <c r="R34" s="345"/>
      <c r="S34" s="345"/>
      <c r="T34" s="345"/>
      <c r="U34" s="345"/>
      <c r="V34" s="345"/>
      <c r="W34" s="344">
        <v>360</v>
      </c>
      <c r="X34" s="345"/>
      <c r="Y34" s="372"/>
      <c r="Z34" s="345">
        <f>SUM(AI34+AC34)</f>
        <v>132</v>
      </c>
      <c r="AA34" s="345"/>
      <c r="AB34" s="345"/>
      <c r="AC34" s="344">
        <v>73</v>
      </c>
      <c r="AD34" s="345"/>
      <c r="AE34" s="345"/>
      <c r="AF34" s="344">
        <v>2</v>
      </c>
      <c r="AG34" s="345"/>
      <c r="AH34" s="372"/>
      <c r="AI34" s="344">
        <v>59</v>
      </c>
      <c r="AJ34" s="345"/>
      <c r="AK34" s="372"/>
      <c r="AL34" s="2"/>
      <c r="AM34" s="1"/>
      <c r="AN34" s="2"/>
    </row>
    <row r="35" spans="2:41" ht="17.25" customHeight="1" x14ac:dyDescent="0.15">
      <c r="B35" s="96" t="s">
        <v>91</v>
      </c>
      <c r="C35" s="332"/>
      <c r="D35" s="333"/>
      <c r="E35" s="107" t="s">
        <v>202</v>
      </c>
      <c r="F35" s="106">
        <v>-11.9</v>
      </c>
      <c r="G35" s="107" t="s">
        <v>128</v>
      </c>
      <c r="H35" s="105" t="s">
        <v>202</v>
      </c>
      <c r="I35" s="106">
        <v>-4.5999999999999996</v>
      </c>
      <c r="J35" s="108" t="s">
        <v>128</v>
      </c>
      <c r="K35" s="105" t="s">
        <v>202</v>
      </c>
      <c r="L35" s="106">
        <v>-20.9</v>
      </c>
      <c r="M35" s="107" t="s">
        <v>128</v>
      </c>
      <c r="N35" s="105" t="s">
        <v>202</v>
      </c>
      <c r="O35" s="106">
        <v>-8.4</v>
      </c>
      <c r="P35" s="107" t="s">
        <v>128</v>
      </c>
      <c r="Q35" s="105" t="s">
        <v>202</v>
      </c>
      <c r="R35" s="106">
        <v>-12.9</v>
      </c>
      <c r="S35" s="107" t="s">
        <v>128</v>
      </c>
      <c r="T35" s="107"/>
      <c r="U35" s="114"/>
      <c r="V35" s="107" t="s">
        <v>128</v>
      </c>
      <c r="W35" s="105" t="s">
        <v>202</v>
      </c>
      <c r="X35" s="106">
        <v>-2.2000000000000002</v>
      </c>
      <c r="Y35" s="108" t="s">
        <v>128</v>
      </c>
      <c r="Z35" s="107" t="s">
        <v>202</v>
      </c>
      <c r="AA35" s="114">
        <v>-9.6</v>
      </c>
      <c r="AB35" s="107" t="s">
        <v>128</v>
      </c>
      <c r="AC35" s="105" t="s">
        <v>202</v>
      </c>
      <c r="AD35" s="114">
        <v>-9.9</v>
      </c>
      <c r="AE35" s="107" t="s">
        <v>128</v>
      </c>
      <c r="AF35" s="105" t="s">
        <v>202</v>
      </c>
      <c r="AG35" s="106" t="s">
        <v>242</v>
      </c>
      <c r="AH35" s="108" t="s">
        <v>128</v>
      </c>
      <c r="AI35" s="105" t="s">
        <v>202</v>
      </c>
      <c r="AJ35" s="114">
        <v>-9.1999999999999993</v>
      </c>
      <c r="AK35" s="108" t="s">
        <v>128</v>
      </c>
      <c r="AL35" s="436"/>
      <c r="AM35" s="436"/>
      <c r="AN35" s="436"/>
    </row>
    <row r="36" spans="2:41" ht="17.25" customHeight="1" x14ac:dyDescent="0.15">
      <c r="B36" s="97" t="s">
        <v>112</v>
      </c>
      <c r="C36" s="409" t="s">
        <v>12</v>
      </c>
      <c r="D36" s="335"/>
      <c r="E36" s="345">
        <f>SUM(H36:M36)</f>
        <v>843</v>
      </c>
      <c r="F36" s="345"/>
      <c r="G36" s="345"/>
      <c r="H36" s="344">
        <v>488</v>
      </c>
      <c r="I36" s="345"/>
      <c r="J36" s="372"/>
      <c r="K36" s="344">
        <v>355</v>
      </c>
      <c r="L36" s="345"/>
      <c r="M36" s="345"/>
      <c r="N36" s="344">
        <f>SUM(Q36+W36)</f>
        <v>321</v>
      </c>
      <c r="O36" s="345"/>
      <c r="P36" s="345"/>
      <c r="Q36" s="344">
        <v>176</v>
      </c>
      <c r="R36" s="345"/>
      <c r="S36" s="345"/>
      <c r="T36" s="345"/>
      <c r="U36" s="345"/>
      <c r="V36" s="345"/>
      <c r="W36" s="344">
        <v>145</v>
      </c>
      <c r="X36" s="345"/>
      <c r="Y36" s="372"/>
      <c r="Z36" s="345">
        <f>SUM(AI36+AC36)</f>
        <v>77</v>
      </c>
      <c r="AA36" s="345"/>
      <c r="AB36" s="345"/>
      <c r="AC36" s="344">
        <v>36</v>
      </c>
      <c r="AD36" s="345"/>
      <c r="AE36" s="345"/>
      <c r="AF36" s="344">
        <v>0</v>
      </c>
      <c r="AG36" s="345"/>
      <c r="AH36" s="372"/>
      <c r="AI36" s="344">
        <v>41</v>
      </c>
      <c r="AJ36" s="345"/>
      <c r="AK36" s="372"/>
      <c r="AL36" s="2"/>
      <c r="AM36" s="1"/>
      <c r="AN36" s="2"/>
    </row>
    <row r="37" spans="2:41" ht="17.25" customHeight="1" x14ac:dyDescent="0.15">
      <c r="B37" s="337" t="s">
        <v>14</v>
      </c>
      <c r="C37" s="332"/>
      <c r="D37" s="333"/>
      <c r="E37" s="107" t="s">
        <v>202</v>
      </c>
      <c r="F37" s="106">
        <v>2.4</v>
      </c>
      <c r="G37" s="107" t="s">
        <v>128</v>
      </c>
      <c r="H37" s="105" t="s">
        <v>202</v>
      </c>
      <c r="I37" s="106">
        <v>5.6</v>
      </c>
      <c r="J37" s="108" t="s">
        <v>128</v>
      </c>
      <c r="K37" s="105" t="s">
        <v>202</v>
      </c>
      <c r="L37" s="106">
        <v>-1.7</v>
      </c>
      <c r="M37" s="107" t="s">
        <v>128</v>
      </c>
      <c r="N37" s="105" t="s">
        <v>202</v>
      </c>
      <c r="O37" s="106">
        <v>2.6</v>
      </c>
      <c r="P37" s="107" t="s">
        <v>128</v>
      </c>
      <c r="Q37" s="105" t="s">
        <v>202</v>
      </c>
      <c r="R37" s="106">
        <v>-1.1000000000000001</v>
      </c>
      <c r="S37" s="107" t="s">
        <v>128</v>
      </c>
      <c r="T37" s="107"/>
      <c r="U37" s="114"/>
      <c r="V37" s="107" t="s">
        <v>128</v>
      </c>
      <c r="W37" s="105" t="s">
        <v>202</v>
      </c>
      <c r="X37" s="106">
        <v>7.4</v>
      </c>
      <c r="Y37" s="108" t="s">
        <v>128</v>
      </c>
      <c r="Z37" s="107" t="s">
        <v>202</v>
      </c>
      <c r="AA37" s="114">
        <v>8.5</v>
      </c>
      <c r="AB37" s="107" t="s">
        <v>128</v>
      </c>
      <c r="AC37" s="105" t="s">
        <v>202</v>
      </c>
      <c r="AD37" s="114">
        <v>5.9</v>
      </c>
      <c r="AE37" s="107" t="s">
        <v>128</v>
      </c>
      <c r="AF37" s="105" t="s">
        <v>202</v>
      </c>
      <c r="AG37" s="106" t="s">
        <v>242</v>
      </c>
      <c r="AH37" s="108" t="s">
        <v>128</v>
      </c>
      <c r="AI37" s="105" t="s">
        <v>202</v>
      </c>
      <c r="AJ37" s="114">
        <v>10.8</v>
      </c>
      <c r="AK37" s="108" t="s">
        <v>128</v>
      </c>
      <c r="AL37" s="436"/>
      <c r="AM37" s="436"/>
      <c r="AN37" s="436"/>
    </row>
    <row r="38" spans="2:41" ht="17.25" customHeight="1" x14ac:dyDescent="0.15">
      <c r="B38" s="337"/>
      <c r="C38" s="409" t="s">
        <v>13</v>
      </c>
      <c r="D38" s="335"/>
      <c r="E38" s="345">
        <f>SUM(H38:M38)</f>
        <v>1587</v>
      </c>
      <c r="F38" s="345"/>
      <c r="G38" s="345"/>
      <c r="H38" s="344">
        <v>889</v>
      </c>
      <c r="I38" s="345"/>
      <c r="J38" s="372"/>
      <c r="K38" s="344">
        <v>698</v>
      </c>
      <c r="L38" s="345"/>
      <c r="M38" s="345"/>
      <c r="N38" s="344">
        <f>SUM(Q38+W38)</f>
        <v>540</v>
      </c>
      <c r="O38" s="345"/>
      <c r="P38" s="345"/>
      <c r="Q38" s="344">
        <v>321</v>
      </c>
      <c r="R38" s="345"/>
      <c r="S38" s="345"/>
      <c r="T38" s="345"/>
      <c r="U38" s="345"/>
      <c r="V38" s="345"/>
      <c r="W38" s="344">
        <v>219</v>
      </c>
      <c r="X38" s="345"/>
      <c r="Y38" s="372"/>
      <c r="Z38" s="345">
        <f>SUM(AI38+AC38)</f>
        <v>88</v>
      </c>
      <c r="AA38" s="345"/>
      <c r="AB38" s="345"/>
      <c r="AC38" s="344">
        <v>46</v>
      </c>
      <c r="AD38" s="345"/>
      <c r="AE38" s="345"/>
      <c r="AF38" s="344">
        <v>2</v>
      </c>
      <c r="AG38" s="345"/>
      <c r="AH38" s="372"/>
      <c r="AI38" s="344">
        <v>42</v>
      </c>
      <c r="AJ38" s="345"/>
      <c r="AK38" s="372"/>
      <c r="AL38" s="2"/>
      <c r="AM38" s="1"/>
      <c r="AN38" s="2"/>
    </row>
    <row r="39" spans="2:41" ht="17.25" customHeight="1" x14ac:dyDescent="0.15">
      <c r="B39" s="337"/>
      <c r="C39" s="332"/>
      <c r="D39" s="333"/>
      <c r="E39" s="107" t="s">
        <v>202</v>
      </c>
      <c r="F39" s="106">
        <v>2.7</v>
      </c>
      <c r="G39" s="107" t="s">
        <v>128</v>
      </c>
      <c r="H39" s="105" t="s">
        <v>202</v>
      </c>
      <c r="I39" s="106">
        <v>10</v>
      </c>
      <c r="J39" s="108" t="s">
        <v>128</v>
      </c>
      <c r="K39" s="105" t="s">
        <v>202</v>
      </c>
      <c r="L39" s="106">
        <v>-5.4</v>
      </c>
      <c r="M39" s="107" t="s">
        <v>128</v>
      </c>
      <c r="N39" s="105" t="s">
        <v>202</v>
      </c>
      <c r="O39" s="106">
        <v>6.5</v>
      </c>
      <c r="P39" s="107" t="s">
        <v>128</v>
      </c>
      <c r="Q39" s="105" t="s">
        <v>202</v>
      </c>
      <c r="R39" s="106">
        <v>27.4</v>
      </c>
      <c r="S39" s="107" t="s">
        <v>128</v>
      </c>
      <c r="T39" s="107"/>
      <c r="U39" s="114"/>
      <c r="V39" s="107" t="s">
        <v>128</v>
      </c>
      <c r="W39" s="105" t="s">
        <v>202</v>
      </c>
      <c r="X39" s="106">
        <v>-14.1</v>
      </c>
      <c r="Y39" s="108" t="s">
        <v>128</v>
      </c>
      <c r="Z39" s="107" t="s">
        <v>202</v>
      </c>
      <c r="AA39" s="114">
        <v>-16.2</v>
      </c>
      <c r="AB39" s="107" t="s">
        <v>128</v>
      </c>
      <c r="AC39" s="105" t="s">
        <v>202</v>
      </c>
      <c r="AD39" s="114">
        <v>-14.8</v>
      </c>
      <c r="AE39" s="107" t="s">
        <v>128</v>
      </c>
      <c r="AF39" s="105" t="s">
        <v>202</v>
      </c>
      <c r="AG39" s="106">
        <v>-33.299999999999997</v>
      </c>
      <c r="AH39" s="108" t="s">
        <v>128</v>
      </c>
      <c r="AI39" s="105" t="s">
        <v>202</v>
      </c>
      <c r="AJ39" s="114">
        <v>-17.600000000000001</v>
      </c>
      <c r="AK39" s="108" t="s">
        <v>128</v>
      </c>
      <c r="AL39" s="436"/>
      <c r="AM39" s="436"/>
      <c r="AN39" s="436"/>
    </row>
    <row r="40" spans="2:41" ht="17.25" customHeight="1" x14ac:dyDescent="0.15">
      <c r="B40" s="337"/>
      <c r="C40" s="409" t="s">
        <v>15</v>
      </c>
      <c r="D40" s="335"/>
      <c r="E40" s="345">
        <f>SUM(H40:M40)</f>
        <v>816</v>
      </c>
      <c r="F40" s="345"/>
      <c r="G40" s="345"/>
      <c r="H40" s="344">
        <v>433</v>
      </c>
      <c r="I40" s="345"/>
      <c r="J40" s="372"/>
      <c r="K40" s="344">
        <v>383</v>
      </c>
      <c r="L40" s="345"/>
      <c r="M40" s="345"/>
      <c r="N40" s="344">
        <f>SUM(Q40+W40)</f>
        <v>308</v>
      </c>
      <c r="O40" s="345"/>
      <c r="P40" s="345"/>
      <c r="Q40" s="344">
        <v>155</v>
      </c>
      <c r="R40" s="345"/>
      <c r="S40" s="345"/>
      <c r="T40" s="345"/>
      <c r="U40" s="345"/>
      <c r="V40" s="345"/>
      <c r="W40" s="344">
        <v>153</v>
      </c>
      <c r="X40" s="345"/>
      <c r="Y40" s="372"/>
      <c r="Z40" s="345">
        <f>SUM(AI40+AC40)</f>
        <v>53</v>
      </c>
      <c r="AA40" s="345"/>
      <c r="AB40" s="345"/>
      <c r="AC40" s="344">
        <v>23</v>
      </c>
      <c r="AD40" s="345"/>
      <c r="AE40" s="345"/>
      <c r="AF40" s="344">
        <v>1</v>
      </c>
      <c r="AG40" s="345"/>
      <c r="AH40" s="372"/>
      <c r="AI40" s="344">
        <v>30</v>
      </c>
      <c r="AJ40" s="345"/>
      <c r="AK40" s="372"/>
      <c r="AL40" s="2"/>
      <c r="AM40" s="1"/>
      <c r="AN40" s="2"/>
    </row>
    <row r="41" spans="2:41" ht="17.25" customHeight="1" x14ac:dyDescent="0.15">
      <c r="B41" s="337"/>
      <c r="C41" s="332"/>
      <c r="D41" s="333"/>
      <c r="E41" s="107" t="s">
        <v>202</v>
      </c>
      <c r="F41" s="106">
        <v>-3.5</v>
      </c>
      <c r="G41" s="107" t="s">
        <v>128</v>
      </c>
      <c r="H41" s="105" t="s">
        <v>202</v>
      </c>
      <c r="I41" s="106">
        <v>-11.1</v>
      </c>
      <c r="J41" s="108" t="s">
        <v>128</v>
      </c>
      <c r="K41" s="105" t="s">
        <v>202</v>
      </c>
      <c r="L41" s="106">
        <v>6.7</v>
      </c>
      <c r="M41" s="107" t="s">
        <v>128</v>
      </c>
      <c r="N41" s="105" t="s">
        <v>202</v>
      </c>
      <c r="O41" s="106">
        <v>13.2</v>
      </c>
      <c r="P41" s="107" t="s">
        <v>128</v>
      </c>
      <c r="Q41" s="105" t="s">
        <v>202</v>
      </c>
      <c r="R41" s="106">
        <v>2</v>
      </c>
      <c r="S41" s="107" t="s">
        <v>128</v>
      </c>
      <c r="T41" s="107"/>
      <c r="U41" s="114"/>
      <c r="V41" s="107" t="s">
        <v>128</v>
      </c>
      <c r="W41" s="105" t="s">
        <v>202</v>
      </c>
      <c r="X41" s="106">
        <v>27.5</v>
      </c>
      <c r="Y41" s="108" t="s">
        <v>128</v>
      </c>
      <c r="Z41" s="107" t="s">
        <v>202</v>
      </c>
      <c r="AA41" s="114">
        <v>6</v>
      </c>
      <c r="AB41" s="107" t="s">
        <v>128</v>
      </c>
      <c r="AC41" s="105" t="s">
        <v>202</v>
      </c>
      <c r="AD41" s="114">
        <v>-11.5</v>
      </c>
      <c r="AE41" s="107" t="s">
        <v>128</v>
      </c>
      <c r="AF41" s="105" t="s">
        <v>202</v>
      </c>
      <c r="AG41" s="106" t="s">
        <v>242</v>
      </c>
      <c r="AH41" s="108" t="s">
        <v>128</v>
      </c>
      <c r="AI41" s="105" t="s">
        <v>202</v>
      </c>
      <c r="AJ41" s="114">
        <v>25</v>
      </c>
      <c r="AK41" s="108" t="s">
        <v>128</v>
      </c>
      <c r="AL41" s="443"/>
      <c r="AM41" s="443"/>
      <c r="AN41" s="443"/>
    </row>
    <row r="42" spans="2:41" ht="17.25" customHeight="1" x14ac:dyDescent="0.15">
      <c r="B42" s="337"/>
      <c r="C42" s="409" t="s">
        <v>16</v>
      </c>
      <c r="D42" s="335"/>
      <c r="E42" s="345">
        <f>SUM(H42:M42)</f>
        <v>1167</v>
      </c>
      <c r="F42" s="345"/>
      <c r="G42" s="345"/>
      <c r="H42" s="344">
        <v>553</v>
      </c>
      <c r="I42" s="345"/>
      <c r="J42" s="372"/>
      <c r="K42" s="344">
        <v>614</v>
      </c>
      <c r="L42" s="345"/>
      <c r="M42" s="345"/>
      <c r="N42" s="344">
        <f>SUM(Q42+W42)</f>
        <v>445</v>
      </c>
      <c r="O42" s="345"/>
      <c r="P42" s="345"/>
      <c r="Q42" s="344">
        <v>185</v>
      </c>
      <c r="R42" s="345"/>
      <c r="S42" s="345"/>
      <c r="T42" s="345"/>
      <c r="U42" s="345"/>
      <c r="V42" s="345"/>
      <c r="W42" s="344">
        <v>260</v>
      </c>
      <c r="X42" s="345"/>
      <c r="Y42" s="372"/>
      <c r="Z42" s="345">
        <f>SUM(AI42+AC42)</f>
        <v>111</v>
      </c>
      <c r="AA42" s="345"/>
      <c r="AB42" s="345"/>
      <c r="AC42" s="344">
        <v>52</v>
      </c>
      <c r="AD42" s="345"/>
      <c r="AE42" s="345"/>
      <c r="AF42" s="344">
        <v>9</v>
      </c>
      <c r="AG42" s="345"/>
      <c r="AH42" s="372"/>
      <c r="AI42" s="344">
        <v>59</v>
      </c>
      <c r="AJ42" s="345"/>
      <c r="AK42" s="372"/>
      <c r="AL42" s="2"/>
      <c r="AM42" s="1"/>
      <c r="AN42" s="2"/>
    </row>
    <row r="43" spans="2:41" ht="17.25" customHeight="1" x14ac:dyDescent="0.15">
      <c r="B43" s="382"/>
      <c r="C43" s="408"/>
      <c r="D43" s="384"/>
      <c r="E43" s="103" t="s">
        <v>202</v>
      </c>
      <c r="F43" s="99">
        <v>-7.1</v>
      </c>
      <c r="G43" s="103" t="s">
        <v>128</v>
      </c>
      <c r="H43" s="98" t="s">
        <v>202</v>
      </c>
      <c r="I43" s="99">
        <v>-12.4</v>
      </c>
      <c r="J43" s="100" t="s">
        <v>128</v>
      </c>
      <c r="K43" s="98" t="s">
        <v>202</v>
      </c>
      <c r="L43" s="99">
        <v>-1.8</v>
      </c>
      <c r="M43" s="103" t="s">
        <v>128</v>
      </c>
      <c r="N43" s="98" t="s">
        <v>202</v>
      </c>
      <c r="O43" s="99">
        <v>-10.8</v>
      </c>
      <c r="P43" s="103" t="s">
        <v>128</v>
      </c>
      <c r="Q43" s="98" t="s">
        <v>202</v>
      </c>
      <c r="R43" s="99">
        <v>-21.6</v>
      </c>
      <c r="S43" s="103" t="s">
        <v>128</v>
      </c>
      <c r="T43" s="103"/>
      <c r="U43" s="113"/>
      <c r="V43" s="103" t="s">
        <v>128</v>
      </c>
      <c r="W43" s="98" t="s">
        <v>202</v>
      </c>
      <c r="X43" s="99">
        <v>-1.1000000000000001</v>
      </c>
      <c r="Y43" s="100" t="s">
        <v>128</v>
      </c>
      <c r="Z43" s="103" t="s">
        <v>202</v>
      </c>
      <c r="AA43" s="113">
        <v>35.4</v>
      </c>
      <c r="AB43" s="103" t="s">
        <v>128</v>
      </c>
      <c r="AC43" s="98" t="s">
        <v>202</v>
      </c>
      <c r="AD43" s="113">
        <v>30</v>
      </c>
      <c r="AE43" s="103" t="s">
        <v>128</v>
      </c>
      <c r="AF43" s="98" t="s">
        <v>202</v>
      </c>
      <c r="AG43" s="113">
        <v>-10</v>
      </c>
      <c r="AH43" s="100" t="s">
        <v>128</v>
      </c>
      <c r="AI43" s="98" t="s">
        <v>202</v>
      </c>
      <c r="AJ43" s="113">
        <v>40.5</v>
      </c>
      <c r="AK43" s="100" t="s">
        <v>128</v>
      </c>
      <c r="AL43" s="436"/>
      <c r="AM43" s="436"/>
      <c r="AN43" s="436"/>
    </row>
    <row r="44" spans="2:41" ht="18" customHeight="1" x14ac:dyDescent="0.15">
      <c r="AL44" s="2"/>
      <c r="AM44" s="1"/>
      <c r="AN44" s="2"/>
    </row>
    <row r="45" spans="2:41" x14ac:dyDescent="0.15">
      <c r="B45" s="426" t="s">
        <v>210</v>
      </c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</row>
    <row r="46" spans="2:41" x14ac:dyDescent="0.15">
      <c r="B46" s="3"/>
      <c r="C46" s="3"/>
      <c r="D46" s="3"/>
      <c r="E46" s="3"/>
      <c r="AH46" s="33"/>
    </row>
    <row r="49" spans="4:30" x14ac:dyDescent="0.15"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</row>
  </sheetData>
  <sheetProtection selectLockedCells="1" selectUnlockedCells="1"/>
  <mergeCells count="392">
    <mergeCell ref="Z24:AB24"/>
    <mergeCell ref="AC24:AE24"/>
    <mergeCell ref="AC36:AE36"/>
    <mergeCell ref="Z36:AB36"/>
    <mergeCell ref="AF36:AH36"/>
    <mergeCell ref="Q30:S30"/>
    <mergeCell ref="T34:V34"/>
    <mergeCell ref="Q34:S34"/>
    <mergeCell ref="W28:Y28"/>
    <mergeCell ref="Q27:S27"/>
    <mergeCell ref="Q28:S28"/>
    <mergeCell ref="Z34:AB34"/>
    <mergeCell ref="AC30:AE30"/>
    <mergeCell ref="AC26:AE26"/>
    <mergeCell ref="AI20:AK20"/>
    <mergeCell ref="AF28:AH28"/>
    <mergeCell ref="AF22:AH22"/>
    <mergeCell ref="AF20:AH20"/>
    <mergeCell ref="AF21:AH21"/>
    <mergeCell ref="AI21:AK21"/>
    <mergeCell ref="AF23:AH23"/>
    <mergeCell ref="AI34:AK34"/>
    <mergeCell ref="AI23:AK23"/>
    <mergeCell ref="AI22:AK22"/>
    <mergeCell ref="AI27:AK27"/>
    <mergeCell ref="AF26:AH26"/>
    <mergeCell ref="AI26:AK26"/>
    <mergeCell ref="AL33:AN33"/>
    <mergeCell ref="AL31:AN31"/>
    <mergeCell ref="AL29:AN29"/>
    <mergeCell ref="AF24:AH24"/>
    <mergeCell ref="Q40:S40"/>
    <mergeCell ref="AL43:AN43"/>
    <mergeCell ref="AL41:AN41"/>
    <mergeCell ref="AF30:AH30"/>
    <mergeCell ref="AF32:AH32"/>
    <mergeCell ref="AL35:AN35"/>
    <mergeCell ref="AL28:AN28"/>
    <mergeCell ref="AF27:AH27"/>
    <mergeCell ref="AI28:AK28"/>
    <mergeCell ref="AC32:AE32"/>
    <mergeCell ref="AI30:AK30"/>
    <mergeCell ref="AI32:AK32"/>
    <mergeCell ref="AI24:AK24"/>
    <mergeCell ref="AC28:AE28"/>
    <mergeCell ref="AC25:AE25"/>
    <mergeCell ref="AF25:AH25"/>
    <mergeCell ref="AI25:AK25"/>
    <mergeCell ref="Q32:S32"/>
    <mergeCell ref="AF34:AH34"/>
    <mergeCell ref="AC34:AE34"/>
    <mergeCell ref="AC22:AE22"/>
    <mergeCell ref="Z30:AB30"/>
    <mergeCell ref="Z28:AB28"/>
    <mergeCell ref="Z27:AB27"/>
    <mergeCell ref="Q36:S36"/>
    <mergeCell ref="Q38:S38"/>
    <mergeCell ref="T36:V36"/>
    <mergeCell ref="T20:V20"/>
    <mergeCell ref="T19:V19"/>
    <mergeCell ref="W19:Y19"/>
    <mergeCell ref="W22:Y22"/>
    <mergeCell ref="Z22:AB22"/>
    <mergeCell ref="W20:Y20"/>
    <mergeCell ref="Z20:AB20"/>
    <mergeCell ref="Q22:S22"/>
    <mergeCell ref="T22:V22"/>
    <mergeCell ref="AC20:AE20"/>
    <mergeCell ref="AC23:AE23"/>
    <mergeCell ref="AC27:AE27"/>
    <mergeCell ref="AC38:AE38"/>
    <mergeCell ref="Z38:AB38"/>
    <mergeCell ref="Q24:S24"/>
    <mergeCell ref="T24:V24"/>
    <mergeCell ref="W24:Y24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AI40:AK40"/>
    <mergeCell ref="AC40:AE40"/>
    <mergeCell ref="AF38:AH38"/>
    <mergeCell ref="AI38:AK38"/>
    <mergeCell ref="AC21:AE21"/>
    <mergeCell ref="H40:J40"/>
    <mergeCell ref="K40:M40"/>
    <mergeCell ref="AL39:AN39"/>
    <mergeCell ref="AL37:AN37"/>
    <mergeCell ref="Z26:AB26"/>
    <mergeCell ref="Z32:AB32"/>
    <mergeCell ref="T28:V28"/>
    <mergeCell ref="T26:V26"/>
    <mergeCell ref="W34:Y34"/>
    <mergeCell ref="W30:Y30"/>
    <mergeCell ref="Z40:AB40"/>
    <mergeCell ref="AF40:AH40"/>
    <mergeCell ref="T40:V40"/>
    <mergeCell ref="W40:Y40"/>
    <mergeCell ref="W36:Y36"/>
    <mergeCell ref="W38:Y38"/>
    <mergeCell ref="T38:V38"/>
    <mergeCell ref="W32:Y32"/>
    <mergeCell ref="AI36:AK36"/>
    <mergeCell ref="Q17:S17"/>
    <mergeCell ref="T17:V17"/>
    <mergeCell ref="W21:Y21"/>
    <mergeCell ref="Z21:AB21"/>
    <mergeCell ref="T18:V18"/>
    <mergeCell ref="W18:Y18"/>
    <mergeCell ref="Q20:S20"/>
    <mergeCell ref="Q19:S19"/>
    <mergeCell ref="Q18:S18"/>
    <mergeCell ref="Q21:S21"/>
    <mergeCell ref="T21:V21"/>
    <mergeCell ref="Z17:AB17"/>
    <mergeCell ref="W17:Y17"/>
    <mergeCell ref="AC17:AE17"/>
    <mergeCell ref="AC18:AE18"/>
    <mergeCell ref="AF18:AH18"/>
    <mergeCell ref="AI18:AK18"/>
    <mergeCell ref="AF17:AH17"/>
    <mergeCell ref="AI17:AK17"/>
    <mergeCell ref="AI16:AK16"/>
    <mergeCell ref="Z18:AB18"/>
    <mergeCell ref="AC19:AE19"/>
    <mergeCell ref="Z19:AB19"/>
    <mergeCell ref="AF19:AH19"/>
    <mergeCell ref="AI19:AK19"/>
    <mergeCell ref="Z16:AB16"/>
    <mergeCell ref="AC16:AE16"/>
    <mergeCell ref="AL5:AN5"/>
    <mergeCell ref="AL6:AN6"/>
    <mergeCell ref="AL7:AN7"/>
    <mergeCell ref="AL8:AN8"/>
    <mergeCell ref="AL9:AN9"/>
    <mergeCell ref="AF5:AH5"/>
    <mergeCell ref="AI4:AK5"/>
    <mergeCell ref="AC4:AH4"/>
    <mergeCell ref="AC6:AE6"/>
    <mergeCell ref="AC7:AE7"/>
    <mergeCell ref="AC9:AE9"/>
    <mergeCell ref="AF9:AH9"/>
    <mergeCell ref="AI6:AK6"/>
    <mergeCell ref="AL10:AN10"/>
    <mergeCell ref="AF7:AH7"/>
    <mergeCell ref="AF10:AH10"/>
    <mergeCell ref="AF11:AH11"/>
    <mergeCell ref="AI8:AK8"/>
    <mergeCell ref="AI10:AK10"/>
    <mergeCell ref="AI9:AK9"/>
    <mergeCell ref="AI13:AK13"/>
    <mergeCell ref="AI7:AK7"/>
    <mergeCell ref="AI12:AK12"/>
    <mergeCell ref="AF13:AH13"/>
    <mergeCell ref="AI11:AK11"/>
    <mergeCell ref="AF12:AH12"/>
    <mergeCell ref="AI15:AK15"/>
    <mergeCell ref="AC13:AE13"/>
    <mergeCell ref="AC14:AE14"/>
    <mergeCell ref="Q15:S15"/>
    <mergeCell ref="T15:V15"/>
    <mergeCell ref="AC15:AE15"/>
    <mergeCell ref="AF15:AH15"/>
    <mergeCell ref="W11:Y11"/>
    <mergeCell ref="W12:Y12"/>
    <mergeCell ref="W13:Y13"/>
    <mergeCell ref="AF14:AH14"/>
    <mergeCell ref="W14:Y14"/>
    <mergeCell ref="AC11:AE11"/>
    <mergeCell ref="Z14:AB14"/>
    <mergeCell ref="Z13:AB13"/>
    <mergeCell ref="W16:Y16"/>
    <mergeCell ref="W15:Y15"/>
    <mergeCell ref="AF16:AH16"/>
    <mergeCell ref="N16:P16"/>
    <mergeCell ref="Q13:S13"/>
    <mergeCell ref="T13:V13"/>
    <mergeCell ref="N14:P14"/>
    <mergeCell ref="T6:V6"/>
    <mergeCell ref="N4:P5"/>
    <mergeCell ref="N6:P6"/>
    <mergeCell ref="T5:V5"/>
    <mergeCell ref="Q4:S5"/>
    <mergeCell ref="N7:P7"/>
    <mergeCell ref="Q7:S7"/>
    <mergeCell ref="Q16:S16"/>
    <mergeCell ref="T16:V16"/>
    <mergeCell ref="W9:Y9"/>
    <mergeCell ref="Q9:S9"/>
    <mergeCell ref="W7:Y7"/>
    <mergeCell ref="AC12:AE12"/>
    <mergeCell ref="Z15:AB15"/>
    <mergeCell ref="N17:P17"/>
    <mergeCell ref="H27:J27"/>
    <mergeCell ref="E17:G17"/>
    <mergeCell ref="N18:P18"/>
    <mergeCell ref="H28:J28"/>
    <mergeCell ref="K18:M18"/>
    <mergeCell ref="K20:M20"/>
    <mergeCell ref="N20:P20"/>
    <mergeCell ref="E21:G21"/>
    <mergeCell ref="H21:J21"/>
    <mergeCell ref="N21:P21"/>
    <mergeCell ref="E22:G22"/>
    <mergeCell ref="H22:J22"/>
    <mergeCell ref="K22:M22"/>
    <mergeCell ref="N22:P22"/>
    <mergeCell ref="N19:P19"/>
    <mergeCell ref="E24:G24"/>
    <mergeCell ref="H24:J24"/>
    <mergeCell ref="K24:M24"/>
    <mergeCell ref="N24:P24"/>
    <mergeCell ref="K38:M38"/>
    <mergeCell ref="N40:P40"/>
    <mergeCell ref="N38:P38"/>
    <mergeCell ref="K15:M15"/>
    <mergeCell ref="N15:P15"/>
    <mergeCell ref="H15:J15"/>
    <mergeCell ref="E15:G15"/>
    <mergeCell ref="E18:G18"/>
    <mergeCell ref="H18:J18"/>
    <mergeCell ref="N36:P36"/>
    <mergeCell ref="H38:J38"/>
    <mergeCell ref="K36:M36"/>
    <mergeCell ref="H32:J32"/>
    <mergeCell ref="K30:M30"/>
    <mergeCell ref="N30:P30"/>
    <mergeCell ref="E20:G20"/>
    <mergeCell ref="E23:G23"/>
    <mergeCell ref="H23:J23"/>
    <mergeCell ref="K23:M23"/>
    <mergeCell ref="N23:P23"/>
    <mergeCell ref="K26:M26"/>
    <mergeCell ref="K32:M32"/>
    <mergeCell ref="H36:J36"/>
    <mergeCell ref="N27:P27"/>
    <mergeCell ref="C34:D34"/>
    <mergeCell ref="C33:D33"/>
    <mergeCell ref="C36:D36"/>
    <mergeCell ref="E36:G36"/>
    <mergeCell ref="C30:D30"/>
    <mergeCell ref="C28:D28"/>
    <mergeCell ref="C32:D32"/>
    <mergeCell ref="C29:D29"/>
    <mergeCell ref="E34:G34"/>
    <mergeCell ref="E32:G32"/>
    <mergeCell ref="E28:G28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9:D9"/>
    <mergeCell ref="T30:V30"/>
    <mergeCell ref="B13:C13"/>
    <mergeCell ref="E16:G16"/>
    <mergeCell ref="H16:J16"/>
    <mergeCell ref="B6:B12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K8:M8"/>
    <mergeCell ref="K9:M9"/>
    <mergeCell ref="C12:D12"/>
    <mergeCell ref="C10:D10"/>
    <mergeCell ref="H8:J8"/>
    <mergeCell ref="C8:D8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T8:V8"/>
    <mergeCell ref="Q14:S14"/>
    <mergeCell ref="AI14:AK14"/>
    <mergeCell ref="W4:Y5"/>
    <mergeCell ref="T14:V14"/>
    <mergeCell ref="N8:P8"/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N34:P34"/>
    <mergeCell ref="K34:M34"/>
    <mergeCell ref="N28:P28"/>
    <mergeCell ref="N32:P32"/>
    <mergeCell ref="K27:M27"/>
    <mergeCell ref="E30:G30"/>
    <mergeCell ref="H34:J34"/>
    <mergeCell ref="B37:B43"/>
    <mergeCell ref="E8:G8"/>
    <mergeCell ref="Z4:AB5"/>
    <mergeCell ref="N3:Y3"/>
    <mergeCell ref="AC10:AE10"/>
    <mergeCell ref="E12:G12"/>
    <mergeCell ref="K11:M11"/>
    <mergeCell ref="T12:V12"/>
    <mergeCell ref="T11:V11"/>
    <mergeCell ref="Q11:S11"/>
    <mergeCell ref="Z9:AB9"/>
    <mergeCell ref="Z12:AB12"/>
    <mergeCell ref="Z10:AB10"/>
    <mergeCell ref="W10:Y10"/>
    <mergeCell ref="Z11:AB11"/>
    <mergeCell ref="Q10:S10"/>
    <mergeCell ref="T10:V10"/>
    <mergeCell ref="T9:V9"/>
    <mergeCell ref="Q12:S12"/>
    <mergeCell ref="N10:P10"/>
    <mergeCell ref="N12:P12"/>
    <mergeCell ref="H11:J11"/>
    <mergeCell ref="H9:J9"/>
    <mergeCell ref="Q8:S8"/>
    <mergeCell ref="W6:Y6"/>
    <mergeCell ref="C11:D11"/>
    <mergeCell ref="T32:V32"/>
    <mergeCell ref="Z3:AK3"/>
    <mergeCell ref="Z6:AB6"/>
    <mergeCell ref="Z7:AB7"/>
    <mergeCell ref="Z8:AB8"/>
    <mergeCell ref="W8:Y8"/>
    <mergeCell ref="E10:G10"/>
    <mergeCell ref="H10:J10"/>
    <mergeCell ref="Q23:S23"/>
    <mergeCell ref="T23:V23"/>
    <mergeCell ref="W23:Y23"/>
    <mergeCell ref="Z23:AB23"/>
    <mergeCell ref="H12:J12"/>
    <mergeCell ref="K12:M12"/>
    <mergeCell ref="K21:M21"/>
    <mergeCell ref="K16:M16"/>
    <mergeCell ref="E19:G19"/>
    <mergeCell ref="H19:J19"/>
    <mergeCell ref="K19:M19"/>
    <mergeCell ref="H17:J17"/>
    <mergeCell ref="K17:M17"/>
    <mergeCell ref="H20:J20"/>
    <mergeCell ref="E11:G11"/>
    <mergeCell ref="B25:C25"/>
    <mergeCell ref="E25:G25"/>
    <mergeCell ref="H25:J25"/>
    <mergeCell ref="K25:M25"/>
    <mergeCell ref="N25:P25"/>
    <mergeCell ref="Q25:S25"/>
    <mergeCell ref="T25:V25"/>
    <mergeCell ref="W25:Y25"/>
    <mergeCell ref="Z25:AB25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activeCell="K7" sqref="K7:M7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32" ht="27" customHeight="1" x14ac:dyDescent="0.15">
      <c r="B2" s="19" t="s">
        <v>95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/>
      <c r="R2" s="18"/>
      <c r="S2" s="16"/>
      <c r="T2" s="16"/>
      <c r="U2" s="16"/>
      <c r="V2" s="16"/>
      <c r="W2" s="16"/>
      <c r="X2" s="299" t="s">
        <v>192</v>
      </c>
      <c r="Y2" s="396"/>
      <c r="Z2" s="396"/>
      <c r="AA2" s="396"/>
      <c r="AB2" s="396"/>
    </row>
    <row r="3" spans="2:32" ht="25.5" customHeight="1" x14ac:dyDescent="0.15">
      <c r="B3" s="74"/>
      <c r="C3" s="360" t="s">
        <v>151</v>
      </c>
      <c r="D3" s="361"/>
      <c r="E3" s="315" t="s">
        <v>25</v>
      </c>
      <c r="F3" s="316"/>
      <c r="G3" s="316"/>
      <c r="H3" s="316"/>
      <c r="I3" s="316"/>
      <c r="J3" s="317"/>
      <c r="K3" s="315" t="s">
        <v>26</v>
      </c>
      <c r="L3" s="316"/>
      <c r="M3" s="316"/>
      <c r="N3" s="316"/>
      <c r="O3" s="316"/>
      <c r="P3" s="317"/>
      <c r="Q3" s="315" t="s">
        <v>27</v>
      </c>
      <c r="R3" s="316"/>
      <c r="S3" s="316"/>
      <c r="T3" s="316"/>
      <c r="U3" s="316"/>
      <c r="V3" s="317"/>
      <c r="W3" s="316" t="s">
        <v>28</v>
      </c>
      <c r="X3" s="316"/>
      <c r="Y3" s="316"/>
      <c r="Z3" s="316"/>
      <c r="AA3" s="316"/>
      <c r="AB3" s="317"/>
      <c r="AD3" s="5"/>
      <c r="AE3" s="5"/>
    </row>
    <row r="4" spans="2:32" ht="25.5" customHeight="1" x14ac:dyDescent="0.15">
      <c r="B4" s="75"/>
      <c r="D4" s="89"/>
      <c r="E4" s="420"/>
      <c r="F4" s="421"/>
      <c r="G4" s="421"/>
      <c r="H4" s="448" t="s">
        <v>29</v>
      </c>
      <c r="I4" s="449"/>
      <c r="J4" s="450"/>
      <c r="K4" s="420"/>
      <c r="L4" s="421"/>
      <c r="M4" s="421"/>
      <c r="N4" s="448" t="s">
        <v>29</v>
      </c>
      <c r="O4" s="449"/>
      <c r="P4" s="450"/>
      <c r="Q4" s="420"/>
      <c r="R4" s="421"/>
      <c r="S4" s="421"/>
      <c r="T4" s="448" t="s">
        <v>29</v>
      </c>
      <c r="U4" s="449"/>
      <c r="V4" s="450"/>
      <c r="W4" s="421"/>
      <c r="X4" s="421"/>
      <c r="Y4" s="421"/>
      <c r="Z4" s="448" t="s">
        <v>29</v>
      </c>
      <c r="AA4" s="449"/>
      <c r="AB4" s="450"/>
    </row>
    <row r="5" spans="2:32" ht="25.5" customHeight="1" x14ac:dyDescent="0.15">
      <c r="B5" s="76" t="s">
        <v>5</v>
      </c>
      <c r="D5" s="89"/>
      <c r="E5" s="420"/>
      <c r="F5" s="421"/>
      <c r="G5" s="421"/>
      <c r="H5" s="420" t="s">
        <v>30</v>
      </c>
      <c r="I5" s="421"/>
      <c r="J5" s="451"/>
      <c r="K5" s="420"/>
      <c r="L5" s="421"/>
      <c r="M5" s="421"/>
      <c r="N5" s="420" t="s">
        <v>30</v>
      </c>
      <c r="O5" s="421"/>
      <c r="P5" s="451"/>
      <c r="Q5" s="420"/>
      <c r="R5" s="421"/>
      <c r="S5" s="421"/>
      <c r="T5" s="420" t="s">
        <v>30</v>
      </c>
      <c r="U5" s="421"/>
      <c r="V5" s="451"/>
      <c r="W5" s="421"/>
      <c r="X5" s="421"/>
      <c r="Y5" s="421"/>
      <c r="Z5" s="420" t="s">
        <v>30</v>
      </c>
      <c r="AA5" s="421"/>
      <c r="AB5" s="451"/>
      <c r="AD5" s="435"/>
      <c r="AE5" s="435"/>
      <c r="AF5" s="435"/>
    </row>
    <row r="6" spans="2:32" ht="17.25" customHeight="1" x14ac:dyDescent="0.15">
      <c r="B6" s="352" t="s">
        <v>7</v>
      </c>
      <c r="C6" s="412">
        <v>25</v>
      </c>
      <c r="D6" s="363"/>
      <c r="E6" s="394">
        <v>6840</v>
      </c>
      <c r="F6" s="393"/>
      <c r="G6" s="393"/>
      <c r="H6" s="394">
        <v>3849</v>
      </c>
      <c r="I6" s="393"/>
      <c r="J6" s="395"/>
      <c r="K6" s="394">
        <v>1495</v>
      </c>
      <c r="L6" s="393"/>
      <c r="M6" s="393"/>
      <c r="N6" s="394">
        <v>815</v>
      </c>
      <c r="O6" s="393"/>
      <c r="P6" s="395"/>
      <c r="Q6" s="394">
        <v>2116</v>
      </c>
      <c r="R6" s="393"/>
      <c r="S6" s="393"/>
      <c r="T6" s="394">
        <v>862</v>
      </c>
      <c r="U6" s="393"/>
      <c r="V6" s="395"/>
      <c r="W6" s="393">
        <v>534</v>
      </c>
      <c r="X6" s="393"/>
      <c r="Y6" s="393"/>
      <c r="Z6" s="394">
        <v>238</v>
      </c>
      <c r="AA6" s="393"/>
      <c r="AB6" s="395"/>
      <c r="AD6" s="436"/>
      <c r="AE6" s="436"/>
      <c r="AF6" s="436"/>
    </row>
    <row r="7" spans="2:32" ht="17.25" customHeight="1" x14ac:dyDescent="0.15">
      <c r="B7" s="353"/>
      <c r="C7" s="359">
        <v>26</v>
      </c>
      <c r="D7" s="356"/>
      <c r="E7" s="390">
        <v>6686</v>
      </c>
      <c r="F7" s="391"/>
      <c r="G7" s="391"/>
      <c r="H7" s="390">
        <v>3793</v>
      </c>
      <c r="I7" s="391"/>
      <c r="J7" s="392"/>
      <c r="K7" s="390">
        <v>1452</v>
      </c>
      <c r="L7" s="391"/>
      <c r="M7" s="391"/>
      <c r="N7" s="390">
        <v>798</v>
      </c>
      <c r="O7" s="391"/>
      <c r="P7" s="392"/>
      <c r="Q7" s="390">
        <v>2036</v>
      </c>
      <c r="R7" s="391"/>
      <c r="S7" s="391"/>
      <c r="T7" s="390">
        <v>886</v>
      </c>
      <c r="U7" s="391"/>
      <c r="V7" s="392"/>
      <c r="W7" s="391">
        <v>530</v>
      </c>
      <c r="X7" s="391"/>
      <c r="Y7" s="391"/>
      <c r="Z7" s="390">
        <v>246</v>
      </c>
      <c r="AA7" s="391"/>
      <c r="AB7" s="392"/>
      <c r="AD7" s="436"/>
      <c r="AE7" s="436"/>
      <c r="AF7" s="436"/>
    </row>
    <row r="8" spans="2:32" ht="17.25" customHeight="1" x14ac:dyDescent="0.15">
      <c r="B8" s="353"/>
      <c r="C8" s="359">
        <v>27</v>
      </c>
      <c r="D8" s="356"/>
      <c r="E8" s="390">
        <v>6570</v>
      </c>
      <c r="F8" s="391"/>
      <c r="G8" s="391"/>
      <c r="H8" s="390">
        <v>3659</v>
      </c>
      <c r="I8" s="391"/>
      <c r="J8" s="392"/>
      <c r="K8" s="390">
        <v>1478</v>
      </c>
      <c r="L8" s="391"/>
      <c r="M8" s="391"/>
      <c r="N8" s="390">
        <v>808</v>
      </c>
      <c r="O8" s="391"/>
      <c r="P8" s="392"/>
      <c r="Q8" s="390">
        <v>1980</v>
      </c>
      <c r="R8" s="391"/>
      <c r="S8" s="391"/>
      <c r="T8" s="390">
        <v>844</v>
      </c>
      <c r="U8" s="391"/>
      <c r="V8" s="392"/>
      <c r="W8" s="391">
        <v>558</v>
      </c>
      <c r="X8" s="391"/>
      <c r="Y8" s="391"/>
      <c r="Z8" s="390">
        <v>259</v>
      </c>
      <c r="AA8" s="391"/>
      <c r="AB8" s="392"/>
      <c r="AD8" s="436"/>
      <c r="AE8" s="436"/>
      <c r="AF8" s="436"/>
    </row>
    <row r="9" spans="2:32" ht="17.25" customHeight="1" x14ac:dyDescent="0.15">
      <c r="B9" s="353"/>
      <c r="C9" s="359">
        <v>28</v>
      </c>
      <c r="D9" s="356"/>
      <c r="E9" s="390">
        <v>6486</v>
      </c>
      <c r="F9" s="391"/>
      <c r="G9" s="391"/>
      <c r="H9" s="390">
        <v>3659</v>
      </c>
      <c r="I9" s="391"/>
      <c r="J9" s="392"/>
      <c r="K9" s="390">
        <v>1447</v>
      </c>
      <c r="L9" s="391"/>
      <c r="M9" s="391"/>
      <c r="N9" s="390">
        <v>799</v>
      </c>
      <c r="O9" s="391"/>
      <c r="P9" s="392"/>
      <c r="Q9" s="390">
        <v>1926</v>
      </c>
      <c r="R9" s="391"/>
      <c r="S9" s="391"/>
      <c r="T9" s="390">
        <v>870</v>
      </c>
      <c r="U9" s="391"/>
      <c r="V9" s="392"/>
      <c r="W9" s="391">
        <v>584</v>
      </c>
      <c r="X9" s="391"/>
      <c r="Y9" s="391"/>
      <c r="Z9" s="390">
        <v>278</v>
      </c>
      <c r="AA9" s="391"/>
      <c r="AB9" s="392"/>
      <c r="AD9" s="436"/>
      <c r="AE9" s="436"/>
      <c r="AF9" s="436"/>
    </row>
    <row r="10" spans="2:32" ht="17.25" customHeight="1" x14ac:dyDescent="0.15">
      <c r="B10" s="353"/>
      <c r="C10" s="359">
        <v>29</v>
      </c>
      <c r="D10" s="356"/>
      <c r="E10" s="390">
        <v>6362</v>
      </c>
      <c r="F10" s="391"/>
      <c r="G10" s="391"/>
      <c r="H10" s="390">
        <v>3543</v>
      </c>
      <c r="I10" s="391"/>
      <c r="J10" s="392"/>
      <c r="K10" s="390">
        <v>1470</v>
      </c>
      <c r="L10" s="391"/>
      <c r="M10" s="391"/>
      <c r="N10" s="390">
        <v>819</v>
      </c>
      <c r="O10" s="391"/>
      <c r="P10" s="392"/>
      <c r="Q10" s="390">
        <v>1892</v>
      </c>
      <c r="R10" s="391"/>
      <c r="S10" s="391"/>
      <c r="T10" s="390">
        <v>847</v>
      </c>
      <c r="U10" s="391"/>
      <c r="V10" s="392"/>
      <c r="W10" s="391">
        <v>595</v>
      </c>
      <c r="X10" s="391"/>
      <c r="Y10" s="391"/>
      <c r="Z10" s="390">
        <v>288</v>
      </c>
      <c r="AA10" s="391"/>
      <c r="AB10" s="392"/>
      <c r="AD10" s="436"/>
      <c r="AE10" s="436"/>
      <c r="AF10" s="436"/>
    </row>
    <row r="11" spans="2:32" ht="17.25" customHeight="1" x14ac:dyDescent="0.15">
      <c r="B11" s="353"/>
      <c r="C11" s="359">
        <v>30</v>
      </c>
      <c r="D11" s="356"/>
      <c r="E11" s="390">
        <v>6391</v>
      </c>
      <c r="F11" s="391"/>
      <c r="G11" s="391"/>
      <c r="H11" s="390">
        <v>3570</v>
      </c>
      <c r="I11" s="391"/>
      <c r="J11" s="392"/>
      <c r="K11" s="390">
        <v>1491</v>
      </c>
      <c r="L11" s="391"/>
      <c r="M11" s="391"/>
      <c r="N11" s="390">
        <v>848</v>
      </c>
      <c r="O11" s="391"/>
      <c r="P11" s="392"/>
      <c r="Q11" s="390">
        <v>1686</v>
      </c>
      <c r="R11" s="391"/>
      <c r="S11" s="391"/>
      <c r="T11" s="390">
        <v>790</v>
      </c>
      <c r="U11" s="391"/>
      <c r="V11" s="392"/>
      <c r="W11" s="391">
        <v>595</v>
      </c>
      <c r="X11" s="391"/>
      <c r="Y11" s="391"/>
      <c r="Z11" s="390">
        <v>291</v>
      </c>
      <c r="AA11" s="391"/>
      <c r="AB11" s="392"/>
      <c r="AD11" s="29"/>
      <c r="AE11" s="29"/>
      <c r="AF11" s="29"/>
    </row>
    <row r="12" spans="2:32" ht="17.25" customHeight="1" x14ac:dyDescent="0.15">
      <c r="B12" s="354"/>
      <c r="C12" s="357" t="s">
        <v>234</v>
      </c>
      <c r="D12" s="358"/>
      <c r="E12" s="397">
        <v>6811</v>
      </c>
      <c r="F12" s="398"/>
      <c r="G12" s="398"/>
      <c r="H12" s="397">
        <v>3899</v>
      </c>
      <c r="I12" s="398"/>
      <c r="J12" s="398"/>
      <c r="K12" s="397">
        <v>1573</v>
      </c>
      <c r="L12" s="398"/>
      <c r="M12" s="398"/>
      <c r="N12" s="397">
        <v>901</v>
      </c>
      <c r="O12" s="398"/>
      <c r="P12" s="398"/>
      <c r="Q12" s="397">
        <v>1640</v>
      </c>
      <c r="R12" s="398"/>
      <c r="S12" s="398"/>
      <c r="T12" s="397">
        <v>810</v>
      </c>
      <c r="U12" s="398"/>
      <c r="V12" s="398"/>
      <c r="W12" s="397">
        <v>564</v>
      </c>
      <c r="X12" s="398"/>
      <c r="Y12" s="398"/>
      <c r="Z12" s="397">
        <v>287</v>
      </c>
      <c r="AA12" s="398"/>
      <c r="AB12" s="399"/>
      <c r="AD12" s="204"/>
      <c r="AE12" s="204"/>
      <c r="AF12" s="204"/>
    </row>
    <row r="13" spans="2:32" ht="17.25" customHeight="1" x14ac:dyDescent="0.15">
      <c r="B13" s="311" t="s">
        <v>229</v>
      </c>
      <c r="C13" s="312"/>
      <c r="D13" s="90" t="s">
        <v>231</v>
      </c>
      <c r="E13" s="387">
        <v>7263</v>
      </c>
      <c r="F13" s="388"/>
      <c r="G13" s="388"/>
      <c r="H13" s="387">
        <v>4180</v>
      </c>
      <c r="I13" s="388"/>
      <c r="J13" s="389"/>
      <c r="K13" s="387">
        <v>1511</v>
      </c>
      <c r="L13" s="388"/>
      <c r="M13" s="388"/>
      <c r="N13" s="387">
        <v>860</v>
      </c>
      <c r="O13" s="388"/>
      <c r="P13" s="389"/>
      <c r="Q13" s="387">
        <v>1764</v>
      </c>
      <c r="R13" s="388"/>
      <c r="S13" s="388"/>
      <c r="T13" s="387">
        <v>927</v>
      </c>
      <c r="U13" s="388"/>
      <c r="V13" s="389"/>
      <c r="W13" s="388">
        <v>582</v>
      </c>
      <c r="X13" s="388"/>
      <c r="Y13" s="388"/>
      <c r="Z13" s="387">
        <v>304</v>
      </c>
      <c r="AA13" s="388"/>
      <c r="AB13" s="389"/>
      <c r="AC13" s="52"/>
      <c r="AD13" s="204"/>
      <c r="AE13" s="204"/>
      <c r="AF13" s="204"/>
    </row>
    <row r="14" spans="2:32" s="213" customFormat="1" ht="17.25" customHeight="1" x14ac:dyDescent="0.15">
      <c r="B14" s="205"/>
      <c r="C14" s="209"/>
      <c r="D14" s="207"/>
      <c r="E14" s="402"/>
      <c r="F14" s="403"/>
      <c r="G14" s="403"/>
      <c r="H14" s="402"/>
      <c r="I14" s="403"/>
      <c r="J14" s="403"/>
      <c r="K14" s="400"/>
      <c r="L14" s="401"/>
      <c r="M14" s="401"/>
      <c r="N14" s="402"/>
      <c r="O14" s="403"/>
      <c r="P14" s="403"/>
      <c r="Q14" s="402"/>
      <c r="R14" s="403"/>
      <c r="S14" s="403"/>
      <c r="T14" s="402"/>
      <c r="U14" s="403"/>
      <c r="V14" s="403"/>
      <c r="W14" s="400"/>
      <c r="X14" s="401"/>
      <c r="Y14" s="401"/>
      <c r="Z14" s="402"/>
      <c r="AA14" s="403"/>
      <c r="AB14" s="452"/>
      <c r="AC14" s="214"/>
      <c r="AD14" s="212"/>
      <c r="AE14" s="212"/>
      <c r="AF14" s="212"/>
    </row>
    <row r="15" spans="2:32" ht="17.25" customHeight="1" x14ac:dyDescent="0.15">
      <c r="B15" s="80"/>
      <c r="C15" s="218"/>
      <c r="D15" s="90" t="s">
        <v>213</v>
      </c>
      <c r="E15" s="387">
        <v>7495</v>
      </c>
      <c r="F15" s="388"/>
      <c r="G15" s="388"/>
      <c r="H15" s="387">
        <v>4297</v>
      </c>
      <c r="I15" s="388"/>
      <c r="J15" s="389"/>
      <c r="K15" s="387">
        <v>1700</v>
      </c>
      <c r="L15" s="388"/>
      <c r="M15" s="388"/>
      <c r="N15" s="387">
        <v>945</v>
      </c>
      <c r="O15" s="388"/>
      <c r="P15" s="389"/>
      <c r="Q15" s="387">
        <v>1820</v>
      </c>
      <c r="R15" s="388"/>
      <c r="S15" s="388"/>
      <c r="T15" s="387">
        <v>951</v>
      </c>
      <c r="U15" s="388"/>
      <c r="V15" s="389"/>
      <c r="W15" s="388">
        <v>719</v>
      </c>
      <c r="X15" s="388"/>
      <c r="Y15" s="388"/>
      <c r="Z15" s="387">
        <v>401</v>
      </c>
      <c r="AA15" s="388"/>
      <c r="AB15" s="389"/>
      <c r="AD15" s="436"/>
      <c r="AE15" s="436"/>
      <c r="AF15" s="436"/>
    </row>
    <row r="16" spans="2:32" ht="17.25" customHeight="1" x14ac:dyDescent="0.15">
      <c r="B16" s="80"/>
      <c r="C16" s="222"/>
      <c r="D16" s="90" t="s">
        <v>215</v>
      </c>
      <c r="E16" s="387">
        <v>7958</v>
      </c>
      <c r="F16" s="388"/>
      <c r="G16" s="389"/>
      <c r="H16" s="387">
        <v>4783</v>
      </c>
      <c r="I16" s="388"/>
      <c r="J16" s="389"/>
      <c r="K16" s="387">
        <v>2338</v>
      </c>
      <c r="L16" s="388"/>
      <c r="M16" s="389"/>
      <c r="N16" s="387">
        <v>1553</v>
      </c>
      <c r="O16" s="388"/>
      <c r="P16" s="389"/>
      <c r="Q16" s="387">
        <v>1524</v>
      </c>
      <c r="R16" s="388"/>
      <c r="S16" s="389"/>
      <c r="T16" s="387">
        <v>744</v>
      </c>
      <c r="U16" s="388"/>
      <c r="V16" s="389"/>
      <c r="W16" s="387">
        <v>567</v>
      </c>
      <c r="X16" s="388"/>
      <c r="Y16" s="389"/>
      <c r="Z16" s="387">
        <v>306</v>
      </c>
      <c r="AA16" s="388"/>
      <c r="AB16" s="389"/>
      <c r="AD16" s="436"/>
      <c r="AE16" s="436"/>
      <c r="AF16" s="436"/>
    </row>
    <row r="17" spans="2:32" s="50" customFormat="1" ht="17.25" customHeight="1" x14ac:dyDescent="0.15">
      <c r="B17" s="80"/>
      <c r="C17" s="228"/>
      <c r="D17" s="90" t="s">
        <v>216</v>
      </c>
      <c r="E17" s="387">
        <v>7935</v>
      </c>
      <c r="F17" s="388"/>
      <c r="G17" s="389"/>
      <c r="H17" s="387">
        <v>4762</v>
      </c>
      <c r="I17" s="388"/>
      <c r="J17" s="389"/>
      <c r="K17" s="387">
        <v>1601</v>
      </c>
      <c r="L17" s="388"/>
      <c r="M17" s="389"/>
      <c r="N17" s="387">
        <v>955</v>
      </c>
      <c r="O17" s="388"/>
      <c r="P17" s="389"/>
      <c r="Q17" s="387">
        <v>1268</v>
      </c>
      <c r="R17" s="388"/>
      <c r="S17" s="389"/>
      <c r="T17" s="387">
        <v>612</v>
      </c>
      <c r="U17" s="388"/>
      <c r="V17" s="389"/>
      <c r="W17" s="387">
        <v>440</v>
      </c>
      <c r="X17" s="388"/>
      <c r="Y17" s="389"/>
      <c r="Z17" s="387">
        <v>210</v>
      </c>
      <c r="AA17" s="388"/>
      <c r="AB17" s="389"/>
      <c r="AD17" s="388"/>
      <c r="AE17" s="388"/>
      <c r="AF17" s="388"/>
    </row>
    <row r="18" spans="2:32" ht="17.25" customHeight="1" x14ac:dyDescent="0.15">
      <c r="B18" s="102"/>
      <c r="C18" s="67"/>
      <c r="D18" s="90" t="s">
        <v>217</v>
      </c>
      <c r="E18" s="387">
        <v>8059</v>
      </c>
      <c r="F18" s="388"/>
      <c r="G18" s="389"/>
      <c r="H18" s="387">
        <v>4846</v>
      </c>
      <c r="I18" s="388"/>
      <c r="J18" s="389"/>
      <c r="K18" s="387">
        <v>1722</v>
      </c>
      <c r="L18" s="388"/>
      <c r="M18" s="389"/>
      <c r="N18" s="387">
        <v>1023</v>
      </c>
      <c r="O18" s="388"/>
      <c r="P18" s="389"/>
      <c r="Q18" s="387">
        <v>1621</v>
      </c>
      <c r="R18" s="388"/>
      <c r="S18" s="389"/>
      <c r="T18" s="387">
        <v>762</v>
      </c>
      <c r="U18" s="388"/>
      <c r="V18" s="389"/>
      <c r="W18" s="387">
        <v>513</v>
      </c>
      <c r="X18" s="388"/>
      <c r="Y18" s="389"/>
      <c r="Z18" s="387">
        <v>242</v>
      </c>
      <c r="AA18" s="388"/>
      <c r="AB18" s="389"/>
      <c r="AD18" s="436"/>
      <c r="AE18" s="436"/>
      <c r="AF18" s="436"/>
    </row>
    <row r="19" spans="2:32" ht="17.25" customHeight="1" x14ac:dyDescent="0.15">
      <c r="B19" s="102"/>
      <c r="C19" s="67"/>
      <c r="D19" s="90" t="s">
        <v>218</v>
      </c>
      <c r="E19" s="387">
        <v>7985</v>
      </c>
      <c r="F19" s="388"/>
      <c r="G19" s="389"/>
      <c r="H19" s="387">
        <v>4745</v>
      </c>
      <c r="I19" s="388"/>
      <c r="J19" s="389"/>
      <c r="K19" s="387">
        <v>1598</v>
      </c>
      <c r="L19" s="388"/>
      <c r="M19" s="389"/>
      <c r="N19" s="387">
        <v>942</v>
      </c>
      <c r="O19" s="388"/>
      <c r="P19" s="389"/>
      <c r="Q19" s="387">
        <v>1507</v>
      </c>
      <c r="R19" s="388"/>
      <c r="S19" s="389"/>
      <c r="T19" s="387">
        <v>741</v>
      </c>
      <c r="U19" s="388"/>
      <c r="V19" s="389"/>
      <c r="W19" s="387">
        <v>468</v>
      </c>
      <c r="X19" s="388"/>
      <c r="Y19" s="389"/>
      <c r="Z19" s="387">
        <v>252</v>
      </c>
      <c r="AA19" s="388"/>
      <c r="AB19" s="389"/>
      <c r="AD19" s="436"/>
      <c r="AE19" s="436"/>
      <c r="AF19" s="436"/>
    </row>
    <row r="20" spans="2:32" ht="17.25" customHeight="1" x14ac:dyDescent="0.15">
      <c r="B20" s="80"/>
      <c r="C20" s="232"/>
      <c r="D20" s="90" t="s">
        <v>222</v>
      </c>
      <c r="E20" s="387">
        <v>8052</v>
      </c>
      <c r="F20" s="388"/>
      <c r="G20" s="389"/>
      <c r="H20" s="387">
        <v>4715</v>
      </c>
      <c r="I20" s="388"/>
      <c r="J20" s="389"/>
      <c r="K20" s="387">
        <v>1338</v>
      </c>
      <c r="L20" s="388"/>
      <c r="M20" s="389"/>
      <c r="N20" s="387">
        <v>718</v>
      </c>
      <c r="O20" s="388"/>
      <c r="P20" s="389"/>
      <c r="Q20" s="387">
        <v>1342</v>
      </c>
      <c r="R20" s="388"/>
      <c r="S20" s="389"/>
      <c r="T20" s="387">
        <v>636</v>
      </c>
      <c r="U20" s="388"/>
      <c r="V20" s="389"/>
      <c r="W20" s="387">
        <v>427</v>
      </c>
      <c r="X20" s="388"/>
      <c r="Y20" s="389"/>
      <c r="Z20" s="387">
        <v>230</v>
      </c>
      <c r="AA20" s="388"/>
      <c r="AB20" s="389"/>
      <c r="AD20" s="436"/>
      <c r="AE20" s="436"/>
      <c r="AF20" s="436"/>
    </row>
    <row r="21" spans="2:32" ht="17.25" customHeight="1" x14ac:dyDescent="0.15">
      <c r="B21" s="102"/>
      <c r="C21" s="67"/>
      <c r="D21" s="90" t="s">
        <v>224</v>
      </c>
      <c r="E21" s="387">
        <v>8354</v>
      </c>
      <c r="F21" s="388"/>
      <c r="G21" s="389"/>
      <c r="H21" s="387">
        <v>4879</v>
      </c>
      <c r="I21" s="388"/>
      <c r="J21" s="389"/>
      <c r="K21" s="387">
        <v>1546</v>
      </c>
      <c r="L21" s="388"/>
      <c r="M21" s="389"/>
      <c r="N21" s="387">
        <v>894</v>
      </c>
      <c r="O21" s="388"/>
      <c r="P21" s="389"/>
      <c r="Q21" s="387">
        <v>1557</v>
      </c>
      <c r="R21" s="388"/>
      <c r="S21" s="389"/>
      <c r="T21" s="387">
        <v>775</v>
      </c>
      <c r="U21" s="388"/>
      <c r="V21" s="389"/>
      <c r="W21" s="387">
        <v>498</v>
      </c>
      <c r="X21" s="388"/>
      <c r="Y21" s="389"/>
      <c r="Z21" s="387">
        <v>239</v>
      </c>
      <c r="AA21" s="388"/>
      <c r="AB21" s="389"/>
      <c r="AD21" s="436"/>
      <c r="AE21" s="436"/>
      <c r="AF21" s="436"/>
    </row>
    <row r="22" spans="2:32" ht="17.25" customHeight="1" x14ac:dyDescent="0.15">
      <c r="B22" s="80"/>
      <c r="C22" s="232"/>
      <c r="D22" s="90" t="s">
        <v>225</v>
      </c>
      <c r="E22" s="387">
        <v>8635</v>
      </c>
      <c r="F22" s="388"/>
      <c r="G22" s="389"/>
      <c r="H22" s="387">
        <v>5061</v>
      </c>
      <c r="I22" s="388"/>
      <c r="J22" s="389"/>
      <c r="K22" s="387">
        <v>1724</v>
      </c>
      <c r="L22" s="388"/>
      <c r="M22" s="389"/>
      <c r="N22" s="387">
        <v>1003</v>
      </c>
      <c r="O22" s="388"/>
      <c r="P22" s="389"/>
      <c r="Q22" s="387">
        <v>1606</v>
      </c>
      <c r="R22" s="388"/>
      <c r="S22" s="389"/>
      <c r="T22" s="387">
        <v>769</v>
      </c>
      <c r="U22" s="388"/>
      <c r="V22" s="389"/>
      <c r="W22" s="387">
        <v>548</v>
      </c>
      <c r="X22" s="388"/>
      <c r="Y22" s="389"/>
      <c r="Z22" s="387">
        <v>276</v>
      </c>
      <c r="AA22" s="388"/>
      <c r="AB22" s="389"/>
      <c r="AD22" s="436"/>
      <c r="AE22" s="436"/>
      <c r="AF22" s="436"/>
    </row>
    <row r="23" spans="2:32" ht="17.25" customHeight="1" x14ac:dyDescent="0.15">
      <c r="B23" s="80"/>
      <c r="C23" s="232"/>
      <c r="D23" s="90" t="s">
        <v>226</v>
      </c>
      <c r="E23" s="387">
        <v>8367</v>
      </c>
      <c r="F23" s="388"/>
      <c r="G23" s="389"/>
      <c r="H23" s="387">
        <v>4929</v>
      </c>
      <c r="I23" s="388"/>
      <c r="J23" s="389"/>
      <c r="K23" s="387">
        <v>1231</v>
      </c>
      <c r="L23" s="388"/>
      <c r="M23" s="389"/>
      <c r="N23" s="387">
        <v>703</v>
      </c>
      <c r="O23" s="388"/>
      <c r="P23" s="389"/>
      <c r="Q23" s="387">
        <v>1392</v>
      </c>
      <c r="R23" s="388"/>
      <c r="S23" s="389"/>
      <c r="T23" s="387">
        <v>664</v>
      </c>
      <c r="U23" s="388"/>
      <c r="V23" s="389"/>
      <c r="W23" s="387">
        <v>494</v>
      </c>
      <c r="X23" s="388"/>
      <c r="Y23" s="389"/>
      <c r="Z23" s="387">
        <v>253</v>
      </c>
      <c r="AA23" s="388"/>
      <c r="AB23" s="389"/>
      <c r="AD23" s="436"/>
      <c r="AE23" s="436"/>
      <c r="AF23" s="436"/>
    </row>
    <row r="24" spans="2:32" ht="17.25" customHeight="1" x14ac:dyDescent="0.15">
      <c r="B24" s="80"/>
      <c r="C24" s="232"/>
      <c r="D24" s="90" t="s">
        <v>227</v>
      </c>
      <c r="E24" s="387">
        <v>8069</v>
      </c>
      <c r="F24" s="388"/>
      <c r="G24" s="389"/>
      <c r="H24" s="387">
        <v>4766</v>
      </c>
      <c r="I24" s="388"/>
      <c r="J24" s="389"/>
      <c r="K24" s="387">
        <v>1260</v>
      </c>
      <c r="L24" s="388"/>
      <c r="M24" s="389"/>
      <c r="N24" s="387">
        <v>744</v>
      </c>
      <c r="O24" s="388"/>
      <c r="P24" s="389"/>
      <c r="Q24" s="387">
        <v>1191</v>
      </c>
      <c r="R24" s="388"/>
      <c r="S24" s="389"/>
      <c r="T24" s="387">
        <v>585</v>
      </c>
      <c r="U24" s="388"/>
      <c r="V24" s="389"/>
      <c r="W24" s="387">
        <v>443</v>
      </c>
      <c r="X24" s="388"/>
      <c r="Y24" s="389"/>
      <c r="Z24" s="387">
        <v>222</v>
      </c>
      <c r="AA24" s="388"/>
      <c r="AB24" s="389"/>
      <c r="AD24" s="436"/>
      <c r="AE24" s="436"/>
      <c r="AF24" s="436"/>
    </row>
    <row r="25" spans="2:32" ht="17.25" customHeight="1" x14ac:dyDescent="0.15">
      <c r="B25" s="311" t="s">
        <v>241</v>
      </c>
      <c r="C25" s="312"/>
      <c r="D25" s="90" t="s">
        <v>228</v>
      </c>
      <c r="E25" s="387">
        <v>8157</v>
      </c>
      <c r="F25" s="388"/>
      <c r="G25" s="389"/>
      <c r="H25" s="387">
        <v>4792</v>
      </c>
      <c r="I25" s="388"/>
      <c r="J25" s="389"/>
      <c r="K25" s="387">
        <v>1683</v>
      </c>
      <c r="L25" s="388"/>
      <c r="M25" s="389"/>
      <c r="N25" s="387">
        <v>990</v>
      </c>
      <c r="O25" s="388"/>
      <c r="P25" s="389"/>
      <c r="Q25" s="387">
        <v>1510</v>
      </c>
      <c r="R25" s="388"/>
      <c r="S25" s="389"/>
      <c r="T25" s="387">
        <v>743</v>
      </c>
      <c r="U25" s="388"/>
      <c r="V25" s="389"/>
      <c r="W25" s="387">
        <v>450</v>
      </c>
      <c r="X25" s="388"/>
      <c r="Y25" s="389"/>
      <c r="Z25" s="387">
        <v>222</v>
      </c>
      <c r="AA25" s="388"/>
      <c r="AB25" s="389"/>
      <c r="AD25" s="436"/>
      <c r="AE25" s="436"/>
      <c r="AF25" s="436"/>
    </row>
    <row r="26" spans="2:32" ht="17.25" customHeight="1" x14ac:dyDescent="0.15">
      <c r="B26" s="257"/>
      <c r="C26" s="258"/>
      <c r="D26" s="95" t="s">
        <v>231</v>
      </c>
      <c r="E26" s="405">
        <f>E28+E30+E34+E36+E38+E40+E42</f>
        <v>8373</v>
      </c>
      <c r="F26" s="406"/>
      <c r="G26" s="407"/>
      <c r="H26" s="405">
        <f>H28+H30+H34+H36+H38+H40+H42</f>
        <v>4940</v>
      </c>
      <c r="I26" s="406"/>
      <c r="J26" s="407"/>
      <c r="K26" s="405">
        <f>K28+K30+K34+K36+K38+K40+K42</f>
        <v>1695</v>
      </c>
      <c r="L26" s="406"/>
      <c r="M26" s="407"/>
      <c r="N26" s="405">
        <f>N28+N30+N34+N36+N38+N40+N42</f>
        <v>989</v>
      </c>
      <c r="O26" s="406"/>
      <c r="P26" s="407"/>
      <c r="Q26" s="405">
        <f>Q28+Q30+Q34+Q36+Q38+Q40+Q42</f>
        <v>2029</v>
      </c>
      <c r="R26" s="406"/>
      <c r="S26" s="407"/>
      <c r="T26" s="405">
        <f>T28+T30+T34+T36+T38+T40+T42</f>
        <v>1046</v>
      </c>
      <c r="U26" s="406"/>
      <c r="V26" s="407"/>
      <c r="W26" s="405">
        <f>W28+W30+W34+W36+W38+W40+W42</f>
        <v>541</v>
      </c>
      <c r="X26" s="406"/>
      <c r="Y26" s="407"/>
      <c r="Z26" s="405">
        <f>Z28+Z30+Z34+Z36+Z38+Z40+Z42</f>
        <v>277</v>
      </c>
      <c r="AA26" s="406"/>
      <c r="AB26" s="407"/>
      <c r="AD26" s="436"/>
      <c r="AE26" s="436"/>
      <c r="AF26" s="436"/>
    </row>
    <row r="27" spans="2:32" ht="20.25" customHeight="1" x14ac:dyDescent="0.15">
      <c r="B27" s="457" t="s">
        <v>8</v>
      </c>
      <c r="C27" s="455"/>
      <c r="D27" s="456"/>
      <c r="E27" s="445">
        <f>IF(ISERROR((E26-E13)/E13*100),"―",(E26-E13)/E13*100)</f>
        <v>15.282940933498553</v>
      </c>
      <c r="F27" s="446"/>
      <c r="G27" s="446"/>
      <c r="H27" s="445">
        <f>IF(ISERROR((H26-H13)/H13*100),"―",(H26-H13)/H13*100)</f>
        <v>18.181818181818183</v>
      </c>
      <c r="I27" s="446"/>
      <c r="J27" s="447"/>
      <c r="K27" s="445">
        <f>IF(ISERROR((K26-K13)/K13*100),"―",(K26-K13)/K13*100)</f>
        <v>12.177365982792852</v>
      </c>
      <c r="L27" s="446"/>
      <c r="M27" s="446"/>
      <c r="N27" s="445">
        <f>IF(ISERROR((N26-N13)/N13*100),"―",(N26-N13)/N13*100)</f>
        <v>15</v>
      </c>
      <c r="O27" s="446"/>
      <c r="P27" s="447"/>
      <c r="Q27" s="445">
        <f>IF(ISERROR((Q26-Q13)/Q13*100),"―",(Q26-Q13)/Q13*100)</f>
        <v>15.022675736961451</v>
      </c>
      <c r="R27" s="446"/>
      <c r="S27" s="446"/>
      <c r="T27" s="445">
        <f>IF(ISERROR((T26-T13)/T13*100),"―",(T26-T13)/T13*100)</f>
        <v>12.837108953613807</v>
      </c>
      <c r="U27" s="446"/>
      <c r="V27" s="447"/>
      <c r="W27" s="446">
        <f>IF(ISERROR((W26-W13)/W13*100),"―",(W26-W13)/W13*100)</f>
        <v>-7.0446735395189002</v>
      </c>
      <c r="X27" s="446"/>
      <c r="Y27" s="446"/>
      <c r="Z27" s="445">
        <f>IF(ISERROR((Z26-Z13)/Z13*100),"―",(Z26-Z13)/Z13*100)</f>
        <v>-8.8815789473684212</v>
      </c>
      <c r="AA27" s="446"/>
      <c r="AB27" s="447"/>
      <c r="AD27" s="444"/>
      <c r="AE27" s="444"/>
      <c r="AF27" s="444"/>
    </row>
    <row r="28" spans="2:32" ht="17.25" customHeight="1" x14ac:dyDescent="0.15">
      <c r="B28" s="336" t="s">
        <v>88</v>
      </c>
      <c r="C28" s="453" t="s">
        <v>9</v>
      </c>
      <c r="D28" s="339"/>
      <c r="E28" s="342">
        <v>4714</v>
      </c>
      <c r="F28" s="343"/>
      <c r="G28" s="343"/>
      <c r="H28" s="342">
        <v>2709</v>
      </c>
      <c r="I28" s="343"/>
      <c r="J28" s="368"/>
      <c r="K28" s="342">
        <v>874</v>
      </c>
      <c r="L28" s="343"/>
      <c r="M28" s="343"/>
      <c r="N28" s="342">
        <v>493</v>
      </c>
      <c r="O28" s="343"/>
      <c r="P28" s="368"/>
      <c r="Q28" s="342">
        <v>1125</v>
      </c>
      <c r="R28" s="343"/>
      <c r="S28" s="343"/>
      <c r="T28" s="342">
        <v>536</v>
      </c>
      <c r="U28" s="343"/>
      <c r="V28" s="368"/>
      <c r="W28" s="343">
        <v>239</v>
      </c>
      <c r="X28" s="343"/>
      <c r="Y28" s="343"/>
      <c r="Z28" s="342">
        <v>118</v>
      </c>
      <c r="AA28" s="343"/>
      <c r="AB28" s="368"/>
      <c r="AD28" s="444"/>
      <c r="AE28" s="444"/>
      <c r="AF28" s="444"/>
    </row>
    <row r="29" spans="2:32" ht="17.25" customHeight="1" x14ac:dyDescent="0.15">
      <c r="B29" s="337"/>
      <c r="C29" s="410"/>
      <c r="D29" s="333"/>
      <c r="E29" s="105" t="s">
        <v>188</v>
      </c>
      <c r="F29" s="106">
        <v>19.5</v>
      </c>
      <c r="G29" s="107" t="s">
        <v>189</v>
      </c>
      <c r="H29" s="105" t="s">
        <v>186</v>
      </c>
      <c r="I29" s="106">
        <v>23.7</v>
      </c>
      <c r="J29" s="108" t="s">
        <v>187</v>
      </c>
      <c r="K29" s="105" t="s">
        <v>186</v>
      </c>
      <c r="L29" s="106">
        <v>9.6999999999999993</v>
      </c>
      <c r="M29" s="107" t="s">
        <v>187</v>
      </c>
      <c r="N29" s="105" t="s">
        <v>186</v>
      </c>
      <c r="O29" s="106">
        <v>12.6</v>
      </c>
      <c r="P29" s="108" t="s">
        <v>187</v>
      </c>
      <c r="Q29" s="105" t="s">
        <v>186</v>
      </c>
      <c r="R29" s="106">
        <v>25</v>
      </c>
      <c r="S29" s="107" t="s">
        <v>187</v>
      </c>
      <c r="T29" s="105" t="s">
        <v>186</v>
      </c>
      <c r="U29" s="106">
        <v>15.5</v>
      </c>
      <c r="V29" s="108" t="s">
        <v>187</v>
      </c>
      <c r="W29" s="107" t="s">
        <v>186</v>
      </c>
      <c r="X29" s="106">
        <v>-11.2</v>
      </c>
      <c r="Y29" s="107" t="s">
        <v>187</v>
      </c>
      <c r="Z29" s="105" t="s">
        <v>186</v>
      </c>
      <c r="AA29" s="106">
        <v>-16.3</v>
      </c>
      <c r="AB29" s="108" t="s">
        <v>187</v>
      </c>
      <c r="AC29" s="50"/>
      <c r="AD29" s="442"/>
      <c r="AE29" s="442"/>
      <c r="AF29" s="442"/>
    </row>
    <row r="30" spans="2:32" ht="17.25" customHeight="1" x14ac:dyDescent="0.15">
      <c r="B30" s="337"/>
      <c r="C30" s="409" t="s">
        <v>10</v>
      </c>
      <c r="D30" s="335"/>
      <c r="E30" s="344">
        <v>704</v>
      </c>
      <c r="F30" s="345"/>
      <c r="G30" s="345"/>
      <c r="H30" s="344">
        <v>444</v>
      </c>
      <c r="I30" s="345"/>
      <c r="J30" s="372"/>
      <c r="K30" s="344">
        <v>115</v>
      </c>
      <c r="L30" s="345"/>
      <c r="M30" s="345"/>
      <c r="N30" s="344">
        <v>69</v>
      </c>
      <c r="O30" s="345"/>
      <c r="P30" s="372"/>
      <c r="Q30" s="344">
        <v>150</v>
      </c>
      <c r="R30" s="345"/>
      <c r="S30" s="345"/>
      <c r="T30" s="344">
        <v>93</v>
      </c>
      <c r="U30" s="345"/>
      <c r="V30" s="372"/>
      <c r="W30" s="345">
        <v>50</v>
      </c>
      <c r="X30" s="345"/>
      <c r="Y30" s="345"/>
      <c r="Z30" s="344">
        <v>28</v>
      </c>
      <c r="AA30" s="345"/>
      <c r="AB30" s="372"/>
      <c r="AD30" s="2"/>
      <c r="AE30" s="1"/>
      <c r="AF30" s="2"/>
    </row>
    <row r="31" spans="2:32" ht="17.25" customHeight="1" x14ac:dyDescent="0.15">
      <c r="B31" s="337"/>
      <c r="C31" s="455"/>
      <c r="D31" s="456"/>
      <c r="E31" s="105" t="s">
        <v>90</v>
      </c>
      <c r="F31" s="106">
        <v>6.8</v>
      </c>
      <c r="G31" s="107" t="s">
        <v>91</v>
      </c>
      <c r="H31" s="105" t="s">
        <v>186</v>
      </c>
      <c r="I31" s="106">
        <v>9.1</v>
      </c>
      <c r="J31" s="108" t="s">
        <v>187</v>
      </c>
      <c r="K31" s="105" t="s">
        <v>186</v>
      </c>
      <c r="L31" s="106">
        <v>-22.3</v>
      </c>
      <c r="M31" s="107" t="s">
        <v>187</v>
      </c>
      <c r="N31" s="105" t="s">
        <v>186</v>
      </c>
      <c r="O31" s="106">
        <v>-24.2</v>
      </c>
      <c r="P31" s="108" t="s">
        <v>187</v>
      </c>
      <c r="Q31" s="105" t="s">
        <v>186</v>
      </c>
      <c r="R31" s="106">
        <v>7.1</v>
      </c>
      <c r="S31" s="107" t="s">
        <v>187</v>
      </c>
      <c r="T31" s="105" t="s">
        <v>186</v>
      </c>
      <c r="U31" s="106">
        <v>12</v>
      </c>
      <c r="V31" s="108" t="s">
        <v>187</v>
      </c>
      <c r="W31" s="107" t="s">
        <v>186</v>
      </c>
      <c r="X31" s="106">
        <v>-7.4</v>
      </c>
      <c r="Y31" s="107" t="s">
        <v>187</v>
      </c>
      <c r="Z31" s="105" t="s">
        <v>186</v>
      </c>
      <c r="AA31" s="106">
        <v>0</v>
      </c>
      <c r="AB31" s="108" t="s">
        <v>187</v>
      </c>
      <c r="AD31" s="436"/>
      <c r="AE31" s="436"/>
      <c r="AF31" s="436"/>
    </row>
    <row r="32" spans="2:32" s="50" customFormat="1" ht="17.25" customHeight="1" x14ac:dyDescent="0.15">
      <c r="B32" s="115" t="s">
        <v>90</v>
      </c>
      <c r="C32" s="415" t="s">
        <v>105</v>
      </c>
      <c r="D32" s="349"/>
      <c r="E32" s="350">
        <v>191</v>
      </c>
      <c r="F32" s="351"/>
      <c r="G32" s="351"/>
      <c r="H32" s="350">
        <v>121</v>
      </c>
      <c r="I32" s="351"/>
      <c r="J32" s="371"/>
      <c r="K32" s="350">
        <v>23</v>
      </c>
      <c r="L32" s="351"/>
      <c r="M32" s="351"/>
      <c r="N32" s="350">
        <v>14</v>
      </c>
      <c r="O32" s="351"/>
      <c r="P32" s="371"/>
      <c r="Q32" s="350">
        <v>37</v>
      </c>
      <c r="R32" s="351"/>
      <c r="S32" s="351"/>
      <c r="T32" s="350">
        <v>28</v>
      </c>
      <c r="U32" s="351"/>
      <c r="V32" s="371"/>
      <c r="W32" s="351">
        <v>15</v>
      </c>
      <c r="X32" s="351"/>
      <c r="Y32" s="351"/>
      <c r="Z32" s="350">
        <v>10</v>
      </c>
      <c r="AA32" s="351"/>
      <c r="AB32" s="371"/>
      <c r="AD32" s="232"/>
      <c r="AE32" s="237"/>
      <c r="AF32" s="232"/>
    </row>
    <row r="33" spans="2:32" s="50" customFormat="1" ht="17.25" customHeight="1" x14ac:dyDescent="0.15">
      <c r="B33" s="239">
        <v>2</v>
      </c>
      <c r="C33" s="414"/>
      <c r="D33" s="454"/>
      <c r="E33" s="109" t="s">
        <v>186</v>
      </c>
      <c r="F33" s="110">
        <v>-2.6</v>
      </c>
      <c r="G33" s="111" t="s">
        <v>187</v>
      </c>
      <c r="H33" s="109" t="s">
        <v>186</v>
      </c>
      <c r="I33" s="110">
        <v>-5.5</v>
      </c>
      <c r="J33" s="112" t="s">
        <v>187</v>
      </c>
      <c r="K33" s="109" t="s">
        <v>186</v>
      </c>
      <c r="L33" s="110">
        <v>-48.9</v>
      </c>
      <c r="M33" s="111" t="s">
        <v>187</v>
      </c>
      <c r="N33" s="109" t="s">
        <v>186</v>
      </c>
      <c r="O33" s="110">
        <v>-53.3</v>
      </c>
      <c r="P33" s="112" t="s">
        <v>187</v>
      </c>
      <c r="Q33" s="109" t="s">
        <v>186</v>
      </c>
      <c r="R33" s="110">
        <v>-2.6</v>
      </c>
      <c r="S33" s="111" t="s">
        <v>187</v>
      </c>
      <c r="T33" s="109" t="s">
        <v>186</v>
      </c>
      <c r="U33" s="110">
        <v>40</v>
      </c>
      <c r="V33" s="112" t="s">
        <v>187</v>
      </c>
      <c r="W33" s="111" t="s">
        <v>186</v>
      </c>
      <c r="X33" s="110">
        <v>-21.1</v>
      </c>
      <c r="Y33" s="111" t="s">
        <v>187</v>
      </c>
      <c r="Z33" s="109" t="s">
        <v>186</v>
      </c>
      <c r="AA33" s="110">
        <v>-16.7</v>
      </c>
      <c r="AB33" s="112" t="s">
        <v>187</v>
      </c>
      <c r="AD33" s="388"/>
      <c r="AE33" s="388"/>
      <c r="AF33" s="388"/>
    </row>
    <row r="34" spans="2:32" ht="17.25" customHeight="1" x14ac:dyDescent="0.15">
      <c r="B34" s="115" t="s">
        <v>89</v>
      </c>
      <c r="C34" s="409" t="s">
        <v>11</v>
      </c>
      <c r="D34" s="335"/>
      <c r="E34" s="344">
        <v>955</v>
      </c>
      <c r="F34" s="345"/>
      <c r="G34" s="345"/>
      <c r="H34" s="344">
        <v>559</v>
      </c>
      <c r="I34" s="345"/>
      <c r="J34" s="372"/>
      <c r="K34" s="344">
        <v>219</v>
      </c>
      <c r="L34" s="345"/>
      <c r="M34" s="345"/>
      <c r="N34" s="344">
        <v>122</v>
      </c>
      <c r="O34" s="345"/>
      <c r="P34" s="372"/>
      <c r="Q34" s="344">
        <v>226</v>
      </c>
      <c r="R34" s="345"/>
      <c r="S34" s="345"/>
      <c r="T34" s="344">
        <v>115</v>
      </c>
      <c r="U34" s="345"/>
      <c r="V34" s="372"/>
      <c r="W34" s="345">
        <v>69</v>
      </c>
      <c r="X34" s="345"/>
      <c r="Y34" s="345"/>
      <c r="Z34" s="344">
        <v>35</v>
      </c>
      <c r="AA34" s="345"/>
      <c r="AB34" s="372"/>
      <c r="AD34" s="2"/>
      <c r="AE34" s="1"/>
      <c r="AF34" s="2"/>
    </row>
    <row r="35" spans="2:32" ht="17.25" customHeight="1" x14ac:dyDescent="0.15">
      <c r="B35" s="96" t="s">
        <v>91</v>
      </c>
      <c r="C35" s="410"/>
      <c r="D35" s="333"/>
      <c r="E35" s="105" t="s">
        <v>90</v>
      </c>
      <c r="F35" s="106">
        <v>22.1</v>
      </c>
      <c r="G35" s="107" t="s">
        <v>91</v>
      </c>
      <c r="H35" s="105" t="s">
        <v>186</v>
      </c>
      <c r="I35" s="106">
        <v>30.3</v>
      </c>
      <c r="J35" s="108" t="s">
        <v>187</v>
      </c>
      <c r="K35" s="105" t="s">
        <v>186</v>
      </c>
      <c r="L35" s="106">
        <v>16.5</v>
      </c>
      <c r="M35" s="107" t="s">
        <v>187</v>
      </c>
      <c r="N35" s="105" t="s">
        <v>186</v>
      </c>
      <c r="O35" s="106">
        <v>27.1</v>
      </c>
      <c r="P35" s="108" t="s">
        <v>187</v>
      </c>
      <c r="Q35" s="105" t="s">
        <v>186</v>
      </c>
      <c r="R35" s="106">
        <v>-3.4</v>
      </c>
      <c r="S35" s="107" t="s">
        <v>187</v>
      </c>
      <c r="T35" s="105" t="s">
        <v>186</v>
      </c>
      <c r="U35" s="106">
        <v>11.7</v>
      </c>
      <c r="V35" s="108" t="s">
        <v>187</v>
      </c>
      <c r="W35" s="107" t="s">
        <v>186</v>
      </c>
      <c r="X35" s="106">
        <v>-2.8</v>
      </c>
      <c r="Y35" s="107" t="s">
        <v>187</v>
      </c>
      <c r="Z35" s="105" t="s">
        <v>186</v>
      </c>
      <c r="AA35" s="106">
        <v>20.7</v>
      </c>
      <c r="AB35" s="108" t="s">
        <v>187</v>
      </c>
      <c r="AD35" s="436"/>
      <c r="AE35" s="436"/>
      <c r="AF35" s="436"/>
    </row>
    <row r="36" spans="2:32" ht="17.25" customHeight="1" x14ac:dyDescent="0.15">
      <c r="B36" s="97" t="s">
        <v>112</v>
      </c>
      <c r="C36" s="409" t="s">
        <v>12</v>
      </c>
      <c r="D36" s="335"/>
      <c r="E36" s="344">
        <v>371</v>
      </c>
      <c r="F36" s="345"/>
      <c r="G36" s="345"/>
      <c r="H36" s="344">
        <v>219</v>
      </c>
      <c r="I36" s="345"/>
      <c r="J36" s="372"/>
      <c r="K36" s="344">
        <v>95</v>
      </c>
      <c r="L36" s="345"/>
      <c r="M36" s="345"/>
      <c r="N36" s="344">
        <v>58</v>
      </c>
      <c r="O36" s="345"/>
      <c r="P36" s="372"/>
      <c r="Q36" s="344">
        <v>97</v>
      </c>
      <c r="R36" s="345"/>
      <c r="S36" s="345"/>
      <c r="T36" s="344">
        <v>46</v>
      </c>
      <c r="U36" s="345"/>
      <c r="V36" s="372"/>
      <c r="W36" s="345">
        <v>47</v>
      </c>
      <c r="X36" s="345"/>
      <c r="Y36" s="345"/>
      <c r="Z36" s="344">
        <v>21</v>
      </c>
      <c r="AA36" s="345"/>
      <c r="AB36" s="372"/>
      <c r="AD36" s="2"/>
      <c r="AE36" s="1"/>
      <c r="AF36" s="2"/>
    </row>
    <row r="37" spans="2:32" ht="17.25" customHeight="1" x14ac:dyDescent="0.15">
      <c r="B37" s="337" t="s">
        <v>14</v>
      </c>
      <c r="C37" s="410"/>
      <c r="D37" s="333"/>
      <c r="E37" s="105" t="s">
        <v>90</v>
      </c>
      <c r="F37" s="106">
        <v>8.8000000000000007</v>
      </c>
      <c r="G37" s="107" t="s">
        <v>91</v>
      </c>
      <c r="H37" s="105" t="s">
        <v>186</v>
      </c>
      <c r="I37" s="106">
        <v>7.9</v>
      </c>
      <c r="J37" s="108" t="s">
        <v>187</v>
      </c>
      <c r="K37" s="105" t="s">
        <v>186</v>
      </c>
      <c r="L37" s="106">
        <v>31.9</v>
      </c>
      <c r="M37" s="107" t="s">
        <v>187</v>
      </c>
      <c r="N37" s="105" t="s">
        <v>186</v>
      </c>
      <c r="O37" s="106">
        <v>28.9</v>
      </c>
      <c r="P37" s="108" t="s">
        <v>187</v>
      </c>
      <c r="Q37" s="105" t="s">
        <v>186</v>
      </c>
      <c r="R37" s="106">
        <v>11.5</v>
      </c>
      <c r="S37" s="107" t="s">
        <v>187</v>
      </c>
      <c r="T37" s="105" t="s">
        <v>186</v>
      </c>
      <c r="U37" s="106">
        <v>4.5</v>
      </c>
      <c r="V37" s="108" t="s">
        <v>187</v>
      </c>
      <c r="W37" s="107" t="s">
        <v>186</v>
      </c>
      <c r="X37" s="106">
        <v>0</v>
      </c>
      <c r="Y37" s="107" t="s">
        <v>187</v>
      </c>
      <c r="Z37" s="105" t="s">
        <v>186</v>
      </c>
      <c r="AA37" s="106">
        <v>-25</v>
      </c>
      <c r="AB37" s="108" t="s">
        <v>187</v>
      </c>
      <c r="AD37" s="436"/>
      <c r="AE37" s="436"/>
      <c r="AF37" s="436"/>
    </row>
    <row r="38" spans="2:32" ht="17.25" customHeight="1" x14ac:dyDescent="0.15">
      <c r="B38" s="337"/>
      <c r="C38" s="409" t="s">
        <v>13</v>
      </c>
      <c r="D38" s="335"/>
      <c r="E38" s="344">
        <v>446</v>
      </c>
      <c r="F38" s="345"/>
      <c r="G38" s="345"/>
      <c r="H38" s="344">
        <v>249</v>
      </c>
      <c r="I38" s="345"/>
      <c r="J38" s="372"/>
      <c r="K38" s="344">
        <v>90</v>
      </c>
      <c r="L38" s="345"/>
      <c r="M38" s="345"/>
      <c r="N38" s="344">
        <v>56</v>
      </c>
      <c r="O38" s="345"/>
      <c r="P38" s="372"/>
      <c r="Q38" s="344">
        <v>89</v>
      </c>
      <c r="R38" s="345"/>
      <c r="S38" s="345"/>
      <c r="T38" s="344">
        <v>47</v>
      </c>
      <c r="U38" s="345"/>
      <c r="V38" s="372"/>
      <c r="W38" s="345">
        <v>38</v>
      </c>
      <c r="X38" s="345"/>
      <c r="Y38" s="345"/>
      <c r="Z38" s="344">
        <v>16</v>
      </c>
      <c r="AA38" s="345"/>
      <c r="AB38" s="372"/>
      <c r="AD38" s="2"/>
      <c r="AE38" s="1"/>
      <c r="AF38" s="2"/>
    </row>
    <row r="39" spans="2:32" ht="17.25" customHeight="1" x14ac:dyDescent="0.15">
      <c r="B39" s="337"/>
      <c r="C39" s="410"/>
      <c r="D39" s="333"/>
      <c r="E39" s="105" t="s">
        <v>90</v>
      </c>
      <c r="F39" s="106">
        <v>1.1000000000000001</v>
      </c>
      <c r="G39" s="107" t="s">
        <v>91</v>
      </c>
      <c r="H39" s="105" t="s">
        <v>186</v>
      </c>
      <c r="I39" s="106">
        <v>-0.4</v>
      </c>
      <c r="J39" s="108" t="s">
        <v>187</v>
      </c>
      <c r="K39" s="105" t="s">
        <v>186</v>
      </c>
      <c r="L39" s="106">
        <v>-9.1</v>
      </c>
      <c r="M39" s="107" t="s">
        <v>187</v>
      </c>
      <c r="N39" s="105" t="s">
        <v>186</v>
      </c>
      <c r="O39" s="106">
        <v>-8.1999999999999993</v>
      </c>
      <c r="P39" s="108" t="s">
        <v>187</v>
      </c>
      <c r="Q39" s="105" t="s">
        <v>186</v>
      </c>
      <c r="R39" s="106">
        <v>-16</v>
      </c>
      <c r="S39" s="107" t="s">
        <v>187</v>
      </c>
      <c r="T39" s="105" t="s">
        <v>186</v>
      </c>
      <c r="U39" s="106">
        <v>-9.6</v>
      </c>
      <c r="V39" s="108" t="s">
        <v>187</v>
      </c>
      <c r="W39" s="107" t="s">
        <v>186</v>
      </c>
      <c r="X39" s="106">
        <v>-29.6</v>
      </c>
      <c r="Y39" s="107" t="s">
        <v>187</v>
      </c>
      <c r="Z39" s="105" t="s">
        <v>186</v>
      </c>
      <c r="AA39" s="106">
        <v>-44.8</v>
      </c>
      <c r="AB39" s="108" t="s">
        <v>187</v>
      </c>
      <c r="AD39" s="436"/>
      <c r="AE39" s="436"/>
      <c r="AF39" s="436"/>
    </row>
    <row r="40" spans="2:32" ht="17.25" customHeight="1" x14ac:dyDescent="0.15">
      <c r="B40" s="337"/>
      <c r="C40" s="409" t="s">
        <v>15</v>
      </c>
      <c r="D40" s="335"/>
      <c r="E40" s="344">
        <v>549</v>
      </c>
      <c r="F40" s="345"/>
      <c r="G40" s="345"/>
      <c r="H40" s="344">
        <v>352</v>
      </c>
      <c r="I40" s="345"/>
      <c r="J40" s="372"/>
      <c r="K40" s="344">
        <v>119</v>
      </c>
      <c r="L40" s="345"/>
      <c r="M40" s="345"/>
      <c r="N40" s="344">
        <v>72</v>
      </c>
      <c r="O40" s="345"/>
      <c r="P40" s="372"/>
      <c r="Q40" s="344">
        <v>129</v>
      </c>
      <c r="R40" s="345"/>
      <c r="S40" s="345"/>
      <c r="T40" s="344">
        <v>82</v>
      </c>
      <c r="U40" s="345"/>
      <c r="V40" s="372"/>
      <c r="W40" s="345">
        <v>31</v>
      </c>
      <c r="X40" s="345"/>
      <c r="Y40" s="345"/>
      <c r="Z40" s="344">
        <v>17</v>
      </c>
      <c r="AA40" s="345"/>
      <c r="AB40" s="372"/>
      <c r="AD40" s="2"/>
      <c r="AE40" s="1"/>
      <c r="AF40" s="2"/>
    </row>
    <row r="41" spans="2:32" ht="17.25" customHeight="1" x14ac:dyDescent="0.15">
      <c r="B41" s="337"/>
      <c r="C41" s="410"/>
      <c r="D41" s="333"/>
      <c r="E41" s="105" t="s">
        <v>220</v>
      </c>
      <c r="F41" s="106">
        <v>7.9</v>
      </c>
      <c r="G41" s="107" t="s">
        <v>91</v>
      </c>
      <c r="H41" s="105" t="s">
        <v>186</v>
      </c>
      <c r="I41" s="106">
        <v>5.4</v>
      </c>
      <c r="J41" s="108" t="s">
        <v>187</v>
      </c>
      <c r="K41" s="105" t="s">
        <v>186</v>
      </c>
      <c r="L41" s="106">
        <v>48.8</v>
      </c>
      <c r="M41" s="107" t="s">
        <v>187</v>
      </c>
      <c r="N41" s="105" t="s">
        <v>186</v>
      </c>
      <c r="O41" s="106">
        <v>38.5</v>
      </c>
      <c r="P41" s="108" t="s">
        <v>187</v>
      </c>
      <c r="Q41" s="105" t="s">
        <v>186</v>
      </c>
      <c r="R41" s="106">
        <v>25.2</v>
      </c>
      <c r="S41" s="107" t="s">
        <v>187</v>
      </c>
      <c r="T41" s="105" t="s">
        <v>186</v>
      </c>
      <c r="U41" s="106">
        <v>26.2</v>
      </c>
      <c r="V41" s="108" t="s">
        <v>187</v>
      </c>
      <c r="W41" s="107" t="s">
        <v>186</v>
      </c>
      <c r="X41" s="106">
        <v>-11.4</v>
      </c>
      <c r="Y41" s="107" t="s">
        <v>187</v>
      </c>
      <c r="Z41" s="105" t="s">
        <v>186</v>
      </c>
      <c r="AA41" s="106">
        <v>0</v>
      </c>
      <c r="AB41" s="108" t="s">
        <v>187</v>
      </c>
      <c r="AD41" s="436"/>
      <c r="AE41" s="436"/>
      <c r="AF41" s="436"/>
    </row>
    <row r="42" spans="2:32" ht="17.25" customHeight="1" x14ac:dyDescent="0.15">
      <c r="B42" s="337"/>
      <c r="C42" s="409" t="s">
        <v>16</v>
      </c>
      <c r="D42" s="335"/>
      <c r="E42" s="344">
        <v>634</v>
      </c>
      <c r="F42" s="345"/>
      <c r="G42" s="345"/>
      <c r="H42" s="344">
        <v>408</v>
      </c>
      <c r="I42" s="345"/>
      <c r="J42" s="372"/>
      <c r="K42" s="344">
        <v>183</v>
      </c>
      <c r="L42" s="345"/>
      <c r="M42" s="345"/>
      <c r="N42" s="344">
        <v>119</v>
      </c>
      <c r="O42" s="345"/>
      <c r="P42" s="372"/>
      <c r="Q42" s="344">
        <v>213</v>
      </c>
      <c r="R42" s="345"/>
      <c r="S42" s="345"/>
      <c r="T42" s="344">
        <v>127</v>
      </c>
      <c r="U42" s="345"/>
      <c r="V42" s="372"/>
      <c r="W42" s="345">
        <v>67</v>
      </c>
      <c r="X42" s="345"/>
      <c r="Y42" s="345"/>
      <c r="Z42" s="344">
        <v>42</v>
      </c>
      <c r="AA42" s="345"/>
      <c r="AB42" s="372"/>
      <c r="AD42" s="2"/>
      <c r="AE42" s="1"/>
      <c r="AF42" s="2"/>
    </row>
    <row r="43" spans="2:32" ht="17.25" customHeight="1" x14ac:dyDescent="0.15">
      <c r="B43" s="382"/>
      <c r="C43" s="408"/>
      <c r="D43" s="384"/>
      <c r="E43" s="98" t="s">
        <v>90</v>
      </c>
      <c r="F43" s="99">
        <v>8</v>
      </c>
      <c r="G43" s="103" t="s">
        <v>91</v>
      </c>
      <c r="H43" s="98" t="s">
        <v>186</v>
      </c>
      <c r="I43" s="99">
        <v>11.2</v>
      </c>
      <c r="J43" s="100" t="s">
        <v>187</v>
      </c>
      <c r="K43" s="98" t="s">
        <v>186</v>
      </c>
      <c r="L43" s="99">
        <v>44.1</v>
      </c>
      <c r="M43" s="103" t="s">
        <v>187</v>
      </c>
      <c r="N43" s="98" t="s">
        <v>186</v>
      </c>
      <c r="O43" s="99">
        <v>54.5</v>
      </c>
      <c r="P43" s="100" t="s">
        <v>187</v>
      </c>
      <c r="Q43" s="98" t="s">
        <v>186</v>
      </c>
      <c r="R43" s="99">
        <v>9.8000000000000007</v>
      </c>
      <c r="S43" s="103" t="s">
        <v>187</v>
      </c>
      <c r="T43" s="98" t="s">
        <v>186</v>
      </c>
      <c r="U43" s="99">
        <v>9.5</v>
      </c>
      <c r="V43" s="100" t="s">
        <v>187</v>
      </c>
      <c r="W43" s="103" t="s">
        <v>186</v>
      </c>
      <c r="X43" s="99">
        <v>28.8</v>
      </c>
      <c r="Y43" s="103" t="s">
        <v>187</v>
      </c>
      <c r="Z43" s="98" t="s">
        <v>186</v>
      </c>
      <c r="AA43" s="99">
        <v>31.3</v>
      </c>
      <c r="AB43" s="100" t="s">
        <v>187</v>
      </c>
      <c r="AD43" s="436"/>
      <c r="AE43" s="436"/>
      <c r="AF43" s="436"/>
    </row>
    <row r="44" spans="2:32" ht="18" customHeight="1" x14ac:dyDescent="0.15">
      <c r="B44" s="17" t="s">
        <v>147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AD44" s="2"/>
      <c r="AE44" s="1"/>
      <c r="AF44" s="2"/>
    </row>
    <row r="46" spans="2:32" x14ac:dyDescent="0.15">
      <c r="B46" s="427" t="s">
        <v>134</v>
      </c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</row>
  </sheetData>
  <mergeCells count="316">
    <mergeCell ref="AD21:AF21"/>
    <mergeCell ref="E22:G22"/>
    <mergeCell ref="H22:J22"/>
    <mergeCell ref="K22:M22"/>
    <mergeCell ref="N22:P22"/>
    <mergeCell ref="Q22:S22"/>
    <mergeCell ref="T22:V22"/>
    <mergeCell ref="W22:Y22"/>
    <mergeCell ref="Z22:AB22"/>
    <mergeCell ref="AD22:AF22"/>
    <mergeCell ref="E21:G21"/>
    <mergeCell ref="H21:J21"/>
    <mergeCell ref="AD17:AF17"/>
    <mergeCell ref="N16:P16"/>
    <mergeCell ref="Q16:S16"/>
    <mergeCell ref="T16:V16"/>
    <mergeCell ref="W16:Y16"/>
    <mergeCell ref="Z16:AB16"/>
    <mergeCell ref="N20:P20"/>
    <mergeCell ref="Q20:S20"/>
    <mergeCell ref="T20:V20"/>
    <mergeCell ref="W20:Y20"/>
    <mergeCell ref="Z20:AB20"/>
    <mergeCell ref="AD20:AF20"/>
    <mergeCell ref="N18:P18"/>
    <mergeCell ref="Q18:S18"/>
    <mergeCell ref="T18:V18"/>
    <mergeCell ref="AD16:AF16"/>
    <mergeCell ref="Z19:AB19"/>
    <mergeCell ref="AD19:AF19"/>
    <mergeCell ref="Z18:AB18"/>
    <mergeCell ref="AD18:AF18"/>
    <mergeCell ref="Z17:AB17"/>
    <mergeCell ref="N19:P19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AD29:AF29"/>
    <mergeCell ref="AD31:AF31"/>
    <mergeCell ref="Z34:AB34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T32:V32"/>
    <mergeCell ref="Z32:AB32"/>
    <mergeCell ref="W32:Y32"/>
    <mergeCell ref="T36:V36"/>
    <mergeCell ref="AD28:AF28"/>
    <mergeCell ref="AD5:AF5"/>
    <mergeCell ref="AD6:AF6"/>
    <mergeCell ref="AD7:AF7"/>
    <mergeCell ref="AD8:AF8"/>
    <mergeCell ref="T14:V14"/>
    <mergeCell ref="Q14:S14"/>
    <mergeCell ref="Z13:AB13"/>
    <mergeCell ref="W11:Y11"/>
    <mergeCell ref="W10:Y10"/>
    <mergeCell ref="W13:Y13"/>
    <mergeCell ref="W14:Y14"/>
    <mergeCell ref="W9:Y9"/>
    <mergeCell ref="W12:Y12"/>
    <mergeCell ref="AD9:AF9"/>
    <mergeCell ref="Z9:AB9"/>
    <mergeCell ref="AD10:AF10"/>
    <mergeCell ref="W7:Y7"/>
    <mergeCell ref="T13:V13"/>
    <mergeCell ref="T9:V9"/>
    <mergeCell ref="Z11:AB11"/>
    <mergeCell ref="Z12:AB12"/>
    <mergeCell ref="AD26:AF26"/>
    <mergeCell ref="Z26:AB26"/>
    <mergeCell ref="N30:P30"/>
    <mergeCell ref="K32:M32"/>
    <mergeCell ref="N32:P32"/>
    <mergeCell ref="Q30:S30"/>
    <mergeCell ref="N28:P28"/>
    <mergeCell ref="Q27:S27"/>
    <mergeCell ref="N27:P27"/>
    <mergeCell ref="K21:M21"/>
    <mergeCell ref="N21:P21"/>
    <mergeCell ref="Q21:S21"/>
    <mergeCell ref="K30:M30"/>
    <mergeCell ref="K27:M27"/>
    <mergeCell ref="K24:M24"/>
    <mergeCell ref="N24:P24"/>
    <mergeCell ref="Q24:S24"/>
    <mergeCell ref="B6:B12"/>
    <mergeCell ref="B27:D27"/>
    <mergeCell ref="C6:D6"/>
    <mergeCell ref="C7:D7"/>
    <mergeCell ref="C8:D8"/>
    <mergeCell ref="C10:D10"/>
    <mergeCell ref="C9:D9"/>
    <mergeCell ref="C11:D11"/>
    <mergeCell ref="C12:D12"/>
    <mergeCell ref="B13:C13"/>
    <mergeCell ref="B25:C25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6:M6"/>
    <mergeCell ref="K40:M40"/>
    <mergeCell ref="N40:P40"/>
    <mergeCell ref="N36:P36"/>
    <mergeCell ref="K38:M38"/>
    <mergeCell ref="C32:D32"/>
    <mergeCell ref="N38:P38"/>
    <mergeCell ref="K34:M34"/>
    <mergeCell ref="N34:P34"/>
    <mergeCell ref="Q40:S40"/>
    <mergeCell ref="Q36:S36"/>
    <mergeCell ref="K36:M36"/>
    <mergeCell ref="Q34:S34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C30:D30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K42:M42"/>
    <mergeCell ref="E28:G28"/>
    <mergeCell ref="E26:G26"/>
    <mergeCell ref="H30:J30"/>
    <mergeCell ref="N42:P42"/>
    <mergeCell ref="C31:D31"/>
    <mergeCell ref="C36:D36"/>
    <mergeCell ref="Q42:S42"/>
    <mergeCell ref="T6:V6"/>
    <mergeCell ref="T30:V30"/>
    <mergeCell ref="T28:V28"/>
    <mergeCell ref="T11:V11"/>
    <mergeCell ref="W4:Y5"/>
    <mergeCell ref="W19:Y19"/>
    <mergeCell ref="W18:Y18"/>
    <mergeCell ref="W17:Y17"/>
    <mergeCell ref="W21:Y21"/>
    <mergeCell ref="Q19:S19"/>
    <mergeCell ref="T19:V19"/>
    <mergeCell ref="Q13:S13"/>
    <mergeCell ref="Q11:S11"/>
    <mergeCell ref="Q7:S7"/>
    <mergeCell ref="T7:V7"/>
    <mergeCell ref="Q8:S8"/>
    <mergeCell ref="T34:V34"/>
    <mergeCell ref="T21:V21"/>
    <mergeCell ref="Q17:S17"/>
    <mergeCell ref="T17:V17"/>
    <mergeCell ref="T24:V24"/>
    <mergeCell ref="W24:Y24"/>
    <mergeCell ref="E14:G14"/>
    <mergeCell ref="E10:G10"/>
    <mergeCell ref="E13:G13"/>
    <mergeCell ref="E8:G8"/>
    <mergeCell ref="E12:G12"/>
    <mergeCell ref="E9:G9"/>
    <mergeCell ref="E11:G11"/>
    <mergeCell ref="N8:P8"/>
    <mergeCell ref="N9:P9"/>
    <mergeCell ref="H9:J9"/>
    <mergeCell ref="H8:J8"/>
    <mergeCell ref="H10:J10"/>
    <mergeCell ref="H13:J13"/>
    <mergeCell ref="H11:J11"/>
    <mergeCell ref="N13:P13"/>
    <mergeCell ref="N10:P10"/>
    <mergeCell ref="K8:M8"/>
    <mergeCell ref="K19:M19"/>
    <mergeCell ref="Z21:AB21"/>
    <mergeCell ref="T5:V5"/>
    <mergeCell ref="T4:V4"/>
    <mergeCell ref="N17:P17"/>
    <mergeCell ref="N5:P5"/>
    <mergeCell ref="Q6:S6"/>
    <mergeCell ref="N4:P4"/>
    <mergeCell ref="W6:Y6"/>
    <mergeCell ref="N11:P11"/>
    <mergeCell ref="N14:P14"/>
    <mergeCell ref="K12:M12"/>
    <mergeCell ref="K11:M11"/>
    <mergeCell ref="K14:M14"/>
    <mergeCell ref="N7:P7"/>
    <mergeCell ref="N12:P12"/>
    <mergeCell ref="T10:V10"/>
    <mergeCell ref="Q10:S10"/>
    <mergeCell ref="Q12:S12"/>
    <mergeCell ref="T12:V12"/>
    <mergeCell ref="K9:M9"/>
    <mergeCell ref="K20:M20"/>
    <mergeCell ref="K13:M13"/>
    <mergeCell ref="K10:M10"/>
    <mergeCell ref="E19:G19"/>
    <mergeCell ref="H19:J19"/>
    <mergeCell ref="K28:M28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K15:M15"/>
    <mergeCell ref="Z14:AB14"/>
    <mergeCell ref="H14:J14"/>
    <mergeCell ref="H12:J12"/>
    <mergeCell ref="AD15:AF15"/>
    <mergeCell ref="N15:P15"/>
    <mergeCell ref="Q15:S15"/>
    <mergeCell ref="T15:V15"/>
    <mergeCell ref="W15:Y15"/>
    <mergeCell ref="Z15:AB15"/>
    <mergeCell ref="H28:J28"/>
    <mergeCell ref="E30:G30"/>
    <mergeCell ref="E16:G16"/>
    <mergeCell ref="H16:J16"/>
    <mergeCell ref="K16:M16"/>
    <mergeCell ref="E15:G15"/>
    <mergeCell ref="H15:J15"/>
    <mergeCell ref="E20:G20"/>
    <mergeCell ref="H20:J20"/>
    <mergeCell ref="H17:J17"/>
    <mergeCell ref="K17:M17"/>
    <mergeCell ref="E27:G27"/>
    <mergeCell ref="H27:J27"/>
    <mergeCell ref="E18:G18"/>
    <mergeCell ref="H18:J18"/>
    <mergeCell ref="K18:M18"/>
    <mergeCell ref="E17:G17"/>
    <mergeCell ref="E23:G23"/>
    <mergeCell ref="H23:J23"/>
    <mergeCell ref="K23:M23"/>
    <mergeCell ref="N23:P23"/>
    <mergeCell ref="Q23:S23"/>
    <mergeCell ref="T23:V23"/>
    <mergeCell ref="W23:Y23"/>
    <mergeCell ref="Z23:AB23"/>
    <mergeCell ref="AD23:AF23"/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  <mergeCell ref="E24:G24"/>
    <mergeCell ref="H24:J24"/>
    <mergeCell ref="Z24:AB24"/>
    <mergeCell ref="AD24:AF24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zoomScaleNormal="100" zoomScaleSheetLayoutView="100" workbookViewId="0">
      <pane xSplit="4" ySplit="5" topLeftCell="E6" activePane="bottomRight" state="frozen"/>
      <selection activeCell="K7" sqref="K7:M7"/>
      <selection pane="topRight" activeCell="K7" sqref="K7:M7"/>
      <selection pane="bottomLeft" activeCell="K7" sqref="K7:M7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19" t="s">
        <v>194</v>
      </c>
      <c r="C2" s="20"/>
      <c r="D2" s="20"/>
      <c r="E2" s="20"/>
      <c r="F2" s="20"/>
      <c r="U2" s="5"/>
      <c r="V2" s="5"/>
      <c r="W2" s="5"/>
      <c r="X2" s="5"/>
      <c r="Y2" s="5"/>
      <c r="Z2" s="5"/>
      <c r="AA2" s="5"/>
      <c r="AC2" s="299" t="s">
        <v>195</v>
      </c>
      <c r="AD2" s="396"/>
      <c r="AE2" s="396"/>
      <c r="AF2" s="396"/>
      <c r="AG2" s="396"/>
      <c r="AH2" s="396"/>
    </row>
    <row r="3" spans="2:52" ht="24.75" customHeight="1" x14ac:dyDescent="0.15">
      <c r="B3" s="74"/>
      <c r="C3" s="360" t="s">
        <v>151</v>
      </c>
      <c r="D3" s="361"/>
      <c r="E3" s="458" t="s">
        <v>198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458" t="s">
        <v>199</v>
      </c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/>
      <c r="AC3" s="422" t="s">
        <v>200</v>
      </c>
      <c r="AD3" s="316"/>
      <c r="AE3" s="316"/>
      <c r="AF3" s="316"/>
      <c r="AG3" s="316"/>
      <c r="AH3" s="317"/>
    </row>
    <row r="4" spans="2:52" ht="24.75" customHeight="1" x14ac:dyDescent="0.15">
      <c r="B4" s="75"/>
      <c r="D4" s="89"/>
      <c r="E4" s="420" t="s">
        <v>31</v>
      </c>
      <c r="F4" s="421"/>
      <c r="G4" s="421"/>
      <c r="H4" s="421"/>
      <c r="I4" s="421"/>
      <c r="J4" s="451"/>
      <c r="K4" s="421" t="s">
        <v>32</v>
      </c>
      <c r="L4" s="421"/>
      <c r="M4" s="421"/>
      <c r="N4" s="421"/>
      <c r="O4" s="421"/>
      <c r="P4" s="421"/>
      <c r="Q4" s="420" t="s">
        <v>96</v>
      </c>
      <c r="R4" s="324"/>
      <c r="S4" s="324"/>
      <c r="T4" s="324"/>
      <c r="U4" s="324"/>
      <c r="V4" s="324"/>
      <c r="W4" s="324"/>
      <c r="X4" s="324"/>
      <c r="Y4" s="324"/>
      <c r="Z4" s="462" t="s">
        <v>107</v>
      </c>
      <c r="AA4" s="433"/>
      <c r="AB4" s="440"/>
      <c r="AC4" s="421"/>
      <c r="AD4" s="421"/>
      <c r="AE4" s="421"/>
      <c r="AF4" s="431" t="s">
        <v>108</v>
      </c>
      <c r="AG4" s="433"/>
      <c r="AH4" s="440"/>
    </row>
    <row r="5" spans="2:52" ht="24.75" customHeight="1" x14ac:dyDescent="0.15">
      <c r="B5" s="76" t="s">
        <v>5</v>
      </c>
      <c r="C5" s="70"/>
      <c r="D5" s="89"/>
      <c r="E5" s="315" t="s">
        <v>33</v>
      </c>
      <c r="F5" s="316"/>
      <c r="G5" s="317"/>
      <c r="H5" s="315" t="s">
        <v>34</v>
      </c>
      <c r="I5" s="316"/>
      <c r="J5" s="317"/>
      <c r="K5" s="315" t="s">
        <v>33</v>
      </c>
      <c r="L5" s="316"/>
      <c r="M5" s="317"/>
      <c r="N5" s="315" t="s">
        <v>34</v>
      </c>
      <c r="O5" s="316"/>
      <c r="P5" s="317"/>
      <c r="Q5" s="81"/>
      <c r="R5" s="68"/>
      <c r="S5" s="68"/>
      <c r="T5" s="437" t="s">
        <v>35</v>
      </c>
      <c r="U5" s="438"/>
      <c r="V5" s="439"/>
      <c r="W5" s="437" t="s">
        <v>6</v>
      </c>
      <c r="X5" s="438"/>
      <c r="Y5" s="438"/>
      <c r="Z5" s="434"/>
      <c r="AA5" s="435"/>
      <c r="AB5" s="441"/>
      <c r="AC5" s="421"/>
      <c r="AD5" s="421"/>
      <c r="AE5" s="421"/>
      <c r="AF5" s="434"/>
      <c r="AG5" s="435"/>
      <c r="AH5" s="441"/>
    </row>
    <row r="6" spans="2:52" ht="17.25" customHeight="1" x14ac:dyDescent="0.15">
      <c r="B6" s="523" t="s">
        <v>87</v>
      </c>
      <c r="C6" s="412">
        <v>25</v>
      </c>
      <c r="D6" s="363"/>
      <c r="E6" s="526"/>
      <c r="F6" s="479"/>
      <c r="G6" s="480"/>
      <c r="H6" s="517">
        <v>0.91</v>
      </c>
      <c r="I6" s="517"/>
      <c r="J6" s="518"/>
      <c r="K6" s="526"/>
      <c r="L6" s="479"/>
      <c r="M6" s="480"/>
      <c r="N6" s="517">
        <v>1.43</v>
      </c>
      <c r="O6" s="517"/>
      <c r="P6" s="517"/>
      <c r="Q6" s="459">
        <v>40.1</v>
      </c>
      <c r="R6" s="460"/>
      <c r="S6" s="460"/>
      <c r="T6" s="459">
        <v>35.700000000000003</v>
      </c>
      <c r="U6" s="460"/>
      <c r="V6" s="461"/>
      <c r="W6" s="459">
        <v>30</v>
      </c>
      <c r="X6" s="460"/>
      <c r="Y6" s="461"/>
      <c r="Z6" s="460">
        <v>51.2</v>
      </c>
      <c r="AA6" s="460"/>
      <c r="AB6" s="461"/>
      <c r="AC6" s="460">
        <v>26.5</v>
      </c>
      <c r="AD6" s="460"/>
      <c r="AE6" s="460"/>
      <c r="AF6" s="459">
        <v>24</v>
      </c>
      <c r="AG6" s="460"/>
      <c r="AH6" s="461"/>
    </row>
    <row r="7" spans="2:52" ht="17.25" customHeight="1" x14ac:dyDescent="0.15">
      <c r="B7" s="524"/>
      <c r="C7" s="359">
        <v>26</v>
      </c>
      <c r="D7" s="356"/>
      <c r="E7" s="481"/>
      <c r="F7" s="482"/>
      <c r="G7" s="483"/>
      <c r="H7" s="527">
        <v>1</v>
      </c>
      <c r="I7" s="527"/>
      <c r="J7" s="528"/>
      <c r="K7" s="481"/>
      <c r="L7" s="482"/>
      <c r="M7" s="483"/>
      <c r="N7" s="527">
        <v>1.54</v>
      </c>
      <c r="O7" s="527"/>
      <c r="P7" s="527"/>
      <c r="Q7" s="445">
        <v>40.4</v>
      </c>
      <c r="R7" s="446"/>
      <c r="S7" s="446"/>
      <c r="T7" s="445">
        <v>36.5</v>
      </c>
      <c r="U7" s="446"/>
      <c r="V7" s="447"/>
      <c r="W7" s="445">
        <v>29.7</v>
      </c>
      <c r="X7" s="446"/>
      <c r="Y7" s="447"/>
      <c r="Z7" s="446">
        <v>50.3</v>
      </c>
      <c r="AA7" s="446"/>
      <c r="AB7" s="447"/>
      <c r="AC7" s="446">
        <v>24.9</v>
      </c>
      <c r="AD7" s="446"/>
      <c r="AE7" s="446"/>
      <c r="AF7" s="445">
        <v>22.5</v>
      </c>
      <c r="AG7" s="446"/>
      <c r="AH7" s="447"/>
    </row>
    <row r="8" spans="2:52" ht="17.25" customHeight="1" x14ac:dyDescent="0.15">
      <c r="B8" s="524"/>
      <c r="C8" s="359">
        <v>27</v>
      </c>
      <c r="D8" s="356"/>
      <c r="E8" s="481"/>
      <c r="F8" s="482"/>
      <c r="G8" s="483"/>
      <c r="H8" s="527">
        <v>1.08</v>
      </c>
      <c r="I8" s="527"/>
      <c r="J8" s="528"/>
      <c r="K8" s="481"/>
      <c r="L8" s="482"/>
      <c r="M8" s="483"/>
      <c r="N8" s="527">
        <v>1.65</v>
      </c>
      <c r="O8" s="527"/>
      <c r="P8" s="527"/>
      <c r="Q8" s="445">
        <v>40.4</v>
      </c>
      <c r="R8" s="446"/>
      <c r="S8" s="446"/>
      <c r="T8" s="445">
        <v>37.799999999999997</v>
      </c>
      <c r="U8" s="446"/>
      <c r="V8" s="447"/>
      <c r="W8" s="445">
        <v>31</v>
      </c>
      <c r="X8" s="446"/>
      <c r="Y8" s="447"/>
      <c r="Z8" s="446">
        <v>51.8</v>
      </c>
      <c r="AA8" s="446"/>
      <c r="AB8" s="447"/>
      <c r="AC8" s="446">
        <v>22.9</v>
      </c>
      <c r="AD8" s="446"/>
      <c r="AE8" s="446"/>
      <c r="AF8" s="445">
        <v>20.3</v>
      </c>
      <c r="AG8" s="446"/>
      <c r="AH8" s="447"/>
    </row>
    <row r="9" spans="2:52" ht="17.25" customHeight="1" x14ac:dyDescent="0.15">
      <c r="B9" s="524"/>
      <c r="C9" s="359">
        <v>28</v>
      </c>
      <c r="D9" s="356"/>
      <c r="E9" s="481"/>
      <c r="F9" s="482"/>
      <c r="G9" s="483"/>
      <c r="H9" s="527">
        <v>1.18</v>
      </c>
      <c r="I9" s="527"/>
      <c r="J9" s="528"/>
      <c r="K9" s="481"/>
      <c r="L9" s="482"/>
      <c r="M9" s="483"/>
      <c r="N9" s="527">
        <v>1.82</v>
      </c>
      <c r="O9" s="527"/>
      <c r="P9" s="527"/>
      <c r="Q9" s="445">
        <v>42.2</v>
      </c>
      <c r="R9" s="446"/>
      <c r="S9" s="446"/>
      <c r="T9" s="445">
        <v>40.299999999999997</v>
      </c>
      <c r="U9" s="446"/>
      <c r="V9" s="447"/>
      <c r="W9" s="445">
        <v>33.200000000000003</v>
      </c>
      <c r="X9" s="446"/>
      <c r="Y9" s="447"/>
      <c r="Z9" s="446">
        <v>54.9</v>
      </c>
      <c r="AA9" s="446"/>
      <c r="AB9" s="447"/>
      <c r="AC9" s="446">
        <v>21.8</v>
      </c>
      <c r="AD9" s="446"/>
      <c r="AE9" s="446"/>
      <c r="AF9" s="445">
        <v>20.2</v>
      </c>
      <c r="AG9" s="446"/>
      <c r="AH9" s="447"/>
    </row>
    <row r="10" spans="2:52" ht="17.25" customHeight="1" x14ac:dyDescent="0.15">
      <c r="B10" s="524"/>
      <c r="C10" s="359">
        <v>29</v>
      </c>
      <c r="D10" s="356"/>
      <c r="E10" s="481"/>
      <c r="F10" s="482"/>
      <c r="G10" s="483"/>
      <c r="H10" s="529">
        <v>1.29</v>
      </c>
      <c r="I10" s="527"/>
      <c r="J10" s="528"/>
      <c r="K10" s="481"/>
      <c r="L10" s="482"/>
      <c r="M10" s="483"/>
      <c r="N10" s="529">
        <v>1.95</v>
      </c>
      <c r="O10" s="527"/>
      <c r="P10" s="528"/>
      <c r="Q10" s="445">
        <v>42.5</v>
      </c>
      <c r="R10" s="446"/>
      <c r="S10" s="447"/>
      <c r="T10" s="445">
        <v>40.5</v>
      </c>
      <c r="U10" s="446"/>
      <c r="V10" s="447"/>
      <c r="W10" s="445">
        <v>33.799999999999997</v>
      </c>
      <c r="X10" s="446"/>
      <c r="Y10" s="447"/>
      <c r="Z10" s="445">
        <v>53.4</v>
      </c>
      <c r="AA10" s="446"/>
      <c r="AB10" s="447"/>
      <c r="AC10" s="445">
        <v>20.5</v>
      </c>
      <c r="AD10" s="446"/>
      <c r="AE10" s="447"/>
      <c r="AF10" s="445">
        <v>19</v>
      </c>
      <c r="AG10" s="446"/>
      <c r="AH10" s="447"/>
    </row>
    <row r="11" spans="2:52" ht="17.25" customHeight="1" x14ac:dyDescent="0.15">
      <c r="B11" s="524"/>
      <c r="C11" s="359">
        <v>30</v>
      </c>
      <c r="D11" s="356"/>
      <c r="E11" s="481"/>
      <c r="F11" s="482"/>
      <c r="G11" s="483"/>
      <c r="H11" s="527">
        <v>1.36</v>
      </c>
      <c r="I11" s="527"/>
      <c r="J11" s="528"/>
      <c r="K11" s="481"/>
      <c r="L11" s="482"/>
      <c r="M11" s="483"/>
      <c r="N11" s="527">
        <v>2.0699999999999998</v>
      </c>
      <c r="O11" s="527"/>
      <c r="P11" s="527"/>
      <c r="Q11" s="445">
        <v>41.2</v>
      </c>
      <c r="R11" s="446"/>
      <c r="S11" s="446"/>
      <c r="T11" s="445">
        <v>39.9</v>
      </c>
      <c r="U11" s="446"/>
      <c r="V11" s="447"/>
      <c r="W11" s="445">
        <v>32.299999999999997</v>
      </c>
      <c r="X11" s="446"/>
      <c r="Y11" s="447"/>
      <c r="Z11" s="446">
        <v>49</v>
      </c>
      <c r="AA11" s="446"/>
      <c r="AB11" s="447"/>
      <c r="AC11" s="446">
        <v>18.600000000000001</v>
      </c>
      <c r="AD11" s="446"/>
      <c r="AE11" s="446"/>
      <c r="AF11" s="445">
        <v>18.100000000000001</v>
      </c>
      <c r="AG11" s="446"/>
      <c r="AH11" s="447"/>
    </row>
    <row r="12" spans="2:52" ht="17.25" customHeight="1" x14ac:dyDescent="0.15">
      <c r="B12" s="525"/>
      <c r="C12" s="531" t="s">
        <v>234</v>
      </c>
      <c r="D12" s="358"/>
      <c r="E12" s="484"/>
      <c r="F12" s="485"/>
      <c r="G12" s="486"/>
      <c r="H12" s="530">
        <v>1.36</v>
      </c>
      <c r="I12" s="498"/>
      <c r="J12" s="513"/>
      <c r="K12" s="484"/>
      <c r="L12" s="485"/>
      <c r="M12" s="486"/>
      <c r="N12" s="530">
        <v>2.0699999999999998</v>
      </c>
      <c r="O12" s="498"/>
      <c r="P12" s="498"/>
      <c r="Q12" s="487">
        <v>37.700000000000003</v>
      </c>
      <c r="R12" s="488"/>
      <c r="S12" s="488"/>
      <c r="T12" s="487">
        <v>35.9</v>
      </c>
      <c r="U12" s="488"/>
      <c r="V12" s="489"/>
      <c r="W12" s="487">
        <v>30.5</v>
      </c>
      <c r="X12" s="488"/>
      <c r="Y12" s="489"/>
      <c r="Z12" s="488">
        <v>45.8</v>
      </c>
      <c r="AA12" s="488"/>
      <c r="AB12" s="489"/>
      <c r="AC12" s="488">
        <v>17.100000000000001</v>
      </c>
      <c r="AD12" s="488"/>
      <c r="AE12" s="488"/>
      <c r="AF12" s="487">
        <v>17</v>
      </c>
      <c r="AG12" s="488"/>
      <c r="AH12" s="489"/>
    </row>
    <row r="13" spans="2:52" ht="17.25" customHeight="1" x14ac:dyDescent="0.15">
      <c r="B13" s="311" t="s">
        <v>230</v>
      </c>
      <c r="C13" s="312"/>
      <c r="D13" s="90" t="s">
        <v>231</v>
      </c>
      <c r="E13" s="490">
        <v>1.21</v>
      </c>
      <c r="F13" s="491"/>
      <c r="G13" s="492"/>
      <c r="H13" s="490">
        <v>1.27</v>
      </c>
      <c r="I13" s="491"/>
      <c r="J13" s="492"/>
      <c r="K13" s="490">
        <v>1.95</v>
      </c>
      <c r="L13" s="491"/>
      <c r="M13" s="492"/>
      <c r="N13" s="490">
        <v>2.11</v>
      </c>
      <c r="O13" s="491"/>
      <c r="P13" s="492"/>
      <c r="Q13" s="493">
        <v>37</v>
      </c>
      <c r="R13" s="494"/>
      <c r="S13" s="495"/>
      <c r="T13" s="493">
        <v>38.5</v>
      </c>
      <c r="U13" s="494"/>
      <c r="V13" s="495"/>
      <c r="W13" s="493">
        <v>29.8</v>
      </c>
      <c r="X13" s="494"/>
      <c r="Y13" s="495"/>
      <c r="Z13" s="493">
        <v>48.6</v>
      </c>
      <c r="AA13" s="494"/>
      <c r="AB13" s="495"/>
      <c r="AC13" s="493">
        <v>16.5</v>
      </c>
      <c r="AD13" s="494"/>
      <c r="AE13" s="495"/>
      <c r="AF13" s="493">
        <v>17.3</v>
      </c>
      <c r="AG13" s="494"/>
      <c r="AH13" s="495"/>
      <c r="AI13" s="445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</row>
    <row r="14" spans="2:52" ht="17.25" customHeight="1" x14ac:dyDescent="0.15">
      <c r="B14" s="77"/>
      <c r="C14" s="21"/>
      <c r="D14" s="91"/>
      <c r="E14" s="92"/>
      <c r="F14" s="71"/>
      <c r="G14" s="93"/>
      <c r="H14" s="71"/>
      <c r="I14" s="71"/>
      <c r="J14" s="93"/>
      <c r="K14" s="92"/>
      <c r="L14" s="71"/>
      <c r="M14" s="93"/>
      <c r="N14" s="71"/>
      <c r="O14" s="71"/>
      <c r="P14" s="71"/>
      <c r="Q14" s="87"/>
      <c r="R14" s="1"/>
      <c r="S14" s="1"/>
      <c r="T14" s="87"/>
      <c r="U14" s="1"/>
      <c r="V14" s="78"/>
      <c r="W14" s="87"/>
      <c r="X14" s="28"/>
      <c r="Y14" s="94"/>
      <c r="Z14" s="1"/>
      <c r="AA14" s="1"/>
      <c r="AB14" s="78"/>
      <c r="AC14" s="1"/>
      <c r="AD14" s="1"/>
      <c r="AE14" s="1"/>
      <c r="AF14" s="87"/>
      <c r="AG14" s="1"/>
      <c r="AH14" s="78"/>
    </row>
    <row r="15" spans="2:52" ht="17.25" customHeight="1" x14ac:dyDescent="0.15">
      <c r="B15" s="80"/>
      <c r="C15" s="216"/>
      <c r="D15" s="90" t="s">
        <v>213</v>
      </c>
      <c r="E15" s="490">
        <v>1.18</v>
      </c>
      <c r="F15" s="491"/>
      <c r="G15" s="492"/>
      <c r="H15" s="490">
        <v>1.18</v>
      </c>
      <c r="I15" s="491"/>
      <c r="J15" s="492"/>
      <c r="K15" s="490">
        <v>1.81</v>
      </c>
      <c r="L15" s="491"/>
      <c r="M15" s="492"/>
      <c r="N15" s="490">
        <v>1.7</v>
      </c>
      <c r="O15" s="491"/>
      <c r="P15" s="492"/>
      <c r="Q15" s="493">
        <v>43.3</v>
      </c>
      <c r="R15" s="494"/>
      <c r="S15" s="495"/>
      <c r="T15" s="493">
        <v>42.3</v>
      </c>
      <c r="U15" s="494"/>
      <c r="V15" s="495"/>
      <c r="W15" s="493">
        <v>36.299999999999997</v>
      </c>
      <c r="X15" s="494"/>
      <c r="Y15" s="495"/>
      <c r="Z15" s="493">
        <v>56.5</v>
      </c>
      <c r="AA15" s="494"/>
      <c r="AB15" s="495"/>
      <c r="AC15" s="493">
        <v>24</v>
      </c>
      <c r="AD15" s="494"/>
      <c r="AE15" s="495"/>
      <c r="AF15" s="493">
        <v>25.7</v>
      </c>
      <c r="AG15" s="494"/>
      <c r="AH15" s="495"/>
      <c r="AJ15" s="60"/>
      <c r="AK15" s="60"/>
      <c r="AL15" s="60"/>
      <c r="AM15" s="60"/>
    </row>
    <row r="16" spans="2:52" ht="17.25" customHeight="1" x14ac:dyDescent="0.15">
      <c r="B16" s="80"/>
      <c r="C16" s="220"/>
      <c r="D16" s="90" t="s">
        <v>215</v>
      </c>
      <c r="E16" s="490">
        <v>1.1399999999999999</v>
      </c>
      <c r="F16" s="491"/>
      <c r="G16" s="492"/>
      <c r="H16" s="490">
        <v>1.04</v>
      </c>
      <c r="I16" s="491"/>
      <c r="J16" s="492"/>
      <c r="K16" s="490">
        <v>1.76</v>
      </c>
      <c r="L16" s="491"/>
      <c r="M16" s="492"/>
      <c r="N16" s="490">
        <v>1.24</v>
      </c>
      <c r="O16" s="491"/>
      <c r="P16" s="492"/>
      <c r="Q16" s="493">
        <v>28.4</v>
      </c>
      <c r="R16" s="494"/>
      <c r="S16" s="495"/>
      <c r="T16" s="493">
        <v>24.3</v>
      </c>
      <c r="U16" s="494"/>
      <c r="V16" s="495"/>
      <c r="W16" s="493">
        <v>16.7</v>
      </c>
      <c r="X16" s="494"/>
      <c r="Y16" s="495"/>
      <c r="Z16" s="493">
        <v>34.299999999999997</v>
      </c>
      <c r="AA16" s="494"/>
      <c r="AB16" s="495"/>
      <c r="AC16" s="493">
        <v>21.5</v>
      </c>
      <c r="AD16" s="494"/>
      <c r="AE16" s="495"/>
      <c r="AF16" s="493">
        <v>23.6</v>
      </c>
      <c r="AG16" s="494"/>
      <c r="AH16" s="495"/>
      <c r="AJ16" s="60"/>
      <c r="AK16" s="60"/>
      <c r="AL16" s="60"/>
      <c r="AM16" s="60"/>
    </row>
    <row r="17" spans="2:39" s="50" customFormat="1" ht="17.25" customHeight="1" x14ac:dyDescent="0.15">
      <c r="B17" s="80"/>
      <c r="C17" s="227"/>
      <c r="D17" s="90" t="s">
        <v>216</v>
      </c>
      <c r="E17" s="490">
        <v>1.05</v>
      </c>
      <c r="F17" s="491"/>
      <c r="G17" s="492"/>
      <c r="H17" s="490">
        <v>0.94</v>
      </c>
      <c r="I17" s="491"/>
      <c r="J17" s="492"/>
      <c r="K17" s="490">
        <v>1.73</v>
      </c>
      <c r="L17" s="491"/>
      <c r="M17" s="492"/>
      <c r="N17" s="490">
        <v>1.58</v>
      </c>
      <c r="O17" s="491"/>
      <c r="P17" s="492"/>
      <c r="Q17" s="493">
        <v>28.9</v>
      </c>
      <c r="R17" s="494"/>
      <c r="S17" s="495"/>
      <c r="T17" s="493">
        <v>27.5</v>
      </c>
      <c r="U17" s="494"/>
      <c r="V17" s="495"/>
      <c r="W17" s="493">
        <v>20.100000000000001</v>
      </c>
      <c r="X17" s="494"/>
      <c r="Y17" s="495"/>
      <c r="Z17" s="493">
        <v>36.6</v>
      </c>
      <c r="AA17" s="494"/>
      <c r="AB17" s="495"/>
      <c r="AC17" s="493">
        <v>17.899999999999999</v>
      </c>
      <c r="AD17" s="494"/>
      <c r="AE17" s="495"/>
      <c r="AF17" s="493">
        <v>17.899999999999999</v>
      </c>
      <c r="AG17" s="494"/>
      <c r="AH17" s="495"/>
      <c r="AJ17" s="229"/>
      <c r="AK17" s="229"/>
      <c r="AL17" s="229"/>
      <c r="AM17" s="229"/>
    </row>
    <row r="18" spans="2:39" ht="17.25" customHeight="1" x14ac:dyDescent="0.15">
      <c r="B18" s="102"/>
      <c r="C18" s="67"/>
      <c r="D18" s="90" t="s">
        <v>217</v>
      </c>
      <c r="E18" s="490">
        <v>1.05</v>
      </c>
      <c r="F18" s="491"/>
      <c r="G18" s="492"/>
      <c r="H18" s="490">
        <v>0.96</v>
      </c>
      <c r="I18" s="491"/>
      <c r="J18" s="492"/>
      <c r="K18" s="490">
        <v>1.79</v>
      </c>
      <c r="L18" s="491"/>
      <c r="M18" s="492"/>
      <c r="N18" s="490">
        <v>1.74</v>
      </c>
      <c r="O18" s="491"/>
      <c r="P18" s="492"/>
      <c r="Q18" s="493">
        <v>30.4</v>
      </c>
      <c r="R18" s="494"/>
      <c r="S18" s="495"/>
      <c r="T18" s="493">
        <v>29.8</v>
      </c>
      <c r="U18" s="494"/>
      <c r="V18" s="495"/>
      <c r="W18" s="493">
        <v>25.2</v>
      </c>
      <c r="X18" s="494"/>
      <c r="Y18" s="495"/>
      <c r="Z18" s="493">
        <v>39.9</v>
      </c>
      <c r="AA18" s="494"/>
      <c r="AB18" s="495"/>
      <c r="AC18" s="493">
        <v>16.600000000000001</v>
      </c>
      <c r="AD18" s="494"/>
      <c r="AE18" s="495"/>
      <c r="AF18" s="493">
        <v>20.6</v>
      </c>
      <c r="AG18" s="494"/>
      <c r="AH18" s="495"/>
      <c r="AJ18" s="60"/>
      <c r="AK18" s="60"/>
      <c r="AL18" s="60"/>
      <c r="AM18" s="60"/>
    </row>
    <row r="19" spans="2:39" ht="17.25" customHeight="1" x14ac:dyDescent="0.15">
      <c r="B19" s="102"/>
      <c r="C19" s="67"/>
      <c r="D19" s="90" t="s">
        <v>218</v>
      </c>
      <c r="E19" s="490">
        <v>1.02</v>
      </c>
      <c r="F19" s="491"/>
      <c r="G19" s="492"/>
      <c r="H19" s="490">
        <v>0.98</v>
      </c>
      <c r="I19" s="491"/>
      <c r="J19" s="492"/>
      <c r="K19" s="490">
        <v>1.63</v>
      </c>
      <c r="L19" s="491"/>
      <c r="M19" s="492"/>
      <c r="N19" s="490">
        <v>1.69</v>
      </c>
      <c r="O19" s="491"/>
      <c r="P19" s="492"/>
      <c r="Q19" s="493">
        <v>31.9</v>
      </c>
      <c r="R19" s="494"/>
      <c r="S19" s="495"/>
      <c r="T19" s="493">
        <v>29.3</v>
      </c>
      <c r="U19" s="494"/>
      <c r="V19" s="495"/>
      <c r="W19" s="493">
        <v>24</v>
      </c>
      <c r="X19" s="494"/>
      <c r="Y19" s="495"/>
      <c r="Z19" s="493">
        <v>44</v>
      </c>
      <c r="AA19" s="494"/>
      <c r="AB19" s="495"/>
      <c r="AC19" s="493">
        <v>17.8</v>
      </c>
      <c r="AD19" s="494"/>
      <c r="AE19" s="495"/>
      <c r="AF19" s="493">
        <v>19.3</v>
      </c>
      <c r="AG19" s="494"/>
      <c r="AH19" s="495"/>
      <c r="AJ19" s="60"/>
      <c r="AK19" s="60"/>
      <c r="AL19" s="60"/>
      <c r="AM19" s="60"/>
    </row>
    <row r="20" spans="2:39" ht="17.25" customHeight="1" x14ac:dyDescent="0.15">
      <c r="B20" s="102"/>
      <c r="C20" s="67"/>
      <c r="D20" s="90" t="s">
        <v>222</v>
      </c>
      <c r="E20" s="490">
        <v>0.97</v>
      </c>
      <c r="F20" s="491"/>
      <c r="G20" s="492"/>
      <c r="H20" s="490">
        <v>0.97</v>
      </c>
      <c r="I20" s="491"/>
      <c r="J20" s="492"/>
      <c r="K20" s="490">
        <v>1.66</v>
      </c>
      <c r="L20" s="491"/>
      <c r="M20" s="492"/>
      <c r="N20" s="490">
        <v>1.85</v>
      </c>
      <c r="O20" s="491"/>
      <c r="P20" s="492"/>
      <c r="Q20" s="493">
        <v>31.2</v>
      </c>
      <c r="R20" s="494"/>
      <c r="S20" s="495"/>
      <c r="T20" s="493">
        <v>31.9</v>
      </c>
      <c r="U20" s="494"/>
      <c r="V20" s="495"/>
      <c r="W20" s="493">
        <v>27</v>
      </c>
      <c r="X20" s="494"/>
      <c r="Y20" s="495"/>
      <c r="Z20" s="493">
        <v>41.2</v>
      </c>
      <c r="AA20" s="494"/>
      <c r="AB20" s="495"/>
      <c r="AC20" s="493">
        <v>16.5</v>
      </c>
      <c r="AD20" s="494"/>
      <c r="AE20" s="495"/>
      <c r="AF20" s="493">
        <v>17.5</v>
      </c>
      <c r="AG20" s="494"/>
      <c r="AH20" s="495"/>
      <c r="AJ20" s="60"/>
      <c r="AK20" s="60"/>
      <c r="AL20" s="60"/>
      <c r="AM20" s="60"/>
    </row>
    <row r="21" spans="2:39" ht="17.25" customHeight="1" x14ac:dyDescent="0.15">
      <c r="B21" s="80"/>
      <c r="C21" s="232"/>
      <c r="D21" s="90" t="s">
        <v>224</v>
      </c>
      <c r="E21" s="490">
        <v>0.96</v>
      </c>
      <c r="F21" s="491"/>
      <c r="G21" s="492"/>
      <c r="H21" s="490">
        <v>0.96</v>
      </c>
      <c r="I21" s="491"/>
      <c r="J21" s="492"/>
      <c r="K21" s="490">
        <v>1.84</v>
      </c>
      <c r="L21" s="491"/>
      <c r="M21" s="492"/>
      <c r="N21" s="490">
        <v>1.93</v>
      </c>
      <c r="O21" s="491"/>
      <c r="P21" s="492"/>
      <c r="Q21" s="493">
        <v>33.1</v>
      </c>
      <c r="R21" s="494"/>
      <c r="S21" s="495"/>
      <c r="T21" s="493">
        <v>32.200000000000003</v>
      </c>
      <c r="U21" s="494"/>
      <c r="V21" s="495"/>
      <c r="W21" s="493">
        <v>29.9</v>
      </c>
      <c r="X21" s="494"/>
      <c r="Y21" s="495"/>
      <c r="Z21" s="493">
        <v>43.6</v>
      </c>
      <c r="AA21" s="494"/>
      <c r="AB21" s="495"/>
      <c r="AC21" s="493">
        <v>16.600000000000001</v>
      </c>
      <c r="AD21" s="494"/>
      <c r="AE21" s="495"/>
      <c r="AF21" s="493">
        <v>18.3</v>
      </c>
      <c r="AG21" s="494"/>
      <c r="AH21" s="495"/>
      <c r="AJ21" s="60"/>
      <c r="AK21" s="60"/>
      <c r="AL21" s="60"/>
      <c r="AM21" s="60"/>
    </row>
    <row r="22" spans="2:39" ht="17.25" customHeight="1" x14ac:dyDescent="0.15">
      <c r="B22" s="102"/>
      <c r="C22" s="67"/>
      <c r="D22" s="90" t="s">
        <v>225</v>
      </c>
      <c r="E22" s="490">
        <v>0.95</v>
      </c>
      <c r="F22" s="491"/>
      <c r="G22" s="492"/>
      <c r="H22" s="490">
        <v>0.98</v>
      </c>
      <c r="I22" s="491"/>
      <c r="J22" s="492"/>
      <c r="K22" s="490">
        <v>1.76</v>
      </c>
      <c r="L22" s="491"/>
      <c r="M22" s="492"/>
      <c r="N22" s="490">
        <v>1.77</v>
      </c>
      <c r="O22" s="491"/>
      <c r="P22" s="492"/>
      <c r="Q22" s="493">
        <v>34.1</v>
      </c>
      <c r="R22" s="494"/>
      <c r="S22" s="495"/>
      <c r="T22" s="493">
        <v>31.8</v>
      </c>
      <c r="U22" s="494"/>
      <c r="V22" s="495"/>
      <c r="W22" s="493">
        <v>27.9</v>
      </c>
      <c r="X22" s="494"/>
      <c r="Y22" s="495"/>
      <c r="Z22" s="493">
        <v>44.1</v>
      </c>
      <c r="AA22" s="494"/>
      <c r="AB22" s="495"/>
      <c r="AC22" s="493">
        <v>18.100000000000001</v>
      </c>
      <c r="AD22" s="494"/>
      <c r="AE22" s="495"/>
      <c r="AF22" s="493">
        <v>19</v>
      </c>
      <c r="AG22" s="494"/>
      <c r="AH22" s="495"/>
      <c r="AJ22" s="60"/>
      <c r="AK22" s="60"/>
      <c r="AL22" s="60"/>
      <c r="AM22" s="60"/>
    </row>
    <row r="23" spans="2:39" ht="17.25" customHeight="1" x14ac:dyDescent="0.15">
      <c r="B23" s="80"/>
      <c r="C23" s="232"/>
      <c r="D23" s="90" t="s">
        <v>226</v>
      </c>
      <c r="E23" s="490">
        <v>0.92</v>
      </c>
      <c r="F23" s="491"/>
      <c r="G23" s="492"/>
      <c r="H23" s="490">
        <v>1.03</v>
      </c>
      <c r="I23" s="491"/>
      <c r="J23" s="492"/>
      <c r="K23" s="490">
        <v>1.8</v>
      </c>
      <c r="L23" s="491"/>
      <c r="M23" s="492"/>
      <c r="N23" s="490">
        <v>2.2999999999999998</v>
      </c>
      <c r="O23" s="491"/>
      <c r="P23" s="492"/>
      <c r="Q23" s="493">
        <v>38.9</v>
      </c>
      <c r="R23" s="494"/>
      <c r="S23" s="495"/>
      <c r="T23" s="493">
        <v>40.1</v>
      </c>
      <c r="U23" s="494"/>
      <c r="V23" s="495"/>
      <c r="W23" s="493">
        <v>34.799999999999997</v>
      </c>
      <c r="X23" s="494"/>
      <c r="Y23" s="495"/>
      <c r="Z23" s="493">
        <v>50.7</v>
      </c>
      <c r="AA23" s="494"/>
      <c r="AB23" s="495"/>
      <c r="AC23" s="493">
        <v>16.3</v>
      </c>
      <c r="AD23" s="494"/>
      <c r="AE23" s="495"/>
      <c r="AF23" s="493">
        <v>17.2</v>
      </c>
      <c r="AG23" s="494"/>
      <c r="AH23" s="495"/>
      <c r="AJ23" s="60"/>
      <c r="AK23" s="60"/>
      <c r="AL23" s="60"/>
      <c r="AM23" s="60"/>
    </row>
    <row r="24" spans="2:39" ht="17.25" customHeight="1" x14ac:dyDescent="0.15">
      <c r="B24" s="102"/>
      <c r="C24" s="67"/>
      <c r="D24" s="90" t="s">
        <v>227</v>
      </c>
      <c r="E24" s="490">
        <v>0.91</v>
      </c>
      <c r="F24" s="491"/>
      <c r="G24" s="492"/>
      <c r="H24" s="490">
        <v>1.05</v>
      </c>
      <c r="I24" s="491"/>
      <c r="J24" s="492"/>
      <c r="K24" s="490">
        <v>1.78</v>
      </c>
      <c r="L24" s="491"/>
      <c r="M24" s="492"/>
      <c r="N24" s="490">
        <v>2.36</v>
      </c>
      <c r="O24" s="491"/>
      <c r="P24" s="492"/>
      <c r="Q24" s="493">
        <v>38</v>
      </c>
      <c r="R24" s="494"/>
      <c r="S24" s="495"/>
      <c r="T24" s="493">
        <v>35.200000000000003</v>
      </c>
      <c r="U24" s="494"/>
      <c r="V24" s="495"/>
      <c r="W24" s="493">
        <v>30.1</v>
      </c>
      <c r="X24" s="494"/>
      <c r="Y24" s="495"/>
      <c r="Z24" s="493">
        <v>50.9</v>
      </c>
      <c r="AA24" s="494"/>
      <c r="AB24" s="495"/>
      <c r="AC24" s="493">
        <v>15.2</v>
      </c>
      <c r="AD24" s="494"/>
      <c r="AE24" s="495"/>
      <c r="AF24" s="493">
        <v>17.600000000000001</v>
      </c>
      <c r="AG24" s="494"/>
      <c r="AH24" s="495"/>
      <c r="AJ24" s="60"/>
      <c r="AK24" s="60"/>
      <c r="AL24" s="60"/>
      <c r="AM24" s="60"/>
    </row>
    <row r="25" spans="2:39" ht="17.25" customHeight="1" x14ac:dyDescent="0.15">
      <c r="B25" s="311" t="s">
        <v>240</v>
      </c>
      <c r="C25" s="312"/>
      <c r="D25" s="90" t="s">
        <v>228</v>
      </c>
      <c r="E25" s="490">
        <v>1</v>
      </c>
      <c r="F25" s="491"/>
      <c r="G25" s="492"/>
      <c r="H25" s="490">
        <v>1.04</v>
      </c>
      <c r="I25" s="491"/>
      <c r="J25" s="492"/>
      <c r="K25" s="490">
        <v>1.93</v>
      </c>
      <c r="L25" s="491"/>
      <c r="M25" s="492"/>
      <c r="N25" s="490">
        <v>1.77</v>
      </c>
      <c r="O25" s="491"/>
      <c r="P25" s="492"/>
      <c r="Q25" s="493">
        <v>26.7</v>
      </c>
      <c r="R25" s="494"/>
      <c r="S25" s="495"/>
      <c r="T25" s="493">
        <v>26.7</v>
      </c>
      <c r="U25" s="494"/>
      <c r="V25" s="495"/>
      <c r="W25" s="493">
        <v>23</v>
      </c>
      <c r="X25" s="494"/>
      <c r="Y25" s="495"/>
      <c r="Z25" s="493">
        <v>32.799999999999997</v>
      </c>
      <c r="AA25" s="494"/>
      <c r="AB25" s="495"/>
      <c r="AC25" s="493">
        <v>14.6</v>
      </c>
      <c r="AD25" s="494"/>
      <c r="AE25" s="495"/>
      <c r="AF25" s="493">
        <v>15.6</v>
      </c>
      <c r="AG25" s="494"/>
      <c r="AH25" s="495"/>
      <c r="AJ25" s="60"/>
      <c r="AK25" s="60"/>
      <c r="AL25" s="60"/>
      <c r="AM25" s="60"/>
    </row>
    <row r="26" spans="2:39" ht="17.25" customHeight="1" x14ac:dyDescent="0.15">
      <c r="B26" s="257"/>
      <c r="C26" s="258"/>
      <c r="D26" s="95" t="s">
        <v>231</v>
      </c>
      <c r="E26" s="464">
        <v>1</v>
      </c>
      <c r="F26" s="465"/>
      <c r="G26" s="466"/>
      <c r="H26" s="464">
        <f>ROUND('3.求人・充足'!E26/'1.求職状況'!E27,2)</f>
        <v>1.05</v>
      </c>
      <c r="I26" s="465"/>
      <c r="J26" s="466"/>
      <c r="K26" s="464">
        <v>1.69</v>
      </c>
      <c r="L26" s="465"/>
      <c r="M26" s="466"/>
      <c r="N26" s="464">
        <f>ROUND('3.求人・充足'!N26/'1.求職状況'!Q27,2)</f>
        <v>1.86</v>
      </c>
      <c r="O26" s="465"/>
      <c r="P26" s="466"/>
      <c r="Q26" s="467">
        <f>ROUND('2.紹介・就職'!Q27/'1.求職状況'!Q27%,1)</f>
        <v>33.6</v>
      </c>
      <c r="R26" s="468"/>
      <c r="S26" s="469"/>
      <c r="T26" s="467">
        <f>ROUND('4.中高年齢者'!W26/'4.中高年齢者'!K26%,1)</f>
        <v>31.9</v>
      </c>
      <c r="U26" s="468"/>
      <c r="V26" s="469"/>
      <c r="W26" s="467">
        <f>ROUND('2.紹介・就職'!T27/'1.求職状況'!T27%,1)</f>
        <v>33.1</v>
      </c>
      <c r="X26" s="468"/>
      <c r="Y26" s="469"/>
      <c r="Z26" s="467">
        <f>ROUND('2.紹介・就職'!Z27/'1.求職状況'!Z27%,1)</f>
        <v>42.7</v>
      </c>
      <c r="AA26" s="468"/>
      <c r="AB26" s="469"/>
      <c r="AC26" s="467">
        <f>ROUND('3.求人・充足'!Z26/'3.求人・充足'!N26%,1)</f>
        <v>17.2</v>
      </c>
      <c r="AD26" s="468"/>
      <c r="AE26" s="469"/>
      <c r="AF26" s="467">
        <f>ROUND(('3.求人・充足'!Z26-'3.求人・充足'!AC26)/('3.求人・充足'!N26-'3.求人・充足'!Q26)%,1)</f>
        <v>17.600000000000001</v>
      </c>
      <c r="AG26" s="468"/>
      <c r="AH26" s="469"/>
      <c r="AJ26" s="60"/>
      <c r="AK26" s="60"/>
      <c r="AL26" s="60"/>
      <c r="AM26" s="60"/>
    </row>
    <row r="27" spans="2:39" ht="20.25" customHeight="1" x14ac:dyDescent="0.15">
      <c r="B27" s="510" t="s">
        <v>36</v>
      </c>
      <c r="C27" s="511"/>
      <c r="D27" s="512"/>
      <c r="E27" s="519">
        <f>E26-E25</f>
        <v>0</v>
      </c>
      <c r="F27" s="520"/>
      <c r="G27" s="521"/>
      <c r="H27" s="515" t="s">
        <v>233</v>
      </c>
      <c r="I27" s="515"/>
      <c r="J27" s="522"/>
      <c r="K27" s="516">
        <f>K26-K25</f>
        <v>-0.24</v>
      </c>
      <c r="L27" s="517"/>
      <c r="M27" s="518"/>
      <c r="N27" s="515" t="s">
        <v>190</v>
      </c>
      <c r="O27" s="515"/>
      <c r="P27" s="515"/>
      <c r="Q27" s="514" t="s">
        <v>190</v>
      </c>
      <c r="R27" s="515"/>
      <c r="S27" s="515"/>
      <c r="T27" s="514" t="s">
        <v>190</v>
      </c>
      <c r="U27" s="515"/>
      <c r="V27" s="522"/>
      <c r="W27" s="514" t="s">
        <v>190</v>
      </c>
      <c r="X27" s="515"/>
      <c r="Y27" s="522"/>
      <c r="Z27" s="515" t="s">
        <v>190</v>
      </c>
      <c r="AA27" s="515"/>
      <c r="AB27" s="522"/>
      <c r="AC27" s="515" t="s">
        <v>190</v>
      </c>
      <c r="AD27" s="515"/>
      <c r="AE27" s="515"/>
      <c r="AF27" s="514" t="s">
        <v>190</v>
      </c>
      <c r="AG27" s="515"/>
      <c r="AH27" s="522"/>
    </row>
    <row r="28" spans="2:39" ht="20.25" customHeight="1" x14ac:dyDescent="0.15">
      <c r="B28" s="505" t="s">
        <v>37</v>
      </c>
      <c r="C28" s="506"/>
      <c r="D28" s="507"/>
      <c r="E28" s="474" t="s">
        <v>190</v>
      </c>
      <c r="F28" s="475"/>
      <c r="G28" s="476"/>
      <c r="H28" s="498">
        <f>H26-H13</f>
        <v>-0.21999999999999997</v>
      </c>
      <c r="I28" s="498"/>
      <c r="J28" s="513"/>
      <c r="K28" s="474" t="s">
        <v>190</v>
      </c>
      <c r="L28" s="475"/>
      <c r="M28" s="476"/>
      <c r="N28" s="498">
        <f>N26-N13</f>
        <v>-0.24999999999999978</v>
      </c>
      <c r="O28" s="498"/>
      <c r="P28" s="498"/>
      <c r="Q28" s="487">
        <f>Q26-Q13</f>
        <v>-3.3999999999999986</v>
      </c>
      <c r="R28" s="488"/>
      <c r="S28" s="488"/>
      <c r="T28" s="487">
        <f>T26-T13</f>
        <v>-6.6000000000000014</v>
      </c>
      <c r="U28" s="488"/>
      <c r="V28" s="489"/>
      <c r="W28" s="487">
        <f>W26-W13</f>
        <v>3.3000000000000007</v>
      </c>
      <c r="X28" s="488"/>
      <c r="Y28" s="489"/>
      <c r="Z28" s="488">
        <f>Z26-Z13</f>
        <v>-5.8999999999999986</v>
      </c>
      <c r="AA28" s="488"/>
      <c r="AB28" s="489"/>
      <c r="AC28" s="532">
        <f>AC26-AC13</f>
        <v>0.69999999999999929</v>
      </c>
      <c r="AD28" s="488"/>
      <c r="AE28" s="488"/>
      <c r="AF28" s="487">
        <f>AF26-AF13</f>
        <v>0.30000000000000071</v>
      </c>
      <c r="AG28" s="488"/>
      <c r="AH28" s="489"/>
    </row>
    <row r="29" spans="2:39" ht="17.25" customHeight="1" x14ac:dyDescent="0.15">
      <c r="B29" s="336" t="s">
        <v>88</v>
      </c>
      <c r="C29" s="338" t="s">
        <v>9</v>
      </c>
      <c r="D29" s="339"/>
      <c r="E29" s="478"/>
      <c r="F29" s="479"/>
      <c r="G29" s="480"/>
      <c r="H29" s="497">
        <f>'3.求人・充足'!E28/'1.求職状況'!E29</f>
        <v>0.91140142517814726</v>
      </c>
      <c r="I29" s="497"/>
      <c r="J29" s="508"/>
      <c r="K29" s="478"/>
      <c r="L29" s="479"/>
      <c r="M29" s="480"/>
      <c r="N29" s="497">
        <f>'3.求人・充足'!N28/'1.求職状況'!Q29</f>
        <v>1.7513846153846153</v>
      </c>
      <c r="O29" s="497"/>
      <c r="P29" s="497"/>
      <c r="Q29" s="501">
        <f>'2.紹介・就職'!Q29/'1.求職状況'!Q29%</f>
        <v>28.369230769230768</v>
      </c>
      <c r="R29" s="502"/>
      <c r="S29" s="502"/>
      <c r="T29" s="501">
        <f>'4.中高年齢者'!W28/'4.中高年齢者'!K28%</f>
        <v>27.345537757437071</v>
      </c>
      <c r="U29" s="502"/>
      <c r="V29" s="503"/>
      <c r="W29" s="501">
        <f>'2.紹介・就職'!T29/'1.求職状況'!T29%</f>
        <v>26.954732510288064</v>
      </c>
      <c r="X29" s="502"/>
      <c r="Y29" s="503"/>
      <c r="Z29" s="471">
        <f>'2.紹介・就職'!Z29/'1.求職状況'!Z29%</f>
        <v>35.179153094462542</v>
      </c>
      <c r="AA29" s="471"/>
      <c r="AB29" s="477"/>
      <c r="AC29" s="471">
        <f>'3.求人・充足'!Z28/'3.求人・充足'!N28%</f>
        <v>16.198172874209416</v>
      </c>
      <c r="AD29" s="471"/>
      <c r="AE29" s="471"/>
      <c r="AF29" s="470">
        <f>('3.求人・充足'!Z28-'3.求人・充足'!AC28)/('3.求人・充足'!N28-'3.求人・充足'!Q28)%</f>
        <v>15.917201998572448</v>
      </c>
      <c r="AG29" s="471"/>
      <c r="AH29" s="477"/>
      <c r="AI29" s="2"/>
    </row>
    <row r="30" spans="2:39" ht="17.25" customHeight="1" x14ac:dyDescent="0.15">
      <c r="B30" s="337"/>
      <c r="C30" s="332"/>
      <c r="D30" s="333"/>
      <c r="E30" s="481"/>
      <c r="F30" s="482"/>
      <c r="G30" s="483"/>
      <c r="H30" s="117" t="s">
        <v>236</v>
      </c>
      <c r="I30" s="118">
        <v>1.17</v>
      </c>
      <c r="J30" s="119" t="s">
        <v>128</v>
      </c>
      <c r="K30" s="481"/>
      <c r="L30" s="482"/>
      <c r="M30" s="483"/>
      <c r="N30" s="117" t="s">
        <v>236</v>
      </c>
      <c r="O30" s="118">
        <v>2.11</v>
      </c>
      <c r="P30" s="123" t="s">
        <v>128</v>
      </c>
      <c r="Q30" s="117" t="s">
        <v>236</v>
      </c>
      <c r="R30" s="124">
        <v>31</v>
      </c>
      <c r="S30" s="123" t="s">
        <v>128</v>
      </c>
      <c r="T30" s="117" t="s">
        <v>236</v>
      </c>
      <c r="U30" s="124">
        <v>33.799999999999997</v>
      </c>
      <c r="V30" s="119" t="s">
        <v>128</v>
      </c>
      <c r="W30" s="117" t="s">
        <v>237</v>
      </c>
      <c r="X30" s="124">
        <v>20.100000000000001</v>
      </c>
      <c r="Y30" s="119" t="s">
        <v>128</v>
      </c>
      <c r="Z30" s="125" t="s">
        <v>237</v>
      </c>
      <c r="AA30" s="124">
        <v>42</v>
      </c>
      <c r="AB30" s="119" t="s">
        <v>128</v>
      </c>
      <c r="AC30" s="125" t="s">
        <v>237</v>
      </c>
      <c r="AD30" s="124">
        <v>14.8</v>
      </c>
      <c r="AE30" s="123" t="s">
        <v>128</v>
      </c>
      <c r="AF30" s="117" t="s">
        <v>237</v>
      </c>
      <c r="AG30" s="124">
        <v>15.7</v>
      </c>
      <c r="AH30" s="119" t="s">
        <v>128</v>
      </c>
    </row>
    <row r="31" spans="2:39" ht="17.25" customHeight="1" x14ac:dyDescent="0.15">
      <c r="B31" s="337"/>
      <c r="C31" s="334" t="s">
        <v>10</v>
      </c>
      <c r="D31" s="335"/>
      <c r="E31" s="481"/>
      <c r="F31" s="482"/>
      <c r="G31" s="483"/>
      <c r="H31" s="472">
        <f>'3.求人・充足'!E30/'1.求職状況'!E31</f>
        <v>1.1367153912295787</v>
      </c>
      <c r="I31" s="472"/>
      <c r="J31" s="473"/>
      <c r="K31" s="481"/>
      <c r="L31" s="482"/>
      <c r="M31" s="483"/>
      <c r="N31" s="472">
        <f>'3.求人・充足'!N30/'1.求職状況'!Q31</f>
        <v>2.2236842105263159</v>
      </c>
      <c r="O31" s="472"/>
      <c r="P31" s="472"/>
      <c r="Q31" s="470">
        <f>'2.紹介・就職'!Q31/'1.求職状況'!Q31%</f>
        <v>39.912280701754391</v>
      </c>
      <c r="R31" s="471"/>
      <c r="S31" s="471"/>
      <c r="T31" s="470">
        <f>'4.中高年齢者'!W30/'4.中高年齢者'!K30%</f>
        <v>43.478260869565219</v>
      </c>
      <c r="U31" s="471"/>
      <c r="V31" s="477"/>
      <c r="W31" s="470">
        <f>'2.紹介・就職'!T31/'1.求職状況'!T31%</f>
        <v>47.058823529411761</v>
      </c>
      <c r="X31" s="471"/>
      <c r="Y31" s="477"/>
      <c r="Z31" s="471">
        <f>'2.紹介・就職'!Z31/'1.求職状況'!Z31%</f>
        <v>60.256410256410255</v>
      </c>
      <c r="AA31" s="471"/>
      <c r="AB31" s="477"/>
      <c r="AC31" s="471">
        <f>'3.求人・充足'!Z30/'3.求人・充足'!N30%</f>
        <v>13.806706114398422</v>
      </c>
      <c r="AD31" s="471"/>
      <c r="AE31" s="471"/>
      <c r="AF31" s="470">
        <f>('3.求人・充足'!Z30-'3.求人・充足'!AC30)/('3.求人・充足'!N30-'3.求人・充足'!Q30)%</f>
        <v>15.325670498084293</v>
      </c>
      <c r="AG31" s="471"/>
      <c r="AH31" s="477"/>
    </row>
    <row r="32" spans="2:39" ht="17.25" customHeight="1" x14ac:dyDescent="0.15">
      <c r="B32" s="337"/>
      <c r="C32" s="457"/>
      <c r="D32" s="456"/>
      <c r="E32" s="481"/>
      <c r="F32" s="482"/>
      <c r="G32" s="483"/>
      <c r="H32" s="117" t="s">
        <v>236</v>
      </c>
      <c r="I32" s="118">
        <v>1.3</v>
      </c>
      <c r="J32" s="119" t="s">
        <v>128</v>
      </c>
      <c r="K32" s="481"/>
      <c r="L32" s="482"/>
      <c r="M32" s="483"/>
      <c r="N32" s="117" t="s">
        <v>236</v>
      </c>
      <c r="O32" s="118">
        <v>1.78</v>
      </c>
      <c r="P32" s="123" t="s">
        <v>128</v>
      </c>
      <c r="Q32" s="117" t="s">
        <v>236</v>
      </c>
      <c r="R32" s="124">
        <v>34.700000000000003</v>
      </c>
      <c r="S32" s="123" t="s">
        <v>128</v>
      </c>
      <c r="T32" s="117" t="s">
        <v>236</v>
      </c>
      <c r="U32" s="124">
        <v>36.5</v>
      </c>
      <c r="V32" s="119" t="s">
        <v>128</v>
      </c>
      <c r="W32" s="117" t="s">
        <v>237</v>
      </c>
      <c r="X32" s="124">
        <v>31.7</v>
      </c>
      <c r="Y32" s="119" t="s">
        <v>128</v>
      </c>
      <c r="Z32" s="125" t="s">
        <v>237</v>
      </c>
      <c r="AA32" s="130">
        <v>49</v>
      </c>
      <c r="AB32" s="119" t="s">
        <v>128</v>
      </c>
      <c r="AC32" s="125" t="s">
        <v>237</v>
      </c>
      <c r="AD32" s="124">
        <v>18.8</v>
      </c>
      <c r="AE32" s="123" t="s">
        <v>128</v>
      </c>
      <c r="AF32" s="117" t="s">
        <v>237</v>
      </c>
      <c r="AG32" s="124">
        <v>18.5</v>
      </c>
      <c r="AH32" s="119" t="s">
        <v>128</v>
      </c>
    </row>
    <row r="33" spans="2:35" ht="17.25" customHeight="1" x14ac:dyDescent="0.15">
      <c r="B33" s="96" t="s">
        <v>90</v>
      </c>
      <c r="C33" s="348" t="s">
        <v>105</v>
      </c>
      <c r="D33" s="349"/>
      <c r="E33" s="481"/>
      <c r="F33" s="482"/>
      <c r="G33" s="483"/>
      <c r="H33" s="496">
        <f>'3.求人・充足'!E32/'1.求職状況'!E33</f>
        <v>1.064516129032258</v>
      </c>
      <c r="I33" s="496"/>
      <c r="J33" s="509"/>
      <c r="K33" s="481"/>
      <c r="L33" s="482"/>
      <c r="M33" s="483"/>
      <c r="N33" s="496">
        <f>'3.求人・充足'!N32/'1.求職状況'!Q33</f>
        <v>2.4782608695652173</v>
      </c>
      <c r="O33" s="496"/>
      <c r="P33" s="496"/>
      <c r="Q33" s="499">
        <f>'2.紹介・就職'!Q33/'1.求職状況'!Q33%</f>
        <v>50</v>
      </c>
      <c r="R33" s="500"/>
      <c r="S33" s="500"/>
      <c r="T33" s="499">
        <f>'4.中高年齢者'!W32/'4.中高年齢者'!K32%</f>
        <v>65.217391304347828</v>
      </c>
      <c r="U33" s="500"/>
      <c r="V33" s="504"/>
      <c r="W33" s="499">
        <f>'2.紹介・就職'!T33/'1.求職状況'!T33%</f>
        <v>45.454545454545453</v>
      </c>
      <c r="X33" s="500"/>
      <c r="Y33" s="504"/>
      <c r="Z33" s="500">
        <f>'2.紹介・就職'!Z33/'1.求職状況'!Z33%</f>
        <v>85.714285714285708</v>
      </c>
      <c r="AA33" s="500"/>
      <c r="AB33" s="504"/>
      <c r="AC33" s="500">
        <f>'3.求人・充足'!Z32/'3.求人・充足'!N32%</f>
        <v>16.666666666666668</v>
      </c>
      <c r="AD33" s="500"/>
      <c r="AE33" s="500"/>
      <c r="AF33" s="499">
        <f>('3.求人・充足'!Z32-'3.求人・充足'!AC32)/('3.求人・充足'!N32-'3.求人・充足'!Q32)%</f>
        <v>25</v>
      </c>
      <c r="AG33" s="500"/>
      <c r="AH33" s="504"/>
    </row>
    <row r="34" spans="2:35" ht="17.25" customHeight="1" x14ac:dyDescent="0.15">
      <c r="B34" s="97">
        <v>2</v>
      </c>
      <c r="C34" s="346"/>
      <c r="D34" s="347"/>
      <c r="E34" s="481"/>
      <c r="F34" s="482"/>
      <c r="G34" s="483"/>
      <c r="H34" s="120" t="s">
        <v>237</v>
      </c>
      <c r="I34" s="121">
        <v>1.25</v>
      </c>
      <c r="J34" s="122" t="s">
        <v>239</v>
      </c>
      <c r="K34" s="481"/>
      <c r="L34" s="482"/>
      <c r="M34" s="483"/>
      <c r="N34" s="120" t="s">
        <v>237</v>
      </c>
      <c r="O34" s="121">
        <v>1.95</v>
      </c>
      <c r="P34" s="126" t="s">
        <v>128</v>
      </c>
      <c r="Q34" s="120" t="s">
        <v>237</v>
      </c>
      <c r="R34" s="127">
        <v>43.8</v>
      </c>
      <c r="S34" s="126" t="s">
        <v>128</v>
      </c>
      <c r="T34" s="120" t="s">
        <v>237</v>
      </c>
      <c r="U34" s="127">
        <v>42.2</v>
      </c>
      <c r="V34" s="122" t="s">
        <v>128</v>
      </c>
      <c r="W34" s="120" t="s">
        <v>237</v>
      </c>
      <c r="X34" s="127">
        <v>23.8</v>
      </c>
      <c r="Y34" s="122" t="s">
        <v>128</v>
      </c>
      <c r="Z34" s="128" t="s">
        <v>237</v>
      </c>
      <c r="AA34" s="129">
        <v>53.8</v>
      </c>
      <c r="AB34" s="122" t="s">
        <v>128</v>
      </c>
      <c r="AC34" s="128" t="s">
        <v>237</v>
      </c>
      <c r="AD34" s="127">
        <v>18.399999999999999</v>
      </c>
      <c r="AE34" s="126" t="s">
        <v>128</v>
      </c>
      <c r="AF34" s="120" t="s">
        <v>237</v>
      </c>
      <c r="AG34" s="127">
        <v>11.7</v>
      </c>
      <c r="AH34" s="122" t="s">
        <v>128</v>
      </c>
    </row>
    <row r="35" spans="2:35" ht="17.25" customHeight="1" x14ac:dyDescent="0.15">
      <c r="B35" s="96" t="s">
        <v>89</v>
      </c>
      <c r="C35" s="334" t="s">
        <v>11</v>
      </c>
      <c r="D35" s="335"/>
      <c r="E35" s="481"/>
      <c r="F35" s="482"/>
      <c r="G35" s="483"/>
      <c r="H35" s="472">
        <f>'3.求人・充足'!E34/'1.求職状況'!E35</f>
        <v>1.2462427745664739</v>
      </c>
      <c r="I35" s="472"/>
      <c r="J35" s="473"/>
      <c r="K35" s="481"/>
      <c r="L35" s="482"/>
      <c r="M35" s="483"/>
      <c r="N35" s="472">
        <f>'3.求人・充足'!N34/'1.求職状況'!Q35</f>
        <v>1.9380952380952381</v>
      </c>
      <c r="O35" s="472"/>
      <c r="P35" s="472"/>
      <c r="Q35" s="470">
        <f>'2.紹介・就職'!Q35/'1.求職状況'!Q35%</f>
        <v>33.80952380952381</v>
      </c>
      <c r="R35" s="471"/>
      <c r="S35" s="471"/>
      <c r="T35" s="470">
        <f>'4.中高年齢者'!W34/'4.中高年齢者'!K34%</f>
        <v>31.506849315068493</v>
      </c>
      <c r="U35" s="471"/>
      <c r="V35" s="477"/>
      <c r="W35" s="470">
        <f>'2.紹介・就職'!T35/'1.求職状況'!T35%</f>
        <v>37.777777777777779</v>
      </c>
      <c r="X35" s="471"/>
      <c r="Y35" s="477"/>
      <c r="Z35" s="471">
        <f>'2.紹介・就職'!Z35/'1.求職状況'!Z35%</f>
        <v>46.853146853146853</v>
      </c>
      <c r="AA35" s="471"/>
      <c r="AB35" s="477"/>
      <c r="AC35" s="471">
        <f>'3.求人・充足'!Z34/'3.求人・充足'!N34%</f>
        <v>16.216216216216214</v>
      </c>
      <c r="AD35" s="471"/>
      <c r="AE35" s="471"/>
      <c r="AF35" s="470">
        <f>('3.求人・充足'!Z34-'3.求人・充足'!AC34)/('3.求人・充足'!N34-'3.求人・充足'!Q34)%</f>
        <v>16.388888888888889</v>
      </c>
      <c r="AG35" s="471"/>
      <c r="AH35" s="477"/>
    </row>
    <row r="36" spans="2:35" ht="17.25" customHeight="1" x14ac:dyDescent="0.15">
      <c r="B36" s="96" t="s">
        <v>91</v>
      </c>
      <c r="C36" s="332"/>
      <c r="D36" s="333"/>
      <c r="E36" s="481"/>
      <c r="F36" s="482"/>
      <c r="G36" s="483"/>
      <c r="H36" s="117" t="s">
        <v>236</v>
      </c>
      <c r="I36" s="118">
        <v>1.58</v>
      </c>
      <c r="J36" s="119" t="s">
        <v>128</v>
      </c>
      <c r="K36" s="481"/>
      <c r="L36" s="482"/>
      <c r="M36" s="483"/>
      <c r="N36" s="117" t="s">
        <v>236</v>
      </c>
      <c r="O36" s="118">
        <v>2.27</v>
      </c>
      <c r="P36" s="123" t="s">
        <v>128</v>
      </c>
      <c r="Q36" s="117" t="s">
        <v>236</v>
      </c>
      <c r="R36" s="124">
        <v>39.1</v>
      </c>
      <c r="S36" s="123" t="s">
        <v>128</v>
      </c>
      <c r="T36" s="117" t="s">
        <v>236</v>
      </c>
      <c r="U36" s="124">
        <v>37.799999999999997</v>
      </c>
      <c r="V36" s="119" t="s">
        <v>128</v>
      </c>
      <c r="W36" s="117" t="s">
        <v>237</v>
      </c>
      <c r="X36" s="124">
        <v>44.9</v>
      </c>
      <c r="Y36" s="119" t="s">
        <v>128</v>
      </c>
      <c r="Z36" s="125" t="s">
        <v>237</v>
      </c>
      <c r="AA36" s="124">
        <v>51.8</v>
      </c>
      <c r="AB36" s="119" t="s">
        <v>128</v>
      </c>
      <c r="AC36" s="125" t="s">
        <v>237</v>
      </c>
      <c r="AD36" s="124">
        <v>16.399999999999999</v>
      </c>
      <c r="AE36" s="123" t="s">
        <v>128</v>
      </c>
      <c r="AF36" s="117" t="s">
        <v>237</v>
      </c>
      <c r="AG36" s="124">
        <v>17.7</v>
      </c>
      <c r="AH36" s="119" t="s">
        <v>128</v>
      </c>
    </row>
    <row r="37" spans="2:35" ht="17.25" customHeight="1" x14ac:dyDescent="0.15">
      <c r="B37" s="97" t="s">
        <v>112</v>
      </c>
      <c r="C37" s="334" t="s">
        <v>12</v>
      </c>
      <c r="D37" s="335"/>
      <c r="E37" s="481"/>
      <c r="F37" s="482"/>
      <c r="G37" s="483"/>
      <c r="H37" s="472">
        <f>'3.求人・充足'!E36/'1.求職状況'!E37</f>
        <v>1.2734138972809668</v>
      </c>
      <c r="I37" s="472"/>
      <c r="J37" s="473"/>
      <c r="K37" s="481"/>
      <c r="L37" s="482"/>
      <c r="M37" s="483"/>
      <c r="N37" s="472">
        <f>'3.求人・充足'!N36/'1.求職状況'!Q37</f>
        <v>1.9573170731707317</v>
      </c>
      <c r="O37" s="472"/>
      <c r="P37" s="472"/>
      <c r="Q37" s="470">
        <f>'2.紹介・就職'!Q37/'1.求職状況'!Q37%</f>
        <v>51.219512195121958</v>
      </c>
      <c r="R37" s="471"/>
      <c r="S37" s="471"/>
      <c r="T37" s="470">
        <f>'4.中高年齢者'!W36/'4.中高年齢者'!K36%</f>
        <v>49.473684210526315</v>
      </c>
      <c r="U37" s="471"/>
      <c r="V37" s="477"/>
      <c r="W37" s="533">
        <f>'2.紹介・就職'!T37/'1.求職状況'!T37%</f>
        <v>40.425531914893618</v>
      </c>
      <c r="X37" s="534"/>
      <c r="Y37" s="535"/>
      <c r="Z37" s="471">
        <f>'2.紹介・就職'!Z37/'1.求職状況'!Z37%</f>
        <v>53.75</v>
      </c>
      <c r="AA37" s="471"/>
      <c r="AB37" s="477"/>
      <c r="AC37" s="471">
        <f>'3.求人・充足'!Z36/'3.求人・充足'!N36%</f>
        <v>23.987538940809969</v>
      </c>
      <c r="AD37" s="471"/>
      <c r="AE37" s="471"/>
      <c r="AF37" s="470">
        <f>('3.求人・充足'!Z36-'3.求人・充足'!AC36)/('3.求人・充足'!N36-'3.求人・充足'!Q36)%</f>
        <v>28.27586206896552</v>
      </c>
      <c r="AG37" s="471"/>
      <c r="AH37" s="477"/>
      <c r="AI37" s="2"/>
    </row>
    <row r="38" spans="2:35" ht="17.25" customHeight="1" x14ac:dyDescent="0.15">
      <c r="B38" s="337" t="s">
        <v>38</v>
      </c>
      <c r="C38" s="332"/>
      <c r="D38" s="333"/>
      <c r="E38" s="481"/>
      <c r="F38" s="482"/>
      <c r="G38" s="483"/>
      <c r="H38" s="117" t="s">
        <v>236</v>
      </c>
      <c r="I38" s="118">
        <v>1.27</v>
      </c>
      <c r="J38" s="119" t="s">
        <v>128</v>
      </c>
      <c r="K38" s="481"/>
      <c r="L38" s="482"/>
      <c r="M38" s="483"/>
      <c r="N38" s="117" t="s">
        <v>236</v>
      </c>
      <c r="O38" s="118">
        <v>1.98</v>
      </c>
      <c r="P38" s="123" t="s">
        <v>128</v>
      </c>
      <c r="Q38" s="117" t="s">
        <v>236</v>
      </c>
      <c r="R38" s="124">
        <v>56.3</v>
      </c>
      <c r="S38" s="123" t="s">
        <v>128</v>
      </c>
      <c r="T38" s="117" t="s">
        <v>236</v>
      </c>
      <c r="U38" s="124">
        <v>65.3</v>
      </c>
      <c r="V38" s="119" t="s">
        <v>128</v>
      </c>
      <c r="W38" s="117" t="s">
        <v>237</v>
      </c>
      <c r="X38" s="124">
        <v>52.5</v>
      </c>
      <c r="Y38" s="119" t="s">
        <v>128</v>
      </c>
      <c r="Z38" s="125" t="s">
        <v>237</v>
      </c>
      <c r="AA38" s="130">
        <v>80.599999999999994</v>
      </c>
      <c r="AB38" s="119" t="s">
        <v>128</v>
      </c>
      <c r="AC38" s="125" t="s">
        <v>237</v>
      </c>
      <c r="AD38" s="124">
        <v>22.7</v>
      </c>
      <c r="AE38" s="123" t="s">
        <v>128</v>
      </c>
      <c r="AF38" s="117" t="s">
        <v>237</v>
      </c>
      <c r="AG38" s="124">
        <v>27.4</v>
      </c>
      <c r="AH38" s="119" t="s">
        <v>128</v>
      </c>
    </row>
    <row r="39" spans="2:35" ht="17.25" customHeight="1" x14ac:dyDescent="0.15">
      <c r="B39" s="337"/>
      <c r="C39" s="334" t="s">
        <v>13</v>
      </c>
      <c r="D39" s="335"/>
      <c r="E39" s="481"/>
      <c r="F39" s="482"/>
      <c r="G39" s="483"/>
      <c r="H39" s="472">
        <f>'3.求人・充足'!E38/'1.求職状況'!E39</f>
        <v>1.8283410138248848</v>
      </c>
      <c r="I39" s="472"/>
      <c r="J39" s="473"/>
      <c r="K39" s="481"/>
      <c r="L39" s="482"/>
      <c r="M39" s="483"/>
      <c r="N39" s="472">
        <f>'3.求人・充足'!N38/'1.求職状況'!Q39</f>
        <v>3.2335329341317367</v>
      </c>
      <c r="O39" s="472"/>
      <c r="P39" s="472"/>
      <c r="Q39" s="470">
        <f>'2.紹介・就職'!Q39/'1.求職状況'!Q39%</f>
        <v>46.107784431137723</v>
      </c>
      <c r="R39" s="471"/>
      <c r="S39" s="471"/>
      <c r="T39" s="470">
        <f>'4.中高年齢者'!W38/'4.中高年齢者'!K38%</f>
        <v>42.222222222222221</v>
      </c>
      <c r="U39" s="471"/>
      <c r="V39" s="477"/>
      <c r="W39" s="470">
        <f>'2.紹介・就職'!T39/'1.求職状況'!T39%</f>
        <v>43.18181818181818</v>
      </c>
      <c r="X39" s="471"/>
      <c r="Y39" s="477"/>
      <c r="Z39" s="471">
        <f>'2.紹介・就職'!Z39/'1.求職状況'!Z39%</f>
        <v>63.492063492063494</v>
      </c>
      <c r="AA39" s="471"/>
      <c r="AB39" s="477"/>
      <c r="AC39" s="471">
        <f>'3.求人・充足'!Z38/'3.求人・充足'!N38%</f>
        <v>16.296296296296294</v>
      </c>
      <c r="AD39" s="471"/>
      <c r="AE39" s="471"/>
      <c r="AF39" s="470">
        <f>('3.求人・充足'!Z38-'3.求人・充足'!AC38)/('3.求人・充足'!N38-'3.求人・充足'!Q38)%</f>
        <v>19.178082191780824</v>
      </c>
      <c r="AG39" s="471"/>
      <c r="AH39" s="477"/>
      <c r="AI39" s="2"/>
    </row>
    <row r="40" spans="2:35" ht="17.25" customHeight="1" x14ac:dyDescent="0.15">
      <c r="B40" s="337"/>
      <c r="C40" s="332"/>
      <c r="D40" s="333"/>
      <c r="E40" s="481"/>
      <c r="F40" s="482"/>
      <c r="G40" s="483"/>
      <c r="H40" s="117" t="s">
        <v>236</v>
      </c>
      <c r="I40" s="118">
        <v>1.8</v>
      </c>
      <c r="J40" s="119" t="s">
        <v>128</v>
      </c>
      <c r="K40" s="481"/>
      <c r="L40" s="482"/>
      <c r="M40" s="483"/>
      <c r="N40" s="117" t="s">
        <v>236</v>
      </c>
      <c r="O40" s="118">
        <v>2.65</v>
      </c>
      <c r="P40" s="123" t="s">
        <v>128</v>
      </c>
      <c r="Q40" s="117" t="s">
        <v>236</v>
      </c>
      <c r="R40" s="124">
        <v>53.4</v>
      </c>
      <c r="S40" s="123" t="s">
        <v>128</v>
      </c>
      <c r="T40" s="117" t="s">
        <v>236</v>
      </c>
      <c r="U40" s="124">
        <v>54.5</v>
      </c>
      <c r="V40" s="119" t="s">
        <v>128</v>
      </c>
      <c r="W40" s="117" t="s">
        <v>237</v>
      </c>
      <c r="X40" s="124">
        <v>65.900000000000006</v>
      </c>
      <c r="Y40" s="119" t="s">
        <v>128</v>
      </c>
      <c r="Z40" s="125" t="s">
        <v>237</v>
      </c>
      <c r="AA40" s="130">
        <v>55.8</v>
      </c>
      <c r="AB40" s="119" t="s">
        <v>128</v>
      </c>
      <c r="AC40" s="125" t="s">
        <v>237</v>
      </c>
      <c r="AD40" s="124">
        <v>20.7</v>
      </c>
      <c r="AE40" s="123" t="s">
        <v>128</v>
      </c>
      <c r="AF40" s="117" t="s">
        <v>237</v>
      </c>
      <c r="AG40" s="124">
        <v>20</v>
      </c>
      <c r="AH40" s="119" t="s">
        <v>128</v>
      </c>
    </row>
    <row r="41" spans="2:35" ht="17.25" customHeight="1" x14ac:dyDescent="0.15">
      <c r="B41" s="337"/>
      <c r="C41" s="334" t="s">
        <v>15</v>
      </c>
      <c r="D41" s="335"/>
      <c r="E41" s="481"/>
      <c r="F41" s="482"/>
      <c r="G41" s="483"/>
      <c r="H41" s="472">
        <f>'3.求人・充足'!E40/'1.求職状況'!E41</f>
        <v>0.90465631929046564</v>
      </c>
      <c r="I41" s="472"/>
      <c r="J41" s="473"/>
      <c r="K41" s="481"/>
      <c r="L41" s="482"/>
      <c r="M41" s="483"/>
      <c r="N41" s="472">
        <f>'3.求人・充足'!N40/'1.求職状況'!Q41</f>
        <v>1.4259259259259258</v>
      </c>
      <c r="O41" s="472"/>
      <c r="P41" s="472"/>
      <c r="Q41" s="470">
        <f>'2.紹介・就職'!Q41/'1.求職状況'!Q41%</f>
        <v>26.388888888888886</v>
      </c>
      <c r="R41" s="471"/>
      <c r="S41" s="471"/>
      <c r="T41" s="470">
        <f>'4.中高年齢者'!W40/'4.中高年齢者'!K40%</f>
        <v>26.050420168067227</v>
      </c>
      <c r="U41" s="471"/>
      <c r="V41" s="477"/>
      <c r="W41" s="470">
        <f>'2.紹介・就職'!T41/'1.求職状況'!T41%</f>
        <v>26.829268292682929</v>
      </c>
      <c r="X41" s="471"/>
      <c r="Y41" s="477"/>
      <c r="Z41" s="471">
        <f>'2.紹介・就職'!Z41/'1.求職状況'!Z41%</f>
        <v>35.632183908045974</v>
      </c>
      <c r="AA41" s="471"/>
      <c r="AB41" s="477"/>
      <c r="AC41" s="471">
        <f>'3.求人・充足'!Z40/'3.求人・充足'!N40%</f>
        <v>17.207792207792206</v>
      </c>
      <c r="AD41" s="471"/>
      <c r="AE41" s="471"/>
      <c r="AF41" s="470">
        <f>('3.求人・充足'!Z40-'3.求人・充足'!AC40)/('3.求人・充足'!N40-'3.求人・充足'!Q40)%</f>
        <v>19.607843137254903</v>
      </c>
      <c r="AG41" s="471"/>
      <c r="AH41" s="477"/>
      <c r="AI41" s="2"/>
    </row>
    <row r="42" spans="2:35" ht="17.25" customHeight="1" x14ac:dyDescent="0.15">
      <c r="B42" s="337"/>
      <c r="C42" s="332"/>
      <c r="D42" s="333"/>
      <c r="E42" s="481"/>
      <c r="F42" s="482"/>
      <c r="G42" s="483"/>
      <c r="H42" s="117" t="s">
        <v>236</v>
      </c>
      <c r="I42" s="118">
        <v>1</v>
      </c>
      <c r="J42" s="119" t="s">
        <v>128</v>
      </c>
      <c r="K42" s="481"/>
      <c r="L42" s="482"/>
      <c r="M42" s="483"/>
      <c r="N42" s="117" t="s">
        <v>236</v>
      </c>
      <c r="O42" s="118">
        <v>1.81</v>
      </c>
      <c r="P42" s="123" t="s">
        <v>128</v>
      </c>
      <c r="Q42" s="117" t="s">
        <v>236</v>
      </c>
      <c r="R42" s="124">
        <v>48</v>
      </c>
      <c r="S42" s="123" t="s">
        <v>128</v>
      </c>
      <c r="T42" s="117" t="s">
        <v>236</v>
      </c>
      <c r="U42" s="124">
        <v>43.8</v>
      </c>
      <c r="V42" s="119" t="s">
        <v>128</v>
      </c>
      <c r="W42" s="117" t="s">
        <v>237</v>
      </c>
      <c r="X42" s="124">
        <v>59.5</v>
      </c>
      <c r="Y42" s="119" t="s">
        <v>128</v>
      </c>
      <c r="Z42" s="125" t="s">
        <v>237</v>
      </c>
      <c r="AA42" s="124">
        <v>62.7</v>
      </c>
      <c r="AB42" s="119" t="s">
        <v>128</v>
      </c>
      <c r="AC42" s="125" t="s">
        <v>237</v>
      </c>
      <c r="AD42" s="124">
        <v>18.399999999999999</v>
      </c>
      <c r="AE42" s="123" t="s">
        <v>128</v>
      </c>
      <c r="AF42" s="117" t="s">
        <v>237</v>
      </c>
      <c r="AG42" s="124">
        <v>20</v>
      </c>
      <c r="AH42" s="119" t="s">
        <v>128</v>
      </c>
    </row>
    <row r="43" spans="2:35" ht="17.25" customHeight="1" x14ac:dyDescent="0.15">
      <c r="B43" s="337"/>
      <c r="C43" s="334" t="s">
        <v>16</v>
      </c>
      <c r="D43" s="335"/>
      <c r="E43" s="481"/>
      <c r="F43" s="482"/>
      <c r="G43" s="483"/>
      <c r="H43" s="472">
        <f>'3.求人・充足'!E42/'1.求職状況'!E43</f>
        <v>1.0522993688007214</v>
      </c>
      <c r="I43" s="472"/>
      <c r="J43" s="473"/>
      <c r="K43" s="481"/>
      <c r="L43" s="482"/>
      <c r="M43" s="483"/>
      <c r="N43" s="472">
        <f>'3.求人・充足'!N42/'1.求職状況'!Q43</f>
        <v>1.5669014084507042</v>
      </c>
      <c r="O43" s="472"/>
      <c r="P43" s="472"/>
      <c r="Q43" s="470">
        <f>'2.紹介・就職'!Q43/'1.求職状況'!Q43%</f>
        <v>45.774647887323944</v>
      </c>
      <c r="R43" s="471"/>
      <c r="S43" s="471"/>
      <c r="T43" s="470">
        <f>'4.中高年齢者'!W42/'4.中高年齢者'!K42%</f>
        <v>36.612021857923494</v>
      </c>
      <c r="U43" s="471"/>
      <c r="V43" s="477"/>
      <c r="W43" s="470">
        <f>'2.紹介・就職'!T43/'1.求職状況'!T43%</f>
        <v>54.838709677419352</v>
      </c>
      <c r="X43" s="471"/>
      <c r="Y43" s="477"/>
      <c r="Z43" s="471">
        <f>'2.紹介・就職'!Z43/'1.求職状況'!Z43%</f>
        <v>51.181102362204726</v>
      </c>
      <c r="AA43" s="471"/>
      <c r="AB43" s="477"/>
      <c r="AC43" s="471">
        <f>'3.求人・充足'!Z42/'3.求人・充足'!N42%</f>
        <v>24.943820224719101</v>
      </c>
      <c r="AD43" s="471"/>
      <c r="AE43" s="471"/>
      <c r="AF43" s="470">
        <f>('3.求人・充足'!Z42-'3.求人・充足'!AC42)/('3.求人・充足'!N42-'3.求人・充足'!Q42)%</f>
        <v>22.69230769230769</v>
      </c>
      <c r="AG43" s="471"/>
      <c r="AH43" s="477"/>
      <c r="AI43" s="2"/>
    </row>
    <row r="44" spans="2:35" ht="17.25" customHeight="1" x14ac:dyDescent="0.15">
      <c r="B44" s="382"/>
      <c r="C44" s="383"/>
      <c r="D44" s="384"/>
      <c r="E44" s="484"/>
      <c r="F44" s="485"/>
      <c r="G44" s="486"/>
      <c r="H44" s="88" t="s">
        <v>236</v>
      </c>
      <c r="I44" s="83">
        <v>1.1599999999999999</v>
      </c>
      <c r="J44" s="86" t="s">
        <v>203</v>
      </c>
      <c r="K44" s="484"/>
      <c r="L44" s="485"/>
      <c r="M44" s="486"/>
      <c r="N44" s="88" t="s">
        <v>236</v>
      </c>
      <c r="O44" s="83">
        <v>2.08</v>
      </c>
      <c r="P44" s="84" t="s">
        <v>128</v>
      </c>
      <c r="Q44" s="88" t="s">
        <v>236</v>
      </c>
      <c r="R44" s="85">
        <v>42.5</v>
      </c>
      <c r="S44" s="84" t="s">
        <v>128</v>
      </c>
      <c r="T44" s="88" t="s">
        <v>236</v>
      </c>
      <c r="U44" s="85">
        <v>40.9</v>
      </c>
      <c r="V44" s="86" t="s">
        <v>128</v>
      </c>
      <c r="W44" s="88" t="s">
        <v>237</v>
      </c>
      <c r="X44" s="85">
        <v>30.5</v>
      </c>
      <c r="Y44" s="86" t="s">
        <v>128</v>
      </c>
      <c r="Z44" s="82" t="s">
        <v>237</v>
      </c>
      <c r="AA44" s="85">
        <v>46.9</v>
      </c>
      <c r="AB44" s="86" t="s">
        <v>128</v>
      </c>
      <c r="AC44" s="82" t="s">
        <v>237</v>
      </c>
      <c r="AD44" s="85">
        <v>16.399999999999999</v>
      </c>
      <c r="AE44" s="84" t="s">
        <v>128</v>
      </c>
      <c r="AF44" s="88" t="s">
        <v>237</v>
      </c>
      <c r="AG44" s="85">
        <v>16</v>
      </c>
      <c r="AH44" s="86" t="s">
        <v>128</v>
      </c>
    </row>
    <row r="45" spans="2:35" ht="18" customHeight="1" x14ac:dyDescent="0.15">
      <c r="B45" s="42" t="s">
        <v>245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2:35" x14ac:dyDescent="0.15">
      <c r="B46" s="463" t="s">
        <v>184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2:35" x14ac:dyDescent="0.15">
      <c r="B47" s="42" t="s">
        <v>185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27" t="s">
        <v>133</v>
      </c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</row>
  </sheetData>
  <mergeCells count="329">
    <mergeCell ref="B25:C25"/>
    <mergeCell ref="E25:G25"/>
    <mergeCell ref="H25:J25"/>
    <mergeCell ref="K25:M25"/>
    <mergeCell ref="N25:P25"/>
    <mergeCell ref="Q25:S25"/>
    <mergeCell ref="T25:V25"/>
    <mergeCell ref="W25:Y25"/>
    <mergeCell ref="Z25:AB25"/>
    <mergeCell ref="T22:V22"/>
    <mergeCell ref="W22:Y22"/>
    <mergeCell ref="Z22:AB22"/>
    <mergeCell ref="AC22:AE22"/>
    <mergeCell ref="AF24:AH24"/>
    <mergeCell ref="AC24:AE24"/>
    <mergeCell ref="E24:G24"/>
    <mergeCell ref="H24:J24"/>
    <mergeCell ref="K24:M24"/>
    <mergeCell ref="N24:P24"/>
    <mergeCell ref="Q24:S24"/>
    <mergeCell ref="T24:V24"/>
    <mergeCell ref="W24:Y24"/>
    <mergeCell ref="Z24:AB24"/>
    <mergeCell ref="W29:Y29"/>
    <mergeCell ref="W20:Y20"/>
    <mergeCell ref="Z20:AB20"/>
    <mergeCell ref="AC20:AE20"/>
    <mergeCell ref="AF23:AH23"/>
    <mergeCell ref="AR13:AT13"/>
    <mergeCell ref="AU13:AW13"/>
    <mergeCell ref="AX13:AZ13"/>
    <mergeCell ref="AF29:AH29"/>
    <mergeCell ref="AF26:AH26"/>
    <mergeCell ref="AF27:AH27"/>
    <mergeCell ref="AF17:AH17"/>
    <mergeCell ref="AF20:AH20"/>
    <mergeCell ref="AF19:AH19"/>
    <mergeCell ref="AI13:AK13"/>
    <mergeCell ref="AL13:AN13"/>
    <mergeCell ref="AO13:AQ13"/>
    <mergeCell ref="AF15:AH15"/>
    <mergeCell ref="AF21:AH21"/>
    <mergeCell ref="AF22:AH22"/>
    <mergeCell ref="W21:Y21"/>
    <mergeCell ref="Z21:AB21"/>
    <mergeCell ref="W27:Y27"/>
    <mergeCell ref="AF25:AH25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AC9:AE9"/>
    <mergeCell ref="AF9:AH9"/>
    <mergeCell ref="AF11:AH11"/>
    <mergeCell ref="AF12:AH12"/>
    <mergeCell ref="AC10:AE10"/>
    <mergeCell ref="AC12:AE12"/>
    <mergeCell ref="Z11:AB11"/>
    <mergeCell ref="Z12:AB12"/>
    <mergeCell ref="AC11:AE11"/>
    <mergeCell ref="AF31:AH31"/>
    <mergeCell ref="W31:Y31"/>
    <mergeCell ref="W28:Y28"/>
    <mergeCell ref="Z26:AB26"/>
    <mergeCell ref="AC27:AE27"/>
    <mergeCell ref="AF28:AH28"/>
    <mergeCell ref="W15:Y15"/>
    <mergeCell ref="W16:Y16"/>
    <mergeCell ref="W17:Y17"/>
    <mergeCell ref="W18:Y18"/>
    <mergeCell ref="Z18:AB18"/>
    <mergeCell ref="AC18:AE18"/>
    <mergeCell ref="AF18:AH18"/>
    <mergeCell ref="Z17:AB17"/>
    <mergeCell ref="AC17:AE17"/>
    <mergeCell ref="W19:Y19"/>
    <mergeCell ref="Z19:AB19"/>
    <mergeCell ref="AC31:AE31"/>
    <mergeCell ref="Z31:AB31"/>
    <mergeCell ref="AC26:AE26"/>
    <mergeCell ref="AC28:AE28"/>
    <mergeCell ref="Z28:AB28"/>
    <mergeCell ref="Z29:AB29"/>
    <mergeCell ref="Z27:AB27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Z13:AB13"/>
    <mergeCell ref="W13:Y13"/>
    <mergeCell ref="T27:V27"/>
    <mergeCell ref="T26:V26"/>
    <mergeCell ref="Z15:AB15"/>
    <mergeCell ref="AC15:AE15"/>
    <mergeCell ref="AC19:AE19"/>
    <mergeCell ref="N21:P21"/>
    <mergeCell ref="Q21:S21"/>
    <mergeCell ref="T21:V21"/>
    <mergeCell ref="AC21:AE21"/>
    <mergeCell ref="N23:P23"/>
    <mergeCell ref="Q23:S23"/>
    <mergeCell ref="T23:V23"/>
    <mergeCell ref="W23:Y23"/>
    <mergeCell ref="Z23:AB23"/>
    <mergeCell ref="AC23:AE23"/>
    <mergeCell ref="Q15:S15"/>
    <mergeCell ref="T15:V15"/>
    <mergeCell ref="N15:P15"/>
    <mergeCell ref="N20:P20"/>
    <mergeCell ref="N27:P27"/>
    <mergeCell ref="N26:P26"/>
    <mergeCell ref="AC25:AE25"/>
    <mergeCell ref="N22:P22"/>
    <mergeCell ref="Q22:S22"/>
    <mergeCell ref="N13:P13"/>
    <mergeCell ref="K13:M13"/>
    <mergeCell ref="N10:P10"/>
    <mergeCell ref="K5:M5"/>
    <mergeCell ref="N5:P5"/>
    <mergeCell ref="N6:P6"/>
    <mergeCell ref="N7:P7"/>
    <mergeCell ref="N9:P9"/>
    <mergeCell ref="H11:J11"/>
    <mergeCell ref="H8:J8"/>
    <mergeCell ref="N12:P12"/>
    <mergeCell ref="N8:P8"/>
    <mergeCell ref="N11:P11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K6:M12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H13:J13"/>
    <mergeCell ref="E13:G13"/>
    <mergeCell ref="K27:M27"/>
    <mergeCell ref="E19:G19"/>
    <mergeCell ref="H19:J19"/>
    <mergeCell ref="K19:M19"/>
    <mergeCell ref="E20:G20"/>
    <mergeCell ref="H20:J20"/>
    <mergeCell ref="K20:M20"/>
    <mergeCell ref="E27:G27"/>
    <mergeCell ref="H27:J27"/>
    <mergeCell ref="H22:J22"/>
    <mergeCell ref="K22:M22"/>
    <mergeCell ref="K17:M17"/>
    <mergeCell ref="E15:G15"/>
    <mergeCell ref="H15:J15"/>
    <mergeCell ref="K15:M15"/>
    <mergeCell ref="E16:G16"/>
    <mergeCell ref="H16:J16"/>
    <mergeCell ref="K16:M16"/>
    <mergeCell ref="H18:J18"/>
    <mergeCell ref="K18:M18"/>
    <mergeCell ref="Q28:S28"/>
    <mergeCell ref="N16:P16"/>
    <mergeCell ref="Q16:S16"/>
    <mergeCell ref="T16:V16"/>
    <mergeCell ref="Q19:S19"/>
    <mergeCell ref="T19:V19"/>
    <mergeCell ref="C29:D29"/>
    <mergeCell ref="B27:D27"/>
    <mergeCell ref="Q20:S20"/>
    <mergeCell ref="T20:V20"/>
    <mergeCell ref="Q26:S26"/>
    <mergeCell ref="H28:J28"/>
    <mergeCell ref="E26:G26"/>
    <mergeCell ref="E18:G18"/>
    <mergeCell ref="E21:G21"/>
    <mergeCell ref="H21:J21"/>
    <mergeCell ref="K21:M21"/>
    <mergeCell ref="E23:G23"/>
    <mergeCell ref="H23:J23"/>
    <mergeCell ref="K23:M23"/>
    <mergeCell ref="E22:G22"/>
    <mergeCell ref="Q27:S27"/>
    <mergeCell ref="E17:G17"/>
    <mergeCell ref="H17:J17"/>
    <mergeCell ref="C34:D34"/>
    <mergeCell ref="C43:D43"/>
    <mergeCell ref="Z16:AB16"/>
    <mergeCell ref="AC16:AE16"/>
    <mergeCell ref="AF16:AH16"/>
    <mergeCell ref="T31:V31"/>
    <mergeCell ref="Q31:S31"/>
    <mergeCell ref="T33:V33"/>
    <mergeCell ref="N39:P39"/>
    <mergeCell ref="N31:P31"/>
    <mergeCell ref="C36:D36"/>
    <mergeCell ref="C32:D32"/>
    <mergeCell ref="C30:D30"/>
    <mergeCell ref="B28:D28"/>
    <mergeCell ref="C38:D38"/>
    <mergeCell ref="K29:M44"/>
    <mergeCell ref="E28:G28"/>
    <mergeCell ref="H31:J31"/>
    <mergeCell ref="H29:J29"/>
    <mergeCell ref="H33:J33"/>
    <mergeCell ref="H39:J39"/>
    <mergeCell ref="AC29:AE29"/>
    <mergeCell ref="T43:V43"/>
    <mergeCell ref="Q43:S43"/>
    <mergeCell ref="N41:P41"/>
    <mergeCell ref="T41:V41"/>
    <mergeCell ref="N43:P43"/>
    <mergeCell ref="Q41:S41"/>
    <mergeCell ref="T28:V28"/>
    <mergeCell ref="T39:V39"/>
    <mergeCell ref="N17:P17"/>
    <mergeCell ref="Q17:S17"/>
    <mergeCell ref="T17:V17"/>
    <mergeCell ref="N18:P18"/>
    <mergeCell ref="Q18:S18"/>
    <mergeCell ref="T18:V18"/>
    <mergeCell ref="N37:P37"/>
    <mergeCell ref="N33:P33"/>
    <mergeCell ref="N35:P35"/>
    <mergeCell ref="N29:P29"/>
    <mergeCell ref="N28:P28"/>
    <mergeCell ref="T37:V37"/>
    <mergeCell ref="Q33:S33"/>
    <mergeCell ref="Q35:S35"/>
    <mergeCell ref="Q37:S37"/>
    <mergeCell ref="N19:P19"/>
    <mergeCell ref="Q29:S29"/>
    <mergeCell ref="T29:V29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B38:B44"/>
    <mergeCell ref="B29:B32"/>
    <mergeCell ref="C39:D39"/>
    <mergeCell ref="C44:D44"/>
    <mergeCell ref="C33:D33"/>
    <mergeCell ref="C40:D40"/>
    <mergeCell ref="C31:D31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C3:AH3"/>
    <mergeCell ref="AC4:AE5"/>
    <mergeCell ref="AF6:AH6"/>
    <mergeCell ref="AF8:AH8"/>
    <mergeCell ref="Q4:Y4"/>
    <mergeCell ref="W5:Y5"/>
    <mergeCell ref="Z8:AB8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activeCell="K7" sqref="K7:M7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7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41" t="s">
        <v>214</v>
      </c>
      <c r="C2" s="541"/>
      <c r="D2" s="541"/>
      <c r="E2" s="541"/>
      <c r="F2" s="541"/>
      <c r="G2" s="541"/>
      <c r="H2" s="541"/>
      <c r="I2" s="541"/>
      <c r="J2" s="541"/>
      <c r="K2" s="536" t="s">
        <v>201</v>
      </c>
      <c r="L2" s="537"/>
      <c r="M2" s="537"/>
    </row>
    <row r="3" spans="2:34" ht="25.5" customHeight="1" x14ac:dyDescent="0.15">
      <c r="B3" s="431"/>
      <c r="C3" s="433"/>
      <c r="D3" s="433"/>
      <c r="E3" s="315" t="s">
        <v>39</v>
      </c>
      <c r="F3" s="316"/>
      <c r="G3" s="544"/>
      <c r="H3" s="315" t="s">
        <v>4</v>
      </c>
      <c r="I3" s="316"/>
      <c r="J3" s="544"/>
      <c r="K3" s="316" t="s">
        <v>40</v>
      </c>
      <c r="L3" s="316"/>
      <c r="M3" s="317"/>
    </row>
    <row r="4" spans="2:34" ht="25.5" customHeight="1" x14ac:dyDescent="0.15">
      <c r="B4" s="539" t="s">
        <v>153</v>
      </c>
      <c r="C4" s="540"/>
      <c r="D4" s="540"/>
      <c r="E4" s="156"/>
      <c r="F4" s="137" t="s">
        <v>121</v>
      </c>
      <c r="G4" s="148" t="s">
        <v>122</v>
      </c>
      <c r="H4" s="139"/>
      <c r="I4" s="137" t="s">
        <v>121</v>
      </c>
      <c r="J4" s="148" t="s">
        <v>122</v>
      </c>
      <c r="K4" s="132"/>
      <c r="L4" s="137" t="s">
        <v>121</v>
      </c>
      <c r="M4" s="148" t="s">
        <v>122</v>
      </c>
    </row>
    <row r="5" spans="2:34" ht="16.5" customHeight="1" x14ac:dyDescent="0.15">
      <c r="B5" s="545" t="s">
        <v>209</v>
      </c>
      <c r="C5" s="455" t="s">
        <v>154</v>
      </c>
      <c r="D5" s="455"/>
      <c r="E5" s="138">
        <f>SUM(H5+K5)</f>
        <v>77</v>
      </c>
      <c r="F5" s="149">
        <f t="shared" ref="F5:F45" si="0">SUM(I5+L5)</f>
        <v>87</v>
      </c>
      <c r="G5" s="131">
        <f>IF(ISERROR((E5-F5)/F5*100),"－",(E5-F5)/F5*100)</f>
        <v>-11.494252873563218</v>
      </c>
      <c r="H5" s="141">
        <v>24</v>
      </c>
      <c r="I5" s="224">
        <v>19</v>
      </c>
      <c r="J5" s="142">
        <f t="shared" ref="J5:J45" si="1">IF(ISERROR((H5-I5)/I5*100),"－",(H5-I5)/I5*100)</f>
        <v>26.315789473684209</v>
      </c>
      <c r="K5" s="37">
        <v>53</v>
      </c>
      <c r="L5" s="224">
        <v>68</v>
      </c>
      <c r="M5" s="131">
        <f t="shared" ref="M5:M52" si="2">IF(ISERROR((K5-L5)/L5*100),"－",(K5-L5)/L5*100)</f>
        <v>-22.058823529411764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16.5" customHeight="1" x14ac:dyDescent="0.15">
      <c r="B6" s="353"/>
      <c r="C6" s="455" t="s">
        <v>165</v>
      </c>
      <c r="D6" s="455"/>
      <c r="E6" s="138">
        <f>SUM(H6+K6)</f>
        <v>7</v>
      </c>
      <c r="F6" s="149">
        <f t="shared" si="0"/>
        <v>5</v>
      </c>
      <c r="G6" s="131">
        <f t="shared" ref="G6:G52" si="3">IF(ISERROR((E6-F6)/F6*100),"－",(E6-F6)/F6*100)</f>
        <v>40</v>
      </c>
      <c r="H6" s="141">
        <v>7</v>
      </c>
      <c r="I6" s="152">
        <v>5</v>
      </c>
      <c r="J6" s="142">
        <f t="shared" si="1"/>
        <v>40</v>
      </c>
      <c r="K6" s="37">
        <v>0</v>
      </c>
      <c r="L6" s="152">
        <v>0</v>
      </c>
      <c r="M6" s="131" t="str">
        <f t="shared" si="2"/>
        <v>－</v>
      </c>
      <c r="P6" s="50"/>
    </row>
    <row r="7" spans="2:34" ht="16.5" customHeight="1" x14ac:dyDescent="0.15">
      <c r="B7" s="353"/>
      <c r="C7" s="455" t="s">
        <v>41</v>
      </c>
      <c r="D7" s="455"/>
      <c r="E7" s="138">
        <f t="shared" ref="E7:E45" si="4">SUM(H7+K7)</f>
        <v>453</v>
      </c>
      <c r="F7" s="149">
        <f t="shared" si="0"/>
        <v>370</v>
      </c>
      <c r="G7" s="131">
        <f t="shared" si="3"/>
        <v>22.432432432432435</v>
      </c>
      <c r="H7" s="141">
        <v>424</v>
      </c>
      <c r="I7" s="152">
        <v>346</v>
      </c>
      <c r="J7" s="142">
        <f t="shared" si="1"/>
        <v>22.543352601156069</v>
      </c>
      <c r="K7" s="37">
        <v>29</v>
      </c>
      <c r="L7" s="152">
        <v>24</v>
      </c>
      <c r="M7" s="131">
        <f>IF(ISERROR((K7-L7)/L7*100),"－",(K7-L7)/L7*100)</f>
        <v>20.833333333333336</v>
      </c>
    </row>
    <row r="8" spans="2:34" ht="16.5" customHeight="1" x14ac:dyDescent="0.15">
      <c r="B8" s="353"/>
      <c r="C8" s="455" t="s">
        <v>42</v>
      </c>
      <c r="D8" s="455"/>
      <c r="E8" s="138">
        <f t="shared" si="4"/>
        <v>574</v>
      </c>
      <c r="F8" s="149">
        <f t="shared" si="0"/>
        <v>521</v>
      </c>
      <c r="G8" s="131">
        <f t="shared" si="3"/>
        <v>10.17274472168906</v>
      </c>
      <c r="H8" s="141">
        <v>374</v>
      </c>
      <c r="I8" s="152">
        <v>331</v>
      </c>
      <c r="J8" s="142">
        <f t="shared" si="1"/>
        <v>12.990936555891238</v>
      </c>
      <c r="K8" s="37">
        <v>200</v>
      </c>
      <c r="L8" s="152">
        <v>190</v>
      </c>
      <c r="M8" s="131">
        <f t="shared" si="2"/>
        <v>5.2631578947368416</v>
      </c>
      <c r="N8" s="65"/>
      <c r="O8" s="65"/>
      <c r="P8" s="65"/>
      <c r="Q8" s="65"/>
      <c r="S8" s="65"/>
      <c r="T8" s="65"/>
    </row>
    <row r="9" spans="2:34" ht="16.5" customHeight="1" x14ac:dyDescent="0.15">
      <c r="B9" s="353"/>
      <c r="C9" s="41"/>
      <c r="D9" s="69" t="s">
        <v>43</v>
      </c>
      <c r="E9" s="138">
        <f t="shared" si="4"/>
        <v>163</v>
      </c>
      <c r="F9" s="149">
        <f t="shared" si="0"/>
        <v>114</v>
      </c>
      <c r="G9" s="131">
        <f t="shared" si="3"/>
        <v>42.982456140350877</v>
      </c>
      <c r="H9" s="141">
        <v>78</v>
      </c>
      <c r="I9" s="152">
        <v>43</v>
      </c>
      <c r="J9" s="142">
        <f t="shared" si="1"/>
        <v>81.395348837209298</v>
      </c>
      <c r="K9" s="37">
        <v>85</v>
      </c>
      <c r="L9" s="152">
        <v>71</v>
      </c>
      <c r="M9" s="131">
        <f t="shared" si="2"/>
        <v>19.718309859154928</v>
      </c>
    </row>
    <row r="10" spans="2:34" ht="16.5" customHeight="1" x14ac:dyDescent="0.15">
      <c r="B10" s="353"/>
      <c r="D10" s="69" t="s">
        <v>155</v>
      </c>
      <c r="E10" s="138">
        <f t="shared" si="4"/>
        <v>5</v>
      </c>
      <c r="F10" s="149">
        <f t="shared" si="0"/>
        <v>9</v>
      </c>
      <c r="G10" s="131">
        <f t="shared" si="3"/>
        <v>-44.444444444444443</v>
      </c>
      <c r="H10" s="141">
        <v>3</v>
      </c>
      <c r="I10" s="152">
        <v>6</v>
      </c>
      <c r="J10" s="142">
        <f t="shared" si="1"/>
        <v>-50</v>
      </c>
      <c r="K10" s="37">
        <v>2</v>
      </c>
      <c r="L10" s="152">
        <v>3</v>
      </c>
      <c r="M10" s="131">
        <f t="shared" si="2"/>
        <v>-33.333333333333329</v>
      </c>
    </row>
    <row r="11" spans="2:34" ht="16.5" customHeight="1" x14ac:dyDescent="0.15">
      <c r="B11" s="353"/>
      <c r="D11" s="69" t="s">
        <v>44</v>
      </c>
      <c r="E11" s="138">
        <f t="shared" si="4"/>
        <v>39</v>
      </c>
      <c r="F11" s="149">
        <f t="shared" si="0"/>
        <v>36</v>
      </c>
      <c r="G11" s="131">
        <f t="shared" si="3"/>
        <v>8.3333333333333321</v>
      </c>
      <c r="H11" s="141">
        <v>26</v>
      </c>
      <c r="I11" s="152">
        <v>27</v>
      </c>
      <c r="J11" s="142">
        <f t="shared" si="1"/>
        <v>-3.7037037037037033</v>
      </c>
      <c r="K11" s="37">
        <v>13</v>
      </c>
      <c r="L11" s="152">
        <v>9</v>
      </c>
      <c r="M11" s="131">
        <f t="shared" si="2"/>
        <v>44.444444444444443</v>
      </c>
    </row>
    <row r="12" spans="2:34" ht="16.5" customHeight="1" x14ac:dyDescent="0.15">
      <c r="B12" s="353"/>
      <c r="D12" s="69" t="s">
        <v>45</v>
      </c>
      <c r="E12" s="138">
        <f t="shared" si="4"/>
        <v>16</v>
      </c>
      <c r="F12" s="149">
        <f t="shared" si="0"/>
        <v>12</v>
      </c>
      <c r="G12" s="131">
        <f t="shared" si="3"/>
        <v>33.333333333333329</v>
      </c>
      <c r="H12" s="141">
        <v>13</v>
      </c>
      <c r="I12" s="152">
        <v>11</v>
      </c>
      <c r="J12" s="142">
        <f t="shared" si="1"/>
        <v>18.181818181818183</v>
      </c>
      <c r="K12" s="37">
        <v>3</v>
      </c>
      <c r="L12" s="152">
        <v>1</v>
      </c>
      <c r="M12" s="131">
        <f t="shared" si="2"/>
        <v>200</v>
      </c>
    </row>
    <row r="13" spans="2:34" ht="16.5" customHeight="1" x14ac:dyDescent="0.15">
      <c r="B13" s="353"/>
      <c r="C13" s="69"/>
      <c r="D13" s="69" t="s">
        <v>46</v>
      </c>
      <c r="E13" s="138">
        <f t="shared" si="4"/>
        <v>13</v>
      </c>
      <c r="F13" s="149">
        <f t="shared" si="0"/>
        <v>11</v>
      </c>
      <c r="G13" s="131">
        <f t="shared" si="3"/>
        <v>18.181818181818183</v>
      </c>
      <c r="H13" s="141">
        <v>8</v>
      </c>
      <c r="I13" s="152">
        <v>10</v>
      </c>
      <c r="J13" s="142">
        <f t="shared" si="1"/>
        <v>-20</v>
      </c>
      <c r="K13" s="37">
        <v>5</v>
      </c>
      <c r="L13" s="152">
        <v>1</v>
      </c>
      <c r="M13" s="131">
        <f t="shared" si="2"/>
        <v>400</v>
      </c>
    </row>
    <row r="14" spans="2:34" ht="16.5" customHeight="1" x14ac:dyDescent="0.15">
      <c r="B14" s="353"/>
      <c r="D14" s="69" t="s">
        <v>166</v>
      </c>
      <c r="E14" s="138">
        <f t="shared" si="4"/>
        <v>5</v>
      </c>
      <c r="F14" s="149">
        <f t="shared" si="0"/>
        <v>8</v>
      </c>
      <c r="G14" s="131">
        <f t="shared" si="3"/>
        <v>-37.5</v>
      </c>
      <c r="H14" s="141">
        <v>3</v>
      </c>
      <c r="I14" s="152">
        <v>3</v>
      </c>
      <c r="J14" s="142">
        <f t="shared" si="1"/>
        <v>0</v>
      </c>
      <c r="K14" s="37">
        <v>2</v>
      </c>
      <c r="L14" s="152">
        <v>5</v>
      </c>
      <c r="M14" s="131">
        <f t="shared" si="2"/>
        <v>-60</v>
      </c>
    </row>
    <row r="15" spans="2:34" ht="16.5" customHeight="1" x14ac:dyDescent="0.15">
      <c r="B15" s="353"/>
      <c r="D15" s="69" t="s">
        <v>141</v>
      </c>
      <c r="E15" s="138">
        <f t="shared" si="4"/>
        <v>7</v>
      </c>
      <c r="F15" s="149">
        <f t="shared" si="0"/>
        <v>8</v>
      </c>
      <c r="G15" s="131">
        <f t="shared" si="3"/>
        <v>-12.5</v>
      </c>
      <c r="H15" s="141">
        <v>6</v>
      </c>
      <c r="I15" s="152">
        <v>7</v>
      </c>
      <c r="J15" s="142">
        <f t="shared" si="1"/>
        <v>-14.285714285714285</v>
      </c>
      <c r="K15" s="37">
        <v>1</v>
      </c>
      <c r="L15" s="152">
        <v>1</v>
      </c>
      <c r="M15" s="131">
        <f t="shared" si="2"/>
        <v>0</v>
      </c>
    </row>
    <row r="16" spans="2:34" ht="16.5" customHeight="1" x14ac:dyDescent="0.15">
      <c r="B16" s="353"/>
      <c r="D16" s="69" t="s">
        <v>47</v>
      </c>
      <c r="E16" s="138">
        <f t="shared" si="4"/>
        <v>54</v>
      </c>
      <c r="F16" s="149">
        <f t="shared" si="0"/>
        <v>57</v>
      </c>
      <c r="G16" s="131">
        <f t="shared" si="3"/>
        <v>-5.2631578947368416</v>
      </c>
      <c r="H16" s="141">
        <v>28</v>
      </c>
      <c r="I16" s="152">
        <v>28</v>
      </c>
      <c r="J16" s="142">
        <f t="shared" si="1"/>
        <v>0</v>
      </c>
      <c r="K16" s="37">
        <v>26</v>
      </c>
      <c r="L16" s="152">
        <v>29</v>
      </c>
      <c r="M16" s="131">
        <f t="shared" si="2"/>
        <v>-10.344827586206897</v>
      </c>
    </row>
    <row r="17" spans="2:20" ht="16.5" customHeight="1" x14ac:dyDescent="0.15">
      <c r="B17" s="353"/>
      <c r="D17" s="69" t="s">
        <v>48</v>
      </c>
      <c r="E17" s="138">
        <f t="shared" si="4"/>
        <v>1</v>
      </c>
      <c r="F17" s="149">
        <f t="shared" si="0"/>
        <v>3</v>
      </c>
      <c r="G17" s="131">
        <f t="shared" si="3"/>
        <v>-66.666666666666657</v>
      </c>
      <c r="H17" s="141">
        <v>0</v>
      </c>
      <c r="I17" s="152">
        <v>2</v>
      </c>
      <c r="J17" s="142">
        <f t="shared" si="1"/>
        <v>-100</v>
      </c>
      <c r="K17" s="37">
        <v>1</v>
      </c>
      <c r="L17" s="152">
        <v>1</v>
      </c>
      <c r="M17" s="131">
        <f t="shared" si="2"/>
        <v>0</v>
      </c>
    </row>
    <row r="18" spans="2:20" ht="16.5" customHeight="1" x14ac:dyDescent="0.15">
      <c r="B18" s="353"/>
      <c r="D18" s="69" t="s">
        <v>49</v>
      </c>
      <c r="E18" s="138">
        <f t="shared" si="4"/>
        <v>30</v>
      </c>
      <c r="F18" s="149">
        <f t="shared" si="0"/>
        <v>16</v>
      </c>
      <c r="G18" s="131">
        <f t="shared" si="3"/>
        <v>87.5</v>
      </c>
      <c r="H18" s="141">
        <v>16</v>
      </c>
      <c r="I18" s="152">
        <v>7</v>
      </c>
      <c r="J18" s="142">
        <f t="shared" si="1"/>
        <v>128.57142857142858</v>
      </c>
      <c r="K18" s="37">
        <v>14</v>
      </c>
      <c r="L18" s="152">
        <v>9</v>
      </c>
      <c r="M18" s="131">
        <f t="shared" si="2"/>
        <v>55.555555555555557</v>
      </c>
    </row>
    <row r="19" spans="2:20" ht="16.5" customHeight="1" x14ac:dyDescent="0.15">
      <c r="B19" s="353"/>
      <c r="D19" s="69" t="s">
        <v>50</v>
      </c>
      <c r="E19" s="138">
        <f t="shared" si="4"/>
        <v>6</v>
      </c>
      <c r="F19" s="149">
        <f t="shared" si="0"/>
        <v>8</v>
      </c>
      <c r="G19" s="131">
        <f t="shared" si="3"/>
        <v>-25</v>
      </c>
      <c r="H19" s="141">
        <v>4</v>
      </c>
      <c r="I19" s="152">
        <v>2</v>
      </c>
      <c r="J19" s="142">
        <f t="shared" si="1"/>
        <v>100</v>
      </c>
      <c r="K19" s="37">
        <v>2</v>
      </c>
      <c r="L19" s="152">
        <v>6</v>
      </c>
      <c r="M19" s="131">
        <f t="shared" si="2"/>
        <v>-66.666666666666657</v>
      </c>
    </row>
    <row r="20" spans="2:20" ht="16.5" customHeight="1" x14ac:dyDescent="0.15">
      <c r="B20" s="353"/>
      <c r="D20" s="69" t="s">
        <v>51</v>
      </c>
      <c r="E20" s="138">
        <f t="shared" si="4"/>
        <v>25</v>
      </c>
      <c r="F20" s="149">
        <f t="shared" si="0"/>
        <v>20</v>
      </c>
      <c r="G20" s="131">
        <f t="shared" si="3"/>
        <v>25</v>
      </c>
      <c r="H20" s="143">
        <v>25</v>
      </c>
      <c r="I20" s="153">
        <v>15</v>
      </c>
      <c r="J20" s="142">
        <f t="shared" si="1"/>
        <v>66.666666666666657</v>
      </c>
      <c r="K20" s="37">
        <v>0</v>
      </c>
      <c r="L20" s="152">
        <v>5</v>
      </c>
      <c r="M20" s="131">
        <f t="shared" si="2"/>
        <v>-100</v>
      </c>
    </row>
    <row r="21" spans="2:20" ht="16.5" customHeight="1" x14ac:dyDescent="0.15">
      <c r="B21" s="353"/>
      <c r="D21" s="69" t="s">
        <v>52</v>
      </c>
      <c r="E21" s="138">
        <f t="shared" si="4"/>
        <v>17</v>
      </c>
      <c r="F21" s="149">
        <f t="shared" si="0"/>
        <v>39</v>
      </c>
      <c r="G21" s="131">
        <f t="shared" si="3"/>
        <v>-56.410256410256409</v>
      </c>
      <c r="H21" s="141">
        <v>17</v>
      </c>
      <c r="I21" s="152">
        <v>17</v>
      </c>
      <c r="J21" s="142">
        <f t="shared" si="1"/>
        <v>0</v>
      </c>
      <c r="K21" s="37">
        <v>0</v>
      </c>
      <c r="L21" s="152">
        <v>22</v>
      </c>
      <c r="M21" s="131">
        <f t="shared" si="2"/>
        <v>-100</v>
      </c>
    </row>
    <row r="22" spans="2:20" ht="16.5" customHeight="1" x14ac:dyDescent="0.15">
      <c r="B22" s="353"/>
      <c r="D22" s="69" t="s">
        <v>167</v>
      </c>
      <c r="E22" s="138">
        <f t="shared" si="4"/>
        <v>3</v>
      </c>
      <c r="F22" s="149">
        <f t="shared" si="0"/>
        <v>4</v>
      </c>
      <c r="G22" s="131">
        <f t="shared" si="3"/>
        <v>-25</v>
      </c>
      <c r="H22" s="141">
        <v>3</v>
      </c>
      <c r="I22" s="152">
        <v>4</v>
      </c>
      <c r="J22" s="142">
        <f t="shared" si="1"/>
        <v>-25</v>
      </c>
      <c r="K22" s="37">
        <v>0</v>
      </c>
      <c r="L22" s="152">
        <v>0</v>
      </c>
      <c r="M22" s="131" t="str">
        <f t="shared" si="2"/>
        <v>－</v>
      </c>
    </row>
    <row r="23" spans="2:20" ht="16.5" customHeight="1" x14ac:dyDescent="0.15">
      <c r="B23" s="353"/>
      <c r="D23" s="69" t="s">
        <v>53</v>
      </c>
      <c r="E23" s="138">
        <f t="shared" si="4"/>
        <v>66</v>
      </c>
      <c r="F23" s="149">
        <f t="shared" si="0"/>
        <v>74</v>
      </c>
      <c r="G23" s="131">
        <f t="shared" si="3"/>
        <v>-10.810810810810811</v>
      </c>
      <c r="H23" s="141">
        <v>58</v>
      </c>
      <c r="I23" s="152">
        <v>66</v>
      </c>
      <c r="J23" s="142">
        <f t="shared" si="1"/>
        <v>-12.121212121212121</v>
      </c>
      <c r="K23" s="37">
        <v>8</v>
      </c>
      <c r="L23" s="152">
        <v>8</v>
      </c>
      <c r="M23" s="131">
        <f t="shared" si="2"/>
        <v>0</v>
      </c>
    </row>
    <row r="24" spans="2:20" ht="16.5" customHeight="1" x14ac:dyDescent="0.15">
      <c r="B24" s="353"/>
      <c r="D24" s="69" t="s">
        <v>142</v>
      </c>
      <c r="E24" s="138">
        <f t="shared" si="4"/>
        <v>10</v>
      </c>
      <c r="F24" s="149">
        <f t="shared" si="0"/>
        <v>9</v>
      </c>
      <c r="G24" s="131">
        <f t="shared" si="3"/>
        <v>11.111111111111111</v>
      </c>
      <c r="H24" s="141">
        <v>8</v>
      </c>
      <c r="I24" s="152">
        <v>8</v>
      </c>
      <c r="J24" s="142">
        <f t="shared" si="1"/>
        <v>0</v>
      </c>
      <c r="K24" s="37">
        <v>2</v>
      </c>
      <c r="L24" s="152">
        <v>1</v>
      </c>
      <c r="M24" s="131">
        <f t="shared" si="2"/>
        <v>100</v>
      </c>
      <c r="P24" s="41"/>
      <c r="Q24" s="41"/>
      <c r="R24" s="41"/>
      <c r="S24" s="41"/>
      <c r="T24" s="41"/>
    </row>
    <row r="25" spans="2:20" ht="16.5" customHeight="1" x14ac:dyDescent="0.15">
      <c r="B25" s="353"/>
      <c r="D25" s="69" t="s">
        <v>143</v>
      </c>
      <c r="E25" s="138">
        <f t="shared" si="4"/>
        <v>30</v>
      </c>
      <c r="F25" s="149">
        <f t="shared" si="0"/>
        <v>26</v>
      </c>
      <c r="G25" s="131">
        <f t="shared" si="3"/>
        <v>15.384615384615385</v>
      </c>
      <c r="H25" s="141">
        <v>24</v>
      </c>
      <c r="I25" s="152">
        <v>26</v>
      </c>
      <c r="J25" s="142">
        <f t="shared" si="1"/>
        <v>-7.6923076923076925</v>
      </c>
      <c r="K25" s="37">
        <v>6</v>
      </c>
      <c r="L25" s="152">
        <v>0</v>
      </c>
      <c r="M25" s="131" t="str">
        <f t="shared" si="2"/>
        <v>－</v>
      </c>
    </row>
    <row r="26" spans="2:20" ht="16.5" customHeight="1" x14ac:dyDescent="0.15">
      <c r="B26" s="353"/>
      <c r="D26" s="69" t="s">
        <v>144</v>
      </c>
      <c r="E26" s="138">
        <f t="shared" si="4"/>
        <v>20</v>
      </c>
      <c r="F26" s="149">
        <f t="shared" si="0"/>
        <v>12</v>
      </c>
      <c r="G26" s="131">
        <f t="shared" si="3"/>
        <v>66.666666666666657</v>
      </c>
      <c r="H26" s="141">
        <v>18</v>
      </c>
      <c r="I26" s="152">
        <v>12</v>
      </c>
      <c r="J26" s="142">
        <f t="shared" si="1"/>
        <v>50</v>
      </c>
      <c r="K26" s="37">
        <v>2</v>
      </c>
      <c r="L26" s="152">
        <v>0</v>
      </c>
      <c r="M26" s="131" t="str">
        <f t="shared" si="2"/>
        <v>－</v>
      </c>
    </row>
    <row r="27" spans="2:20" ht="16.5" customHeight="1" x14ac:dyDescent="0.15">
      <c r="B27" s="353"/>
      <c r="D27" s="73" t="s">
        <v>168</v>
      </c>
      <c r="E27" s="138">
        <f t="shared" si="4"/>
        <v>3</v>
      </c>
      <c r="F27" s="149">
        <f t="shared" si="0"/>
        <v>7</v>
      </c>
      <c r="G27" s="131">
        <f t="shared" si="3"/>
        <v>-57.142857142857139</v>
      </c>
      <c r="H27" s="141">
        <v>0</v>
      </c>
      <c r="I27" s="152">
        <v>4</v>
      </c>
      <c r="J27" s="142">
        <f t="shared" si="1"/>
        <v>-100</v>
      </c>
      <c r="K27" s="37">
        <v>3</v>
      </c>
      <c r="L27" s="152">
        <v>3</v>
      </c>
      <c r="M27" s="131">
        <f t="shared" si="2"/>
        <v>0</v>
      </c>
    </row>
    <row r="28" spans="2:20" ht="16.5" customHeight="1" x14ac:dyDescent="0.15">
      <c r="B28" s="353"/>
      <c r="D28" s="69" t="s">
        <v>54</v>
      </c>
      <c r="E28" s="138">
        <f t="shared" si="4"/>
        <v>24</v>
      </c>
      <c r="F28" s="149">
        <f t="shared" si="0"/>
        <v>18</v>
      </c>
      <c r="G28" s="131">
        <f t="shared" si="3"/>
        <v>33.333333333333329</v>
      </c>
      <c r="H28" s="141">
        <v>17</v>
      </c>
      <c r="I28" s="152">
        <v>10</v>
      </c>
      <c r="J28" s="142">
        <f t="shared" si="1"/>
        <v>70</v>
      </c>
      <c r="K28" s="37">
        <v>7</v>
      </c>
      <c r="L28" s="152">
        <v>8</v>
      </c>
      <c r="M28" s="131">
        <f t="shared" si="2"/>
        <v>-12.5</v>
      </c>
    </row>
    <row r="29" spans="2:20" ht="16.5" customHeight="1" x14ac:dyDescent="0.15">
      <c r="B29" s="353"/>
      <c r="D29" s="69" t="s">
        <v>100</v>
      </c>
      <c r="E29" s="138">
        <f t="shared" si="4"/>
        <v>3</v>
      </c>
      <c r="F29" s="149">
        <f t="shared" si="0"/>
        <v>5</v>
      </c>
      <c r="G29" s="131">
        <f t="shared" si="3"/>
        <v>-40</v>
      </c>
      <c r="H29" s="141">
        <v>3</v>
      </c>
      <c r="I29" s="152">
        <v>4</v>
      </c>
      <c r="J29" s="142">
        <f t="shared" si="1"/>
        <v>-25</v>
      </c>
      <c r="K29" s="37">
        <v>0</v>
      </c>
      <c r="L29" s="152">
        <v>1</v>
      </c>
      <c r="M29" s="131">
        <f t="shared" si="2"/>
        <v>-100</v>
      </c>
    </row>
    <row r="30" spans="2:20" ht="16.5" customHeight="1" x14ac:dyDescent="0.15">
      <c r="B30" s="353"/>
      <c r="D30" s="69" t="s">
        <v>145</v>
      </c>
      <c r="E30" s="138">
        <f t="shared" si="4"/>
        <v>13</v>
      </c>
      <c r="F30" s="149">
        <f t="shared" si="0"/>
        <v>13</v>
      </c>
      <c r="G30" s="131">
        <f t="shared" si="3"/>
        <v>0</v>
      </c>
      <c r="H30" s="141">
        <v>6</v>
      </c>
      <c r="I30" s="152">
        <v>11</v>
      </c>
      <c r="J30" s="142">
        <f t="shared" si="1"/>
        <v>-45.454545454545453</v>
      </c>
      <c r="K30" s="37">
        <v>7</v>
      </c>
      <c r="L30" s="152">
        <v>2</v>
      </c>
      <c r="M30" s="131">
        <f t="shared" si="2"/>
        <v>250</v>
      </c>
    </row>
    <row r="31" spans="2:20" ht="16.5" customHeight="1" x14ac:dyDescent="0.15">
      <c r="B31" s="353"/>
      <c r="D31" s="69" t="s">
        <v>55</v>
      </c>
      <c r="E31" s="138">
        <f t="shared" si="4"/>
        <v>21</v>
      </c>
      <c r="F31" s="149">
        <f t="shared" si="0"/>
        <v>12</v>
      </c>
      <c r="G31" s="131">
        <f t="shared" si="3"/>
        <v>75</v>
      </c>
      <c r="H31" s="141">
        <v>10</v>
      </c>
      <c r="I31" s="152">
        <v>8</v>
      </c>
      <c r="J31" s="142">
        <f t="shared" si="1"/>
        <v>25</v>
      </c>
      <c r="K31" s="37">
        <v>11</v>
      </c>
      <c r="L31" s="152">
        <v>4</v>
      </c>
      <c r="M31" s="131">
        <f t="shared" si="2"/>
        <v>175</v>
      </c>
    </row>
    <row r="32" spans="2:20" ht="16.5" customHeight="1" x14ac:dyDescent="0.15">
      <c r="B32" s="353"/>
      <c r="C32" s="455" t="s">
        <v>169</v>
      </c>
      <c r="D32" s="455"/>
      <c r="E32" s="138">
        <f t="shared" si="4"/>
        <v>5</v>
      </c>
      <c r="F32" s="149">
        <f t="shared" si="0"/>
        <v>8</v>
      </c>
      <c r="G32" s="131">
        <f t="shared" si="3"/>
        <v>-37.5</v>
      </c>
      <c r="H32" s="141">
        <v>5</v>
      </c>
      <c r="I32" s="152">
        <v>8</v>
      </c>
      <c r="J32" s="142">
        <f t="shared" si="1"/>
        <v>-37.5</v>
      </c>
      <c r="K32" s="37">
        <v>0</v>
      </c>
      <c r="L32" s="152">
        <v>0</v>
      </c>
      <c r="M32" s="131" t="str">
        <f t="shared" si="2"/>
        <v>－</v>
      </c>
    </row>
    <row r="33" spans="2:14" ht="16.5" customHeight="1" x14ac:dyDescent="0.15">
      <c r="B33" s="353"/>
      <c r="C33" s="455" t="s">
        <v>97</v>
      </c>
      <c r="D33" s="455"/>
      <c r="E33" s="138">
        <f t="shared" si="4"/>
        <v>21</v>
      </c>
      <c r="F33" s="149">
        <f t="shared" si="0"/>
        <v>15</v>
      </c>
      <c r="G33" s="131">
        <f t="shared" si="3"/>
        <v>40</v>
      </c>
      <c r="H33" s="141">
        <v>13</v>
      </c>
      <c r="I33" s="152">
        <v>11</v>
      </c>
      <c r="J33" s="142">
        <f t="shared" si="1"/>
        <v>18.181818181818183</v>
      </c>
      <c r="K33" s="61">
        <v>8</v>
      </c>
      <c r="L33" s="153">
        <v>4</v>
      </c>
      <c r="M33" s="131">
        <f t="shared" si="2"/>
        <v>100</v>
      </c>
    </row>
    <row r="34" spans="2:14" ht="16.5" customHeight="1" x14ac:dyDescent="0.15">
      <c r="B34" s="353"/>
      <c r="C34" s="455" t="s">
        <v>170</v>
      </c>
      <c r="D34" s="455"/>
      <c r="E34" s="138">
        <f t="shared" si="4"/>
        <v>254</v>
      </c>
      <c r="F34" s="149">
        <f t="shared" si="0"/>
        <v>287</v>
      </c>
      <c r="G34" s="131">
        <f t="shared" si="3"/>
        <v>-11.498257839721255</v>
      </c>
      <c r="H34" s="141">
        <v>174</v>
      </c>
      <c r="I34" s="152">
        <v>229</v>
      </c>
      <c r="J34" s="142">
        <f t="shared" si="1"/>
        <v>-24.017467248908297</v>
      </c>
      <c r="K34" s="37">
        <v>80</v>
      </c>
      <c r="L34" s="152">
        <v>58</v>
      </c>
      <c r="M34" s="131">
        <f t="shared" si="2"/>
        <v>37.931034482758619</v>
      </c>
    </row>
    <row r="35" spans="2:14" ht="16.5" customHeight="1" x14ac:dyDescent="0.15">
      <c r="B35" s="353"/>
      <c r="C35" s="455" t="s">
        <v>171</v>
      </c>
      <c r="D35" s="455"/>
      <c r="E35" s="138">
        <f t="shared" si="4"/>
        <v>708</v>
      </c>
      <c r="F35" s="149">
        <f t="shared" si="0"/>
        <v>740</v>
      </c>
      <c r="G35" s="131">
        <f t="shared" si="3"/>
        <v>-4.3243243243243246</v>
      </c>
      <c r="H35" s="141">
        <v>333</v>
      </c>
      <c r="I35" s="152">
        <v>346</v>
      </c>
      <c r="J35" s="142">
        <f t="shared" si="1"/>
        <v>-3.7572254335260116</v>
      </c>
      <c r="K35" s="37">
        <v>375</v>
      </c>
      <c r="L35" s="152">
        <v>394</v>
      </c>
      <c r="M35" s="131">
        <f t="shared" si="2"/>
        <v>-4.8223350253807107</v>
      </c>
    </row>
    <row r="36" spans="2:14" ht="16.5" customHeight="1" x14ac:dyDescent="0.15">
      <c r="B36" s="353"/>
      <c r="C36" s="455" t="s">
        <v>172</v>
      </c>
      <c r="D36" s="455"/>
      <c r="E36" s="138">
        <f t="shared" si="4"/>
        <v>31</v>
      </c>
      <c r="F36" s="149">
        <f t="shared" si="0"/>
        <v>35</v>
      </c>
      <c r="G36" s="131">
        <f t="shared" si="3"/>
        <v>-11.428571428571429</v>
      </c>
      <c r="H36" s="141">
        <v>25</v>
      </c>
      <c r="I36" s="152">
        <v>34</v>
      </c>
      <c r="J36" s="142">
        <f t="shared" si="1"/>
        <v>-26.47058823529412</v>
      </c>
      <c r="K36" s="37">
        <v>6</v>
      </c>
      <c r="L36" s="152">
        <v>1</v>
      </c>
      <c r="M36" s="131">
        <f t="shared" si="2"/>
        <v>500</v>
      </c>
    </row>
    <row r="37" spans="2:14" ht="16.5" customHeight="1" x14ac:dyDescent="0.15">
      <c r="B37" s="353"/>
      <c r="C37" s="455" t="s">
        <v>173</v>
      </c>
      <c r="D37" s="455"/>
      <c r="E37" s="138">
        <f t="shared" si="4"/>
        <v>55</v>
      </c>
      <c r="F37" s="149">
        <f t="shared" si="0"/>
        <v>82</v>
      </c>
      <c r="G37" s="131">
        <f t="shared" si="3"/>
        <v>-32.926829268292686</v>
      </c>
      <c r="H37" s="141">
        <v>40</v>
      </c>
      <c r="I37" s="152">
        <v>69</v>
      </c>
      <c r="J37" s="142">
        <f t="shared" si="1"/>
        <v>-42.028985507246375</v>
      </c>
      <c r="K37" s="61">
        <v>15</v>
      </c>
      <c r="L37" s="153">
        <v>13</v>
      </c>
      <c r="M37" s="131">
        <f t="shared" si="2"/>
        <v>15.384615384615385</v>
      </c>
    </row>
    <row r="38" spans="2:14" ht="16.5" customHeight="1" x14ac:dyDescent="0.15">
      <c r="B38" s="353"/>
      <c r="C38" s="543" t="s">
        <v>174</v>
      </c>
      <c r="D38" s="543"/>
      <c r="E38" s="138">
        <f t="shared" si="4"/>
        <v>76</v>
      </c>
      <c r="F38" s="149">
        <f t="shared" si="0"/>
        <v>58</v>
      </c>
      <c r="G38" s="131">
        <f t="shared" si="3"/>
        <v>31.03448275862069</v>
      </c>
      <c r="H38" s="141">
        <v>52</v>
      </c>
      <c r="I38" s="152">
        <v>31</v>
      </c>
      <c r="J38" s="142">
        <f t="shared" si="1"/>
        <v>67.741935483870961</v>
      </c>
      <c r="K38" s="37">
        <v>24</v>
      </c>
      <c r="L38" s="152">
        <v>27</v>
      </c>
      <c r="M38" s="131">
        <f t="shared" si="2"/>
        <v>-11.111111111111111</v>
      </c>
    </row>
    <row r="39" spans="2:14" ht="16.5" customHeight="1" x14ac:dyDescent="0.15">
      <c r="B39" s="353"/>
      <c r="C39" s="455" t="s">
        <v>175</v>
      </c>
      <c r="D39" s="455"/>
      <c r="E39" s="138">
        <f t="shared" si="4"/>
        <v>373</v>
      </c>
      <c r="F39" s="149">
        <f t="shared" si="0"/>
        <v>545</v>
      </c>
      <c r="G39" s="131">
        <f t="shared" si="3"/>
        <v>-31.559633027522938</v>
      </c>
      <c r="H39" s="143">
        <v>89</v>
      </c>
      <c r="I39" s="153">
        <v>224</v>
      </c>
      <c r="J39" s="142">
        <f t="shared" si="1"/>
        <v>-60.267857142857139</v>
      </c>
      <c r="K39" s="37">
        <v>284</v>
      </c>
      <c r="L39" s="152">
        <v>321</v>
      </c>
      <c r="M39" s="131">
        <f t="shared" si="2"/>
        <v>-11.526479750778815</v>
      </c>
    </row>
    <row r="40" spans="2:14" ht="16.5" customHeight="1" x14ac:dyDescent="0.15">
      <c r="B40" s="353"/>
      <c r="C40" s="455" t="s">
        <v>176</v>
      </c>
      <c r="D40" s="455" t="s">
        <v>140</v>
      </c>
      <c r="E40" s="138">
        <f t="shared" si="4"/>
        <v>196</v>
      </c>
      <c r="F40" s="149">
        <f t="shared" si="0"/>
        <v>210</v>
      </c>
      <c r="G40" s="131">
        <f t="shared" si="3"/>
        <v>-6.666666666666667</v>
      </c>
      <c r="H40" s="141">
        <v>105</v>
      </c>
      <c r="I40" s="152">
        <v>98</v>
      </c>
      <c r="J40" s="142">
        <f t="shared" si="1"/>
        <v>7.1428571428571423</v>
      </c>
      <c r="K40" s="37">
        <v>91</v>
      </c>
      <c r="L40" s="152">
        <v>112</v>
      </c>
      <c r="M40" s="131">
        <f t="shared" si="2"/>
        <v>-18.75</v>
      </c>
    </row>
    <row r="41" spans="2:14" ht="16.5" customHeight="1" x14ac:dyDescent="0.15">
      <c r="B41" s="353"/>
      <c r="C41" s="455" t="s">
        <v>156</v>
      </c>
      <c r="D41" s="455"/>
      <c r="E41" s="138">
        <f t="shared" si="4"/>
        <v>493</v>
      </c>
      <c r="F41" s="149">
        <f t="shared" si="0"/>
        <v>701</v>
      </c>
      <c r="G41" s="131">
        <f t="shared" si="3"/>
        <v>-29.671897289586308</v>
      </c>
      <c r="H41" s="141">
        <v>185</v>
      </c>
      <c r="I41" s="152">
        <v>312</v>
      </c>
      <c r="J41" s="142">
        <f t="shared" si="1"/>
        <v>-40.705128205128204</v>
      </c>
      <c r="K41" s="37">
        <v>308</v>
      </c>
      <c r="L41" s="152">
        <v>389</v>
      </c>
      <c r="M41" s="131">
        <f t="shared" si="2"/>
        <v>-20.822622107969153</v>
      </c>
    </row>
    <row r="42" spans="2:14" ht="16.5" customHeight="1" x14ac:dyDescent="0.15">
      <c r="B42" s="353"/>
      <c r="C42" s="455" t="s">
        <v>157</v>
      </c>
      <c r="D42" s="455"/>
      <c r="E42" s="138">
        <f t="shared" si="4"/>
        <v>1541</v>
      </c>
      <c r="F42" s="149">
        <f t="shared" si="0"/>
        <v>1577</v>
      </c>
      <c r="G42" s="131">
        <f t="shared" si="3"/>
        <v>-2.2828154724159799</v>
      </c>
      <c r="H42" s="141">
        <v>788</v>
      </c>
      <c r="I42" s="152">
        <v>778</v>
      </c>
      <c r="J42" s="142">
        <f t="shared" si="1"/>
        <v>1.2853470437017995</v>
      </c>
      <c r="K42" s="37">
        <v>753</v>
      </c>
      <c r="L42" s="152">
        <v>799</v>
      </c>
      <c r="M42" s="131">
        <f t="shared" si="2"/>
        <v>-5.7571964956195245</v>
      </c>
    </row>
    <row r="43" spans="2:14" ht="16.5" customHeight="1" x14ac:dyDescent="0.15">
      <c r="B43" s="353"/>
      <c r="C43" s="455" t="s">
        <v>98</v>
      </c>
      <c r="D43" s="455"/>
      <c r="E43" s="138">
        <f t="shared" si="4"/>
        <v>74</v>
      </c>
      <c r="F43" s="149">
        <f t="shared" si="0"/>
        <v>102</v>
      </c>
      <c r="G43" s="131">
        <f t="shared" si="3"/>
        <v>-27.450980392156865</v>
      </c>
      <c r="H43" s="141">
        <v>26</v>
      </c>
      <c r="I43" s="152">
        <v>27</v>
      </c>
      <c r="J43" s="142">
        <f t="shared" si="1"/>
        <v>-3.7037037037037033</v>
      </c>
      <c r="K43" s="37">
        <v>48</v>
      </c>
      <c r="L43" s="152">
        <v>75</v>
      </c>
      <c r="M43" s="131">
        <f t="shared" si="2"/>
        <v>-36</v>
      </c>
    </row>
    <row r="44" spans="2:14" ht="16.5" customHeight="1" x14ac:dyDescent="0.15">
      <c r="B44" s="353"/>
      <c r="C44" s="455" t="s">
        <v>56</v>
      </c>
      <c r="D44" s="455"/>
      <c r="E44" s="138">
        <f t="shared" si="4"/>
        <v>499</v>
      </c>
      <c r="F44" s="149">
        <f t="shared" si="0"/>
        <v>540</v>
      </c>
      <c r="G44" s="131">
        <f t="shared" si="3"/>
        <v>-7.5925925925925926</v>
      </c>
      <c r="H44" s="141">
        <v>246</v>
      </c>
      <c r="I44" s="152">
        <v>261</v>
      </c>
      <c r="J44" s="142">
        <f t="shared" si="1"/>
        <v>-5.7471264367816088</v>
      </c>
      <c r="K44" s="37">
        <v>253</v>
      </c>
      <c r="L44" s="152">
        <v>279</v>
      </c>
      <c r="M44" s="131">
        <f t="shared" si="2"/>
        <v>-9.3189964157706093</v>
      </c>
    </row>
    <row r="45" spans="2:14" ht="16.5" customHeight="1" x14ac:dyDescent="0.15">
      <c r="B45" s="354"/>
      <c r="C45" s="506" t="s">
        <v>99</v>
      </c>
      <c r="D45" s="506"/>
      <c r="E45" s="139">
        <f t="shared" si="4"/>
        <v>344</v>
      </c>
      <c r="F45" s="150">
        <f t="shared" si="0"/>
        <v>332</v>
      </c>
      <c r="G45" s="134">
        <f t="shared" si="3"/>
        <v>3.6144578313253009</v>
      </c>
      <c r="H45" s="144">
        <v>72</v>
      </c>
      <c r="I45" s="154">
        <v>62</v>
      </c>
      <c r="J45" s="145">
        <f t="shared" si="1"/>
        <v>16.129032258064516</v>
      </c>
      <c r="K45" s="133">
        <v>272</v>
      </c>
      <c r="L45" s="154">
        <v>270</v>
      </c>
      <c r="M45" s="134">
        <f t="shared" si="2"/>
        <v>0.74074074074074081</v>
      </c>
    </row>
    <row r="46" spans="2:14" ht="16.5" customHeight="1" x14ac:dyDescent="0.15">
      <c r="B46" s="364" t="s">
        <v>57</v>
      </c>
      <c r="C46" s="313"/>
      <c r="D46" s="313"/>
      <c r="E46" s="140">
        <f>SUM(H46+K46)</f>
        <v>5781</v>
      </c>
      <c r="F46" s="151">
        <f>SUM(I46+L46)</f>
        <v>6215</v>
      </c>
      <c r="G46" s="136">
        <f t="shared" si="3"/>
        <v>-6.9831053901850364</v>
      </c>
      <c r="H46" s="146">
        <f>SUM(H5:H8,H32:H45)</f>
        <v>2982</v>
      </c>
      <c r="I46" s="155">
        <f>SUM(I5:I8,I32:I45)</f>
        <v>3191</v>
      </c>
      <c r="J46" s="147">
        <f t="shared" ref="J46:J52" si="5">IF(ISERROR((H46-I46)/I46*100),"－",(H46-I46)/I46*100)</f>
        <v>-6.5496709495455967</v>
      </c>
      <c r="K46" s="135">
        <f>SUM(K5:K8,K32:K45)</f>
        <v>2799</v>
      </c>
      <c r="L46" s="155">
        <f>SUM(L5:L8,L32:L45)</f>
        <v>3024</v>
      </c>
      <c r="M46" s="136">
        <f t="shared" si="2"/>
        <v>-7.4404761904761907</v>
      </c>
    </row>
    <row r="47" spans="2:14" ht="16.5" customHeight="1" x14ac:dyDescent="0.15">
      <c r="B47" s="353" t="s">
        <v>58</v>
      </c>
      <c r="C47" s="421" t="s">
        <v>149</v>
      </c>
      <c r="D47" s="421"/>
      <c r="E47" s="138">
        <f t="shared" ref="E47:E52" si="6">SUM(H47+K47)</f>
        <v>3734</v>
      </c>
      <c r="F47" s="149">
        <f t="shared" ref="F47:F52" si="7">SUM(I47+L47)</f>
        <v>3777</v>
      </c>
      <c r="G47" s="131">
        <f>IF(ISERROR((E47-F47)/F47*100),"－",(E47-F47)/F47*100)</f>
        <v>-1.1384696849351337</v>
      </c>
      <c r="H47" s="141">
        <v>1897</v>
      </c>
      <c r="I47" s="152">
        <v>1932</v>
      </c>
      <c r="J47" s="142">
        <f t="shared" si="5"/>
        <v>-1.8115942028985508</v>
      </c>
      <c r="K47" s="37">
        <v>1837</v>
      </c>
      <c r="L47" s="224">
        <v>1845</v>
      </c>
      <c r="M47" s="131">
        <f t="shared" si="2"/>
        <v>-0.43360433604336046</v>
      </c>
      <c r="N47" s="41"/>
    </row>
    <row r="48" spans="2:14" ht="16.5" customHeight="1" x14ac:dyDescent="0.15">
      <c r="B48" s="353"/>
      <c r="C48" s="538" t="s">
        <v>158</v>
      </c>
      <c r="D48" s="538"/>
      <c r="E48" s="138">
        <f t="shared" si="6"/>
        <v>1301</v>
      </c>
      <c r="F48" s="149">
        <f t="shared" si="7"/>
        <v>1503</v>
      </c>
      <c r="G48" s="131">
        <f t="shared" si="3"/>
        <v>-13.439787092481703</v>
      </c>
      <c r="H48" s="141">
        <v>716</v>
      </c>
      <c r="I48" s="152">
        <v>770</v>
      </c>
      <c r="J48" s="142">
        <f t="shared" si="5"/>
        <v>-7.0129870129870122</v>
      </c>
      <c r="K48" s="37">
        <v>585</v>
      </c>
      <c r="L48" s="152">
        <v>733</v>
      </c>
      <c r="M48" s="131">
        <f t="shared" si="2"/>
        <v>-20.190995907230562</v>
      </c>
      <c r="N48" s="41"/>
    </row>
    <row r="49" spans="2:37" ht="16.5" customHeight="1" x14ac:dyDescent="0.15">
      <c r="B49" s="353"/>
      <c r="C49" s="421" t="s">
        <v>59</v>
      </c>
      <c r="D49" s="421"/>
      <c r="E49" s="138">
        <f t="shared" si="6"/>
        <v>522</v>
      </c>
      <c r="F49" s="149">
        <f t="shared" si="7"/>
        <v>714</v>
      </c>
      <c r="G49" s="131">
        <f t="shared" si="3"/>
        <v>-26.890756302521009</v>
      </c>
      <c r="H49" s="141">
        <v>275</v>
      </c>
      <c r="I49" s="152">
        <v>359</v>
      </c>
      <c r="J49" s="142">
        <f t="shared" si="5"/>
        <v>-23.398328690807798</v>
      </c>
      <c r="K49" s="37">
        <v>247</v>
      </c>
      <c r="L49" s="152">
        <v>355</v>
      </c>
      <c r="M49" s="131">
        <f t="shared" si="2"/>
        <v>-30.422535211267604</v>
      </c>
    </row>
    <row r="50" spans="2:37" ht="16.5" customHeight="1" x14ac:dyDescent="0.15">
      <c r="B50" s="353"/>
      <c r="C50" s="421" t="s">
        <v>60</v>
      </c>
      <c r="D50" s="421"/>
      <c r="E50" s="138">
        <f t="shared" si="6"/>
        <v>111</v>
      </c>
      <c r="F50" s="149">
        <f t="shared" si="7"/>
        <v>103</v>
      </c>
      <c r="G50" s="131">
        <f t="shared" si="3"/>
        <v>7.7669902912621351</v>
      </c>
      <c r="H50" s="141">
        <v>37</v>
      </c>
      <c r="I50" s="152">
        <v>67</v>
      </c>
      <c r="J50" s="142">
        <f t="shared" si="5"/>
        <v>-44.776119402985074</v>
      </c>
      <c r="K50" s="37">
        <v>74</v>
      </c>
      <c r="L50" s="152">
        <v>36</v>
      </c>
      <c r="M50" s="131">
        <f t="shared" si="2"/>
        <v>105.55555555555556</v>
      </c>
    </row>
    <row r="51" spans="2:37" ht="16.5" customHeight="1" x14ac:dyDescent="0.15">
      <c r="B51" s="353"/>
      <c r="C51" s="421" t="s">
        <v>61</v>
      </c>
      <c r="D51" s="421"/>
      <c r="E51" s="138">
        <f t="shared" si="6"/>
        <v>44</v>
      </c>
      <c r="F51" s="149">
        <f t="shared" si="7"/>
        <v>55</v>
      </c>
      <c r="G51" s="131">
        <f>IF(ISERROR((E51-F51)/F51*100),"－",(E51-F51)/F51*100)</f>
        <v>-20</v>
      </c>
      <c r="H51" s="141">
        <v>22</v>
      </c>
      <c r="I51" s="152">
        <v>24</v>
      </c>
      <c r="J51" s="142">
        <f t="shared" si="5"/>
        <v>-8.3333333333333321</v>
      </c>
      <c r="K51" s="37">
        <v>22</v>
      </c>
      <c r="L51" s="152">
        <v>31</v>
      </c>
      <c r="M51" s="131">
        <f t="shared" si="2"/>
        <v>-29.032258064516132</v>
      </c>
    </row>
    <row r="52" spans="2:37" ht="16.5" customHeight="1" x14ac:dyDescent="0.15">
      <c r="B52" s="354"/>
      <c r="C52" s="542" t="s">
        <v>183</v>
      </c>
      <c r="D52" s="542"/>
      <c r="E52" s="139">
        <f t="shared" si="6"/>
        <v>69</v>
      </c>
      <c r="F52" s="150">
        <f t="shared" si="7"/>
        <v>63</v>
      </c>
      <c r="G52" s="134">
        <f t="shared" si="3"/>
        <v>9.5238095238095237</v>
      </c>
      <c r="H52" s="144">
        <v>35</v>
      </c>
      <c r="I52" s="154">
        <v>39</v>
      </c>
      <c r="J52" s="145">
        <f t="shared" si="5"/>
        <v>-10.256410256410255</v>
      </c>
      <c r="K52" s="133">
        <v>34</v>
      </c>
      <c r="L52" s="154">
        <v>24</v>
      </c>
      <c r="M52" s="134">
        <f t="shared" si="2"/>
        <v>41.666666666666671</v>
      </c>
    </row>
    <row r="53" spans="2:37" ht="18" customHeight="1" x14ac:dyDescent="0.15">
      <c r="B53" s="62" t="s">
        <v>212</v>
      </c>
      <c r="C53" s="17"/>
      <c r="D53" s="17"/>
      <c r="H53" s="25"/>
      <c r="I53" s="25"/>
      <c r="J53" s="25"/>
      <c r="K53" s="25"/>
      <c r="L53" s="25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:37" ht="18" customHeight="1" x14ac:dyDescent="0.15">
      <c r="B54" s="17"/>
      <c r="C54" s="17"/>
      <c r="D54" s="17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2:37" x14ac:dyDescent="0.15">
      <c r="B55" s="427" t="s">
        <v>131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3"/>
      <c r="O55" s="3"/>
      <c r="P55" s="3"/>
      <c r="Q55" s="3"/>
    </row>
    <row r="56" spans="2:37" x14ac:dyDescent="0.15"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</row>
    <row r="58" spans="2:37" x14ac:dyDescent="0.15">
      <c r="H58" s="25"/>
      <c r="I58" s="25"/>
      <c r="J58" s="25"/>
      <c r="K58" s="25"/>
      <c r="L58" s="25"/>
      <c r="M58" s="25"/>
      <c r="N58" s="25"/>
    </row>
    <row r="59" spans="2:37" x14ac:dyDescent="0.15">
      <c r="H59" s="25"/>
      <c r="I59" s="25"/>
      <c r="J59" s="25"/>
      <c r="K59" s="25"/>
    </row>
  </sheetData>
  <mergeCells count="36"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  <mergeCell ref="B55:M55"/>
    <mergeCell ref="C52:D52"/>
    <mergeCell ref="C44:D44"/>
    <mergeCell ref="C38:D38"/>
    <mergeCell ref="C40:D40"/>
    <mergeCell ref="C43:D43"/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zoomScaleNormal="100" zoomScaleSheetLayoutView="100" workbookViewId="0">
      <pane ySplit="5" topLeftCell="A6" activePane="bottomLeft" state="frozen"/>
      <selection activeCell="K7" sqref="K7:M7"/>
      <selection pane="bottomLeft"/>
    </sheetView>
  </sheetViews>
  <sheetFormatPr defaultRowHeight="13.5" x14ac:dyDescent="0.15"/>
  <cols>
    <col min="1" max="1" width="3.875" style="21" customWidth="1"/>
    <col min="2" max="2" width="3.37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3" customWidth="1"/>
    <col min="25" max="26" width="2" style="21" customWidth="1"/>
    <col min="27" max="27" width="6.625" style="21" customWidth="1"/>
    <col min="28" max="28" width="2" style="21" customWidth="1"/>
    <col min="29" max="29" width="4.125" style="21" customWidth="1"/>
    <col min="30" max="30" width="7.75" style="23" customWidth="1"/>
    <col min="31" max="35" width="6.625" style="23" customWidth="1"/>
    <col min="36" max="38" width="8.625" style="21" customWidth="1"/>
    <col min="39" max="16384" width="9" style="21"/>
  </cols>
  <sheetData>
    <row r="1" spans="2:37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  <c r="Y1" s="46"/>
      <c r="Z1" s="46"/>
      <c r="AA1" s="46"/>
    </row>
    <row r="2" spans="2:37" ht="27" customHeight="1" x14ac:dyDescent="0.15">
      <c r="B2" s="19" t="s">
        <v>62</v>
      </c>
      <c r="C2" s="20"/>
      <c r="D2" s="20"/>
      <c r="E2" s="20"/>
      <c r="F2" s="20"/>
      <c r="G2" s="20"/>
      <c r="H2" s="20"/>
      <c r="U2" s="559" t="s">
        <v>196</v>
      </c>
      <c r="V2" s="559"/>
      <c r="W2" s="559"/>
      <c r="X2" s="559"/>
      <c r="Y2" s="559"/>
      <c r="Z2" s="559"/>
      <c r="AA2" s="559"/>
      <c r="AB2" s="559"/>
    </row>
    <row r="3" spans="2:37" ht="25.5" customHeight="1" x14ac:dyDescent="0.15">
      <c r="B3" s="157"/>
      <c r="C3" s="583" t="s">
        <v>159</v>
      </c>
      <c r="D3" s="584"/>
      <c r="E3" s="563" t="s">
        <v>63</v>
      </c>
      <c r="F3" s="561"/>
      <c r="G3" s="561"/>
      <c r="H3" s="561"/>
      <c r="I3" s="561"/>
      <c r="J3" s="561"/>
      <c r="K3" s="561"/>
      <c r="L3" s="561"/>
      <c r="M3" s="562"/>
      <c r="N3" s="561" t="s">
        <v>64</v>
      </c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2"/>
      <c r="Z3" s="560" t="s">
        <v>119</v>
      </c>
      <c r="AA3" s="412"/>
      <c r="AB3" s="363"/>
    </row>
    <row r="4" spans="2:37" ht="25.5" customHeight="1" x14ac:dyDescent="0.15">
      <c r="B4" s="77"/>
      <c r="D4" s="165"/>
      <c r="E4" s="362" t="s">
        <v>114</v>
      </c>
      <c r="F4" s="412"/>
      <c r="G4" s="412"/>
      <c r="H4" s="362" t="s">
        <v>115</v>
      </c>
      <c r="I4" s="412"/>
      <c r="J4" s="363"/>
      <c r="K4" s="412" t="s">
        <v>116</v>
      </c>
      <c r="L4" s="412"/>
      <c r="M4" s="363"/>
      <c r="N4" s="412" t="s">
        <v>117</v>
      </c>
      <c r="O4" s="412"/>
      <c r="P4" s="412"/>
      <c r="Q4" s="563" t="s">
        <v>65</v>
      </c>
      <c r="R4" s="561"/>
      <c r="S4" s="561"/>
      <c r="T4" s="561"/>
      <c r="U4" s="561"/>
      <c r="V4" s="562"/>
      <c r="W4" s="362" t="s">
        <v>118</v>
      </c>
      <c r="X4" s="412"/>
      <c r="Y4" s="363"/>
      <c r="Z4" s="359"/>
      <c r="AA4" s="359"/>
      <c r="AB4" s="356"/>
    </row>
    <row r="5" spans="2:37" ht="25.5" customHeight="1" x14ac:dyDescent="0.15">
      <c r="B5" s="161" t="s">
        <v>5</v>
      </c>
      <c r="C5" s="162"/>
      <c r="D5" s="166"/>
      <c r="E5" s="564"/>
      <c r="F5" s="411"/>
      <c r="G5" s="411"/>
      <c r="H5" s="564"/>
      <c r="I5" s="411"/>
      <c r="J5" s="358"/>
      <c r="K5" s="411"/>
      <c r="L5" s="411"/>
      <c r="M5" s="358"/>
      <c r="N5" s="411"/>
      <c r="O5" s="411"/>
      <c r="P5" s="411"/>
      <c r="Q5" s="563" t="s">
        <v>3</v>
      </c>
      <c r="R5" s="561"/>
      <c r="S5" s="562"/>
      <c r="T5" s="561" t="s">
        <v>66</v>
      </c>
      <c r="U5" s="561"/>
      <c r="V5" s="562"/>
      <c r="W5" s="564"/>
      <c r="X5" s="411"/>
      <c r="Y5" s="358"/>
      <c r="Z5" s="411"/>
      <c r="AA5" s="411"/>
      <c r="AB5" s="358"/>
    </row>
    <row r="6" spans="2:37" ht="17.25" customHeight="1" x14ac:dyDescent="0.15">
      <c r="B6" s="552" t="s">
        <v>7</v>
      </c>
      <c r="C6" s="359">
        <v>25</v>
      </c>
      <c r="D6" s="356"/>
      <c r="E6" s="555">
        <v>51</v>
      </c>
      <c r="F6" s="556"/>
      <c r="G6" s="556"/>
      <c r="H6" s="555">
        <v>48</v>
      </c>
      <c r="I6" s="556"/>
      <c r="J6" s="557"/>
      <c r="K6" s="558">
        <v>16656</v>
      </c>
      <c r="L6" s="556"/>
      <c r="M6" s="557"/>
      <c r="N6" s="558">
        <v>3363</v>
      </c>
      <c r="O6" s="556"/>
      <c r="P6" s="556"/>
      <c r="Q6" s="555">
        <v>3196</v>
      </c>
      <c r="R6" s="556"/>
      <c r="S6" s="557"/>
      <c r="T6" s="558">
        <v>260</v>
      </c>
      <c r="U6" s="556"/>
      <c r="V6" s="557"/>
      <c r="W6" s="555">
        <v>226880</v>
      </c>
      <c r="X6" s="556"/>
      <c r="Y6" s="557"/>
      <c r="Z6" s="558">
        <v>2255</v>
      </c>
      <c r="AA6" s="556"/>
      <c r="AB6" s="557"/>
    </row>
    <row r="7" spans="2:37" ht="17.25" customHeight="1" x14ac:dyDescent="0.15">
      <c r="B7" s="553"/>
      <c r="C7" s="359">
        <v>26</v>
      </c>
      <c r="D7" s="356"/>
      <c r="E7" s="555">
        <v>53</v>
      </c>
      <c r="F7" s="556"/>
      <c r="G7" s="556"/>
      <c r="H7" s="555">
        <v>42</v>
      </c>
      <c r="I7" s="556"/>
      <c r="J7" s="557"/>
      <c r="K7" s="558">
        <v>16750</v>
      </c>
      <c r="L7" s="556"/>
      <c r="M7" s="557"/>
      <c r="N7" s="558">
        <v>3297</v>
      </c>
      <c r="O7" s="556"/>
      <c r="P7" s="556"/>
      <c r="Q7" s="555">
        <v>3167</v>
      </c>
      <c r="R7" s="556"/>
      <c r="S7" s="557"/>
      <c r="T7" s="558">
        <v>274</v>
      </c>
      <c r="U7" s="556"/>
      <c r="V7" s="557"/>
      <c r="W7" s="555">
        <v>228069</v>
      </c>
      <c r="X7" s="556"/>
      <c r="Y7" s="557"/>
      <c r="Z7" s="558">
        <v>2244</v>
      </c>
      <c r="AA7" s="556"/>
      <c r="AB7" s="557"/>
    </row>
    <row r="8" spans="2:37" ht="17.25" customHeight="1" x14ac:dyDescent="0.15">
      <c r="B8" s="553"/>
      <c r="C8" s="359">
        <v>27</v>
      </c>
      <c r="D8" s="356"/>
      <c r="E8" s="555">
        <v>63</v>
      </c>
      <c r="F8" s="556"/>
      <c r="G8" s="556"/>
      <c r="H8" s="555">
        <v>44</v>
      </c>
      <c r="I8" s="556"/>
      <c r="J8" s="557"/>
      <c r="K8" s="558">
        <v>16930</v>
      </c>
      <c r="L8" s="556"/>
      <c r="M8" s="557"/>
      <c r="N8" s="558">
        <v>3427</v>
      </c>
      <c r="O8" s="556"/>
      <c r="P8" s="556"/>
      <c r="Q8" s="555">
        <v>3159</v>
      </c>
      <c r="R8" s="556"/>
      <c r="S8" s="557"/>
      <c r="T8" s="558">
        <v>242</v>
      </c>
      <c r="U8" s="556"/>
      <c r="V8" s="557"/>
      <c r="W8" s="555">
        <v>230214</v>
      </c>
      <c r="X8" s="556"/>
      <c r="Y8" s="557"/>
      <c r="Z8" s="558">
        <v>2202</v>
      </c>
      <c r="AA8" s="556"/>
      <c r="AB8" s="557"/>
    </row>
    <row r="9" spans="2:37" ht="17.25" customHeight="1" x14ac:dyDescent="0.15">
      <c r="B9" s="553"/>
      <c r="C9" s="359">
        <v>28</v>
      </c>
      <c r="D9" s="356"/>
      <c r="E9" s="555">
        <v>66</v>
      </c>
      <c r="F9" s="556"/>
      <c r="G9" s="556"/>
      <c r="H9" s="555">
        <v>47</v>
      </c>
      <c r="I9" s="556"/>
      <c r="J9" s="557"/>
      <c r="K9" s="558">
        <v>17147</v>
      </c>
      <c r="L9" s="556"/>
      <c r="M9" s="557"/>
      <c r="N9" s="558">
        <v>3614</v>
      </c>
      <c r="O9" s="556"/>
      <c r="P9" s="556"/>
      <c r="Q9" s="555">
        <v>3156</v>
      </c>
      <c r="R9" s="556"/>
      <c r="S9" s="557"/>
      <c r="T9" s="558">
        <v>208</v>
      </c>
      <c r="U9" s="556"/>
      <c r="V9" s="557"/>
      <c r="W9" s="555">
        <v>233132</v>
      </c>
      <c r="X9" s="556"/>
      <c r="Y9" s="557"/>
      <c r="Z9" s="558">
        <v>2161</v>
      </c>
      <c r="AA9" s="556"/>
      <c r="AB9" s="557"/>
    </row>
    <row r="10" spans="2:37" ht="17.25" customHeight="1" x14ac:dyDescent="0.15">
      <c r="B10" s="553"/>
      <c r="C10" s="359">
        <v>29</v>
      </c>
      <c r="D10" s="356"/>
      <c r="E10" s="555">
        <v>65</v>
      </c>
      <c r="F10" s="556"/>
      <c r="G10" s="556"/>
      <c r="H10" s="555">
        <v>38</v>
      </c>
      <c r="I10" s="556"/>
      <c r="J10" s="557"/>
      <c r="K10" s="558">
        <v>17508</v>
      </c>
      <c r="L10" s="556"/>
      <c r="M10" s="557"/>
      <c r="N10" s="558">
        <v>3562</v>
      </c>
      <c r="O10" s="556"/>
      <c r="P10" s="556"/>
      <c r="Q10" s="555">
        <v>3164</v>
      </c>
      <c r="R10" s="556"/>
      <c r="S10" s="557"/>
      <c r="T10" s="558">
        <v>200</v>
      </c>
      <c r="U10" s="556"/>
      <c r="V10" s="557"/>
      <c r="W10" s="555">
        <v>239933</v>
      </c>
      <c r="X10" s="556"/>
      <c r="Y10" s="557"/>
      <c r="Z10" s="558">
        <v>2166</v>
      </c>
      <c r="AA10" s="556"/>
      <c r="AB10" s="557"/>
    </row>
    <row r="11" spans="2:37" ht="17.25" customHeight="1" x14ac:dyDescent="0.15">
      <c r="B11" s="553"/>
      <c r="C11" s="359">
        <v>30</v>
      </c>
      <c r="D11" s="356"/>
      <c r="E11" s="555">
        <v>50</v>
      </c>
      <c r="F11" s="556"/>
      <c r="G11" s="556"/>
      <c r="H11" s="555">
        <v>43</v>
      </c>
      <c r="I11" s="556"/>
      <c r="J11" s="557"/>
      <c r="K11" s="558">
        <v>17667</v>
      </c>
      <c r="L11" s="556"/>
      <c r="M11" s="557"/>
      <c r="N11" s="558">
        <v>3377</v>
      </c>
      <c r="O11" s="556"/>
      <c r="P11" s="556"/>
      <c r="Q11" s="555">
        <v>3184</v>
      </c>
      <c r="R11" s="556"/>
      <c r="S11" s="557"/>
      <c r="T11" s="558">
        <v>159</v>
      </c>
      <c r="U11" s="556"/>
      <c r="V11" s="557"/>
      <c r="W11" s="555">
        <v>241980</v>
      </c>
      <c r="X11" s="556"/>
      <c r="Y11" s="557"/>
      <c r="Z11" s="558">
        <v>2210</v>
      </c>
      <c r="AA11" s="556"/>
      <c r="AB11" s="557"/>
    </row>
    <row r="12" spans="2:37" ht="17.25" customHeight="1" x14ac:dyDescent="0.15">
      <c r="B12" s="554"/>
      <c r="C12" s="357" t="s">
        <v>235</v>
      </c>
      <c r="D12" s="358"/>
      <c r="E12" s="551">
        <v>50</v>
      </c>
      <c r="F12" s="547"/>
      <c r="G12" s="547"/>
      <c r="H12" s="551">
        <v>43</v>
      </c>
      <c r="I12" s="547"/>
      <c r="J12" s="548"/>
      <c r="K12" s="546">
        <v>17728</v>
      </c>
      <c r="L12" s="547"/>
      <c r="M12" s="548"/>
      <c r="N12" s="546">
        <v>3372</v>
      </c>
      <c r="O12" s="547"/>
      <c r="P12" s="547"/>
      <c r="Q12" s="551">
        <v>3217</v>
      </c>
      <c r="R12" s="547"/>
      <c r="S12" s="548"/>
      <c r="T12" s="546">
        <v>209</v>
      </c>
      <c r="U12" s="547"/>
      <c r="V12" s="548"/>
      <c r="W12" s="551">
        <v>243913</v>
      </c>
      <c r="X12" s="547"/>
      <c r="Y12" s="548"/>
      <c r="Z12" s="546">
        <v>2231</v>
      </c>
      <c r="AA12" s="547"/>
      <c r="AB12" s="548"/>
      <c r="AD12" s="199"/>
      <c r="AE12" s="199"/>
      <c r="AF12" s="199"/>
      <c r="AG12" s="199"/>
      <c r="AH12" s="199"/>
      <c r="AI12" s="199"/>
      <c r="AJ12" s="198"/>
      <c r="AK12" s="198"/>
    </row>
    <row r="13" spans="2:37" ht="17.25" customHeight="1" x14ac:dyDescent="0.15">
      <c r="B13" s="311" t="s">
        <v>229</v>
      </c>
      <c r="C13" s="312"/>
      <c r="D13" s="90" t="s">
        <v>231</v>
      </c>
      <c r="E13" s="549">
        <v>50</v>
      </c>
      <c r="F13" s="550"/>
      <c r="G13" s="550"/>
      <c r="H13" s="387">
        <v>24</v>
      </c>
      <c r="I13" s="388"/>
      <c r="J13" s="389"/>
      <c r="K13" s="388">
        <v>17773</v>
      </c>
      <c r="L13" s="388"/>
      <c r="M13" s="389"/>
      <c r="N13" s="388">
        <v>2438</v>
      </c>
      <c r="O13" s="388"/>
      <c r="P13" s="388"/>
      <c r="Q13" s="387">
        <v>2485</v>
      </c>
      <c r="R13" s="388"/>
      <c r="S13" s="389"/>
      <c r="T13" s="388">
        <v>168</v>
      </c>
      <c r="U13" s="388"/>
      <c r="V13" s="389"/>
      <c r="W13" s="387">
        <v>243525</v>
      </c>
      <c r="X13" s="388"/>
      <c r="Y13" s="389"/>
      <c r="Z13" s="388">
        <v>1736</v>
      </c>
      <c r="AA13" s="388"/>
      <c r="AB13" s="389"/>
      <c r="AC13" s="58"/>
      <c r="AD13" s="199"/>
    </row>
    <row r="14" spans="2:37" ht="17.25" customHeight="1" x14ac:dyDescent="0.15">
      <c r="B14" s="77"/>
      <c r="D14" s="91"/>
      <c r="E14" s="390"/>
      <c r="F14" s="391"/>
      <c r="G14" s="391"/>
      <c r="H14" s="390"/>
      <c r="I14" s="391"/>
      <c r="J14" s="392"/>
      <c r="K14" s="391"/>
      <c r="L14" s="391"/>
      <c r="M14" s="392"/>
      <c r="N14" s="391"/>
      <c r="O14" s="391"/>
      <c r="P14" s="391"/>
      <c r="Q14" s="390"/>
      <c r="R14" s="391"/>
      <c r="S14" s="392"/>
      <c r="T14" s="391"/>
      <c r="U14" s="391"/>
      <c r="V14" s="392"/>
      <c r="W14" s="390"/>
      <c r="X14" s="391"/>
      <c r="Y14" s="392"/>
      <c r="Z14" s="391"/>
      <c r="AA14" s="391"/>
      <c r="AB14" s="392"/>
      <c r="AC14" s="58"/>
      <c r="AD14" s="199"/>
    </row>
    <row r="15" spans="2:37" ht="17.25" customHeight="1" x14ac:dyDescent="0.15">
      <c r="B15" s="80"/>
      <c r="C15" s="218"/>
      <c r="D15" s="90" t="s">
        <v>213</v>
      </c>
      <c r="E15" s="549">
        <v>52</v>
      </c>
      <c r="F15" s="550"/>
      <c r="G15" s="550"/>
      <c r="H15" s="387">
        <v>37</v>
      </c>
      <c r="I15" s="388"/>
      <c r="J15" s="389"/>
      <c r="K15" s="388">
        <v>17785</v>
      </c>
      <c r="L15" s="388"/>
      <c r="M15" s="389"/>
      <c r="N15" s="388">
        <v>2963</v>
      </c>
      <c r="O15" s="388"/>
      <c r="P15" s="388"/>
      <c r="Q15" s="387">
        <v>3120</v>
      </c>
      <c r="R15" s="388"/>
      <c r="S15" s="389"/>
      <c r="T15" s="388">
        <v>321</v>
      </c>
      <c r="U15" s="388"/>
      <c r="V15" s="389"/>
      <c r="W15" s="387">
        <v>243346</v>
      </c>
      <c r="X15" s="388"/>
      <c r="Y15" s="389"/>
      <c r="Z15" s="388">
        <v>2210</v>
      </c>
      <c r="AA15" s="388"/>
      <c r="AB15" s="389"/>
    </row>
    <row r="16" spans="2:37" ht="17.25" customHeight="1" x14ac:dyDescent="0.15">
      <c r="B16" s="80"/>
      <c r="C16" s="222"/>
      <c r="D16" s="90" t="s">
        <v>215</v>
      </c>
      <c r="E16" s="549">
        <v>106</v>
      </c>
      <c r="F16" s="550"/>
      <c r="G16" s="550"/>
      <c r="H16" s="387">
        <v>59</v>
      </c>
      <c r="I16" s="388"/>
      <c r="J16" s="389"/>
      <c r="K16" s="388">
        <v>17832</v>
      </c>
      <c r="L16" s="388"/>
      <c r="M16" s="389"/>
      <c r="N16" s="388">
        <v>6779</v>
      </c>
      <c r="O16" s="388"/>
      <c r="P16" s="388"/>
      <c r="Q16" s="387">
        <v>6621</v>
      </c>
      <c r="R16" s="388"/>
      <c r="S16" s="389"/>
      <c r="T16" s="388">
        <v>456</v>
      </c>
      <c r="U16" s="388"/>
      <c r="V16" s="389"/>
      <c r="W16" s="387">
        <v>243527</v>
      </c>
      <c r="X16" s="388"/>
      <c r="Y16" s="389"/>
      <c r="Z16" s="388">
        <v>4682</v>
      </c>
      <c r="AA16" s="388"/>
      <c r="AB16" s="389"/>
    </row>
    <row r="17" spans="2:35" s="50" customFormat="1" ht="17.25" customHeight="1" x14ac:dyDescent="0.15">
      <c r="B17" s="80"/>
      <c r="C17" s="228"/>
      <c r="D17" s="90" t="s">
        <v>216</v>
      </c>
      <c r="E17" s="549">
        <v>77</v>
      </c>
      <c r="F17" s="550"/>
      <c r="G17" s="550"/>
      <c r="H17" s="387">
        <v>44</v>
      </c>
      <c r="I17" s="388"/>
      <c r="J17" s="389"/>
      <c r="K17" s="388">
        <v>17862</v>
      </c>
      <c r="L17" s="388"/>
      <c r="M17" s="389"/>
      <c r="N17" s="388">
        <v>4689</v>
      </c>
      <c r="O17" s="388"/>
      <c r="P17" s="388"/>
      <c r="Q17" s="387">
        <v>3258</v>
      </c>
      <c r="R17" s="388"/>
      <c r="S17" s="389"/>
      <c r="T17" s="388">
        <v>473</v>
      </c>
      <c r="U17" s="388"/>
      <c r="V17" s="389"/>
      <c r="W17" s="387">
        <v>244904</v>
      </c>
      <c r="X17" s="388"/>
      <c r="Y17" s="389"/>
      <c r="Z17" s="388">
        <v>2063</v>
      </c>
      <c r="AA17" s="388"/>
      <c r="AB17" s="389"/>
      <c r="AD17" s="200"/>
      <c r="AE17" s="200"/>
      <c r="AF17" s="200"/>
      <c r="AG17" s="200"/>
      <c r="AH17" s="200"/>
      <c r="AI17" s="200"/>
    </row>
    <row r="18" spans="2:35" ht="17.25" customHeight="1" x14ac:dyDescent="0.15">
      <c r="B18" s="102"/>
      <c r="C18" s="67"/>
      <c r="D18" s="90" t="s">
        <v>217</v>
      </c>
      <c r="E18" s="549">
        <v>71</v>
      </c>
      <c r="F18" s="550"/>
      <c r="G18" s="550"/>
      <c r="H18" s="387">
        <v>51</v>
      </c>
      <c r="I18" s="388"/>
      <c r="J18" s="389"/>
      <c r="K18" s="388">
        <v>17879</v>
      </c>
      <c r="L18" s="388"/>
      <c r="M18" s="389"/>
      <c r="N18" s="388">
        <v>3615</v>
      </c>
      <c r="O18" s="388"/>
      <c r="P18" s="388"/>
      <c r="Q18" s="387">
        <v>2744</v>
      </c>
      <c r="R18" s="388"/>
      <c r="S18" s="389"/>
      <c r="T18" s="388">
        <v>193</v>
      </c>
      <c r="U18" s="388"/>
      <c r="V18" s="389"/>
      <c r="W18" s="387">
        <v>245664</v>
      </c>
      <c r="X18" s="388"/>
      <c r="Y18" s="389"/>
      <c r="Z18" s="388">
        <v>1793</v>
      </c>
      <c r="AA18" s="388"/>
      <c r="AB18" s="389"/>
    </row>
    <row r="19" spans="2:35" ht="17.25" customHeight="1" x14ac:dyDescent="0.15">
      <c r="B19" s="102"/>
      <c r="C19" s="67"/>
      <c r="D19" s="90" t="s">
        <v>218</v>
      </c>
      <c r="E19" s="549">
        <v>78</v>
      </c>
      <c r="F19" s="550"/>
      <c r="G19" s="550"/>
      <c r="H19" s="387">
        <v>39</v>
      </c>
      <c r="I19" s="388"/>
      <c r="J19" s="389"/>
      <c r="K19" s="388">
        <v>17915</v>
      </c>
      <c r="L19" s="388"/>
      <c r="M19" s="389"/>
      <c r="N19" s="388">
        <v>2799</v>
      </c>
      <c r="O19" s="388"/>
      <c r="P19" s="388"/>
      <c r="Q19" s="387">
        <v>2730</v>
      </c>
      <c r="R19" s="388"/>
      <c r="S19" s="389"/>
      <c r="T19" s="388">
        <v>144</v>
      </c>
      <c r="U19" s="388"/>
      <c r="V19" s="389"/>
      <c r="W19" s="387">
        <v>245073</v>
      </c>
      <c r="X19" s="388"/>
      <c r="Y19" s="389"/>
      <c r="Z19" s="388">
        <v>1878</v>
      </c>
      <c r="AA19" s="388"/>
      <c r="AB19" s="389"/>
    </row>
    <row r="20" spans="2:35" ht="17.25" customHeight="1" x14ac:dyDescent="0.15">
      <c r="B20" s="102"/>
      <c r="C20" s="67"/>
      <c r="D20" s="90" t="s">
        <v>222</v>
      </c>
      <c r="E20" s="549">
        <v>48</v>
      </c>
      <c r="F20" s="550"/>
      <c r="G20" s="550"/>
      <c r="H20" s="387">
        <v>17</v>
      </c>
      <c r="I20" s="388"/>
      <c r="J20" s="389"/>
      <c r="K20" s="388">
        <v>17947</v>
      </c>
      <c r="L20" s="388"/>
      <c r="M20" s="389"/>
      <c r="N20" s="388">
        <v>2528</v>
      </c>
      <c r="O20" s="388"/>
      <c r="P20" s="388"/>
      <c r="Q20" s="387">
        <v>2493</v>
      </c>
      <c r="R20" s="388"/>
      <c r="S20" s="389"/>
      <c r="T20" s="388">
        <v>187</v>
      </c>
      <c r="U20" s="388"/>
      <c r="V20" s="389"/>
      <c r="W20" s="387">
        <v>244884</v>
      </c>
      <c r="X20" s="388"/>
      <c r="Y20" s="389"/>
      <c r="Z20" s="388">
        <v>1703</v>
      </c>
      <c r="AA20" s="388"/>
      <c r="AB20" s="389"/>
    </row>
    <row r="21" spans="2:35" ht="17.25" customHeight="1" x14ac:dyDescent="0.15">
      <c r="B21" s="102"/>
      <c r="C21" s="67"/>
      <c r="D21" s="90" t="s">
        <v>224</v>
      </c>
      <c r="E21" s="549">
        <v>65</v>
      </c>
      <c r="F21" s="550"/>
      <c r="G21" s="550"/>
      <c r="H21" s="387">
        <v>139</v>
      </c>
      <c r="I21" s="388"/>
      <c r="J21" s="389"/>
      <c r="K21" s="388">
        <v>17876</v>
      </c>
      <c r="L21" s="388"/>
      <c r="M21" s="389"/>
      <c r="N21" s="388">
        <v>2496</v>
      </c>
      <c r="O21" s="388"/>
      <c r="P21" s="388"/>
      <c r="Q21" s="387">
        <v>2502</v>
      </c>
      <c r="R21" s="388"/>
      <c r="S21" s="389"/>
      <c r="T21" s="388">
        <v>158</v>
      </c>
      <c r="U21" s="388"/>
      <c r="V21" s="389"/>
      <c r="W21" s="387">
        <v>244836</v>
      </c>
      <c r="X21" s="388"/>
      <c r="Y21" s="389"/>
      <c r="Z21" s="388">
        <v>1783</v>
      </c>
      <c r="AA21" s="388"/>
      <c r="AB21" s="389"/>
    </row>
    <row r="22" spans="2:35" ht="17.25" customHeight="1" x14ac:dyDescent="0.15">
      <c r="B22" s="80"/>
      <c r="C22" s="232"/>
      <c r="D22" s="90" t="s">
        <v>225</v>
      </c>
      <c r="E22" s="549">
        <v>53</v>
      </c>
      <c r="F22" s="550"/>
      <c r="G22" s="550"/>
      <c r="H22" s="387">
        <v>25</v>
      </c>
      <c r="I22" s="388"/>
      <c r="J22" s="389"/>
      <c r="K22" s="388">
        <v>17905</v>
      </c>
      <c r="L22" s="388"/>
      <c r="M22" s="389"/>
      <c r="N22" s="388">
        <v>2772</v>
      </c>
      <c r="O22" s="388"/>
      <c r="P22" s="388"/>
      <c r="Q22" s="387">
        <v>3226</v>
      </c>
      <c r="R22" s="388"/>
      <c r="S22" s="389"/>
      <c r="T22" s="388">
        <v>174</v>
      </c>
      <c r="U22" s="388"/>
      <c r="V22" s="389"/>
      <c r="W22" s="387">
        <v>244381</v>
      </c>
      <c r="X22" s="388"/>
      <c r="Y22" s="389"/>
      <c r="Z22" s="388">
        <v>2031</v>
      </c>
      <c r="AA22" s="388"/>
      <c r="AB22" s="389"/>
    </row>
    <row r="23" spans="2:35" ht="17.25" customHeight="1" x14ac:dyDescent="0.15">
      <c r="B23" s="80"/>
      <c r="C23" s="232"/>
      <c r="D23" s="90" t="s">
        <v>226</v>
      </c>
      <c r="E23" s="549">
        <v>36</v>
      </c>
      <c r="F23" s="550"/>
      <c r="G23" s="550"/>
      <c r="H23" s="387">
        <v>14</v>
      </c>
      <c r="I23" s="388"/>
      <c r="J23" s="389"/>
      <c r="K23" s="388">
        <v>17927</v>
      </c>
      <c r="L23" s="388"/>
      <c r="M23" s="389"/>
      <c r="N23" s="388">
        <v>2215</v>
      </c>
      <c r="O23" s="388"/>
      <c r="P23" s="388"/>
      <c r="Q23" s="387">
        <v>2058</v>
      </c>
      <c r="R23" s="388"/>
      <c r="S23" s="389"/>
      <c r="T23" s="388">
        <v>102</v>
      </c>
      <c r="U23" s="388"/>
      <c r="V23" s="389"/>
      <c r="W23" s="387">
        <v>244148</v>
      </c>
      <c r="X23" s="388"/>
      <c r="Y23" s="389"/>
      <c r="Z23" s="388">
        <v>1419</v>
      </c>
      <c r="AA23" s="388"/>
      <c r="AB23" s="389"/>
    </row>
    <row r="24" spans="2:35" ht="17.25" customHeight="1" x14ac:dyDescent="0.15">
      <c r="B24" s="80"/>
      <c r="C24" s="232"/>
      <c r="D24" s="90" t="s">
        <v>227</v>
      </c>
      <c r="E24" s="549">
        <v>41</v>
      </c>
      <c r="F24" s="550"/>
      <c r="G24" s="550"/>
      <c r="H24" s="387">
        <v>15</v>
      </c>
      <c r="I24" s="388"/>
      <c r="J24" s="389"/>
      <c r="K24" s="388">
        <v>17956</v>
      </c>
      <c r="L24" s="388"/>
      <c r="M24" s="389"/>
      <c r="N24" s="388">
        <v>2211</v>
      </c>
      <c r="O24" s="388"/>
      <c r="P24" s="388"/>
      <c r="Q24" s="387">
        <v>2188</v>
      </c>
      <c r="R24" s="388"/>
      <c r="S24" s="389"/>
      <c r="T24" s="388">
        <v>172</v>
      </c>
      <c r="U24" s="388"/>
      <c r="V24" s="389"/>
      <c r="W24" s="387">
        <v>244208</v>
      </c>
      <c r="X24" s="388"/>
      <c r="Y24" s="389"/>
      <c r="Z24" s="388">
        <v>1585</v>
      </c>
      <c r="AA24" s="388"/>
      <c r="AB24" s="389"/>
    </row>
    <row r="25" spans="2:35" ht="17.25" customHeight="1" x14ac:dyDescent="0.15">
      <c r="B25" s="311" t="s">
        <v>241</v>
      </c>
      <c r="C25" s="312"/>
      <c r="D25" s="90" t="s">
        <v>228</v>
      </c>
      <c r="E25" s="549">
        <v>31</v>
      </c>
      <c r="F25" s="550"/>
      <c r="G25" s="550"/>
      <c r="H25" s="387">
        <v>37</v>
      </c>
      <c r="I25" s="388"/>
      <c r="J25" s="389"/>
      <c r="K25" s="388">
        <v>17951</v>
      </c>
      <c r="L25" s="388"/>
      <c r="M25" s="389"/>
      <c r="N25" s="388">
        <v>2402</v>
      </c>
      <c r="O25" s="388"/>
      <c r="P25" s="388"/>
      <c r="Q25" s="387">
        <v>2899</v>
      </c>
      <c r="R25" s="388"/>
      <c r="S25" s="389"/>
      <c r="T25" s="388">
        <v>196</v>
      </c>
      <c r="U25" s="388"/>
      <c r="V25" s="389"/>
      <c r="W25" s="387">
        <v>243655</v>
      </c>
      <c r="X25" s="388"/>
      <c r="Y25" s="389"/>
      <c r="Z25" s="388">
        <v>2094</v>
      </c>
      <c r="AA25" s="388"/>
      <c r="AB25" s="389"/>
    </row>
    <row r="26" spans="2:35" ht="17.25" customHeight="1" x14ac:dyDescent="0.15">
      <c r="B26" s="102"/>
      <c r="C26" s="67"/>
      <c r="D26" s="95" t="s">
        <v>231</v>
      </c>
      <c r="E26" s="573">
        <f>SUM(E28,E30,E34,E36,E38,E40,E42)</f>
        <v>53</v>
      </c>
      <c r="F26" s="574"/>
      <c r="G26" s="574"/>
      <c r="H26" s="405">
        <f>SUM(H28,H30,H34,H36,H38,H40,H42)</f>
        <v>15</v>
      </c>
      <c r="I26" s="406"/>
      <c r="J26" s="407"/>
      <c r="K26" s="406">
        <f>SUM(K28,K30,K34,K36,K38,K40,K42)</f>
        <v>17989</v>
      </c>
      <c r="L26" s="406"/>
      <c r="M26" s="407"/>
      <c r="N26" s="406">
        <f>SUM(N28,N30,N34,N36,N38,N40,N42)</f>
        <v>2579</v>
      </c>
      <c r="O26" s="406"/>
      <c r="P26" s="406"/>
      <c r="Q26" s="405">
        <f>SUM(Q28,Q30,Q34,Q36,Q38,Q40,Q42)</f>
        <v>2368</v>
      </c>
      <c r="R26" s="406"/>
      <c r="S26" s="407"/>
      <c r="T26" s="406">
        <f>SUM(T28,T30,T34,T36,T38,T40,T42)</f>
        <v>156</v>
      </c>
      <c r="U26" s="406"/>
      <c r="V26" s="407"/>
      <c r="W26" s="405">
        <f>SUM(W28,W30,W34,W36,W38,W40,W42)</f>
        <v>243844</v>
      </c>
      <c r="X26" s="406"/>
      <c r="Y26" s="407"/>
      <c r="Z26" s="406">
        <f>SUM(Z28,Z30,Z34,Z36,Z38,Z40,Z42)</f>
        <v>1682</v>
      </c>
      <c r="AA26" s="406"/>
      <c r="AB26" s="407"/>
    </row>
    <row r="27" spans="2:35" ht="20.25" customHeight="1" x14ac:dyDescent="0.15">
      <c r="B27" s="576" t="s">
        <v>8</v>
      </c>
      <c r="C27" s="577"/>
      <c r="D27" s="578"/>
      <c r="E27" s="340">
        <f>IF(ISERROR((E26-E13)/E13*100),"―",(E26-E13)/E13*100)</f>
        <v>6</v>
      </c>
      <c r="F27" s="341"/>
      <c r="G27" s="341"/>
      <c r="H27" s="340">
        <f>IF(ISERROR((H26-H13)/H13*100),"―",(H26-H13)/H13*100)</f>
        <v>-37.5</v>
      </c>
      <c r="I27" s="341"/>
      <c r="J27" s="370"/>
      <c r="K27" s="341">
        <f>IF(ISERROR((K26-K13)/K13*100),"―",(K26-K13)/K13*100)</f>
        <v>1.2153266190288641</v>
      </c>
      <c r="L27" s="341"/>
      <c r="M27" s="370"/>
      <c r="N27" s="341">
        <f>IF(ISERROR((N26-N13)/N13*100),"―",(N26-N13)/N13*100)</f>
        <v>5.7834290401968831</v>
      </c>
      <c r="O27" s="341"/>
      <c r="P27" s="341"/>
      <c r="Q27" s="340">
        <f>IF(ISERROR((Q26-Q13)/Q13*100),"―",(Q26-Q13)/Q13*100)</f>
        <v>-4.7082494969818915</v>
      </c>
      <c r="R27" s="341"/>
      <c r="S27" s="370"/>
      <c r="T27" s="341">
        <f>IF(ISERROR((T26-T13)/T13*100),"―",(T26-T13)/T13*100)</f>
        <v>-7.1428571428571423</v>
      </c>
      <c r="U27" s="341"/>
      <c r="V27" s="370"/>
      <c r="W27" s="340">
        <f>IF(ISERROR((W26-W13)/W13*100),"―",(W26-W13)/W13*100)</f>
        <v>0.1309927112206139</v>
      </c>
      <c r="X27" s="341"/>
      <c r="Y27" s="370"/>
      <c r="Z27" s="341">
        <f>IF(ISERROR((Z26-Z13)/Z13*100),"―",(Z26-Z13)/Z13*100)</f>
        <v>-3.1105990783410138</v>
      </c>
      <c r="AA27" s="341"/>
      <c r="AB27" s="370"/>
    </row>
    <row r="28" spans="2:35" ht="17.25" customHeight="1" x14ac:dyDescent="0.15">
      <c r="B28" s="582" t="s">
        <v>88</v>
      </c>
      <c r="C28" s="409" t="s">
        <v>9</v>
      </c>
      <c r="D28" s="335"/>
      <c r="E28" s="567">
        <v>30</v>
      </c>
      <c r="F28" s="565"/>
      <c r="G28" s="565"/>
      <c r="H28" s="567">
        <v>9</v>
      </c>
      <c r="I28" s="565"/>
      <c r="J28" s="566"/>
      <c r="K28" s="565">
        <v>9074</v>
      </c>
      <c r="L28" s="565"/>
      <c r="M28" s="566"/>
      <c r="N28" s="565">
        <v>1536</v>
      </c>
      <c r="O28" s="565"/>
      <c r="P28" s="565"/>
      <c r="Q28" s="567">
        <v>1466</v>
      </c>
      <c r="R28" s="565"/>
      <c r="S28" s="566"/>
      <c r="T28" s="565">
        <v>109</v>
      </c>
      <c r="U28" s="565"/>
      <c r="V28" s="566"/>
      <c r="W28" s="567">
        <v>148284</v>
      </c>
      <c r="X28" s="565"/>
      <c r="Y28" s="566"/>
      <c r="Z28" s="565">
        <v>1074</v>
      </c>
      <c r="AA28" s="565"/>
      <c r="AB28" s="566"/>
      <c r="AD28" s="23" t="s">
        <v>179</v>
      </c>
    </row>
    <row r="29" spans="2:35" ht="17.25" customHeight="1" x14ac:dyDescent="0.15">
      <c r="B29" s="580"/>
      <c r="C29" s="332"/>
      <c r="D29" s="333"/>
      <c r="E29" s="168" t="s">
        <v>125</v>
      </c>
      <c r="F29" s="169">
        <v>22</v>
      </c>
      <c r="G29" s="170" t="s">
        <v>126</v>
      </c>
      <c r="H29" s="168" t="s">
        <v>186</v>
      </c>
      <c r="I29" s="169">
        <v>14</v>
      </c>
      <c r="J29" s="171" t="s">
        <v>187</v>
      </c>
      <c r="K29" s="170" t="s">
        <v>186</v>
      </c>
      <c r="L29" s="169">
        <v>8912</v>
      </c>
      <c r="M29" s="171" t="s">
        <v>187</v>
      </c>
      <c r="N29" s="170" t="s">
        <v>186</v>
      </c>
      <c r="O29" s="169">
        <v>1460</v>
      </c>
      <c r="P29" s="170" t="s">
        <v>187</v>
      </c>
      <c r="Q29" s="168" t="s">
        <v>186</v>
      </c>
      <c r="R29" s="169">
        <v>1500</v>
      </c>
      <c r="S29" s="171" t="s">
        <v>187</v>
      </c>
      <c r="T29" s="170" t="s">
        <v>186</v>
      </c>
      <c r="U29" s="169">
        <v>70</v>
      </c>
      <c r="V29" s="171" t="s">
        <v>187</v>
      </c>
      <c r="W29" s="168" t="s">
        <v>186</v>
      </c>
      <c r="X29" s="169">
        <v>147945</v>
      </c>
      <c r="Y29" s="171" t="s">
        <v>187</v>
      </c>
      <c r="Z29" s="170" t="s">
        <v>186</v>
      </c>
      <c r="AA29" s="169">
        <v>1012</v>
      </c>
      <c r="AB29" s="171" t="s">
        <v>187</v>
      </c>
    </row>
    <row r="30" spans="2:35" ht="17.25" customHeight="1" x14ac:dyDescent="0.15">
      <c r="B30" s="580"/>
      <c r="C30" s="409" t="s">
        <v>10</v>
      </c>
      <c r="D30" s="335"/>
      <c r="E30" s="567">
        <v>0</v>
      </c>
      <c r="F30" s="565"/>
      <c r="G30" s="565"/>
      <c r="H30" s="567">
        <v>2</v>
      </c>
      <c r="I30" s="565"/>
      <c r="J30" s="566"/>
      <c r="K30" s="565">
        <v>1606</v>
      </c>
      <c r="L30" s="565"/>
      <c r="M30" s="566"/>
      <c r="N30" s="565">
        <v>153</v>
      </c>
      <c r="O30" s="565"/>
      <c r="P30" s="565"/>
      <c r="Q30" s="567">
        <v>128</v>
      </c>
      <c r="R30" s="565"/>
      <c r="S30" s="566"/>
      <c r="T30" s="565">
        <v>11</v>
      </c>
      <c r="U30" s="565"/>
      <c r="V30" s="566"/>
      <c r="W30" s="567">
        <v>13586</v>
      </c>
      <c r="X30" s="565"/>
      <c r="Y30" s="566"/>
      <c r="Z30" s="565">
        <v>95</v>
      </c>
      <c r="AA30" s="565"/>
      <c r="AB30" s="566"/>
    </row>
    <row r="31" spans="2:35" ht="17.25" customHeight="1" x14ac:dyDescent="0.15">
      <c r="B31" s="580"/>
      <c r="C31" s="409"/>
      <c r="D31" s="335"/>
      <c r="E31" s="168" t="s">
        <v>186</v>
      </c>
      <c r="F31" s="169">
        <v>5</v>
      </c>
      <c r="G31" s="170" t="s">
        <v>187</v>
      </c>
      <c r="H31" s="168" t="s">
        <v>186</v>
      </c>
      <c r="I31" s="169">
        <v>4</v>
      </c>
      <c r="J31" s="171" t="s">
        <v>187</v>
      </c>
      <c r="K31" s="170" t="s">
        <v>186</v>
      </c>
      <c r="L31" s="169">
        <v>1595</v>
      </c>
      <c r="M31" s="171" t="s">
        <v>187</v>
      </c>
      <c r="N31" s="170" t="s">
        <v>186</v>
      </c>
      <c r="O31" s="169">
        <v>129</v>
      </c>
      <c r="P31" s="170" t="s">
        <v>187</v>
      </c>
      <c r="Q31" s="168" t="s">
        <v>186</v>
      </c>
      <c r="R31" s="169">
        <v>134</v>
      </c>
      <c r="S31" s="171" t="s">
        <v>187</v>
      </c>
      <c r="T31" s="170" t="s">
        <v>186</v>
      </c>
      <c r="U31" s="169">
        <v>20</v>
      </c>
      <c r="V31" s="171" t="s">
        <v>187</v>
      </c>
      <c r="W31" s="168" t="s">
        <v>186</v>
      </c>
      <c r="X31" s="169">
        <v>13731</v>
      </c>
      <c r="Y31" s="171" t="s">
        <v>187</v>
      </c>
      <c r="Z31" s="170" t="s">
        <v>186</v>
      </c>
      <c r="AA31" s="169">
        <v>105</v>
      </c>
      <c r="AB31" s="171" t="s">
        <v>187</v>
      </c>
      <c r="AD31" s="38"/>
    </row>
    <row r="32" spans="2:35" ht="17.25" customHeight="1" x14ac:dyDescent="0.15">
      <c r="B32" s="163" t="s">
        <v>101</v>
      </c>
      <c r="C32" s="415" t="s">
        <v>105</v>
      </c>
      <c r="D32" s="349"/>
      <c r="E32" s="570">
        <v>0</v>
      </c>
      <c r="F32" s="571"/>
      <c r="G32" s="571"/>
      <c r="H32" s="570">
        <v>0</v>
      </c>
      <c r="I32" s="571"/>
      <c r="J32" s="572"/>
      <c r="K32" s="571">
        <v>399</v>
      </c>
      <c r="L32" s="571"/>
      <c r="M32" s="572"/>
      <c r="N32" s="571">
        <v>34</v>
      </c>
      <c r="O32" s="571"/>
      <c r="P32" s="571"/>
      <c r="Q32" s="570">
        <v>31</v>
      </c>
      <c r="R32" s="571"/>
      <c r="S32" s="572"/>
      <c r="T32" s="571">
        <v>0</v>
      </c>
      <c r="U32" s="571"/>
      <c r="V32" s="572"/>
      <c r="W32" s="570">
        <v>3203</v>
      </c>
      <c r="X32" s="571"/>
      <c r="Y32" s="572"/>
      <c r="Z32" s="571">
        <v>23</v>
      </c>
      <c r="AA32" s="571"/>
      <c r="AB32" s="572"/>
      <c r="AD32" s="200"/>
    </row>
    <row r="33" spans="2:30" ht="17.25" customHeight="1" x14ac:dyDescent="0.15">
      <c r="B33" s="164">
        <v>2</v>
      </c>
      <c r="C33" s="568"/>
      <c r="D33" s="569"/>
      <c r="E33" s="172" t="s">
        <v>186</v>
      </c>
      <c r="F33" s="173">
        <v>1</v>
      </c>
      <c r="G33" s="174" t="s">
        <v>187</v>
      </c>
      <c r="H33" s="172" t="s">
        <v>186</v>
      </c>
      <c r="I33" s="173">
        <v>1</v>
      </c>
      <c r="J33" s="175" t="s">
        <v>91</v>
      </c>
      <c r="K33" s="174" t="s">
        <v>186</v>
      </c>
      <c r="L33" s="173">
        <v>398</v>
      </c>
      <c r="M33" s="175" t="s">
        <v>187</v>
      </c>
      <c r="N33" s="174" t="s">
        <v>186</v>
      </c>
      <c r="O33" s="173">
        <v>28</v>
      </c>
      <c r="P33" s="174" t="s">
        <v>187</v>
      </c>
      <c r="Q33" s="172" t="s">
        <v>186</v>
      </c>
      <c r="R33" s="173">
        <v>33</v>
      </c>
      <c r="S33" s="175" t="s">
        <v>187</v>
      </c>
      <c r="T33" s="174" t="s">
        <v>186</v>
      </c>
      <c r="U33" s="173">
        <v>3</v>
      </c>
      <c r="V33" s="175" t="s">
        <v>187</v>
      </c>
      <c r="W33" s="172" t="s">
        <v>186</v>
      </c>
      <c r="X33" s="173">
        <v>3211</v>
      </c>
      <c r="Y33" s="175" t="s">
        <v>187</v>
      </c>
      <c r="Z33" s="174" t="s">
        <v>186</v>
      </c>
      <c r="AA33" s="173">
        <v>29</v>
      </c>
      <c r="AB33" s="175" t="s">
        <v>187</v>
      </c>
    </row>
    <row r="34" spans="2:30" ht="17.25" customHeight="1" x14ac:dyDescent="0.15">
      <c r="B34" s="163" t="s">
        <v>89</v>
      </c>
      <c r="C34" s="409" t="s">
        <v>11</v>
      </c>
      <c r="D34" s="335"/>
      <c r="E34" s="567">
        <v>6</v>
      </c>
      <c r="F34" s="565"/>
      <c r="G34" s="565"/>
      <c r="H34" s="567">
        <v>2</v>
      </c>
      <c r="I34" s="565"/>
      <c r="J34" s="566"/>
      <c r="K34" s="565">
        <v>2534</v>
      </c>
      <c r="L34" s="565"/>
      <c r="M34" s="566"/>
      <c r="N34" s="565">
        <v>289</v>
      </c>
      <c r="O34" s="565"/>
      <c r="P34" s="565"/>
      <c r="Q34" s="567">
        <v>226</v>
      </c>
      <c r="R34" s="565"/>
      <c r="S34" s="566"/>
      <c r="T34" s="565">
        <v>8</v>
      </c>
      <c r="U34" s="565"/>
      <c r="V34" s="566"/>
      <c r="W34" s="567">
        <v>28203</v>
      </c>
      <c r="X34" s="565"/>
      <c r="Y34" s="566"/>
      <c r="Z34" s="565">
        <v>166</v>
      </c>
      <c r="AA34" s="565"/>
      <c r="AB34" s="566"/>
    </row>
    <row r="35" spans="2:30" ht="17.25" customHeight="1" x14ac:dyDescent="0.15">
      <c r="B35" s="163" t="s">
        <v>94</v>
      </c>
      <c r="C35" s="332"/>
      <c r="D35" s="333"/>
      <c r="E35" s="168" t="s">
        <v>186</v>
      </c>
      <c r="F35" s="169">
        <v>12</v>
      </c>
      <c r="G35" s="170" t="s">
        <v>187</v>
      </c>
      <c r="H35" s="168" t="s">
        <v>186</v>
      </c>
      <c r="I35" s="169">
        <v>0</v>
      </c>
      <c r="J35" s="171" t="s">
        <v>187</v>
      </c>
      <c r="K35" s="170" t="s">
        <v>186</v>
      </c>
      <c r="L35" s="169">
        <v>2509</v>
      </c>
      <c r="M35" s="171" t="s">
        <v>187</v>
      </c>
      <c r="N35" s="170" t="s">
        <v>186</v>
      </c>
      <c r="O35" s="169">
        <v>349</v>
      </c>
      <c r="P35" s="170" t="s">
        <v>187</v>
      </c>
      <c r="Q35" s="168" t="s">
        <v>186</v>
      </c>
      <c r="R35" s="169">
        <v>297</v>
      </c>
      <c r="S35" s="171" t="s">
        <v>187</v>
      </c>
      <c r="T35" s="170" t="s">
        <v>186</v>
      </c>
      <c r="U35" s="169">
        <v>29</v>
      </c>
      <c r="V35" s="171" t="s">
        <v>187</v>
      </c>
      <c r="W35" s="168" t="s">
        <v>186</v>
      </c>
      <c r="X35" s="169">
        <v>28092</v>
      </c>
      <c r="Y35" s="171" t="s">
        <v>187</v>
      </c>
      <c r="Z35" s="170" t="s">
        <v>186</v>
      </c>
      <c r="AA35" s="169">
        <v>213</v>
      </c>
      <c r="AB35" s="171" t="s">
        <v>187</v>
      </c>
    </row>
    <row r="36" spans="2:30" ht="17.25" customHeight="1" x14ac:dyDescent="0.15">
      <c r="B36" s="164" t="s">
        <v>112</v>
      </c>
      <c r="C36" s="409" t="s">
        <v>12</v>
      </c>
      <c r="D36" s="335"/>
      <c r="E36" s="567">
        <v>6</v>
      </c>
      <c r="F36" s="565"/>
      <c r="G36" s="565"/>
      <c r="H36" s="567">
        <v>0</v>
      </c>
      <c r="I36" s="565"/>
      <c r="J36" s="566"/>
      <c r="K36" s="565">
        <v>1138</v>
      </c>
      <c r="L36" s="565"/>
      <c r="M36" s="566"/>
      <c r="N36" s="565">
        <v>136</v>
      </c>
      <c r="O36" s="565"/>
      <c r="P36" s="565"/>
      <c r="Q36" s="567">
        <v>99</v>
      </c>
      <c r="R36" s="565"/>
      <c r="S36" s="566"/>
      <c r="T36" s="565">
        <v>12</v>
      </c>
      <c r="U36" s="565"/>
      <c r="V36" s="566"/>
      <c r="W36" s="567">
        <v>10878</v>
      </c>
      <c r="X36" s="565"/>
      <c r="Y36" s="566"/>
      <c r="Z36" s="565">
        <v>74</v>
      </c>
      <c r="AA36" s="565"/>
      <c r="AB36" s="566"/>
    </row>
    <row r="37" spans="2:30" ht="17.25" customHeight="1" x14ac:dyDescent="0.15">
      <c r="B37" s="579" t="s">
        <v>67</v>
      </c>
      <c r="C37" s="332"/>
      <c r="D37" s="333"/>
      <c r="E37" s="168" t="s">
        <v>186</v>
      </c>
      <c r="F37" s="169">
        <v>1</v>
      </c>
      <c r="G37" s="170" t="s">
        <v>91</v>
      </c>
      <c r="H37" s="168" t="s">
        <v>186</v>
      </c>
      <c r="I37" s="169">
        <v>1</v>
      </c>
      <c r="J37" s="171" t="s">
        <v>187</v>
      </c>
      <c r="K37" s="170" t="s">
        <v>186</v>
      </c>
      <c r="L37" s="169">
        <v>1114</v>
      </c>
      <c r="M37" s="171" t="s">
        <v>187</v>
      </c>
      <c r="N37" s="170" t="s">
        <v>186</v>
      </c>
      <c r="O37" s="169">
        <v>84</v>
      </c>
      <c r="P37" s="170" t="s">
        <v>187</v>
      </c>
      <c r="Q37" s="168" t="s">
        <v>186</v>
      </c>
      <c r="R37" s="169">
        <v>110</v>
      </c>
      <c r="S37" s="171" t="s">
        <v>187</v>
      </c>
      <c r="T37" s="170" t="s">
        <v>186</v>
      </c>
      <c r="U37" s="169">
        <v>13</v>
      </c>
      <c r="V37" s="171" t="s">
        <v>187</v>
      </c>
      <c r="W37" s="168" t="s">
        <v>186</v>
      </c>
      <c r="X37" s="169">
        <v>10994</v>
      </c>
      <c r="Y37" s="171" t="s">
        <v>187</v>
      </c>
      <c r="Z37" s="170" t="s">
        <v>186</v>
      </c>
      <c r="AA37" s="169">
        <v>79</v>
      </c>
      <c r="AB37" s="171" t="s">
        <v>187</v>
      </c>
    </row>
    <row r="38" spans="2:30" ht="17.25" customHeight="1" x14ac:dyDescent="0.15">
      <c r="B38" s="580"/>
      <c r="C38" s="409" t="s">
        <v>13</v>
      </c>
      <c r="D38" s="335"/>
      <c r="E38" s="567">
        <v>5</v>
      </c>
      <c r="F38" s="565"/>
      <c r="G38" s="565"/>
      <c r="H38" s="567">
        <v>0</v>
      </c>
      <c r="I38" s="565"/>
      <c r="J38" s="566"/>
      <c r="K38" s="565">
        <v>1385</v>
      </c>
      <c r="L38" s="565"/>
      <c r="M38" s="566"/>
      <c r="N38" s="565">
        <v>160</v>
      </c>
      <c r="O38" s="565"/>
      <c r="P38" s="565"/>
      <c r="Q38" s="567">
        <v>217</v>
      </c>
      <c r="R38" s="565"/>
      <c r="S38" s="566"/>
      <c r="T38" s="565">
        <v>6</v>
      </c>
      <c r="U38" s="565"/>
      <c r="V38" s="566"/>
      <c r="W38" s="567">
        <v>15986</v>
      </c>
      <c r="X38" s="565"/>
      <c r="Y38" s="566"/>
      <c r="Z38" s="565">
        <v>127</v>
      </c>
      <c r="AA38" s="565"/>
      <c r="AB38" s="566"/>
    </row>
    <row r="39" spans="2:30" ht="17.25" customHeight="1" x14ac:dyDescent="0.15">
      <c r="B39" s="580"/>
      <c r="C39" s="332"/>
      <c r="D39" s="333"/>
      <c r="E39" s="168" t="s">
        <v>186</v>
      </c>
      <c r="F39" s="169">
        <v>6</v>
      </c>
      <c r="G39" s="170" t="s">
        <v>187</v>
      </c>
      <c r="H39" s="168" t="s">
        <v>186</v>
      </c>
      <c r="I39" s="169">
        <v>1</v>
      </c>
      <c r="J39" s="171" t="s">
        <v>187</v>
      </c>
      <c r="K39" s="170" t="s">
        <v>186</v>
      </c>
      <c r="L39" s="169">
        <v>1369</v>
      </c>
      <c r="M39" s="171" t="s">
        <v>187</v>
      </c>
      <c r="N39" s="170" t="s">
        <v>186</v>
      </c>
      <c r="O39" s="169">
        <v>142</v>
      </c>
      <c r="P39" s="170" t="s">
        <v>91</v>
      </c>
      <c r="Q39" s="168" t="s">
        <v>186</v>
      </c>
      <c r="R39" s="169">
        <v>160</v>
      </c>
      <c r="S39" s="171" t="s">
        <v>187</v>
      </c>
      <c r="T39" s="170" t="s">
        <v>186</v>
      </c>
      <c r="U39" s="169">
        <v>8</v>
      </c>
      <c r="V39" s="171" t="s">
        <v>187</v>
      </c>
      <c r="W39" s="168" t="s">
        <v>186</v>
      </c>
      <c r="X39" s="169">
        <v>16232</v>
      </c>
      <c r="Y39" s="171" t="s">
        <v>187</v>
      </c>
      <c r="Z39" s="170" t="s">
        <v>186</v>
      </c>
      <c r="AA39" s="169">
        <v>118</v>
      </c>
      <c r="AB39" s="171" t="s">
        <v>187</v>
      </c>
    </row>
    <row r="40" spans="2:30" ht="17.25" customHeight="1" x14ac:dyDescent="0.15">
      <c r="B40" s="580"/>
      <c r="C40" s="409" t="s">
        <v>15</v>
      </c>
      <c r="D40" s="335"/>
      <c r="E40" s="567">
        <v>1</v>
      </c>
      <c r="F40" s="565"/>
      <c r="G40" s="565"/>
      <c r="H40" s="567">
        <v>1</v>
      </c>
      <c r="I40" s="565"/>
      <c r="J40" s="566"/>
      <c r="K40" s="565">
        <v>1053</v>
      </c>
      <c r="L40" s="565"/>
      <c r="M40" s="566"/>
      <c r="N40" s="565">
        <v>126</v>
      </c>
      <c r="O40" s="565"/>
      <c r="P40" s="565"/>
      <c r="Q40" s="567">
        <v>95</v>
      </c>
      <c r="R40" s="565"/>
      <c r="S40" s="566"/>
      <c r="T40" s="565">
        <v>2</v>
      </c>
      <c r="U40" s="565"/>
      <c r="V40" s="566"/>
      <c r="W40" s="567">
        <v>12975</v>
      </c>
      <c r="X40" s="565"/>
      <c r="Y40" s="566"/>
      <c r="Z40" s="565">
        <v>64</v>
      </c>
      <c r="AA40" s="565"/>
      <c r="AB40" s="566"/>
    </row>
    <row r="41" spans="2:30" ht="17.25" customHeight="1" x14ac:dyDescent="0.15">
      <c r="B41" s="580"/>
      <c r="C41" s="332"/>
      <c r="D41" s="333"/>
      <c r="E41" s="168" t="s">
        <v>186</v>
      </c>
      <c r="F41" s="169">
        <v>3</v>
      </c>
      <c r="G41" s="170" t="s">
        <v>187</v>
      </c>
      <c r="H41" s="168" t="s">
        <v>186</v>
      </c>
      <c r="I41" s="169">
        <v>1</v>
      </c>
      <c r="J41" s="171" t="s">
        <v>187</v>
      </c>
      <c r="K41" s="170" t="s">
        <v>186</v>
      </c>
      <c r="L41" s="169">
        <v>1069</v>
      </c>
      <c r="M41" s="171" t="s">
        <v>187</v>
      </c>
      <c r="N41" s="170" t="s">
        <v>186</v>
      </c>
      <c r="O41" s="169">
        <v>152</v>
      </c>
      <c r="P41" s="170" t="s">
        <v>187</v>
      </c>
      <c r="Q41" s="168" t="s">
        <v>186</v>
      </c>
      <c r="R41" s="169">
        <v>133</v>
      </c>
      <c r="S41" s="171" t="s">
        <v>187</v>
      </c>
      <c r="T41" s="170" t="s">
        <v>186</v>
      </c>
      <c r="U41" s="169">
        <v>14</v>
      </c>
      <c r="V41" s="171" t="s">
        <v>187</v>
      </c>
      <c r="W41" s="168" t="s">
        <v>186</v>
      </c>
      <c r="X41" s="169">
        <v>12801</v>
      </c>
      <c r="Y41" s="171" t="s">
        <v>187</v>
      </c>
      <c r="Z41" s="170" t="s">
        <v>186</v>
      </c>
      <c r="AA41" s="169">
        <v>91</v>
      </c>
      <c r="AB41" s="171" t="s">
        <v>187</v>
      </c>
      <c r="AD41" s="63"/>
    </row>
    <row r="42" spans="2:30" ht="17.25" customHeight="1" x14ac:dyDescent="0.15">
      <c r="B42" s="580"/>
      <c r="C42" s="409" t="s">
        <v>16</v>
      </c>
      <c r="D42" s="335"/>
      <c r="E42" s="567">
        <v>5</v>
      </c>
      <c r="F42" s="565"/>
      <c r="G42" s="565"/>
      <c r="H42" s="567">
        <v>1</v>
      </c>
      <c r="I42" s="565"/>
      <c r="J42" s="566"/>
      <c r="K42" s="565">
        <v>1199</v>
      </c>
      <c r="L42" s="565"/>
      <c r="M42" s="566"/>
      <c r="N42" s="565">
        <v>179</v>
      </c>
      <c r="O42" s="565"/>
      <c r="P42" s="565"/>
      <c r="Q42" s="567">
        <v>137</v>
      </c>
      <c r="R42" s="565"/>
      <c r="S42" s="566"/>
      <c r="T42" s="565">
        <v>8</v>
      </c>
      <c r="U42" s="565"/>
      <c r="V42" s="566"/>
      <c r="W42" s="567">
        <v>13932</v>
      </c>
      <c r="X42" s="565"/>
      <c r="Y42" s="566"/>
      <c r="Z42" s="565">
        <v>82</v>
      </c>
      <c r="AA42" s="565"/>
      <c r="AB42" s="566"/>
    </row>
    <row r="43" spans="2:30" ht="17.25" customHeight="1" x14ac:dyDescent="0.15">
      <c r="B43" s="581"/>
      <c r="C43" s="408"/>
      <c r="D43" s="384"/>
      <c r="E43" s="167" t="s">
        <v>186</v>
      </c>
      <c r="F43" s="159">
        <v>1</v>
      </c>
      <c r="G43" s="158" t="s">
        <v>187</v>
      </c>
      <c r="H43" s="167" t="s">
        <v>186</v>
      </c>
      <c r="I43" s="159">
        <v>3</v>
      </c>
      <c r="J43" s="160" t="s">
        <v>187</v>
      </c>
      <c r="K43" s="158" t="s">
        <v>186</v>
      </c>
      <c r="L43" s="159">
        <v>1205</v>
      </c>
      <c r="M43" s="160" t="s">
        <v>187</v>
      </c>
      <c r="N43" s="158" t="s">
        <v>186</v>
      </c>
      <c r="O43" s="159">
        <v>122</v>
      </c>
      <c r="P43" s="158" t="s">
        <v>187</v>
      </c>
      <c r="Q43" s="167" t="s">
        <v>186</v>
      </c>
      <c r="R43" s="159">
        <v>151</v>
      </c>
      <c r="S43" s="160" t="s">
        <v>187</v>
      </c>
      <c r="T43" s="158" t="s">
        <v>186</v>
      </c>
      <c r="U43" s="159">
        <v>14</v>
      </c>
      <c r="V43" s="160" t="s">
        <v>187</v>
      </c>
      <c r="W43" s="167" t="s">
        <v>186</v>
      </c>
      <c r="X43" s="159">
        <v>13730</v>
      </c>
      <c r="Y43" s="160" t="s">
        <v>187</v>
      </c>
      <c r="Z43" s="158" t="s">
        <v>186</v>
      </c>
      <c r="AA43" s="159">
        <v>118</v>
      </c>
      <c r="AB43" s="160" t="s">
        <v>187</v>
      </c>
    </row>
    <row r="44" spans="2:30" ht="18" customHeight="1" x14ac:dyDescent="0.15"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2:30" x14ac:dyDescent="0.15">
      <c r="B45" s="575" t="s">
        <v>132</v>
      </c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</row>
    <row r="46" spans="2:30" x14ac:dyDescent="0.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8" spans="2:30" x14ac:dyDescent="0.15">
      <c r="F48" s="63"/>
      <c r="I48" s="63"/>
      <c r="L48" s="63"/>
      <c r="O48" s="63"/>
      <c r="R48" s="63"/>
      <c r="U48" s="63"/>
      <c r="X48" s="63"/>
      <c r="AA48" s="63"/>
    </row>
  </sheetData>
  <mergeCells count="283">
    <mergeCell ref="Z24:AB24"/>
    <mergeCell ref="Q27:S27"/>
    <mergeCell ref="N20:P20"/>
    <mergeCell ref="B25:C25"/>
    <mergeCell ref="E25:G25"/>
    <mergeCell ref="H25:J25"/>
    <mergeCell ref="K25:M25"/>
    <mergeCell ref="Z25:AB25"/>
    <mergeCell ref="N26:P26"/>
    <mergeCell ref="T26:V26"/>
    <mergeCell ref="Q20:S20"/>
    <mergeCell ref="E24:G24"/>
    <mergeCell ref="H24:J24"/>
    <mergeCell ref="K24:M24"/>
    <mergeCell ref="N24:P24"/>
    <mergeCell ref="Q24:S24"/>
    <mergeCell ref="T24:V24"/>
    <mergeCell ref="E21:G21"/>
    <mergeCell ref="Q26:S26"/>
    <mergeCell ref="W24:Y24"/>
    <mergeCell ref="N25:P25"/>
    <mergeCell ref="Q25:S25"/>
    <mergeCell ref="T25:V25"/>
    <mergeCell ref="W25:Y25"/>
    <mergeCell ref="N17:P17"/>
    <mergeCell ref="Q17:S17"/>
    <mergeCell ref="T17:V17"/>
    <mergeCell ref="W17:Y17"/>
    <mergeCell ref="W18:Y18"/>
    <mergeCell ref="N18:P18"/>
    <mergeCell ref="N21:P21"/>
    <mergeCell ref="Q21:S21"/>
    <mergeCell ref="T21:V21"/>
    <mergeCell ref="W21:Y21"/>
    <mergeCell ref="Q18:S18"/>
    <mergeCell ref="N40:P40"/>
    <mergeCell ref="Q30:S30"/>
    <mergeCell ref="Q36:S36"/>
    <mergeCell ref="T40:V40"/>
    <mergeCell ref="N38:P38"/>
    <mergeCell ref="N34:P34"/>
    <mergeCell ref="Z42:AB42"/>
    <mergeCell ref="T27:V27"/>
    <mergeCell ref="W40:Y40"/>
    <mergeCell ref="W38:Y38"/>
    <mergeCell ref="W28:Y28"/>
    <mergeCell ref="W36:Y36"/>
    <mergeCell ref="W32:Y32"/>
    <mergeCell ref="W34:Y34"/>
    <mergeCell ref="W30:Y30"/>
    <mergeCell ref="T32:V32"/>
    <mergeCell ref="T34:V34"/>
    <mergeCell ref="T28:V28"/>
    <mergeCell ref="N27:P27"/>
    <mergeCell ref="Q28:S28"/>
    <mergeCell ref="Q32:S32"/>
    <mergeCell ref="Q34:S34"/>
    <mergeCell ref="T30:V30"/>
    <mergeCell ref="Q40:S40"/>
    <mergeCell ref="Z19:AB19"/>
    <mergeCell ref="N28:P28"/>
    <mergeCell ref="W15:Y15"/>
    <mergeCell ref="W42:Y42"/>
    <mergeCell ref="Q42:S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Z26:AB26"/>
    <mergeCell ref="Q38:S38"/>
    <mergeCell ref="Z15:AB15"/>
    <mergeCell ref="T18:V18"/>
    <mergeCell ref="T20:V20"/>
    <mergeCell ref="Z20:AB20"/>
    <mergeCell ref="W20:Y20"/>
    <mergeCell ref="T19:V19"/>
    <mergeCell ref="W19:Y19"/>
    <mergeCell ref="W27:Y27"/>
    <mergeCell ref="T16:V16"/>
    <mergeCell ref="W16:Y16"/>
    <mergeCell ref="W26:Y26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C8:D8"/>
    <mergeCell ref="C9:D9"/>
    <mergeCell ref="C6:D6"/>
    <mergeCell ref="E15:G15"/>
    <mergeCell ref="H15:J15"/>
    <mergeCell ref="E34:G34"/>
    <mergeCell ref="E38:G38"/>
    <mergeCell ref="H38:J38"/>
    <mergeCell ref="H30:J30"/>
    <mergeCell ref="E36:G36"/>
    <mergeCell ref="K42:M42"/>
    <mergeCell ref="K40:M40"/>
    <mergeCell ref="H32:J32"/>
    <mergeCell ref="K30:M30"/>
    <mergeCell ref="T36:V36"/>
    <mergeCell ref="K26:M26"/>
    <mergeCell ref="H26:J26"/>
    <mergeCell ref="E26:G26"/>
    <mergeCell ref="K27:M27"/>
    <mergeCell ref="B45:AB45"/>
    <mergeCell ref="C41:D41"/>
    <mergeCell ref="C32:D32"/>
    <mergeCell ref="B27:D27"/>
    <mergeCell ref="C42:D42"/>
    <mergeCell ref="C40:D40"/>
    <mergeCell ref="C36:D36"/>
    <mergeCell ref="B37:B43"/>
    <mergeCell ref="B28:B31"/>
    <mergeCell ref="C43:D43"/>
    <mergeCell ref="C30:D30"/>
    <mergeCell ref="H27:J27"/>
    <mergeCell ref="E27:G27"/>
    <mergeCell ref="E28:G28"/>
    <mergeCell ref="T42:V42"/>
    <mergeCell ref="T38:V38"/>
    <mergeCell ref="N32:P32"/>
    <mergeCell ref="N30:P30"/>
    <mergeCell ref="N36:P36"/>
    <mergeCell ref="N42:P42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H28:J28"/>
    <mergeCell ref="C33:D33"/>
    <mergeCell ref="C38:D38"/>
    <mergeCell ref="C31:D31"/>
    <mergeCell ref="C29:D29"/>
    <mergeCell ref="C28:D28"/>
    <mergeCell ref="E40:G40"/>
    <mergeCell ref="H42:J42"/>
    <mergeCell ref="H40:J40"/>
    <mergeCell ref="E32:G32"/>
    <mergeCell ref="E42:G42"/>
    <mergeCell ref="K34:M34"/>
    <mergeCell ref="K32:M32"/>
    <mergeCell ref="E30:G30"/>
    <mergeCell ref="E17:G17"/>
    <mergeCell ref="H17:J17"/>
    <mergeCell ref="E18:G18"/>
    <mergeCell ref="H21:J21"/>
    <mergeCell ref="K16:M16"/>
    <mergeCell ref="H18:J18"/>
    <mergeCell ref="K18:M18"/>
    <mergeCell ref="E19:G19"/>
    <mergeCell ref="H19:J19"/>
    <mergeCell ref="K21:M21"/>
    <mergeCell ref="H20:J20"/>
    <mergeCell ref="K20:M20"/>
    <mergeCell ref="E20:G20"/>
    <mergeCell ref="T12:V12"/>
    <mergeCell ref="Q14:S14"/>
    <mergeCell ref="T13:V13"/>
    <mergeCell ref="N15:P15"/>
    <mergeCell ref="Q15:S15"/>
    <mergeCell ref="T15:V15"/>
    <mergeCell ref="N14:P14"/>
    <mergeCell ref="T10:V10"/>
    <mergeCell ref="Q10:S10"/>
    <mergeCell ref="N12:P12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7:S7"/>
    <mergeCell ref="Q8:S8"/>
    <mergeCell ref="Q9:S9"/>
    <mergeCell ref="Z6:AB6"/>
    <mergeCell ref="Z7:AB7"/>
    <mergeCell ref="T9:V9"/>
    <mergeCell ref="W8:Y8"/>
    <mergeCell ref="T7:V7"/>
    <mergeCell ref="E13:G13"/>
    <mergeCell ref="H14:J14"/>
    <mergeCell ref="H13:J13"/>
    <mergeCell ref="E10:G10"/>
    <mergeCell ref="E11:G11"/>
    <mergeCell ref="H11:J11"/>
    <mergeCell ref="W10:Y10"/>
    <mergeCell ref="Z10:AB10"/>
    <mergeCell ref="Z9:AB9"/>
    <mergeCell ref="Z11:AB11"/>
    <mergeCell ref="W11:Y11"/>
    <mergeCell ref="W9:Y9"/>
    <mergeCell ref="T11:V11"/>
    <mergeCell ref="Q12:S12"/>
    <mergeCell ref="Q13:S13"/>
    <mergeCell ref="W13:Y13"/>
    <mergeCell ref="W12:Y12"/>
    <mergeCell ref="T14:V14"/>
    <mergeCell ref="K13:M13"/>
    <mergeCell ref="K14:M14"/>
    <mergeCell ref="N13:P13"/>
    <mergeCell ref="N11:P11"/>
    <mergeCell ref="K10:M10"/>
    <mergeCell ref="C11:D11"/>
    <mergeCell ref="C12:D12"/>
    <mergeCell ref="E12:G12"/>
    <mergeCell ref="H12:J12"/>
    <mergeCell ref="K12:M12"/>
    <mergeCell ref="B13:C13"/>
    <mergeCell ref="K19:M19"/>
    <mergeCell ref="N19:P19"/>
    <mergeCell ref="Q19:S19"/>
    <mergeCell ref="K17:M17"/>
    <mergeCell ref="B6:B12"/>
    <mergeCell ref="C7:D7"/>
    <mergeCell ref="Q6:S6"/>
    <mergeCell ref="C10:D10"/>
    <mergeCell ref="K15:M15"/>
    <mergeCell ref="N10:P10"/>
    <mergeCell ref="Q11:S11"/>
    <mergeCell ref="H10:J10"/>
    <mergeCell ref="K11:M11"/>
    <mergeCell ref="N16:P16"/>
    <mergeCell ref="Q16:S16"/>
    <mergeCell ref="E14:G14"/>
    <mergeCell ref="E16:G16"/>
    <mergeCell ref="H16:J16"/>
    <mergeCell ref="Z12:AB12"/>
    <mergeCell ref="Z16:AB16"/>
    <mergeCell ref="W14:Y14"/>
    <mergeCell ref="E23:G23"/>
    <mergeCell ref="H23:J23"/>
    <mergeCell ref="K23:M23"/>
    <mergeCell ref="N23:P23"/>
    <mergeCell ref="Q23:S23"/>
    <mergeCell ref="T23:V23"/>
    <mergeCell ref="W23:Y23"/>
    <mergeCell ref="Z23:AB23"/>
    <mergeCell ref="E22:G22"/>
    <mergeCell ref="H22:J22"/>
    <mergeCell ref="K22:M22"/>
    <mergeCell ref="N22:P22"/>
    <mergeCell ref="Q22:S22"/>
    <mergeCell ref="T22:V22"/>
    <mergeCell ref="W22:Y22"/>
    <mergeCell ref="Z22:AB22"/>
    <mergeCell ref="Z17:AB17"/>
    <mergeCell ref="Z18:AB18"/>
    <mergeCell ref="Z21:AB21"/>
    <mergeCell ref="Z13:AB13"/>
    <mergeCell ref="Z14:AB14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2021-03-12T10:16:47Z</dcterms:created>
  <dcterms:modified xsi:type="dcterms:W3CDTF">2022-01-06T07:01:17Z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