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 tabRatio="856"/>
  </bookViews>
  <sheets>
    <sheet name="表紙" sheetId="21" r:id="rId1"/>
    <sheet name="表紙裏" sheetId="20" r:id="rId2"/>
    <sheet name="1.求職状況" sheetId="6" r:id="rId3"/>
    <sheet name="2.紹介・就職" sheetId="7" r:id="rId4"/>
    <sheet name="3.求人・充足" sheetId="8" r:id="rId5"/>
    <sheet name="4.中高年齢者" sheetId="9" r:id="rId6"/>
    <sheet name="5.求人倍率等" sheetId="10" r:id="rId7"/>
    <sheet name="6.規模別・産業別" sheetId="11" r:id="rId8"/>
    <sheet name="7.雇保適用" sheetId="15" r:id="rId9"/>
    <sheet name="8.雇保給付" sheetId="16" r:id="rId10"/>
    <sheet name="9.継続給付" sheetId="17" r:id="rId11"/>
    <sheet name="10.教育訓練" sheetId="18" r:id="rId12"/>
  </sheets>
  <definedNames>
    <definedName name="_xlnm.Print_Area" localSheetId="2">'1.求職状況'!$B$2:$AB$47</definedName>
    <definedName name="_xlnm.Print_Area" localSheetId="11">'10.教育訓練'!$B$2:$Z$50</definedName>
    <definedName name="_xlnm.Print_Area" localSheetId="3">'2.紹介・就職'!$B$2:$AB$47</definedName>
    <definedName name="_xlnm.Print_Area" localSheetId="4">'3.求人・充足'!$B$2:$AK$46</definedName>
    <definedName name="_xlnm.Print_Area" localSheetId="5">'4.中高年齢者'!$B$2:$AB$47</definedName>
    <definedName name="_xlnm.Print_Area" localSheetId="6">'5.求人倍率等'!$B$2:$AH$50</definedName>
    <definedName name="_xlnm.Print_Area" localSheetId="7">'6.規模別・産業別'!$B$2:$M$56</definedName>
    <definedName name="_xlnm.Print_Area" localSheetId="8">'7.雇保適用'!$B$2:$AB$46</definedName>
    <definedName name="_xlnm.Print_Area" localSheetId="9">'8.雇保給付'!$B$2:$AB$50</definedName>
    <definedName name="_xlnm.Print_Area" localSheetId="10">'9.継続給付'!$B$2:$AB$50</definedName>
    <definedName name="_xlnm.Print_Area" localSheetId="0">表紙!$A$1:$J$42</definedName>
    <definedName name="_xlnm.Print_Area" localSheetId="1">表紙裏!$A$1:$K$53</definedName>
  </definedNames>
  <calcPr calcId="162913"/>
</workbook>
</file>

<file path=xl/calcChain.xml><?xml version="1.0" encoding="utf-8"?>
<calcChain xmlns="http://schemas.openxmlformats.org/spreadsheetml/2006/main">
  <c r="H46" i="11" l="1"/>
  <c r="N28" i="10"/>
  <c r="H28" i="10"/>
  <c r="E27" i="10"/>
  <c r="K27" i="10" l="1"/>
  <c r="Q41" i="6" l="1"/>
  <c r="Z27" i="16" l="1"/>
  <c r="Z32" i="8" l="1"/>
  <c r="K26" i="16" l="1"/>
  <c r="E5" i="11" l="1"/>
  <c r="E6" i="11"/>
  <c r="Q26" i="17"/>
  <c r="T26" i="17"/>
  <c r="E26" i="15"/>
  <c r="E26" i="9" l="1"/>
  <c r="E39" i="7"/>
  <c r="E41" i="7" l="1"/>
  <c r="T41" i="10" l="1"/>
  <c r="E40" i="8" l="1"/>
  <c r="E42" i="8"/>
  <c r="W35" i="10" l="1"/>
  <c r="W37" i="10"/>
  <c r="W39" i="10"/>
  <c r="K26" i="17" l="1"/>
  <c r="E26" i="17"/>
  <c r="H26" i="9" l="1"/>
  <c r="K26" i="9"/>
  <c r="N26" i="9"/>
  <c r="Q26" i="9"/>
  <c r="T26" i="9"/>
  <c r="W26" i="9"/>
  <c r="Z26" i="9"/>
  <c r="H27" i="7"/>
  <c r="Z31" i="10" l="1"/>
  <c r="Z39" i="10" l="1"/>
  <c r="E28" i="8" l="1"/>
  <c r="I46" i="11" l="1"/>
  <c r="E41" i="6" l="1"/>
  <c r="Z41" i="10" l="1"/>
  <c r="Z43" i="10"/>
  <c r="E29" i="7" l="1"/>
  <c r="E33" i="7"/>
  <c r="E31" i="7"/>
  <c r="E29" i="6" l="1"/>
  <c r="E26" i="16" l="1"/>
  <c r="Z33" i="10" l="1"/>
  <c r="Z35" i="10"/>
  <c r="Z37" i="10"/>
  <c r="E35" i="6" l="1"/>
  <c r="K27" i="6" l="1"/>
  <c r="K28" i="6" s="1"/>
  <c r="H27" i="6" l="1"/>
  <c r="J5" i="11" l="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N32" i="8"/>
  <c r="AC33" i="10" l="1"/>
  <c r="K27" i="16" l="1"/>
  <c r="N40" i="8" l="1"/>
  <c r="E35" i="7"/>
  <c r="H28" i="6" l="1"/>
  <c r="N27" i="6"/>
  <c r="N28" i="6" s="1"/>
  <c r="T27" i="6"/>
  <c r="W27" i="6"/>
  <c r="W28" i="6" s="1"/>
  <c r="Z27" i="6"/>
  <c r="T28" i="6" l="1"/>
  <c r="Z28" i="6"/>
  <c r="Q29" i="6" l="1"/>
  <c r="K46" i="11" l="1"/>
  <c r="E46" i="11" s="1"/>
  <c r="K27" i="17" l="1"/>
  <c r="N26" i="17"/>
  <c r="N27" i="17" s="1"/>
  <c r="E27" i="16"/>
  <c r="H26" i="16"/>
  <c r="H27" i="16" s="1"/>
  <c r="N26" i="16"/>
  <c r="N27" i="16" s="1"/>
  <c r="Q26" i="16"/>
  <c r="Q27" i="16" s="1"/>
  <c r="T26" i="16"/>
  <c r="T27" i="16" s="1"/>
  <c r="W26" i="16"/>
  <c r="W27" i="16" s="1"/>
  <c r="Z42" i="8"/>
  <c r="E43" i="7"/>
  <c r="M5" i="11" l="1"/>
  <c r="M6" i="11"/>
  <c r="Z28" i="8" l="1"/>
  <c r="F5" i="11" l="1"/>
  <c r="E26" i="18" l="1"/>
  <c r="E27" i="18" s="1"/>
  <c r="E27" i="17"/>
  <c r="E27" i="15"/>
  <c r="E27" i="9"/>
  <c r="Z30" i="8"/>
  <c r="H28" i="7"/>
  <c r="K27" i="7"/>
  <c r="K28" i="7" s="1"/>
  <c r="N27" i="7"/>
  <c r="N28" i="7" s="1"/>
  <c r="T27" i="7"/>
  <c r="W27" i="7"/>
  <c r="W28" i="7" s="1"/>
  <c r="Z27" i="7"/>
  <c r="Z28" i="7" l="1"/>
  <c r="Z26" i="10"/>
  <c r="T28" i="7"/>
  <c r="W26" i="10"/>
  <c r="W27" i="9" l="1"/>
  <c r="T26" i="10"/>
  <c r="E8" i="11"/>
  <c r="H26" i="18" l="1"/>
  <c r="H27" i="18" s="1"/>
  <c r="G5" i="11" l="1"/>
  <c r="N28" i="8"/>
  <c r="N29" i="10" l="1"/>
  <c r="AF29" i="10"/>
  <c r="F8" i="11" l="1"/>
  <c r="H26" i="15" l="1"/>
  <c r="H27" i="15" s="1"/>
  <c r="E31" i="6" l="1"/>
  <c r="Z36" i="8" l="1"/>
  <c r="N42" i="8"/>
  <c r="AF43" i="10" s="1"/>
  <c r="Q29" i="7" l="1"/>
  <c r="Q31" i="7"/>
  <c r="Q33" i="7"/>
  <c r="Q35" i="7"/>
  <c r="E37" i="7"/>
  <c r="E27" i="7" s="1"/>
  <c r="Q37" i="7"/>
  <c r="Q39" i="7"/>
  <c r="Q41" i="7"/>
  <c r="Q43" i="7"/>
  <c r="E28" i="7" l="1"/>
  <c r="Q27" i="7"/>
  <c r="Q28" i="7" s="1"/>
  <c r="E30" i="8"/>
  <c r="Q43" i="6" l="1"/>
  <c r="Q39" i="6"/>
  <c r="Q37" i="6"/>
  <c r="Q37" i="10" s="1"/>
  <c r="Q35" i="6"/>
  <c r="Q33" i="6"/>
  <c r="Q31" i="6"/>
  <c r="E43" i="6"/>
  <c r="H43" i="10" s="1"/>
  <c r="E39" i="6"/>
  <c r="E37" i="6"/>
  <c r="E33" i="6"/>
  <c r="N43" i="10" l="1"/>
  <c r="Q43" i="10"/>
  <c r="E27" i="6"/>
  <c r="Q27" i="6"/>
  <c r="Z34" i="8"/>
  <c r="Z38" i="8"/>
  <c r="Z40" i="8"/>
  <c r="Q28" i="6" l="1"/>
  <c r="Q26" i="10"/>
  <c r="E28" i="6"/>
  <c r="J47" i="11"/>
  <c r="J48" i="11"/>
  <c r="J49" i="11"/>
  <c r="J50" i="11"/>
  <c r="J51" i="11"/>
  <c r="J52" i="11"/>
  <c r="N38" i="8" l="1"/>
  <c r="N36" i="8"/>
  <c r="N34" i="8"/>
  <c r="N30" i="8"/>
  <c r="AC31" i="10" s="1"/>
  <c r="L46" i="11" l="1"/>
  <c r="F46" i="11" s="1"/>
  <c r="W31" i="10" l="1"/>
  <c r="T26" i="15" l="1"/>
  <c r="T27" i="15" s="1"/>
  <c r="H31" i="10" l="1"/>
  <c r="E32" i="8"/>
  <c r="H33" i="10" s="1"/>
  <c r="E34" i="8"/>
  <c r="H35" i="10" s="1"/>
  <c r="E36" i="8"/>
  <c r="H37" i="10" s="1"/>
  <c r="E38" i="8"/>
  <c r="H39" i="10" s="1"/>
  <c r="H41" i="10"/>
  <c r="E26" i="8" l="1"/>
  <c r="H29" i="10"/>
  <c r="T39" i="10"/>
  <c r="E27" i="8" l="1"/>
  <c r="H26" i="10"/>
  <c r="N33" i="10" l="1"/>
  <c r="AF39" i="10" l="1"/>
  <c r="Q33" i="10" l="1"/>
  <c r="Q39" i="10"/>
  <c r="Q35" i="10"/>
  <c r="Q31" i="10"/>
  <c r="Q41" i="10"/>
  <c r="W43" i="10"/>
  <c r="K26" i="15"/>
  <c r="K27" i="15" s="1"/>
  <c r="N26" i="15"/>
  <c r="N27" i="15" s="1"/>
  <c r="Q26" i="15"/>
  <c r="Q27" i="15" s="1"/>
  <c r="W26" i="15"/>
  <c r="W27" i="15" s="1"/>
  <c r="Z26" i="15"/>
  <c r="Z27" i="15" s="1"/>
  <c r="AC29" i="10"/>
  <c r="T43" i="10"/>
  <c r="N41" i="10"/>
  <c r="AF41" i="10"/>
  <c r="W41" i="10"/>
  <c r="N39" i="10"/>
  <c r="AC39" i="10"/>
  <c r="N37" i="10"/>
  <c r="T37" i="10"/>
  <c r="N35" i="10"/>
  <c r="T35" i="10"/>
  <c r="W33" i="10"/>
  <c r="T33" i="10"/>
  <c r="N31" i="10"/>
  <c r="T31" i="10"/>
  <c r="W26" i="8"/>
  <c r="W27" i="8" s="1"/>
  <c r="E47" i="11"/>
  <c r="F47" i="11"/>
  <c r="E48" i="11"/>
  <c r="F48" i="11"/>
  <c r="E49" i="11"/>
  <c r="F49" i="11"/>
  <c r="E50" i="11"/>
  <c r="F50" i="11"/>
  <c r="E51" i="11"/>
  <c r="F51" i="11"/>
  <c r="E52" i="11"/>
  <c r="F52" i="11"/>
  <c r="H26" i="8"/>
  <c r="H27" i="8" s="1"/>
  <c r="K26" i="8"/>
  <c r="K27" i="8" s="1"/>
  <c r="Q26" i="8"/>
  <c r="Q27" i="8" s="1"/>
  <c r="AC26" i="8"/>
  <c r="AC27" i="8" s="1"/>
  <c r="AF26" i="8"/>
  <c r="AF27" i="8" s="1"/>
  <c r="AI26" i="8"/>
  <c r="AI27" i="8" s="1"/>
  <c r="H26" i="17"/>
  <c r="H27" i="17" s="1"/>
  <c r="Q27" i="17"/>
  <c r="T27" i="17"/>
  <c r="W26" i="17"/>
  <c r="W27" i="17" s="1"/>
  <c r="Z26" i="17"/>
  <c r="Z27" i="17" s="1"/>
  <c r="F11" i="11"/>
  <c r="F37" i="11"/>
  <c r="F44" i="11"/>
  <c r="X26" i="18"/>
  <c r="X27" i="18" s="1"/>
  <c r="Q26" i="18"/>
  <c r="Q27" i="18" s="1"/>
  <c r="N26" i="18"/>
  <c r="N27" i="18" s="1"/>
  <c r="K26" i="18"/>
  <c r="K27" i="18" s="1"/>
  <c r="Z27" i="9"/>
  <c r="T27" i="9"/>
  <c r="Q27" i="9"/>
  <c r="N27" i="9"/>
  <c r="K27" i="9"/>
  <c r="H27" i="9"/>
  <c r="M50" i="11"/>
  <c r="M46" i="11"/>
  <c r="F9" i="11"/>
  <c r="Z29" i="10"/>
  <c r="W29" i="10"/>
  <c r="T29" i="10"/>
  <c r="M52" i="11"/>
  <c r="M51" i="11"/>
  <c r="M49" i="11"/>
  <c r="M48" i="11"/>
  <c r="M47" i="11"/>
  <c r="M45" i="11"/>
  <c r="M44" i="11"/>
  <c r="F45" i="11"/>
  <c r="M40" i="11"/>
  <c r="M38" i="11"/>
  <c r="F40" i="11"/>
  <c r="E40" i="11"/>
  <c r="F38" i="11"/>
  <c r="E38" i="11"/>
  <c r="F6" i="11"/>
  <c r="F7" i="11"/>
  <c r="F10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9" i="11"/>
  <c r="F41" i="11"/>
  <c r="F42" i="11"/>
  <c r="F43" i="11"/>
  <c r="E7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9" i="11"/>
  <c r="E41" i="11"/>
  <c r="E42" i="11"/>
  <c r="E43" i="11"/>
  <c r="E44" i="11"/>
  <c r="E45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9" i="11"/>
  <c r="M41" i="11"/>
  <c r="M42" i="11"/>
  <c r="M43" i="11"/>
  <c r="M7" i="11"/>
  <c r="Q29" i="10"/>
  <c r="AF31" i="10"/>
  <c r="AF35" i="10"/>
  <c r="AF33" i="10"/>
  <c r="J46" i="11"/>
  <c r="AC37" i="10"/>
  <c r="AF37" i="10"/>
  <c r="AC43" i="10"/>
  <c r="AC41" i="10"/>
  <c r="G51" i="11" l="1"/>
  <c r="G18" i="11"/>
  <c r="G47" i="11"/>
  <c r="G48" i="11"/>
  <c r="G45" i="11"/>
  <c r="G43" i="11"/>
  <c r="G33" i="11"/>
  <c r="G29" i="11"/>
  <c r="G21" i="11"/>
  <c r="G17" i="11"/>
  <c r="G13" i="11"/>
  <c r="G37" i="11"/>
  <c r="G40" i="11"/>
  <c r="G10" i="11"/>
  <c r="G28" i="11"/>
  <c r="G39" i="11"/>
  <c r="G34" i="11"/>
  <c r="G30" i="11"/>
  <c r="G26" i="11"/>
  <c r="G25" i="11"/>
  <c r="G22" i="11"/>
  <c r="G14" i="11"/>
  <c r="G7" i="11"/>
  <c r="G49" i="11"/>
  <c r="G9" i="11"/>
  <c r="G41" i="11"/>
  <c r="G35" i="11"/>
  <c r="G27" i="11"/>
  <c r="G23" i="11"/>
  <c r="G11" i="11"/>
  <c r="G8" i="11"/>
  <c r="G44" i="11"/>
  <c r="G32" i="11"/>
  <c r="G20" i="11"/>
  <c r="G16" i="11"/>
  <c r="G12" i="11"/>
  <c r="G42" i="11"/>
  <c r="G38" i="11"/>
  <c r="G36" i="11"/>
  <c r="G50" i="11"/>
  <c r="G52" i="11"/>
  <c r="G46" i="11"/>
  <c r="G24" i="11"/>
  <c r="G31" i="11"/>
  <c r="G15" i="11"/>
  <c r="G19" i="11"/>
  <c r="G6" i="11"/>
  <c r="AC35" i="10"/>
  <c r="N26" i="8"/>
  <c r="N26" i="10" s="1"/>
  <c r="Z26" i="8"/>
  <c r="W28" i="10"/>
  <c r="T28" i="10"/>
  <c r="Z28" i="10"/>
  <c r="Q28" i="10"/>
  <c r="Z27" i="8" l="1"/>
  <c r="AF26" i="10"/>
  <c r="AF28" i="10" s="1"/>
  <c r="AC26" i="10"/>
  <c r="AC28" i="10" s="1"/>
  <c r="N27" i="8"/>
</calcChain>
</file>

<file path=xl/sharedStrings.xml><?xml version="1.0" encoding="utf-8"?>
<sst xmlns="http://schemas.openxmlformats.org/spreadsheetml/2006/main" count="1853" uniqueCount="279">
  <si>
    <t>第１表　求職状況（新規学卒を除く）</t>
    <rPh sb="0" eb="1">
      <t>ダイ</t>
    </rPh>
    <rPh sb="2" eb="3">
      <t>ヒョウ</t>
    </rPh>
    <rPh sb="4" eb="6">
      <t>キュウショク</t>
    </rPh>
    <rPh sb="6" eb="8">
      <t>ジョウキョウ</t>
    </rPh>
    <rPh sb="9" eb="11">
      <t>シンキ</t>
    </rPh>
    <rPh sb="11" eb="13">
      <t>ガクソツ</t>
    </rPh>
    <rPh sb="14" eb="15">
      <t>ノゾ</t>
    </rPh>
    <phoneticPr fontId="3"/>
  </si>
  <si>
    <t>月　間　有　効　求　職　者　数</t>
    <rPh sb="0" eb="1">
      <t>ツキ</t>
    </rPh>
    <rPh sb="2" eb="3">
      <t>アイダ</t>
    </rPh>
    <rPh sb="4" eb="5">
      <t>ユウ</t>
    </rPh>
    <rPh sb="6" eb="7">
      <t>コウ</t>
    </rPh>
    <rPh sb="8" eb="9">
      <t>モトム</t>
    </rPh>
    <rPh sb="10" eb="11">
      <t>ショク</t>
    </rPh>
    <rPh sb="12" eb="13">
      <t>モノ</t>
    </rPh>
    <rPh sb="14" eb="15">
      <t>スウ</t>
    </rPh>
    <phoneticPr fontId="3"/>
  </si>
  <si>
    <t>新　規　求　職　申　込　件　数</t>
    <rPh sb="0" eb="1">
      <t>シン</t>
    </rPh>
    <rPh sb="2" eb="3">
      <t>キ</t>
    </rPh>
    <rPh sb="4" eb="5">
      <t>モトム</t>
    </rPh>
    <rPh sb="6" eb="7">
      <t>ショク</t>
    </rPh>
    <rPh sb="8" eb="9">
      <t>サル</t>
    </rPh>
    <rPh sb="10" eb="11">
      <t>コミ</t>
    </rPh>
    <rPh sb="12" eb="13">
      <t>ケン</t>
    </rPh>
    <rPh sb="14" eb="15">
      <t>カズ</t>
    </rPh>
    <phoneticPr fontId="3"/>
  </si>
  <si>
    <t>計</t>
    <rPh sb="0" eb="1">
      <t>ケイ</t>
    </rPh>
    <phoneticPr fontId="3"/>
  </si>
  <si>
    <t>パートタイムを除く</t>
    <rPh sb="7" eb="8">
      <t>ノゾ</t>
    </rPh>
    <phoneticPr fontId="3"/>
  </si>
  <si>
    <t>月別等</t>
    <rPh sb="0" eb="2">
      <t>ツキベツ</t>
    </rPh>
    <rPh sb="2" eb="3">
      <t>トウ</t>
    </rPh>
    <phoneticPr fontId="3"/>
  </si>
  <si>
    <t>うち受給者</t>
    <rPh sb="2" eb="5">
      <t>ジュキュウシャ</t>
    </rPh>
    <phoneticPr fontId="3"/>
  </si>
  <si>
    <t>年度別月平均</t>
    <rPh sb="0" eb="2">
      <t>ネンド</t>
    </rPh>
    <rPh sb="2" eb="3">
      <t>ベツ</t>
    </rPh>
    <rPh sb="3" eb="6">
      <t>ツキヘイキン</t>
    </rPh>
    <phoneticPr fontId="3"/>
  </si>
  <si>
    <t>前年同月比</t>
    <rPh sb="0" eb="2">
      <t>ゼンネン</t>
    </rPh>
    <rPh sb="2" eb="5">
      <t>ドウゲツヒ</t>
    </rPh>
    <phoneticPr fontId="3"/>
  </si>
  <si>
    <t>和歌山</t>
    <rPh sb="0" eb="3">
      <t>ワカヤマ</t>
    </rPh>
    <phoneticPr fontId="3"/>
  </si>
  <si>
    <t>新宮</t>
    <rPh sb="0" eb="2">
      <t>シングウ</t>
    </rPh>
    <phoneticPr fontId="3"/>
  </si>
  <si>
    <t>田辺</t>
    <rPh sb="0" eb="2">
      <t>タナベ</t>
    </rPh>
    <phoneticPr fontId="3"/>
  </si>
  <si>
    <t>御坊</t>
    <rPh sb="0" eb="2">
      <t>ゴボウ</t>
    </rPh>
    <phoneticPr fontId="3"/>
  </si>
  <si>
    <t>湯浅</t>
    <rPh sb="0" eb="2">
      <t>ユアサ</t>
    </rPh>
    <phoneticPr fontId="3"/>
  </si>
  <si>
    <t>内対前年同月比</t>
    <rPh sb="0" eb="1">
      <t>ウチ</t>
    </rPh>
    <rPh sb="1" eb="2">
      <t>タイ</t>
    </rPh>
    <rPh sb="2" eb="4">
      <t>ゼンネン</t>
    </rPh>
    <rPh sb="4" eb="6">
      <t>ドウゲツ</t>
    </rPh>
    <rPh sb="6" eb="7">
      <t>ヒ</t>
    </rPh>
    <phoneticPr fontId="3"/>
  </si>
  <si>
    <t>海南</t>
    <rPh sb="0" eb="2">
      <t>カイナン</t>
    </rPh>
    <phoneticPr fontId="3"/>
  </si>
  <si>
    <t>橋本</t>
    <rPh sb="0" eb="2">
      <t>ハシモト</t>
    </rPh>
    <phoneticPr fontId="3"/>
  </si>
  <si>
    <t>第２表　紹介・就職状況（新規学卒を除く）</t>
    <rPh sb="0" eb="1">
      <t>ダイ</t>
    </rPh>
    <rPh sb="2" eb="3">
      <t>ヒョウ</t>
    </rPh>
    <rPh sb="4" eb="6">
      <t>ショウカイ</t>
    </rPh>
    <rPh sb="7" eb="9">
      <t>シュウショク</t>
    </rPh>
    <rPh sb="9" eb="11">
      <t>ジョウキョウ</t>
    </rPh>
    <rPh sb="12" eb="14">
      <t>シンキ</t>
    </rPh>
    <rPh sb="14" eb="16">
      <t>ガクソツ</t>
    </rPh>
    <rPh sb="17" eb="18">
      <t>ノゾ</t>
    </rPh>
    <phoneticPr fontId="3"/>
  </si>
  <si>
    <t>紹　　　介　　　件　　　数</t>
    <rPh sb="0" eb="1">
      <t>ジョウ</t>
    </rPh>
    <rPh sb="4" eb="5">
      <t>スケ</t>
    </rPh>
    <rPh sb="8" eb="9">
      <t>ケン</t>
    </rPh>
    <rPh sb="12" eb="13">
      <t>カズ</t>
    </rPh>
    <phoneticPr fontId="3"/>
  </si>
  <si>
    <t>就　　　職　　　件　　　数</t>
    <rPh sb="0" eb="1">
      <t>ジュ</t>
    </rPh>
    <rPh sb="4" eb="5">
      <t>ショク</t>
    </rPh>
    <rPh sb="8" eb="9">
      <t>ケン</t>
    </rPh>
    <rPh sb="12" eb="13">
      <t>カズ</t>
    </rPh>
    <phoneticPr fontId="3"/>
  </si>
  <si>
    <t>第３表　求人・充足状況（新規学卒を除く）</t>
    <rPh sb="0" eb="1">
      <t>ダイ</t>
    </rPh>
    <rPh sb="2" eb="3">
      <t>ヒョウ</t>
    </rPh>
    <rPh sb="4" eb="6">
      <t>キュウジン</t>
    </rPh>
    <rPh sb="7" eb="9">
      <t>ジュウソク</t>
    </rPh>
    <rPh sb="9" eb="11">
      <t>ジョウキョウ</t>
    </rPh>
    <rPh sb="12" eb="14">
      <t>シンキ</t>
    </rPh>
    <rPh sb="14" eb="16">
      <t>ガクソツ</t>
    </rPh>
    <rPh sb="17" eb="18">
      <t>ノゾ</t>
    </rPh>
    <phoneticPr fontId="3"/>
  </si>
  <si>
    <t>月間有効求人数</t>
    <rPh sb="0" eb="2">
      <t>ゲッカン</t>
    </rPh>
    <rPh sb="2" eb="4">
      <t>ユウコウ</t>
    </rPh>
    <rPh sb="4" eb="7">
      <t>キュウジンスウ</t>
    </rPh>
    <phoneticPr fontId="3"/>
  </si>
  <si>
    <t>新　規　求　人　数</t>
    <rPh sb="0" eb="1">
      <t>シン</t>
    </rPh>
    <rPh sb="2" eb="3">
      <t>キ</t>
    </rPh>
    <rPh sb="4" eb="5">
      <t>モトム</t>
    </rPh>
    <rPh sb="6" eb="7">
      <t>ヒト</t>
    </rPh>
    <rPh sb="8" eb="9">
      <t>カズ</t>
    </rPh>
    <phoneticPr fontId="3"/>
  </si>
  <si>
    <t>うち県外へ</t>
    <rPh sb="2" eb="4">
      <t>ケンガイ</t>
    </rPh>
    <phoneticPr fontId="3"/>
  </si>
  <si>
    <t>県外から</t>
    <rPh sb="0" eb="2">
      <t>ケンガイ</t>
    </rPh>
    <phoneticPr fontId="3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</si>
  <si>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3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</si>
  <si>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3"/>
  </si>
  <si>
    <t>紹　介　件　数</t>
    <rPh sb="0" eb="1">
      <t>ジョウ</t>
    </rPh>
    <rPh sb="2" eb="3">
      <t>スケ</t>
    </rPh>
    <rPh sb="4" eb="5">
      <t>ケン</t>
    </rPh>
    <rPh sb="6" eb="7">
      <t>カズ</t>
    </rPh>
    <phoneticPr fontId="3"/>
  </si>
  <si>
    <t>就　職　件　数</t>
    <rPh sb="0" eb="1">
      <t>ジュ</t>
    </rPh>
    <rPh sb="2" eb="3">
      <t>ショク</t>
    </rPh>
    <rPh sb="4" eb="5">
      <t>ケン</t>
    </rPh>
    <rPh sb="6" eb="7">
      <t>カズ</t>
    </rPh>
    <phoneticPr fontId="3"/>
  </si>
  <si>
    <t xml:space="preserve"> うち</t>
    <phoneticPr fontId="3"/>
  </si>
  <si>
    <t>55歳以上</t>
    <rPh sb="2" eb="3">
      <t>トシ</t>
    </rPh>
    <rPh sb="3" eb="5">
      <t>イジョウ</t>
    </rPh>
    <phoneticPr fontId="3"/>
  </si>
  <si>
    <t>有　　　　効</t>
    <rPh sb="0" eb="1">
      <t>ユウ</t>
    </rPh>
    <rPh sb="5" eb="6">
      <t>コウ</t>
    </rPh>
    <phoneticPr fontId="3"/>
  </si>
  <si>
    <t>新　　　　規</t>
    <rPh sb="0" eb="1">
      <t>シン</t>
    </rPh>
    <rPh sb="5" eb="6">
      <t>キ</t>
    </rPh>
    <phoneticPr fontId="3"/>
  </si>
  <si>
    <t>季調値</t>
    <rPh sb="0" eb="1">
      <t>キ</t>
    </rPh>
    <rPh sb="1" eb="2">
      <t>チョウ</t>
    </rPh>
    <rPh sb="2" eb="3">
      <t>アタイ</t>
    </rPh>
    <phoneticPr fontId="3"/>
  </si>
  <si>
    <t>原数値</t>
    <rPh sb="0" eb="1">
      <t>ゲン</t>
    </rPh>
    <rPh sb="1" eb="3">
      <t>スウチ</t>
    </rPh>
    <phoneticPr fontId="3"/>
  </si>
  <si>
    <t>うち中高年</t>
    <rPh sb="2" eb="5">
      <t>チュウコウネン</t>
    </rPh>
    <phoneticPr fontId="3"/>
  </si>
  <si>
    <t>前　月　差</t>
    <rPh sb="0" eb="1">
      <t>マエ</t>
    </rPh>
    <rPh sb="2" eb="3">
      <t>ツキ</t>
    </rPh>
    <rPh sb="4" eb="5">
      <t>サ</t>
    </rPh>
    <phoneticPr fontId="3"/>
  </si>
  <si>
    <t>前年同月差</t>
    <rPh sb="0" eb="2">
      <t>ゼンネン</t>
    </rPh>
    <rPh sb="2" eb="5">
      <t>ドウゲツサ</t>
    </rPh>
    <phoneticPr fontId="3"/>
  </si>
  <si>
    <t>内前年同月数値</t>
    <rPh sb="0" eb="1">
      <t>ウチ</t>
    </rPh>
    <rPh sb="1" eb="3">
      <t>ゼンネン</t>
    </rPh>
    <rPh sb="3" eb="5">
      <t>ドウゲツ</t>
    </rPh>
    <rPh sb="5" eb="6">
      <t>スウ</t>
    </rPh>
    <rPh sb="6" eb="7">
      <t>アタイ</t>
    </rPh>
    <phoneticPr fontId="3"/>
  </si>
  <si>
    <t>全　　　　　数</t>
    <rPh sb="0" eb="1">
      <t>ゼン</t>
    </rPh>
    <rPh sb="6" eb="7">
      <t>カズ</t>
    </rPh>
    <phoneticPr fontId="3"/>
  </si>
  <si>
    <t>パ ー ト タ イ ム</t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</si>
  <si>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</si>
  <si>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</si>
  <si>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食料品</t>
    <rPh sb="0" eb="3">
      <t>ショクリョウヒン</t>
    </rPh>
    <phoneticPr fontId="3"/>
  </si>
  <si>
    <t>繊維工業</t>
    <rPh sb="0" eb="2">
      <t>センイ</t>
    </rPh>
    <rPh sb="2" eb="4">
      <t>コウギョウ</t>
    </rPh>
    <phoneticPr fontId="3"/>
  </si>
  <si>
    <t>木材・木製品</t>
    <rPh sb="0" eb="2">
      <t>モクザイ</t>
    </rPh>
    <rPh sb="3" eb="6">
      <t>モクセイヒン</t>
    </rPh>
    <phoneticPr fontId="3"/>
  </si>
  <si>
    <t>家具・装備品</t>
    <rPh sb="0" eb="2">
      <t>カグ</t>
    </rPh>
    <rPh sb="3" eb="6">
      <t>ソウビヒン</t>
    </rPh>
    <phoneticPr fontId="3"/>
  </si>
  <si>
    <t>化学工業</t>
    <rPh sb="0" eb="2">
      <t>カガク</t>
    </rPh>
    <rPh sb="2" eb="4">
      <t>コウギョウ</t>
    </rPh>
    <phoneticPr fontId="3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</si>
  <si>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3"/>
  </si>
  <si>
    <t>プラスチック製品</t>
    <rPh sb="6" eb="8">
      <t>セイヒン</t>
    </rPh>
    <phoneticPr fontId="3"/>
  </si>
  <si>
    <t>ゴム製品</t>
    <rPh sb="2" eb="4">
      <t>セイヒン</t>
    </rPh>
    <phoneticPr fontId="3"/>
  </si>
  <si>
    <t>窯業・土石製品</t>
    <rPh sb="0" eb="1">
      <t>カマ</t>
    </rPh>
    <rPh sb="1" eb="2">
      <t>ギョウ</t>
    </rPh>
    <rPh sb="3" eb="5">
      <t>ドセキ</t>
    </rPh>
    <rPh sb="5" eb="7">
      <t>セイヒン</t>
    </rPh>
    <phoneticPr fontId="3"/>
  </si>
  <si>
    <t>鉄鋼業</t>
    <rPh sb="0" eb="2">
      <t>テッコウ</t>
    </rPh>
    <rPh sb="2" eb="3">
      <t>ギョウ</t>
    </rPh>
    <phoneticPr fontId="3"/>
  </si>
  <si>
    <t>金属製品</t>
    <rPh sb="0" eb="2">
      <t>キンゾク</t>
    </rPh>
    <rPh sb="2" eb="4">
      <t>セイヒン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</si>
  <si>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</si>
  <si>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その他の製造業</t>
    <rPh sb="2" eb="3">
      <t>タ</t>
    </rPh>
    <rPh sb="4" eb="7">
      <t>セイゾウギョウ</t>
    </rPh>
    <phoneticPr fontId="3"/>
  </si>
  <si>
    <t>サービス業</t>
    <rPh sb="4" eb="5">
      <t>ギョウ</t>
    </rPh>
    <phoneticPr fontId="3"/>
  </si>
  <si>
    <t>合　　　　　　　　計</t>
    <rPh sb="0" eb="1">
      <t>ゴウ</t>
    </rPh>
    <rPh sb="9" eb="10">
      <t>ケイ</t>
    </rPh>
    <phoneticPr fontId="3"/>
  </si>
  <si>
    <t>規 模 別</t>
    <rPh sb="0" eb="1">
      <t>キ</t>
    </rPh>
    <rPh sb="2" eb="3">
      <t>ノット</t>
    </rPh>
    <rPh sb="4" eb="5">
      <t>ベツ</t>
    </rPh>
    <phoneticPr fontId="3"/>
  </si>
  <si>
    <t>100　～　299　人</t>
    <rPh sb="10" eb="11">
      <t>ニン</t>
    </rPh>
    <phoneticPr fontId="3"/>
  </si>
  <si>
    <t>300　～　499　人</t>
    <rPh sb="10" eb="11">
      <t>ニン</t>
    </rPh>
    <phoneticPr fontId="3"/>
  </si>
  <si>
    <t>500　～　999　人</t>
    <rPh sb="10" eb="11">
      <t>ニン</t>
    </rPh>
    <phoneticPr fontId="3"/>
  </si>
  <si>
    <t>第７表　雇用保険適用状況</t>
    <rPh sb="0" eb="1">
      <t>ダイ</t>
    </rPh>
    <rPh sb="2" eb="3">
      <t>ヒョウ</t>
    </rPh>
    <rPh sb="4" eb="6">
      <t>コヨウ</t>
    </rPh>
    <rPh sb="6" eb="8">
      <t>ホケン</t>
    </rPh>
    <rPh sb="8" eb="10">
      <t>テキヨウ</t>
    </rPh>
    <rPh sb="10" eb="12">
      <t>ジョウキョウ</t>
    </rPh>
    <phoneticPr fontId="3"/>
  </si>
  <si>
    <t>適 　用 　事 　業 　所</t>
    <rPh sb="0" eb="1">
      <t>テキ</t>
    </rPh>
    <rPh sb="3" eb="4">
      <t>ヨウ</t>
    </rPh>
    <rPh sb="6" eb="7">
      <t>コト</t>
    </rPh>
    <rPh sb="9" eb="10">
      <t>ギョウ</t>
    </rPh>
    <rPh sb="12" eb="13">
      <t>トコロ</t>
    </rPh>
    <phoneticPr fontId="3"/>
  </si>
  <si>
    <t>被　　　保　　　険　　　者</t>
    <rPh sb="0" eb="1">
      <t>ヒ</t>
    </rPh>
    <rPh sb="4" eb="5">
      <t>タモツ</t>
    </rPh>
    <rPh sb="8" eb="9">
      <t>ケン</t>
    </rPh>
    <rPh sb="12" eb="13">
      <t>モノ</t>
    </rPh>
    <phoneticPr fontId="3"/>
  </si>
  <si>
    <t>資　格　喪　失</t>
    <rPh sb="0" eb="1">
      <t>シ</t>
    </rPh>
    <rPh sb="2" eb="3">
      <t>カク</t>
    </rPh>
    <rPh sb="4" eb="5">
      <t>モ</t>
    </rPh>
    <rPh sb="6" eb="7">
      <t>シツ</t>
    </rPh>
    <phoneticPr fontId="3"/>
  </si>
  <si>
    <t>解雇等</t>
    <rPh sb="0" eb="2">
      <t>カイコ</t>
    </rPh>
    <rPh sb="2" eb="3">
      <t>トウ</t>
    </rPh>
    <phoneticPr fontId="3"/>
  </si>
  <si>
    <t>内前年同月数</t>
    <rPh sb="0" eb="1">
      <t>ウチ</t>
    </rPh>
    <rPh sb="1" eb="3">
      <t>ゼンネン</t>
    </rPh>
    <rPh sb="3" eb="5">
      <t>ドウゲツ</t>
    </rPh>
    <rPh sb="5" eb="6">
      <t>スウ</t>
    </rPh>
    <phoneticPr fontId="3"/>
  </si>
  <si>
    <t>第８表　雇用保険給付状況</t>
    <rPh sb="0" eb="1">
      <t>ダイ</t>
    </rPh>
    <rPh sb="2" eb="3">
      <t>ヒョウ</t>
    </rPh>
    <rPh sb="4" eb="6">
      <t>コヨウ</t>
    </rPh>
    <rPh sb="6" eb="8">
      <t>ホケン</t>
    </rPh>
    <rPh sb="8" eb="10">
      <t>キュウフ</t>
    </rPh>
    <rPh sb="10" eb="12">
      <t>ジョウキョウ</t>
    </rPh>
    <phoneticPr fontId="3"/>
  </si>
  <si>
    <t>基　　本　　手　　当</t>
    <rPh sb="0" eb="1">
      <t>モト</t>
    </rPh>
    <rPh sb="3" eb="4">
      <t>ホン</t>
    </rPh>
    <rPh sb="6" eb="7">
      <t>テ</t>
    </rPh>
    <rPh sb="9" eb="10">
      <t>トウ</t>
    </rPh>
    <phoneticPr fontId="3"/>
  </si>
  <si>
    <t>高年齢給付金</t>
    <rPh sb="0" eb="3">
      <t>コウネンレイ</t>
    </rPh>
    <rPh sb="3" eb="6">
      <t>キュウフキン</t>
    </rPh>
    <phoneticPr fontId="3"/>
  </si>
  <si>
    <t>特 例 一 時 金</t>
    <rPh sb="0" eb="1">
      <t>トク</t>
    </rPh>
    <rPh sb="2" eb="3">
      <t>レイ</t>
    </rPh>
    <rPh sb="4" eb="5">
      <t>イチ</t>
    </rPh>
    <rPh sb="6" eb="7">
      <t>トキ</t>
    </rPh>
    <rPh sb="8" eb="9">
      <t>キン</t>
    </rPh>
    <phoneticPr fontId="3"/>
  </si>
  <si>
    <t>第９表―１　雇用継続給付状況</t>
    <rPh sb="0" eb="1">
      <t>ダイ</t>
    </rPh>
    <rPh sb="2" eb="3">
      <t>ヒョウ</t>
    </rPh>
    <rPh sb="6" eb="8">
      <t>コヨウ</t>
    </rPh>
    <rPh sb="8" eb="10">
      <t>ケイゾク</t>
    </rPh>
    <rPh sb="10" eb="12">
      <t>キュウフ</t>
    </rPh>
    <rPh sb="12" eb="14">
      <t>ジョウキョウ</t>
    </rPh>
    <phoneticPr fontId="3"/>
  </si>
  <si>
    <t>高　　　年　　　齢　　　雇　　　用　　　継　　　続　　　給　　　付</t>
    <rPh sb="0" eb="1">
      <t>タカ</t>
    </rPh>
    <rPh sb="4" eb="5">
      <t>トシ</t>
    </rPh>
    <rPh sb="8" eb="9">
      <t>ヨワイ</t>
    </rPh>
    <rPh sb="12" eb="13">
      <t>ヤトイ</t>
    </rPh>
    <rPh sb="16" eb="17">
      <t>ヨウ</t>
    </rPh>
    <rPh sb="20" eb="21">
      <t>ツギ</t>
    </rPh>
    <rPh sb="24" eb="25">
      <t>ゾク</t>
    </rPh>
    <rPh sb="28" eb="29">
      <t>キュウ</t>
    </rPh>
    <rPh sb="32" eb="33">
      <t>ヅケ</t>
    </rPh>
    <phoneticPr fontId="3"/>
  </si>
  <si>
    <t>基　　本　　給　　付　　金</t>
    <rPh sb="0" eb="1">
      <t>モト</t>
    </rPh>
    <rPh sb="3" eb="4">
      <t>ホン</t>
    </rPh>
    <rPh sb="6" eb="7">
      <t>キュウ</t>
    </rPh>
    <rPh sb="9" eb="10">
      <t>ヅケ</t>
    </rPh>
    <rPh sb="12" eb="13">
      <t>キン</t>
    </rPh>
    <phoneticPr fontId="3"/>
  </si>
  <si>
    <t>再　　就　　職　　給　　付　　金</t>
    <rPh sb="0" eb="1">
      <t>サイ</t>
    </rPh>
    <rPh sb="3" eb="4">
      <t>ジュ</t>
    </rPh>
    <rPh sb="6" eb="7">
      <t>ショク</t>
    </rPh>
    <rPh sb="9" eb="10">
      <t>キュウ</t>
    </rPh>
    <rPh sb="12" eb="13">
      <t>ヅケ</t>
    </rPh>
    <rPh sb="15" eb="16">
      <t>キン</t>
    </rPh>
    <phoneticPr fontId="3"/>
  </si>
  <si>
    <t>初回受給者数</t>
  </si>
  <si>
    <t>受給者数</t>
  </si>
  <si>
    <t>受給者実人員</t>
    <rPh sb="0" eb="3">
      <t>ジュキュウシャ</t>
    </rPh>
    <rPh sb="3" eb="4">
      <t>ミ</t>
    </rPh>
    <rPh sb="4" eb="6">
      <t>ジンイン</t>
    </rPh>
    <phoneticPr fontId="3"/>
  </si>
  <si>
    <t>受給要件          確認件数</t>
    <phoneticPr fontId="3"/>
  </si>
  <si>
    <t>第９表―２　雇用継続給付状況</t>
    <rPh sb="0" eb="1">
      <t>ダイ</t>
    </rPh>
    <rPh sb="2" eb="3">
      <t>ヒョウ</t>
    </rPh>
    <rPh sb="6" eb="8">
      <t>コヨウ</t>
    </rPh>
    <rPh sb="8" eb="10">
      <t>ケイゾク</t>
    </rPh>
    <rPh sb="10" eb="12">
      <t>キュウフ</t>
    </rPh>
    <rPh sb="12" eb="14">
      <t>ジョウキョウ</t>
    </rPh>
    <phoneticPr fontId="3"/>
  </si>
  <si>
    <t>育　　児　　休　　業　　給　　付</t>
    <rPh sb="0" eb="1">
      <t>イク</t>
    </rPh>
    <rPh sb="3" eb="4">
      <t>コ</t>
    </rPh>
    <rPh sb="6" eb="7">
      <t>キュウ</t>
    </rPh>
    <rPh sb="9" eb="10">
      <t>ギョウ</t>
    </rPh>
    <rPh sb="12" eb="13">
      <t>キュウ</t>
    </rPh>
    <rPh sb="15" eb="16">
      <t>ヅケ</t>
    </rPh>
    <phoneticPr fontId="3"/>
  </si>
  <si>
    <t>介護休業給付</t>
    <rPh sb="0" eb="2">
      <t>カイゴ</t>
    </rPh>
    <rPh sb="2" eb="4">
      <t>キュウギョウ</t>
    </rPh>
    <rPh sb="4" eb="6">
      <t>キュウフ</t>
    </rPh>
    <phoneticPr fontId="3"/>
  </si>
  <si>
    <t>教育訓練給付</t>
    <rPh sb="0" eb="2">
      <t>キョウイク</t>
    </rPh>
    <rPh sb="2" eb="4">
      <t>クンレン</t>
    </rPh>
    <rPh sb="4" eb="6">
      <t>キュウフ</t>
    </rPh>
    <phoneticPr fontId="3"/>
  </si>
  <si>
    <t>教育訓練　　　　給 付 金</t>
    <rPh sb="0" eb="2">
      <t>キョウイク</t>
    </rPh>
    <rPh sb="2" eb="4">
      <t>クンレン</t>
    </rPh>
    <rPh sb="8" eb="9">
      <t>キュウ</t>
    </rPh>
    <rPh sb="10" eb="11">
      <t>ヅケ</t>
    </rPh>
    <rPh sb="12" eb="13">
      <t>カネ</t>
    </rPh>
    <phoneticPr fontId="3"/>
  </si>
  <si>
    <t>受給者数</t>
    <rPh sb="0" eb="3">
      <t>ジュキュウシャ</t>
    </rPh>
    <rPh sb="3" eb="4">
      <t>スウ</t>
    </rPh>
    <phoneticPr fontId="3"/>
  </si>
  <si>
    <t>介護休業
給 付 金</t>
    <rPh sb="0" eb="2">
      <t>カイゴ</t>
    </rPh>
    <rPh sb="2" eb="4">
      <t>キュウギョウ</t>
    </rPh>
    <rPh sb="5" eb="6">
      <t>キュウ</t>
    </rPh>
    <rPh sb="7" eb="8">
      <t>ヅケ</t>
    </rPh>
    <rPh sb="9" eb="10">
      <t>カネ</t>
    </rPh>
    <phoneticPr fontId="3"/>
  </si>
  <si>
    <r>
      <t>年 度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別</t>
    </r>
    <rPh sb="0" eb="1">
      <t>トシ</t>
    </rPh>
    <rPh sb="2" eb="3">
      <t>タビ</t>
    </rPh>
    <rPh sb="4" eb="5">
      <t>ベツ</t>
    </rPh>
    <phoneticPr fontId="3"/>
  </si>
  <si>
    <t>安定所別</t>
    <rPh sb="0" eb="2">
      <t>アンテイ</t>
    </rPh>
    <rPh sb="2" eb="3">
      <t>ショ</t>
    </rPh>
    <rPh sb="3" eb="4">
      <t>ベツ</t>
    </rPh>
    <phoneticPr fontId="3"/>
  </si>
  <si>
    <t>月</t>
    <rPh sb="0" eb="1">
      <t>ツキ</t>
    </rPh>
    <phoneticPr fontId="3"/>
  </si>
  <si>
    <t>（</t>
    <phoneticPr fontId="3"/>
  </si>
  <si>
    <t>）</t>
    <phoneticPr fontId="3"/>
  </si>
  <si>
    <t>受給要件          確認件数</t>
    <phoneticPr fontId="3"/>
  </si>
  <si>
    <t>（</t>
    <phoneticPr fontId="3"/>
  </si>
  <si>
    <t>）</t>
    <phoneticPr fontId="3"/>
  </si>
  <si>
    <t>第４表　中高年齢者職業紹介状況（新規学卒を除く）</t>
    <rPh sb="0" eb="1">
      <t>ダイ</t>
    </rPh>
    <rPh sb="2" eb="3">
      <t>ヒョウ</t>
    </rPh>
    <rPh sb="4" eb="6">
      <t>チュウコウ</t>
    </rPh>
    <rPh sb="6" eb="8">
      <t>ネンレイ</t>
    </rPh>
    <rPh sb="8" eb="9">
      <t>シャ</t>
    </rPh>
    <rPh sb="9" eb="11">
      <t>ショクギョウ</t>
    </rPh>
    <rPh sb="11" eb="13">
      <t>ショウカイ</t>
    </rPh>
    <rPh sb="13" eb="15">
      <t>ジョウキョウ</t>
    </rPh>
    <rPh sb="16" eb="18">
      <t>シンキ</t>
    </rPh>
    <rPh sb="18" eb="20">
      <t>ガクソツ</t>
    </rPh>
    <rPh sb="21" eb="22">
      <t>ノゾ</t>
    </rPh>
    <phoneticPr fontId="3"/>
  </si>
  <si>
    <r>
      <t xml:space="preserve">全 </t>
    </r>
    <r>
      <rPr>
        <sz val="11"/>
        <rFont val="ＭＳ Ｐ明朝"/>
        <family val="1"/>
        <charset val="128"/>
      </rPr>
      <t xml:space="preserve"> 　　</t>
    </r>
    <r>
      <rPr>
        <sz val="11"/>
        <rFont val="ＭＳ Ｐ明朝"/>
        <family val="1"/>
        <charset val="128"/>
      </rPr>
      <t>　数</t>
    </r>
    <rPh sb="0" eb="1">
      <t>ゼン</t>
    </rPh>
    <rPh sb="6" eb="7">
      <t>カズ</t>
    </rPh>
    <phoneticPr fontId="3"/>
  </si>
  <si>
    <t>情報通信業</t>
    <rPh sb="0" eb="2">
      <t>ジョウホウ</t>
    </rPh>
    <rPh sb="2" eb="5">
      <t>ツウシンギョウ</t>
    </rPh>
    <phoneticPr fontId="3"/>
  </si>
  <si>
    <t>複合サービス事業</t>
    <rPh sb="0" eb="2">
      <t>フクゴウ</t>
    </rPh>
    <rPh sb="6" eb="8">
      <t>ジギョウ</t>
    </rPh>
    <phoneticPr fontId="3"/>
  </si>
  <si>
    <t>公務・その他</t>
    <rPh sb="0" eb="2">
      <t>コウム</t>
    </rPh>
    <rPh sb="5" eb="6">
      <t>タ</t>
    </rPh>
    <phoneticPr fontId="3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</si>
  <si>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</si>
  <si>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>（</t>
    <phoneticPr fontId="3"/>
  </si>
  <si>
    <t>（</t>
    <phoneticPr fontId="3"/>
  </si>
  <si>
    <t>（</t>
    <phoneticPr fontId="3"/>
  </si>
  <si>
    <t>（</t>
    <phoneticPr fontId="3"/>
  </si>
  <si>
    <t>うち串本出張所</t>
    <rPh sb="2" eb="4">
      <t>クシモト</t>
    </rPh>
    <rPh sb="4" eb="7">
      <t>シュッチョウショ</t>
    </rPh>
    <phoneticPr fontId="3"/>
  </si>
  <si>
    <t>パート
タイム
を除く</t>
    <phoneticPr fontId="3"/>
  </si>
  <si>
    <t>パート
タイム</t>
    <phoneticPr fontId="3"/>
  </si>
  <si>
    <t>うち
パート
タイム</t>
    <phoneticPr fontId="3"/>
  </si>
  <si>
    <t>受　給
者　数</t>
    <rPh sb="0" eb="1">
      <t>ウケ</t>
    </rPh>
    <rPh sb="2" eb="3">
      <t>キュウ</t>
    </rPh>
    <rPh sb="4" eb="5">
      <t>シャ</t>
    </rPh>
    <rPh sb="6" eb="7">
      <t>スウ</t>
    </rPh>
    <phoneticPr fontId="3"/>
  </si>
  <si>
    <t>受給者
実人員</t>
    <rPh sb="0" eb="3">
      <t>ジュキュウシャ</t>
    </rPh>
    <rPh sb="4" eb="5">
      <t>ジツ</t>
    </rPh>
    <rPh sb="5" eb="7">
      <t>ジンイン</t>
    </rPh>
    <phoneticPr fontId="3"/>
  </si>
  <si>
    <t>初回受
給者数</t>
    <rPh sb="0" eb="2">
      <t>ショカイ</t>
    </rPh>
    <rPh sb="2" eb="3">
      <t>ウケ</t>
    </rPh>
    <rPh sb="4" eb="5">
      <t>キュウ</t>
    </rPh>
    <rPh sb="5" eb="6">
      <t>シャ</t>
    </rPh>
    <rPh sb="6" eb="7">
      <t>スウ</t>
    </rPh>
    <phoneticPr fontId="3"/>
  </si>
  <si>
    <t>（ ）</t>
    <phoneticPr fontId="3"/>
  </si>
  <si>
    <r>
      <t>(</t>
    </r>
    <r>
      <rPr>
        <sz val="11"/>
        <rFont val="ＭＳ Ｐ明朝"/>
        <family val="1"/>
        <charset val="128"/>
      </rPr>
      <t xml:space="preserve"> )</t>
    </r>
    <phoneticPr fontId="3"/>
  </si>
  <si>
    <t>新規加入</t>
    <rPh sb="0" eb="1">
      <t>シン</t>
    </rPh>
    <rPh sb="1" eb="2">
      <t>キ</t>
    </rPh>
    <rPh sb="2" eb="4">
      <t>カニュウ</t>
    </rPh>
    <phoneticPr fontId="3"/>
  </si>
  <si>
    <t>廃止脱退</t>
    <rPh sb="0" eb="1">
      <t>ハイ</t>
    </rPh>
    <rPh sb="1" eb="2">
      <t>ドメ</t>
    </rPh>
    <phoneticPr fontId="3"/>
  </si>
  <si>
    <t>月末現在</t>
    <rPh sb="0" eb="1">
      <t>ツキ</t>
    </rPh>
    <rPh sb="1" eb="2">
      <t>スエ</t>
    </rPh>
    <rPh sb="2" eb="4">
      <t>ゲンザイ</t>
    </rPh>
    <phoneticPr fontId="3"/>
  </si>
  <si>
    <t>資格取得</t>
    <rPh sb="0" eb="1">
      <t>シ</t>
    </rPh>
    <rPh sb="1" eb="2">
      <t>カク</t>
    </rPh>
    <phoneticPr fontId="3"/>
  </si>
  <si>
    <t>月末現在</t>
    <rPh sb="0" eb="1">
      <t>ツキ</t>
    </rPh>
    <rPh sb="1" eb="2">
      <t>スエ</t>
    </rPh>
    <phoneticPr fontId="3"/>
  </si>
  <si>
    <r>
      <t>離職票
交 　付
枚　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数</t>
    </r>
    <rPh sb="0" eb="2">
      <t>リショク</t>
    </rPh>
    <rPh sb="2" eb="3">
      <t>ヒョウ</t>
    </rPh>
    <rPh sb="4" eb="5">
      <t>コウ</t>
    </rPh>
    <rPh sb="7" eb="8">
      <t>ヅケ</t>
    </rPh>
    <rPh sb="9" eb="10">
      <t>マイ</t>
    </rPh>
    <rPh sb="12" eb="13">
      <t>カズ</t>
    </rPh>
    <phoneticPr fontId="3"/>
  </si>
  <si>
    <r>
      <t>(</t>
    </r>
    <r>
      <rPr>
        <sz val="11"/>
        <rFont val="ＭＳ Ｐ明朝"/>
        <family val="1"/>
        <charset val="128"/>
      </rPr>
      <t xml:space="preserve"> )</t>
    </r>
    <phoneticPr fontId="3"/>
  </si>
  <si>
    <t>前年同月</t>
    <rPh sb="0" eb="2">
      <t>ゼンネン</t>
    </rPh>
    <rPh sb="2" eb="4">
      <t>ドウゲツ</t>
    </rPh>
    <phoneticPr fontId="3"/>
  </si>
  <si>
    <t>前年比</t>
    <rPh sb="0" eb="3">
      <t>ゼンネンヒ</t>
    </rPh>
    <phoneticPr fontId="3"/>
  </si>
  <si>
    <t>パート
タイム</t>
    <phoneticPr fontId="3"/>
  </si>
  <si>
    <t>（ ）</t>
    <phoneticPr fontId="3"/>
  </si>
  <si>
    <t>（</t>
    <phoneticPr fontId="3"/>
  </si>
  <si>
    <t>）</t>
    <phoneticPr fontId="3"/>
  </si>
  <si>
    <t>　</t>
    <phoneticPr fontId="3"/>
  </si>
  <si>
    <t>)</t>
  </si>
  <si>
    <r>
      <t>-</t>
    </r>
    <r>
      <rPr>
        <sz val="11"/>
        <rFont val="ＭＳ Ｐ明朝"/>
        <family val="1"/>
        <charset val="128"/>
      </rPr>
      <t xml:space="preserve"> 9 -</t>
    </r>
    <phoneticPr fontId="3"/>
  </si>
  <si>
    <r>
      <t>-</t>
    </r>
    <r>
      <rPr>
        <sz val="11"/>
        <rFont val="ＭＳ Ｐ明朝"/>
        <family val="1"/>
        <charset val="128"/>
      </rPr>
      <t xml:space="preserve"> 10 -</t>
    </r>
    <phoneticPr fontId="3"/>
  </si>
  <si>
    <r>
      <t>-</t>
    </r>
    <r>
      <rPr>
        <sz val="11"/>
        <rFont val="ＭＳ Ｐ明朝"/>
        <family val="1"/>
        <charset val="128"/>
      </rPr>
      <t xml:space="preserve"> 6 -</t>
    </r>
    <phoneticPr fontId="3"/>
  </si>
  <si>
    <r>
      <t>-</t>
    </r>
    <r>
      <rPr>
        <sz val="11"/>
        <rFont val="ＭＳ Ｐ明朝"/>
        <family val="1"/>
        <charset val="128"/>
      </rPr>
      <t xml:space="preserve"> 7 -</t>
    </r>
    <phoneticPr fontId="3"/>
  </si>
  <si>
    <r>
      <t>-</t>
    </r>
    <r>
      <rPr>
        <sz val="11"/>
        <rFont val="ＭＳ Ｐ明朝"/>
        <family val="1"/>
        <charset val="128"/>
      </rPr>
      <t xml:space="preserve"> 5 -</t>
    </r>
    <phoneticPr fontId="3"/>
  </si>
  <si>
    <r>
      <t>-</t>
    </r>
    <r>
      <rPr>
        <sz val="11"/>
        <rFont val="ＭＳ Ｐ明朝"/>
        <family val="1"/>
        <charset val="128"/>
      </rPr>
      <t xml:space="preserve"> 4 -</t>
    </r>
    <phoneticPr fontId="3"/>
  </si>
  <si>
    <t>（</t>
    <phoneticPr fontId="3"/>
  </si>
  <si>
    <t>（</t>
    <phoneticPr fontId="3"/>
  </si>
  <si>
    <t>）</t>
    <phoneticPr fontId="3"/>
  </si>
  <si>
    <t>(</t>
    <phoneticPr fontId="3"/>
  </si>
  <si>
    <t>)</t>
    <phoneticPr fontId="3"/>
  </si>
  <si>
    <t>生活関連</t>
    <rPh sb="0" eb="2">
      <t>セイカツ</t>
    </rPh>
    <rPh sb="2" eb="4">
      <t>カンレン</t>
    </rPh>
    <phoneticPr fontId="3"/>
  </si>
  <si>
    <t>印刷・同関連</t>
    <rPh sb="0" eb="2">
      <t>インサツ</t>
    </rPh>
    <rPh sb="3" eb="4">
      <t>ドウ</t>
    </rPh>
    <rPh sb="4" eb="6">
      <t>カンレン</t>
    </rPh>
    <phoneticPr fontId="3"/>
  </si>
  <si>
    <t>はん用機械器具</t>
    <rPh sb="2" eb="3">
      <t>ヨウ</t>
    </rPh>
    <rPh sb="3" eb="5">
      <t>キカイ</t>
    </rPh>
    <rPh sb="5" eb="7">
      <t>キグ</t>
    </rPh>
    <phoneticPr fontId="3"/>
  </si>
  <si>
    <t>生産用機械器具</t>
    <rPh sb="0" eb="2">
      <t>セイサン</t>
    </rPh>
    <rPh sb="2" eb="3">
      <t>ヨウ</t>
    </rPh>
    <rPh sb="3" eb="5">
      <t>キカイ</t>
    </rPh>
    <rPh sb="5" eb="7">
      <t>キグ</t>
    </rPh>
    <phoneticPr fontId="3"/>
  </si>
  <si>
    <t>業務用機械器具</t>
    <rPh sb="0" eb="2">
      <t>ギョウム</t>
    </rPh>
    <rPh sb="2" eb="3">
      <t>ヨウ</t>
    </rPh>
    <rPh sb="3" eb="5">
      <t>キカイ</t>
    </rPh>
    <rPh sb="5" eb="7">
      <t>キグ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</si>
  <si>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</si>
  <si>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（注）ここの受給者とは雇用保険の基本手当受給者のみ。</t>
    <rPh sb="1" eb="2">
      <t>チュウ</t>
    </rPh>
    <rPh sb="6" eb="9">
      <t>ジュキュウシャ</t>
    </rPh>
    <rPh sb="11" eb="13">
      <t>コヨウ</t>
    </rPh>
    <rPh sb="13" eb="15">
      <t>ホケン</t>
    </rPh>
    <rPh sb="16" eb="18">
      <t>キホン</t>
    </rPh>
    <rPh sb="18" eb="20">
      <t>テア</t>
    </rPh>
    <rPh sb="20" eb="23">
      <t>ジュキュウシャ</t>
    </rPh>
    <phoneticPr fontId="3"/>
  </si>
  <si>
    <t>（注）ここの中高年齢者とは45歳以上の求職者を対象としている。</t>
    <rPh sb="1" eb="2">
      <t>チュウ</t>
    </rPh>
    <rPh sb="6" eb="8">
      <t>チュウコウ</t>
    </rPh>
    <rPh sb="8" eb="10">
      <t>ネンレイ</t>
    </rPh>
    <rPh sb="10" eb="11">
      <t>シャ</t>
    </rPh>
    <rPh sb="15" eb="18">
      <t>サイイジョウ</t>
    </rPh>
    <rPh sb="19" eb="22">
      <t>キュウショクシャ</t>
    </rPh>
    <rPh sb="23" eb="25">
      <t>タイショウ</t>
    </rPh>
    <phoneticPr fontId="3"/>
  </si>
  <si>
    <t>運輸支局</t>
    <rPh sb="0" eb="2">
      <t>ウンユ</t>
    </rPh>
    <rPh sb="2" eb="4">
      <t>シキョク</t>
    </rPh>
    <phoneticPr fontId="3"/>
  </si>
  <si>
    <r>
      <t>29</t>
    </r>
    <r>
      <rPr>
        <sz val="11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　人　以　下</t>
    </r>
    <rPh sb="5" eb="6">
      <t>ニン</t>
    </rPh>
    <rPh sb="7" eb="8">
      <t>イ</t>
    </rPh>
    <rPh sb="9" eb="10">
      <t>モト</t>
    </rPh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</si>
  <si>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 xml:space="preserve">   </t>
    </r>
    <r>
      <rPr>
        <sz val="11"/>
        <rFont val="ＭＳ Ｐ明朝"/>
        <family val="1"/>
        <charset val="128"/>
      </rPr>
      <t>項　目</t>
    </r>
    <rPh sb="7" eb="8">
      <t>コウ</t>
    </rPh>
    <rPh sb="9" eb="10">
      <t>メ</t>
    </rPh>
    <phoneticPr fontId="3"/>
  </si>
  <si>
    <r>
      <t xml:space="preserve">　 </t>
    </r>
    <r>
      <rPr>
        <sz val="11"/>
        <rFont val="ＭＳ Ｐ明朝"/>
        <family val="1"/>
        <charset val="128"/>
      </rPr>
      <t xml:space="preserve">     </t>
    </r>
    <r>
      <rPr>
        <sz val="11"/>
        <rFont val="ＭＳ Ｐ明朝"/>
        <family val="1"/>
        <charset val="128"/>
      </rPr>
      <t>項　目</t>
    </r>
    <rPh sb="7" eb="8">
      <t>コウ</t>
    </rPh>
    <rPh sb="9" eb="10">
      <t>メ</t>
    </rPh>
    <phoneticPr fontId="3"/>
  </si>
  <si>
    <r>
      <t xml:space="preserve">　 </t>
    </r>
    <r>
      <rPr>
        <sz val="11"/>
        <rFont val="ＭＳ Ｐ明朝"/>
        <family val="1"/>
        <charset val="128"/>
      </rPr>
      <t xml:space="preserve">   </t>
    </r>
    <r>
      <rPr>
        <sz val="11"/>
        <rFont val="ＭＳ Ｐ明朝"/>
        <family val="1"/>
        <charset val="128"/>
      </rPr>
      <t>項　目</t>
    </r>
    <rPh sb="5" eb="6">
      <t>コウ</t>
    </rPh>
    <rPh sb="7" eb="8">
      <t>メ</t>
    </rPh>
    <phoneticPr fontId="3"/>
  </si>
  <si>
    <t xml:space="preserve"> 産業・規模</t>
    <rPh sb="1" eb="3">
      <t>サンギョウ</t>
    </rPh>
    <rPh sb="4" eb="6">
      <t>キボ</t>
    </rPh>
    <phoneticPr fontId="3"/>
  </si>
  <si>
    <r>
      <t>農,林</t>
    </r>
    <r>
      <rPr>
        <sz val="11"/>
        <rFont val="ＭＳ Ｐ明朝"/>
        <family val="1"/>
        <charset val="128"/>
      </rPr>
      <t>,</t>
    </r>
    <r>
      <rPr>
        <sz val="11"/>
        <rFont val="ＭＳ Ｐ明朝"/>
        <family val="1"/>
        <charset val="128"/>
      </rPr>
      <t>漁業</t>
    </r>
    <rPh sb="0" eb="1">
      <t>ノウ</t>
    </rPh>
    <rPh sb="2" eb="3">
      <t>リン</t>
    </rPh>
    <rPh sb="4" eb="6">
      <t>ギョギョウ</t>
    </rPh>
    <phoneticPr fontId="3"/>
  </si>
  <si>
    <t>飲料・たばこ・飼料</t>
    <rPh sb="0" eb="2">
      <t>インリョウ</t>
    </rPh>
    <rPh sb="7" eb="9">
      <t>シリョウ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</si>
  <si>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</si>
  <si>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</si>
  <si>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      </t>
    </r>
    <r>
      <rPr>
        <sz val="11"/>
        <rFont val="ＭＳ Ｐ明朝"/>
        <family val="1"/>
        <charset val="128"/>
      </rPr>
      <t>30  ～  　99　人</t>
    </r>
    <rPh sb="20" eb="21">
      <t>ニン</t>
    </rPh>
    <phoneticPr fontId="3"/>
  </si>
  <si>
    <r>
      <t xml:space="preserve">  </t>
    </r>
    <r>
      <rPr>
        <sz val="11"/>
        <rFont val="ＭＳ Ｐ明朝"/>
        <family val="1"/>
        <charset val="128"/>
      </rPr>
      <t xml:space="preserve">      </t>
    </r>
    <r>
      <rPr>
        <sz val="11"/>
        <rFont val="ＭＳ Ｐ明朝"/>
        <family val="1"/>
        <charset val="128"/>
      </rPr>
      <t>項　目</t>
    </r>
    <rPh sb="8" eb="9">
      <t>コウ</t>
    </rPh>
    <rPh sb="10" eb="11">
      <t>メ</t>
    </rPh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</si>
  <si>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     </t>
    </r>
    <r>
      <rPr>
        <sz val="11"/>
        <rFont val="ＭＳ Ｐ明朝"/>
        <family val="1"/>
        <charset val="128"/>
      </rPr>
      <t>項　目</t>
    </r>
    <rPh sb="8" eb="9">
      <t>コウ</t>
    </rPh>
    <rPh sb="10" eb="11">
      <t>メ</t>
    </rPh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</si>
  <si>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    </t>
    </r>
    <r>
      <rPr>
        <sz val="11"/>
        <rFont val="ＭＳ Ｐ明朝"/>
        <family val="1"/>
        <charset val="128"/>
      </rPr>
      <t>項　目</t>
    </r>
    <rPh sb="7" eb="8">
      <t>コウ</t>
    </rPh>
    <rPh sb="9" eb="10">
      <t>メ</t>
    </rPh>
    <phoneticPr fontId="3"/>
  </si>
  <si>
    <t>受給資
格決定
件 　数</t>
    <rPh sb="0" eb="2">
      <t>ジュキュウ</t>
    </rPh>
    <rPh sb="2" eb="3">
      <t>シ</t>
    </rPh>
    <rPh sb="4" eb="5">
      <t>カク</t>
    </rPh>
    <rPh sb="5" eb="7">
      <t>ケッテイ</t>
    </rPh>
    <rPh sb="8" eb="9">
      <t>ケン</t>
    </rPh>
    <rPh sb="11" eb="12">
      <t>カズ</t>
    </rPh>
    <phoneticPr fontId="3"/>
  </si>
  <si>
    <t>受給資
格決定
件　 数</t>
    <rPh sb="0" eb="2">
      <t>ジュキュウ</t>
    </rPh>
    <rPh sb="2" eb="3">
      <t>シ</t>
    </rPh>
    <rPh sb="4" eb="5">
      <t>カク</t>
    </rPh>
    <rPh sb="5" eb="7">
      <t>ケッテイ</t>
    </rPh>
    <rPh sb="8" eb="9">
      <t>ケン</t>
    </rPh>
    <rPh sb="11" eb="12">
      <t>カズ</t>
    </rPh>
    <phoneticPr fontId="3"/>
  </si>
  <si>
    <t>日 　雇
受給者
実人員</t>
    <rPh sb="0" eb="1">
      <t>ヒ</t>
    </rPh>
    <rPh sb="3" eb="4">
      <t>ヤトイ</t>
    </rPh>
    <rPh sb="5" eb="8">
      <t>ジュキュウシャ</t>
    </rPh>
    <rPh sb="9" eb="10">
      <t>ジツ</t>
    </rPh>
    <rPh sb="10" eb="12">
      <t>ジンイン</t>
    </rPh>
    <phoneticPr fontId="3"/>
  </si>
  <si>
    <r>
      <t>鉱業,採石業</t>
    </r>
    <r>
      <rPr>
        <sz val="11"/>
        <rFont val="ＭＳ Ｐ明朝"/>
        <family val="1"/>
        <charset val="128"/>
      </rPr>
      <t>,</t>
    </r>
    <r>
      <rPr>
        <sz val="11"/>
        <rFont val="ＭＳ Ｐ明朝"/>
        <family val="1"/>
        <charset val="128"/>
      </rPr>
      <t>砂利採取業</t>
    </r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</si>
  <si>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パルプ・紙・紙加工品</t>
    <rPh sb="4" eb="5">
      <t>カミ</t>
    </rPh>
    <rPh sb="6" eb="7">
      <t>カミ</t>
    </rPh>
    <rPh sb="7" eb="10">
      <t>カコウヒン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</si>
  <si>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</si>
  <si>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</si>
  <si>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</si>
  <si>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</si>
  <si>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卸売業,小売業</t>
    <rPh sb="0" eb="2">
      <t>オロシウ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</si>
  <si>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</si>
  <si>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不動産業,物品賃貸業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</si>
  <si>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</si>
  <si>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2" eb="3">
      <t>ギョウ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</si>
  <si>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"/>
  </si>
  <si>
    <t>勝浦</t>
    <rPh sb="0" eb="2">
      <t>カツウラ</t>
    </rPh>
    <phoneticPr fontId="3"/>
  </si>
  <si>
    <t>海事事務所</t>
    <rPh sb="0" eb="2">
      <t>カイジ</t>
    </rPh>
    <rPh sb="2" eb="4">
      <t>ジム</t>
    </rPh>
    <rPh sb="4" eb="5">
      <t>ショ</t>
    </rPh>
    <phoneticPr fontId="3"/>
  </si>
  <si>
    <t>.</t>
    <phoneticPr fontId="3"/>
  </si>
  <si>
    <t>パート
タイム
を除く</t>
    <rPh sb="9" eb="10">
      <t>ノゾ</t>
    </rPh>
    <phoneticPr fontId="3"/>
  </si>
  <si>
    <t>- 8 -</t>
    <phoneticPr fontId="3"/>
  </si>
  <si>
    <r>
      <t>充　 　足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　　数</t>
    </r>
    <rPh sb="0" eb="1">
      <t>ミツル</t>
    </rPh>
    <rPh sb="4" eb="5">
      <t>アシ</t>
    </rPh>
    <rPh sb="8" eb="9">
      <t>スウ</t>
    </rPh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</si>
  <si>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    </t>
    </r>
    <r>
      <rPr>
        <sz val="11"/>
        <rFont val="ＭＳ Ｐ明朝"/>
        <family val="1"/>
        <charset val="128"/>
      </rPr>
      <t>1,000 　人　以　上</t>
    </r>
    <rPh sb="14" eb="15">
      <t>ニン</t>
    </rPh>
    <rPh sb="16" eb="17">
      <t>イ</t>
    </rPh>
    <rPh sb="18" eb="19">
      <t>ウエ</t>
    </rPh>
    <phoneticPr fontId="3"/>
  </si>
  <si>
    <t xml:space="preserve">      求人倍率＝有効（新規）求人数÷有効（新規）求職者数</t>
    <rPh sb="6" eb="8">
      <t>キュウジン</t>
    </rPh>
    <rPh sb="8" eb="10">
      <t>バイリツ</t>
    </rPh>
    <rPh sb="11" eb="13">
      <t>ユウコウ</t>
    </rPh>
    <rPh sb="14" eb="16">
      <t>シンキ</t>
    </rPh>
    <rPh sb="17" eb="20">
      <t>キュウジンスウ</t>
    </rPh>
    <rPh sb="21" eb="23">
      <t>ユウコウ</t>
    </rPh>
    <rPh sb="24" eb="26">
      <t>シンキ</t>
    </rPh>
    <rPh sb="27" eb="29">
      <t>キュウショク</t>
    </rPh>
    <rPh sb="29" eb="30">
      <t>モノ</t>
    </rPh>
    <rPh sb="30" eb="31">
      <t>カズ</t>
    </rPh>
    <phoneticPr fontId="3"/>
  </si>
  <si>
    <t xml:space="preserve">      ここの就職率は（就職件数÷新規求職者数×100）、充足率は（充足数÷新規求人数×100）</t>
    <rPh sb="9" eb="11">
      <t>シュウショク</t>
    </rPh>
    <rPh sb="11" eb="12">
      <t>リツ</t>
    </rPh>
    <rPh sb="14" eb="16">
      <t>シュウショク</t>
    </rPh>
    <rPh sb="16" eb="18">
      <t>ケンスウ</t>
    </rPh>
    <rPh sb="19" eb="21">
      <t>シンキ</t>
    </rPh>
    <rPh sb="21" eb="24">
      <t>キュウショクシャ</t>
    </rPh>
    <rPh sb="24" eb="25">
      <t>スウ</t>
    </rPh>
    <rPh sb="31" eb="34">
      <t>ジュウソクリツ</t>
    </rPh>
    <rPh sb="36" eb="38">
      <t>ジュウソク</t>
    </rPh>
    <rPh sb="38" eb="39">
      <t>スウ</t>
    </rPh>
    <rPh sb="40" eb="42">
      <t>シンキ</t>
    </rPh>
    <rPh sb="42" eb="45">
      <t>キュウジンスウ</t>
    </rPh>
    <phoneticPr fontId="3"/>
  </si>
  <si>
    <t>（</t>
  </si>
  <si>
    <t>）</t>
  </si>
  <si>
    <t>（</t>
    <phoneticPr fontId="3"/>
  </si>
  <si>
    <t>）</t>
    <phoneticPr fontId="3"/>
  </si>
  <si>
    <t xml:space="preserve">      －</t>
    <phoneticPr fontId="3"/>
  </si>
  <si>
    <t>（単位：人、％）</t>
    <rPh sb="1" eb="3">
      <t>タンイ</t>
    </rPh>
    <rPh sb="4" eb="5">
      <t>ニン</t>
    </rPh>
    <phoneticPr fontId="3"/>
  </si>
  <si>
    <t>（単位：人、件、％）</t>
    <rPh sb="1" eb="3">
      <t>タンイ</t>
    </rPh>
    <rPh sb="4" eb="5">
      <t>ニン</t>
    </rPh>
    <rPh sb="6" eb="7">
      <t>ケン</t>
    </rPh>
    <phoneticPr fontId="3"/>
  </si>
  <si>
    <t>（単位：件、％）</t>
    <rPh sb="1" eb="3">
      <t>タンイ</t>
    </rPh>
    <rPh sb="4" eb="5">
      <t>ケン</t>
    </rPh>
    <phoneticPr fontId="3"/>
  </si>
  <si>
    <t>第５表　求人倍率等</t>
    <rPh sb="0" eb="1">
      <t>ダイ</t>
    </rPh>
    <rPh sb="2" eb="3">
      <t>ヒョウ</t>
    </rPh>
    <rPh sb="4" eb="6">
      <t>キュウジン</t>
    </rPh>
    <rPh sb="6" eb="8">
      <t>バイリツ</t>
    </rPh>
    <rPh sb="8" eb="9">
      <t>トウ</t>
    </rPh>
    <phoneticPr fontId="3"/>
  </si>
  <si>
    <t>（単位：倍、％、ﾎﾟｲﾝﾄ）</t>
    <rPh sb="1" eb="3">
      <t>タンイ</t>
    </rPh>
    <rPh sb="4" eb="5">
      <t>バイ</t>
    </rPh>
    <phoneticPr fontId="3"/>
  </si>
  <si>
    <t>（単位：事業所、人、枚、％）</t>
    <rPh sb="1" eb="3">
      <t>タンイ</t>
    </rPh>
    <rPh sb="4" eb="7">
      <t>ジギョウショ</t>
    </rPh>
    <rPh sb="8" eb="9">
      <t>ニン</t>
    </rPh>
    <rPh sb="10" eb="11">
      <t>マイ</t>
    </rPh>
    <phoneticPr fontId="3"/>
  </si>
  <si>
    <t>（単位：件、人、％）</t>
    <rPh sb="1" eb="3">
      <t>タンイ</t>
    </rPh>
    <rPh sb="4" eb="5">
      <t>ケン</t>
    </rPh>
    <rPh sb="6" eb="7">
      <t>ニン</t>
    </rPh>
    <phoneticPr fontId="3"/>
  </si>
  <si>
    <t>求　　人　　倍　　率</t>
    <rPh sb="0" eb="1">
      <t>モトム</t>
    </rPh>
    <rPh sb="3" eb="4">
      <t>ヒト</t>
    </rPh>
    <rPh sb="6" eb="7">
      <t>バイ</t>
    </rPh>
    <rPh sb="9" eb="10">
      <t>リツ</t>
    </rPh>
    <phoneticPr fontId="3"/>
  </si>
  <si>
    <t>就　　職　　率</t>
    <rPh sb="0" eb="1">
      <t>ジュ</t>
    </rPh>
    <rPh sb="3" eb="4">
      <t>ショク</t>
    </rPh>
    <rPh sb="6" eb="7">
      <t>リツ</t>
    </rPh>
    <phoneticPr fontId="3"/>
  </si>
  <si>
    <t xml:space="preserve">充 足 率 </t>
    <rPh sb="0" eb="1">
      <t>ミツル</t>
    </rPh>
    <rPh sb="2" eb="3">
      <t>アシ</t>
    </rPh>
    <rPh sb="4" eb="5">
      <t>リツ</t>
    </rPh>
    <phoneticPr fontId="3"/>
  </si>
  <si>
    <r>
      <t xml:space="preserve">        </t>
    </r>
    <r>
      <rPr>
        <sz val="11"/>
        <rFont val="ＭＳ Ｐ明朝"/>
        <family val="1"/>
        <charset val="128"/>
      </rPr>
      <t>　　　
（単位：人、％）　</t>
    </r>
    <r>
      <rPr>
        <sz val="11"/>
        <rFont val="ＭＳ Ｐ明朝"/>
        <family val="1"/>
        <charset val="128"/>
      </rPr>
      <t xml:space="preserve">  </t>
    </r>
    <rPh sb="13" eb="15">
      <t>タンイ</t>
    </rPh>
    <rPh sb="16" eb="17">
      <t>ニン</t>
    </rPh>
    <phoneticPr fontId="3"/>
  </si>
  <si>
    <t>(</t>
  </si>
  <si>
    <t>)</t>
    <phoneticPr fontId="3"/>
  </si>
  <si>
    <t>受給要件
確認件数</t>
    <phoneticPr fontId="3"/>
  </si>
  <si>
    <t>（単位：件、人、％）</t>
  </si>
  <si>
    <t>育　児　休　業　給　付　金</t>
    <rPh sb="0" eb="1">
      <t>イク</t>
    </rPh>
    <rPh sb="2" eb="3">
      <t>ジ</t>
    </rPh>
    <rPh sb="4" eb="5">
      <t>キュウ</t>
    </rPh>
    <rPh sb="6" eb="7">
      <t>ギョウ</t>
    </rPh>
    <rPh sb="8" eb="9">
      <t>キュウ</t>
    </rPh>
    <rPh sb="10" eb="11">
      <t>ヅケ</t>
    </rPh>
    <rPh sb="12" eb="13">
      <t>キン</t>
    </rPh>
    <phoneticPr fontId="3"/>
  </si>
  <si>
    <t>- 1 -</t>
    <phoneticPr fontId="3"/>
  </si>
  <si>
    <t>- 2 -</t>
    <phoneticPr fontId="3"/>
  </si>
  <si>
    <t>産    業    別</t>
    <rPh sb="0" eb="1">
      <t>サン</t>
    </rPh>
    <rPh sb="5" eb="6">
      <t>ギョウ</t>
    </rPh>
    <rPh sb="10" eb="11">
      <t>ベツ</t>
    </rPh>
    <phoneticPr fontId="3"/>
  </si>
  <si>
    <t>- 3 -</t>
    <phoneticPr fontId="3"/>
  </si>
  <si>
    <t>（</t>
    <phoneticPr fontId="3"/>
  </si>
  <si>
    <t>（注）平成25年10月改定の「日本標準産業分類」に基づく区分による。</t>
    <rPh sb="1" eb="2">
      <t>チュウ</t>
    </rPh>
    <rPh sb="3" eb="5">
      <t>ヘイセイ</t>
    </rPh>
    <rPh sb="7" eb="8">
      <t>ネン</t>
    </rPh>
    <rPh sb="10" eb="11">
      <t>ガツ</t>
    </rPh>
    <rPh sb="11" eb="13">
      <t>カイテイ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5" eb="26">
      <t>モト</t>
    </rPh>
    <rPh sb="28" eb="30">
      <t>クブン</t>
    </rPh>
    <phoneticPr fontId="3"/>
  </si>
  <si>
    <t>3月</t>
    <rPh sb="1" eb="2">
      <t>ガツ</t>
    </rPh>
    <phoneticPr fontId="3"/>
  </si>
  <si>
    <t>第６表　産業別・規模別新規求人状況（新規学卒を除く）</t>
    <rPh sb="0" eb="1">
      <t>ダイ</t>
    </rPh>
    <rPh sb="2" eb="3">
      <t>ヒョウ</t>
    </rPh>
    <rPh sb="4" eb="6">
      <t>サンギョウ</t>
    </rPh>
    <rPh sb="6" eb="7">
      <t>ベツ</t>
    </rPh>
    <rPh sb="8" eb="11">
      <t>キボベツ</t>
    </rPh>
    <rPh sb="11" eb="13">
      <t>シンキ</t>
    </rPh>
    <rPh sb="13" eb="15">
      <t>キュウジン</t>
    </rPh>
    <rPh sb="15" eb="17">
      <t>ジョウキョウ</t>
    </rPh>
    <rPh sb="18" eb="20">
      <t>シンキ</t>
    </rPh>
    <rPh sb="20" eb="22">
      <t>ガクソツ</t>
    </rPh>
    <rPh sb="23" eb="24">
      <t>ノゾ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</si>
  <si>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</si>
  <si>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</si>
  <si>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</si>
  <si>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 xml:space="preserve"> 元年</t>
    <rPh sb="1" eb="3">
      <t>ガンネン</t>
    </rPh>
    <phoneticPr fontId="3"/>
  </si>
  <si>
    <t>7月</t>
    <rPh sb="1" eb="2">
      <t>ガツ</t>
    </rPh>
    <phoneticPr fontId="3"/>
  </si>
  <si>
    <r>
      <t xml:space="preserve"> 第10表　教育訓練給付状況
　　　　　 　 </t>
    </r>
    <r>
      <rPr>
        <sz val="11"/>
        <rFont val="ＭＳ Ｐ明朝"/>
        <family val="1"/>
        <charset val="128"/>
      </rPr>
      <t>（単位：人、％）</t>
    </r>
    <rPh sb="1" eb="2">
      <t>ダイ</t>
    </rPh>
    <rPh sb="4" eb="5">
      <t>ヒョウ</t>
    </rPh>
    <rPh sb="6" eb="8">
      <t>キョウイク</t>
    </rPh>
    <rPh sb="8" eb="10">
      <t>クンレン</t>
    </rPh>
    <rPh sb="10" eb="12">
      <t>キュウフ</t>
    </rPh>
    <rPh sb="12" eb="14">
      <t>ジョウキョウ</t>
    </rPh>
    <rPh sb="24" eb="26">
      <t>タンイ</t>
    </rPh>
    <rPh sb="27" eb="28">
      <t>ニン</t>
    </rPh>
    <phoneticPr fontId="3"/>
  </si>
  <si>
    <t>（</t>
    <phoneticPr fontId="3"/>
  </si>
  <si>
    <t>（</t>
    <phoneticPr fontId="3"/>
  </si>
  <si>
    <t>8月</t>
    <rPh sb="1" eb="2">
      <t>ガツ</t>
    </rPh>
    <phoneticPr fontId="3"/>
  </si>
  <si>
    <t>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</si>
  <si>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</si>
  <si>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</si>
  <si>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</si>
  <si>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</si>
  <si>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</si>
  <si>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 xml:space="preserve"> ２年</t>
    <rPh sb="2" eb="3">
      <t>ネン</t>
    </rPh>
    <phoneticPr fontId="3"/>
  </si>
  <si>
    <t xml:space="preserve"> 元年</t>
    <phoneticPr fontId="3"/>
  </si>
  <si>
    <t>（注）季調値とは原数値から季節的な変動要素を除したもの　（令和2年版に改訂）</t>
    <rPh sb="1" eb="2">
      <t>チュウ</t>
    </rPh>
    <rPh sb="3" eb="4">
      <t>キ</t>
    </rPh>
    <rPh sb="4" eb="5">
      <t>チョウ</t>
    </rPh>
    <rPh sb="5" eb="6">
      <t>アタイ</t>
    </rPh>
    <rPh sb="8" eb="9">
      <t>ゲン</t>
    </rPh>
    <rPh sb="9" eb="11">
      <t>スウチ</t>
    </rPh>
    <rPh sb="13" eb="16">
      <t>キセツテキ</t>
    </rPh>
    <rPh sb="17" eb="19">
      <t>ヘンドウ</t>
    </rPh>
    <rPh sb="19" eb="21">
      <t>ヨウソ</t>
    </rPh>
    <rPh sb="22" eb="23">
      <t>ジョ</t>
    </rPh>
    <rPh sb="29" eb="30">
      <t>レイ</t>
    </rPh>
    <rPh sb="30" eb="31">
      <t>ワ</t>
    </rPh>
    <rPh sb="32" eb="34">
      <t>ネンバン</t>
    </rPh>
    <rPh sb="35" eb="37">
      <t>カイテイ</t>
    </rPh>
    <phoneticPr fontId="3"/>
  </si>
  <si>
    <t xml:space="preserve"> ２年</t>
    <phoneticPr fontId="3"/>
  </si>
  <si>
    <t>2月</t>
    <rPh sb="1" eb="2">
      <t>ガツ</t>
    </rPh>
    <phoneticPr fontId="3"/>
  </si>
  <si>
    <t xml:space="preserve"> ２年</t>
    <phoneticPr fontId="3"/>
  </si>
  <si>
    <t>（</t>
    <phoneticPr fontId="3"/>
  </si>
  <si>
    <t xml:space="preserve">      －</t>
    <phoneticPr fontId="3"/>
  </si>
  <si>
    <t>元</t>
    <rPh sb="0" eb="1">
      <t>ガン</t>
    </rPh>
    <phoneticPr fontId="3"/>
  </si>
  <si>
    <t>元</t>
    <rPh sb="0" eb="1">
      <t>ガン</t>
    </rPh>
    <phoneticPr fontId="3"/>
  </si>
  <si>
    <t xml:space="preserve"> (</t>
    <phoneticPr fontId="3"/>
  </si>
  <si>
    <t xml:space="preserve"> (</t>
    <phoneticPr fontId="3"/>
  </si>
  <si>
    <t>（</t>
    <phoneticPr fontId="3"/>
  </si>
  <si>
    <t>)</t>
    <phoneticPr fontId="3"/>
  </si>
  <si>
    <t>　　※ 「基本手当」欄における「受給資格決定件数」欄の令和２年4･5･6･7･8･9･10･11月分は未確定値です。</t>
    <rPh sb="51" eb="54">
      <t>ミカクテイ</t>
    </rPh>
    <phoneticPr fontId="3"/>
  </si>
  <si>
    <t>-</t>
    <phoneticPr fontId="3"/>
  </si>
  <si>
    <t>目次</t>
    <phoneticPr fontId="3"/>
  </si>
  <si>
    <t>　労働市場の動き　　　　　　</t>
    <phoneticPr fontId="3"/>
  </si>
  <si>
    <t>第 １表</t>
    <rPh sb="0" eb="1">
      <t>ダイ</t>
    </rPh>
    <rPh sb="3" eb="4">
      <t>ヒョウ</t>
    </rPh>
    <phoneticPr fontId="3"/>
  </si>
  <si>
    <t>求職状況・・・・・・・・・・・・・・・・・・・・・・・・・・・・・・・・・・・・・・・・・・・・・・・・・・・・・・・・・・・・</t>
    <rPh sb="0" eb="2">
      <t>キュウショク</t>
    </rPh>
    <rPh sb="2" eb="4">
      <t>ジョウキョウ</t>
    </rPh>
    <phoneticPr fontId="3"/>
  </si>
  <si>
    <t>第 ２表</t>
    <rPh sb="0" eb="1">
      <t>ダイ</t>
    </rPh>
    <rPh sb="3" eb="4">
      <t>ヒョウ</t>
    </rPh>
    <phoneticPr fontId="3"/>
  </si>
  <si>
    <t>紹介・就職状況・・・・・・・・・・・・・・・・・・・・・・・・・・・・・・・・・・・・・・・・・・・・・・・・・・・・・・・・・・・・</t>
    <rPh sb="0" eb="2">
      <t>ショウカイ</t>
    </rPh>
    <rPh sb="3" eb="5">
      <t>シュウショク</t>
    </rPh>
    <rPh sb="5" eb="7">
      <t>ジョウキョウ</t>
    </rPh>
    <phoneticPr fontId="3"/>
  </si>
  <si>
    <t>第 ３表</t>
    <rPh sb="0" eb="1">
      <t>ダイ</t>
    </rPh>
    <rPh sb="3" eb="4">
      <t>ヒョウ</t>
    </rPh>
    <phoneticPr fontId="3"/>
  </si>
  <si>
    <t>求人・充足状況・・・・・・・・・・・・・・・・・・・・・・・・・・・・・・・・・・・・・・・・・・・・・・・・・・・・・・・・・・・</t>
    <rPh sb="0" eb="2">
      <t>キュウジン</t>
    </rPh>
    <rPh sb="3" eb="5">
      <t>ジュウソク</t>
    </rPh>
    <rPh sb="5" eb="7">
      <t>ジョウキョウ</t>
    </rPh>
    <phoneticPr fontId="3"/>
  </si>
  <si>
    <t>第 ４表</t>
    <rPh sb="0" eb="1">
      <t>ダイ</t>
    </rPh>
    <rPh sb="3" eb="4">
      <t>ヒョウ</t>
    </rPh>
    <phoneticPr fontId="3"/>
  </si>
  <si>
    <t>中高年齢者職業紹介状況・・・・・・・・・・・・・・・・・・・・・・・・・・・・・・</t>
    <rPh sb="0" eb="4">
      <t>チュウコウネンレイ</t>
    </rPh>
    <rPh sb="4" eb="5">
      <t>シャ</t>
    </rPh>
    <rPh sb="5" eb="7">
      <t>ショクギョウ</t>
    </rPh>
    <rPh sb="7" eb="9">
      <t>ショウカイ</t>
    </rPh>
    <rPh sb="9" eb="11">
      <t>ジョウキョウ</t>
    </rPh>
    <phoneticPr fontId="3"/>
  </si>
  <si>
    <t>第 ５表</t>
    <rPh sb="0" eb="1">
      <t>ダイ</t>
    </rPh>
    <rPh sb="3" eb="4">
      <t>ヒョウ</t>
    </rPh>
    <phoneticPr fontId="3"/>
  </si>
  <si>
    <t>求人倍率等・・・・・・・・・・・・・・・・・・・・・・・・・・・・・・・・・・・・・・・・・・・・・・・・・・・・・・・・・・・・</t>
    <rPh sb="0" eb="2">
      <t>キュウジン</t>
    </rPh>
    <rPh sb="2" eb="4">
      <t>バイリツ</t>
    </rPh>
    <rPh sb="4" eb="5">
      <t>トウ</t>
    </rPh>
    <phoneticPr fontId="3"/>
  </si>
  <si>
    <t>第 ６表</t>
    <rPh sb="0" eb="1">
      <t>ダイ</t>
    </rPh>
    <rPh sb="3" eb="4">
      <t>ヒョウ</t>
    </rPh>
    <phoneticPr fontId="3"/>
  </si>
  <si>
    <t>産業別・規模別新規求人状況・・・・・・・・・・・・・・・・・・・・・・・・・・・・・・</t>
    <rPh sb="0" eb="2">
      <t>サンギョウ</t>
    </rPh>
    <rPh sb="2" eb="3">
      <t>ベツ</t>
    </rPh>
    <rPh sb="4" eb="7">
      <t>キボベツ</t>
    </rPh>
    <rPh sb="7" eb="9">
      <t>シンキ</t>
    </rPh>
    <rPh sb="9" eb="11">
      <t>キュウジン</t>
    </rPh>
    <rPh sb="11" eb="13">
      <t>ジョウキョウ</t>
    </rPh>
    <phoneticPr fontId="3"/>
  </si>
  <si>
    <t>第 ７表</t>
    <rPh sb="0" eb="1">
      <t>ダイ</t>
    </rPh>
    <rPh sb="3" eb="4">
      <t>ヒョウ</t>
    </rPh>
    <phoneticPr fontId="3"/>
  </si>
  <si>
    <t>雇用保険適用状況・・・・・・・・・・・・・・・・・・・・・・・・・・・・・・・・・・・・・・・・・・・・・・・・・・・・・・・・・・・・</t>
    <rPh sb="0" eb="2">
      <t>コヨウ</t>
    </rPh>
    <rPh sb="2" eb="4">
      <t>ホケン</t>
    </rPh>
    <rPh sb="4" eb="6">
      <t>テキヨウ</t>
    </rPh>
    <rPh sb="6" eb="8">
      <t>ジョウキョウ</t>
    </rPh>
    <phoneticPr fontId="3"/>
  </si>
  <si>
    <t>第 ８表</t>
    <rPh sb="0" eb="1">
      <t>ダイ</t>
    </rPh>
    <rPh sb="3" eb="4">
      <t>ヒョウ</t>
    </rPh>
    <phoneticPr fontId="3"/>
  </si>
  <si>
    <t>雇用保険給付状況・・・・・・・・・・・・・・・・・・・・・・・・・・・・・・・・・・・・・・・・・・・・・・・・・・・・・・・・・・・・</t>
    <rPh sb="0" eb="2">
      <t>コヨウ</t>
    </rPh>
    <rPh sb="2" eb="4">
      <t>ホケン</t>
    </rPh>
    <rPh sb="4" eb="6">
      <t>キュウフ</t>
    </rPh>
    <rPh sb="6" eb="8">
      <t>ジョウキョウ</t>
    </rPh>
    <phoneticPr fontId="3"/>
  </si>
  <si>
    <t>第 ９表</t>
    <rPh sb="0" eb="1">
      <t>ダイ</t>
    </rPh>
    <rPh sb="3" eb="4">
      <t>ヒョウ</t>
    </rPh>
    <phoneticPr fontId="3"/>
  </si>
  <si>
    <t>－1</t>
    <phoneticPr fontId="3"/>
  </si>
  <si>
    <t>雇用継続給付状況（高年齢雇用継続給付）・・・・・・・・・・・・・・・・・・・・・・・・・・・・・・</t>
    <rPh sb="0" eb="2">
      <t>コヨウ</t>
    </rPh>
    <rPh sb="2" eb="4">
      <t>ケイゾク</t>
    </rPh>
    <rPh sb="4" eb="6">
      <t>キュウフ</t>
    </rPh>
    <rPh sb="6" eb="8">
      <t>ジョウキョウ</t>
    </rPh>
    <rPh sb="9" eb="12">
      <t>コウネンレイ</t>
    </rPh>
    <rPh sb="12" eb="14">
      <t>コヨウ</t>
    </rPh>
    <rPh sb="14" eb="16">
      <t>ケイゾク</t>
    </rPh>
    <rPh sb="16" eb="18">
      <t>キュウフ</t>
    </rPh>
    <phoneticPr fontId="3"/>
  </si>
  <si>
    <t>－2</t>
  </si>
  <si>
    <t>雇用継続給付状況（育児・介護休業給付）・・・・・・・・・・・・・・・・・・・・・・・・・・・・・・</t>
    <rPh sb="0" eb="2">
      <t>コヨウ</t>
    </rPh>
    <rPh sb="2" eb="4">
      <t>ケイゾク</t>
    </rPh>
    <rPh sb="4" eb="6">
      <t>キュウフ</t>
    </rPh>
    <rPh sb="6" eb="8">
      <t>ジョウキョウ</t>
    </rPh>
    <rPh sb="9" eb="11">
      <t>イクジ</t>
    </rPh>
    <rPh sb="12" eb="14">
      <t>カイゴ</t>
    </rPh>
    <rPh sb="14" eb="16">
      <t>キュウギョウ</t>
    </rPh>
    <rPh sb="16" eb="18">
      <t>キュウフ</t>
    </rPh>
    <phoneticPr fontId="3"/>
  </si>
  <si>
    <t>第１０表</t>
    <rPh sb="0" eb="1">
      <t>ダイ</t>
    </rPh>
    <rPh sb="3" eb="4">
      <t>ヒョウ</t>
    </rPh>
    <phoneticPr fontId="3"/>
  </si>
  <si>
    <t>教育訓練給付状況・・・・・・・・・・・・・・・・・・・・・・・・・・・・・・・・・・・・・・・・・・・・・・・・・・・・・・・・・・・・</t>
    <rPh sb="0" eb="2">
      <t>キョウイク</t>
    </rPh>
    <rPh sb="2" eb="4">
      <t>クンレン</t>
    </rPh>
    <rPh sb="4" eb="6">
      <t>キュウフ</t>
    </rPh>
    <rPh sb="6" eb="8">
      <t>ジョウキョウ</t>
    </rPh>
    <phoneticPr fontId="3"/>
  </si>
  <si>
    <t>労働市場の動き</t>
  </si>
  <si>
    <t>　職業安定業務月報</t>
    <rPh sb="1" eb="3">
      <t>ショクギョウ</t>
    </rPh>
    <rPh sb="3" eb="5">
      <t>アンテイ</t>
    </rPh>
    <rPh sb="5" eb="7">
      <t>ギョウム</t>
    </rPh>
    <rPh sb="7" eb="9">
      <t>ゲッポウ</t>
    </rPh>
    <phoneticPr fontId="26"/>
  </si>
  <si>
    <t>　　(職安業務統計）</t>
    <rPh sb="3" eb="5">
      <t>ショクアン</t>
    </rPh>
    <rPh sb="5" eb="7">
      <t>ギョウム</t>
    </rPh>
    <rPh sb="7" eb="9">
      <t>トウケイ</t>
    </rPh>
    <phoneticPr fontId="26"/>
  </si>
  <si>
    <t>令和２年11月分</t>
    <rPh sb="0" eb="1">
      <t>レイ</t>
    </rPh>
    <rPh sb="1" eb="2">
      <t>ワ</t>
    </rPh>
    <rPh sb="3" eb="4">
      <t>ネン</t>
    </rPh>
    <rPh sb="6" eb="7">
      <t>ツキ</t>
    </rPh>
    <rPh sb="7" eb="8">
      <t>フン</t>
    </rPh>
    <phoneticPr fontId="26"/>
  </si>
  <si>
    <t>※季節調整値は令和２年版に改訂済</t>
    <rPh sb="1" eb="3">
      <t>キセツ</t>
    </rPh>
    <rPh sb="3" eb="6">
      <t>チョウセイチ</t>
    </rPh>
    <rPh sb="7" eb="8">
      <t>レイ</t>
    </rPh>
    <rPh sb="8" eb="9">
      <t>ワ</t>
    </rPh>
    <rPh sb="10" eb="12">
      <t>ネンバン</t>
    </rPh>
    <rPh sb="11" eb="12">
      <t>ヘイネン</t>
    </rPh>
    <rPh sb="13" eb="15">
      <t>カイテイ</t>
    </rPh>
    <rPh sb="15" eb="16">
      <t>スミ</t>
    </rPh>
    <phoneticPr fontId="26"/>
  </si>
  <si>
    <t>和歌山労働局職業安定部</t>
  </si>
  <si>
    <t xml:space="preserve">　
　令和２年11月の有効求人倍率（季節調整値）は、前月より0.03ポイント低下の0.95倍であった。
　月間有効求人数14,974人（季節調整値）は前月に比べ0.4％の減少、月間有効求職者数15,763人（同）は2.2％の増加となった。
　新規求人数（原数値）は前年同月に比べ1,017人減少（▲15.6％）の5,516人となった。これを主な産業別にみると、農,林,漁業69人増（前年同月比40.4％）、公務・その他444人減（同▲74.1％）、卸売業,小売業401人減（同▲39.2％）、製造業110人減（同▲17.2％）などとなっている。
　雇用保険適用事業所数は、前年同月より216事業所多い17,927事業所となった。雇用保険被保険者数は244,148人（前年同月比0.1％減）となった。
</t>
    <phoneticPr fontId="3"/>
  </si>
  <si>
    <t>（注）季節調整値--------原数値から季節的な変動要素を除したもの。
　　　　　　　　　　　　　　　　　　　　　　　　　　　　　（令和２年版に改訂済）
　　  求人倍率----------月間有効(新規)求人数÷月間有効(新規)求職者数
　　　本資料の数値は、特に記載のない限りすべて原数値である。</t>
    <rPh sb="67" eb="69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</si>
</sst>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.0;&quot;▲ &quot;0.0"/>
    <numFmt numFmtId="178" formatCode="0.00;&quot;▲ &quot;0.00"/>
    <numFmt numFmtId="179" formatCode="#,##0_);[Red]\(#,##0\)"/>
    <numFmt numFmtId="180" formatCode="#,##0.00;&quot;▲ &quot;#,##0.00"/>
    <numFmt numFmtId="181" formatCode="#,##0.0;&quot;▲ &quot;#,##0.0"/>
    <numFmt numFmtId="182" formatCode="0_ "/>
    <numFmt numFmtId="183" formatCode="#,##0_ ;[Red]\-#,##0\ "/>
    <numFmt numFmtId="184" formatCode="#,##0.00_ "/>
  </numFmts>
  <fonts count="3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63"/>
      <name val="Tahoma"/>
      <family val="2"/>
    </font>
    <font>
      <sz val="8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.5"/>
      <name val="HGPｺﾞｼｯｸE"/>
      <family val="3"/>
      <charset val="128"/>
    </font>
    <font>
      <sz val="11"/>
      <name val="HGPｺﾞｼｯｸE"/>
      <family val="3"/>
      <charset val="128"/>
    </font>
    <font>
      <sz val="12"/>
      <name val="HGPｺﾞｼｯｸE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48"/>
      <name val="ＭＳ Ｐゴシック"/>
      <family val="3"/>
      <charset val="128"/>
    </font>
    <font>
      <sz val="6"/>
      <name val="ＭＳ Ｐゴシック"/>
      <family val="3"/>
      <charset val="128"/>
    </font>
    <font>
      <sz val="72"/>
      <name val="ＭＳ Ｐゴシック"/>
      <family val="3"/>
      <charset val="128"/>
    </font>
    <font>
      <sz val="22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4" fillId="0" borderId="0">
      <alignment vertical="center"/>
    </xf>
  </cellStyleXfs>
  <cellXfs count="682">
    <xf numFmtId="0" fontId="0" fillId="0" borderId="0" xfId="0"/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distributed" vertical="top"/>
    </xf>
    <xf numFmtId="0" fontId="4" fillId="0" borderId="0" xfId="0" applyFont="1" applyFill="1" applyBorder="1" applyAlignment="1">
      <alignment horizontal="distributed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79" fontId="0" fillId="0" borderId="0" xfId="0" applyNumberForma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178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6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distributed" vertical="top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79" fontId="2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38" fontId="0" fillId="0" borderId="0" xfId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11" fillId="0" borderId="0" xfId="0" applyFont="1" applyBorder="1"/>
    <xf numFmtId="176" fontId="1" fillId="0" borderId="0" xfId="0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 shrinkToFit="1"/>
    </xf>
    <xf numFmtId="38" fontId="8" fillId="0" borderId="0" xfId="1" applyFont="1" applyFill="1" applyBorder="1" applyAlignment="1">
      <alignment vertical="center" shrinkToFit="1"/>
    </xf>
    <xf numFmtId="38" fontId="1" fillId="0" borderId="0" xfId="0" applyNumberFormat="1" applyFont="1" applyFill="1" applyBorder="1"/>
    <xf numFmtId="176" fontId="2" fillId="0" borderId="0" xfId="0" applyNumberFormat="1" applyFont="1" applyFill="1" applyBorder="1"/>
    <xf numFmtId="0" fontId="16" fillId="0" borderId="0" xfId="0" applyFont="1" applyFill="1" applyBorder="1" applyAlignment="1"/>
    <xf numFmtId="179" fontId="4" fillId="0" borderId="0" xfId="0" applyNumberFormat="1" applyFont="1" applyFill="1" applyBorder="1"/>
    <xf numFmtId="182" fontId="4" fillId="0" borderId="0" xfId="0" applyNumberFormat="1" applyFont="1" applyFill="1" applyBorder="1"/>
    <xf numFmtId="182" fontId="2" fillId="0" borderId="0" xfId="0" applyNumberFormat="1" applyFont="1" applyFill="1" applyBorder="1"/>
    <xf numFmtId="182" fontId="1" fillId="0" borderId="0" xfId="0" applyNumberFormat="1" applyFont="1" applyFill="1" applyBorder="1"/>
    <xf numFmtId="182" fontId="1" fillId="0" borderId="0" xfId="0" applyNumberFormat="1" applyFont="1" applyFill="1" applyBorder="1" applyAlignment="1">
      <alignment shrinkToFit="1"/>
    </xf>
    <xf numFmtId="182" fontId="17" fillId="0" borderId="0" xfId="0" applyNumberFormat="1" applyFont="1" applyFill="1" applyBorder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/>
    <xf numFmtId="176" fontId="1" fillId="0" borderId="0" xfId="0" applyNumberFormat="1" applyFont="1" applyFill="1" applyBorder="1"/>
    <xf numFmtId="179" fontId="2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83" fontId="7" fillId="0" borderId="0" xfId="0" applyNumberFormat="1" applyFont="1" applyFill="1" applyBorder="1" applyAlignment="1">
      <alignment vertical="center" shrinkToFit="1"/>
    </xf>
    <xf numFmtId="183" fontId="8" fillId="0" borderId="0" xfId="0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/>
    <xf numFmtId="176" fontId="4" fillId="0" borderId="0" xfId="0" applyNumberFormat="1" applyFont="1" applyFill="1" applyBorder="1"/>
    <xf numFmtId="177" fontId="2" fillId="0" borderId="0" xfId="0" applyNumberFormat="1" applyFont="1" applyFill="1" applyBorder="1"/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/>
    <xf numFmtId="183" fontId="1" fillId="0" borderId="0" xfId="0" applyNumberFormat="1" applyFont="1" applyFill="1" applyBorder="1" applyAlignment="1">
      <alignment shrinkToFit="1"/>
    </xf>
    <xf numFmtId="184" fontId="0" fillId="0" borderId="0" xfId="0" applyNumberFormat="1" applyFont="1" applyFill="1" applyBorder="1"/>
    <xf numFmtId="176" fontId="0" fillId="0" borderId="0" xfId="0" applyNumberFormat="1" applyFont="1" applyFill="1" applyBorder="1"/>
    <xf numFmtId="179" fontId="0" fillId="0" borderId="0" xfId="0" applyNumberForma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2" fillId="0" borderId="2" xfId="0" applyFont="1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vertical="center"/>
    </xf>
    <xf numFmtId="0" fontId="1" fillId="0" borderId="5" xfId="0" applyFont="1" applyFill="1" applyBorder="1"/>
    <xf numFmtId="177" fontId="2" fillId="0" borderId="6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180" fontId="14" fillId="0" borderId="8" xfId="0" applyNumberFormat="1" applyFont="1" applyFill="1" applyBorder="1" applyAlignment="1">
      <alignment vertical="center"/>
    </xf>
    <xf numFmtId="49" fontId="14" fillId="0" borderId="8" xfId="0" applyNumberFormat="1" applyFont="1" applyFill="1" applyBorder="1" applyAlignment="1">
      <alignment vertical="center"/>
    </xf>
    <xf numFmtId="181" fontId="14" fillId="0" borderId="8" xfId="0" applyNumberFormat="1" applyFont="1" applyFill="1" applyBorder="1" applyAlignment="1">
      <alignment vertical="center"/>
    </xf>
    <xf numFmtId="49" fontId="14" fillId="0" borderId="9" xfId="0" applyNumberFormat="1" applyFont="1" applyFill="1" applyBorder="1" applyAlignment="1">
      <alignment vertical="center"/>
    </xf>
    <xf numFmtId="177" fontId="2" fillId="0" borderId="5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2" fillId="0" borderId="6" xfId="0" applyFont="1" applyFill="1" applyBorder="1"/>
    <xf numFmtId="0" fontId="0" fillId="0" borderId="6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0" fontId="0" fillId="0" borderId="6" xfId="0" applyFill="1" applyBorder="1"/>
    <xf numFmtId="0" fontId="7" fillId="0" borderId="9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1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shrinkToFit="1"/>
    </xf>
    <xf numFmtId="177" fontId="13" fillId="0" borderId="8" xfId="0" applyNumberFormat="1" applyFont="1" applyFill="1" applyBorder="1" applyAlignment="1">
      <alignment horizontal="right" vertical="center" shrinkToFit="1"/>
    </xf>
    <xf numFmtId="0" fontId="7" fillId="0" borderId="9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shrinkToFit="1"/>
    </xf>
    <xf numFmtId="177" fontId="13" fillId="0" borderId="17" xfId="0" applyNumberFormat="1" applyFont="1" applyFill="1" applyBorder="1" applyAlignment="1">
      <alignment horizontal="right"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18" xfId="0" applyFont="1" applyFill="1" applyBorder="1" applyAlignment="1">
      <alignment vertical="center" shrinkToFit="1"/>
    </xf>
    <xf numFmtId="0" fontId="8" fillId="0" borderId="16" xfId="0" applyFont="1" applyFill="1" applyBorder="1" applyAlignment="1">
      <alignment vertical="center" shrinkToFit="1"/>
    </xf>
    <xf numFmtId="177" fontId="8" fillId="0" borderId="17" xfId="0" applyNumberFormat="1" applyFont="1" applyFill="1" applyBorder="1" applyAlignment="1">
      <alignment horizontal="right" vertical="center" shrinkToFit="1"/>
    </xf>
    <xf numFmtId="0" fontId="8" fillId="0" borderId="17" xfId="0" applyFont="1" applyFill="1" applyBorder="1" applyAlignment="1">
      <alignment vertical="center" shrinkToFit="1"/>
    </xf>
    <xf numFmtId="0" fontId="8" fillId="0" borderId="18" xfId="0" applyFont="1" applyFill="1" applyBorder="1" applyAlignment="1">
      <alignment vertical="center" shrinkToFit="1"/>
    </xf>
    <xf numFmtId="177" fontId="13" fillId="0" borderId="8" xfId="0" applyNumberFormat="1" applyFont="1" applyFill="1" applyBorder="1" applyAlignment="1">
      <alignment vertical="center" shrinkToFit="1"/>
    </xf>
    <xf numFmtId="177" fontId="13" fillId="0" borderId="17" xfId="0" applyNumberFormat="1" applyFont="1" applyFill="1" applyBorder="1" applyAlignment="1">
      <alignment vertical="center" shrinkToFit="1"/>
    </xf>
    <xf numFmtId="0" fontId="0" fillId="0" borderId="12" xfId="0" applyFont="1" applyFill="1" applyBorder="1" applyAlignment="1">
      <alignment horizontal="center" vertical="distributed" textRotation="255"/>
    </xf>
    <xf numFmtId="0" fontId="7" fillId="0" borderId="8" xfId="0" applyFont="1" applyFill="1" applyBorder="1" applyAlignment="1">
      <alignment horizontal="right" vertical="center"/>
    </xf>
    <xf numFmtId="0" fontId="14" fillId="0" borderId="16" xfId="0" applyFont="1" applyFill="1" applyBorder="1" applyAlignment="1">
      <alignment vertical="center"/>
    </xf>
    <xf numFmtId="180" fontId="14" fillId="0" borderId="17" xfId="0" applyNumberFormat="1" applyFont="1" applyFill="1" applyBorder="1" applyAlignment="1">
      <alignment vertical="center"/>
    </xf>
    <xf numFmtId="49" fontId="14" fillId="0" borderId="18" xfId="0" applyNumberFormat="1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180" fontId="8" fillId="0" borderId="17" xfId="0" applyNumberFormat="1" applyFont="1" applyFill="1" applyBorder="1" applyAlignment="1">
      <alignment vertical="center"/>
    </xf>
    <xf numFmtId="49" fontId="8" fillId="0" borderId="18" xfId="0" applyNumberFormat="1" applyFont="1" applyFill="1" applyBorder="1" applyAlignment="1">
      <alignment vertical="center"/>
    </xf>
    <xf numFmtId="49" fontId="14" fillId="0" borderId="17" xfId="0" applyNumberFormat="1" applyFont="1" applyFill="1" applyBorder="1" applyAlignment="1">
      <alignment vertical="center"/>
    </xf>
    <xf numFmtId="181" fontId="14" fillId="0" borderId="17" xfId="0" applyNumberFormat="1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49" fontId="8" fillId="0" borderId="17" xfId="0" applyNumberFormat="1" applyFont="1" applyFill="1" applyBorder="1" applyAlignment="1">
      <alignment vertical="center"/>
    </xf>
    <xf numFmtId="181" fontId="8" fillId="0" borderId="17" xfId="0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181" fontId="8" fillId="0" borderId="17" xfId="0" applyNumberFormat="1" applyFont="1" applyFill="1" applyBorder="1" applyAlignment="1">
      <alignment vertical="center" shrinkToFit="1"/>
    </xf>
    <xf numFmtId="181" fontId="14" fillId="0" borderId="17" xfId="0" applyNumberFormat="1" applyFont="1" applyFill="1" applyBorder="1" applyAlignment="1">
      <alignment vertical="center" shrinkToFit="1"/>
    </xf>
    <xf numFmtId="177" fontId="2" fillId="0" borderId="6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6" fontId="1" fillId="0" borderId="14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1" fillId="0" borderId="5" xfId="0" applyNumberFormat="1" applyFont="1" applyFill="1" applyBorder="1" applyAlignment="1">
      <alignment horizontal="right" vertical="center"/>
    </xf>
    <xf numFmtId="181" fontId="2" fillId="0" borderId="6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1" fillId="0" borderId="7" xfId="0" applyNumberFormat="1" applyFont="1" applyFill="1" applyBorder="1" applyAlignment="1">
      <alignment horizontal="right" vertical="center"/>
    </xf>
    <xf numFmtId="181" fontId="2" fillId="0" borderId="9" xfId="0" applyNumberFormat="1" applyFont="1" applyFill="1" applyBorder="1" applyAlignment="1">
      <alignment horizontal="right" vertical="center"/>
    </xf>
    <xf numFmtId="176" fontId="1" fillId="0" borderId="10" xfId="0" applyNumberFormat="1" applyFont="1" applyFill="1" applyBorder="1" applyAlignment="1">
      <alignment horizontal="right" vertical="center"/>
    </xf>
    <xf numFmtId="181" fontId="2" fillId="0" borderId="15" xfId="0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1" fillId="0" borderId="12" xfId="0" applyNumberFormat="1" applyFont="1" applyFill="1" applyBorder="1" applyAlignment="1">
      <alignment horizontal="right" vertical="center"/>
    </xf>
    <xf numFmtId="176" fontId="0" fillId="0" borderId="12" xfId="0" applyNumberFormat="1" applyFont="1" applyFill="1" applyBorder="1" applyAlignment="1">
      <alignment horizontal="right" vertical="center"/>
    </xf>
    <xf numFmtId="176" fontId="1" fillId="0" borderId="13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1" fillId="0" borderId="2" xfId="0" applyFont="1" applyFill="1" applyBorder="1"/>
    <xf numFmtId="38" fontId="7" fillId="0" borderId="8" xfId="1" applyFont="1" applyFill="1" applyBorder="1" applyAlignment="1">
      <alignment vertical="center" shrinkToFit="1"/>
    </xf>
    <xf numFmtId="38" fontId="13" fillId="0" borderId="8" xfId="1" applyFont="1" applyFill="1" applyBorder="1" applyAlignment="1">
      <alignment horizontal="right" vertical="center" shrinkToFit="1"/>
    </xf>
    <xf numFmtId="38" fontId="7" fillId="0" borderId="9" xfId="1" applyFont="1" applyFill="1" applyBorder="1" applyAlignment="1">
      <alignment vertical="center" shrinkToFi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/>
    <xf numFmtId="0" fontId="1" fillId="0" borderId="12" xfId="0" applyFont="1" applyFill="1" applyBorder="1" applyAlignment="1">
      <alignment horizontal="center" vertical="distributed" textRotation="255"/>
    </xf>
    <xf numFmtId="0" fontId="1" fillId="0" borderId="12" xfId="0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9" xfId="0" applyFont="1" applyFill="1" applyBorder="1"/>
    <xf numFmtId="38" fontId="7" fillId="0" borderId="7" xfId="1" applyFont="1" applyFill="1" applyBorder="1" applyAlignment="1">
      <alignment vertical="center" shrinkToFit="1"/>
    </xf>
    <xf numFmtId="38" fontId="7" fillId="0" borderId="16" xfId="1" applyFont="1" applyFill="1" applyBorder="1" applyAlignment="1">
      <alignment vertical="center" shrinkToFit="1"/>
    </xf>
    <xf numFmtId="38" fontId="13" fillId="0" borderId="17" xfId="1" applyFont="1" applyFill="1" applyBorder="1" applyAlignment="1">
      <alignment horizontal="right" vertical="center" shrinkToFit="1"/>
    </xf>
    <xf numFmtId="38" fontId="7" fillId="0" borderId="17" xfId="1" applyFont="1" applyFill="1" applyBorder="1" applyAlignment="1">
      <alignment vertical="center" shrinkToFit="1"/>
    </xf>
    <xf numFmtId="38" fontId="7" fillId="0" borderId="18" xfId="1" applyFont="1" applyFill="1" applyBorder="1" applyAlignment="1">
      <alignment vertical="center" shrinkToFit="1"/>
    </xf>
    <xf numFmtId="38" fontId="8" fillId="0" borderId="16" xfId="1" applyFont="1" applyFill="1" applyBorder="1" applyAlignment="1">
      <alignment vertical="center" shrinkToFit="1"/>
    </xf>
    <xf numFmtId="38" fontId="8" fillId="0" borderId="17" xfId="1" applyFont="1" applyFill="1" applyBorder="1" applyAlignment="1">
      <alignment horizontal="right" vertical="center" shrinkToFit="1"/>
    </xf>
    <xf numFmtId="38" fontId="8" fillId="0" borderId="17" xfId="1" applyFont="1" applyFill="1" applyBorder="1" applyAlignment="1">
      <alignment vertical="center" shrinkToFit="1"/>
    </xf>
    <xf numFmtId="38" fontId="8" fillId="0" borderId="18" xfId="1" applyFont="1" applyFill="1" applyBorder="1" applyAlignment="1">
      <alignment vertical="center" shrinkToFit="1"/>
    </xf>
    <xf numFmtId="182" fontId="1" fillId="0" borderId="12" xfId="0" applyNumberFormat="1" applyFont="1" applyFill="1" applyBorder="1" applyAlignment="1">
      <alignment horizontal="center" vertical="distributed" textRotation="255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distributed" textRotation="255"/>
    </xf>
    <xf numFmtId="179" fontId="1" fillId="0" borderId="1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79" fontId="12" fillId="0" borderId="16" xfId="0" applyNumberFormat="1" applyFont="1" applyFill="1" applyBorder="1" applyAlignment="1">
      <alignment horizontal="center" vertical="center"/>
    </xf>
    <xf numFmtId="179" fontId="12" fillId="0" borderId="17" xfId="0" applyNumberFormat="1" applyFont="1" applyFill="1" applyBorder="1" applyAlignment="1">
      <alignment horizontal="center" vertical="center"/>
    </xf>
    <xf numFmtId="38" fontId="7" fillId="0" borderId="8" xfId="0" applyNumberFormat="1" applyFont="1" applyFill="1" applyBorder="1" applyAlignment="1">
      <alignment vertical="center" shrinkToFit="1"/>
    </xf>
    <xf numFmtId="38" fontId="13" fillId="0" borderId="8" xfId="0" applyNumberFormat="1" applyFont="1" applyFill="1" applyBorder="1" applyAlignment="1">
      <alignment horizontal="right" vertical="center" shrinkToFit="1"/>
    </xf>
    <xf numFmtId="38" fontId="7" fillId="0" borderId="9" xfId="0" applyNumberFormat="1" applyFont="1" applyFill="1" applyBorder="1" applyAlignment="1">
      <alignment vertical="center" shrinkToFit="1"/>
    </xf>
    <xf numFmtId="38" fontId="7" fillId="0" borderId="7" xfId="0" applyNumberFormat="1" applyFont="1" applyFill="1" applyBorder="1" applyAlignment="1">
      <alignment vertical="center" shrinkToFit="1"/>
    </xf>
    <xf numFmtId="38" fontId="7" fillId="0" borderId="16" xfId="0" applyNumberFormat="1" applyFont="1" applyFill="1" applyBorder="1" applyAlignment="1">
      <alignment vertical="center" shrinkToFit="1"/>
    </xf>
    <xf numFmtId="38" fontId="13" fillId="0" borderId="17" xfId="0" applyNumberFormat="1" applyFont="1" applyFill="1" applyBorder="1" applyAlignment="1">
      <alignment horizontal="right" vertical="center" shrinkToFit="1"/>
    </xf>
    <xf numFmtId="38" fontId="7" fillId="0" borderId="17" xfId="0" applyNumberFormat="1" applyFont="1" applyFill="1" applyBorder="1" applyAlignment="1">
      <alignment vertical="center" shrinkToFit="1"/>
    </xf>
    <xf numFmtId="38" fontId="7" fillId="0" borderId="18" xfId="0" applyNumberFormat="1" applyFont="1" applyFill="1" applyBorder="1" applyAlignment="1">
      <alignment vertical="center" shrinkToFit="1"/>
    </xf>
    <xf numFmtId="38" fontId="8" fillId="0" borderId="16" xfId="0" applyNumberFormat="1" applyFont="1" applyFill="1" applyBorder="1" applyAlignment="1">
      <alignment vertical="center" shrinkToFit="1"/>
    </xf>
    <xf numFmtId="38" fontId="8" fillId="0" borderId="17" xfId="0" applyNumberFormat="1" applyFont="1" applyFill="1" applyBorder="1" applyAlignment="1">
      <alignment horizontal="right" vertical="center" shrinkToFit="1"/>
    </xf>
    <xf numFmtId="38" fontId="8" fillId="0" borderId="17" xfId="0" applyNumberFormat="1" applyFont="1" applyFill="1" applyBorder="1" applyAlignment="1">
      <alignment vertical="center" shrinkToFit="1"/>
    </xf>
    <xf numFmtId="38" fontId="8" fillId="0" borderId="18" xfId="0" applyNumberFormat="1" applyFont="1" applyFill="1" applyBorder="1" applyAlignment="1">
      <alignment vertical="center" shrinkToFit="1"/>
    </xf>
    <xf numFmtId="179" fontId="1" fillId="0" borderId="12" xfId="0" applyNumberFormat="1" applyFont="1" applyFill="1" applyBorder="1" applyAlignment="1">
      <alignment horizontal="center" vertical="distributed" textRotation="255" shrinkToFit="1"/>
    </xf>
    <xf numFmtId="0" fontId="1" fillId="0" borderId="12" xfId="0" applyNumberFormat="1" applyFont="1" applyFill="1" applyBorder="1" applyAlignment="1">
      <alignment horizontal="center" vertical="center" shrinkToFit="1"/>
    </xf>
    <xf numFmtId="179" fontId="1" fillId="0" borderId="12" xfId="0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9" fontId="0" fillId="0" borderId="0" xfId="0" applyNumberForma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9" fontId="0" fillId="0" borderId="0" xfId="0" applyNumberFormat="1" applyFont="1" applyFill="1" applyBorder="1"/>
    <xf numFmtId="179" fontId="0" fillId="0" borderId="0" xfId="0" applyNumberFormat="1" applyFont="1" applyFill="1" applyBorder="1" applyAlignment="1">
      <alignment shrinkToFit="1"/>
    </xf>
    <xf numFmtId="0" fontId="0" fillId="0" borderId="0" xfId="0" applyFont="1" applyFill="1" applyBorder="1" applyAlignment="1">
      <alignment shrinkToFit="1"/>
    </xf>
    <xf numFmtId="179" fontId="2" fillId="0" borderId="5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0" fontId="1" fillId="2" borderId="5" xfId="0" applyFont="1" applyFill="1" applyBorder="1"/>
    <xf numFmtId="0" fontId="4" fillId="2" borderId="0" xfId="0" applyFont="1" applyFill="1" applyBorder="1"/>
    <xf numFmtId="0" fontId="1" fillId="2" borderId="6" xfId="0" applyFont="1" applyFill="1" applyBorder="1" applyAlignment="1">
      <alignment horizontal="right" vertical="center"/>
    </xf>
    <xf numFmtId="179" fontId="0" fillId="2" borderId="0" xfId="0" applyNumberFormat="1" applyFill="1" applyBorder="1" applyAlignment="1">
      <alignment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 vertical="center"/>
    </xf>
    <xf numFmtId="179" fontId="4" fillId="2" borderId="0" xfId="0" applyNumberFormat="1" applyFont="1" applyFill="1" applyBorder="1"/>
    <xf numFmtId="17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/>
    <xf numFmtId="179" fontId="2" fillId="2" borderId="0" xfId="0" applyNumberFormat="1" applyFont="1" applyFill="1" applyBorder="1"/>
    <xf numFmtId="179" fontId="0" fillId="0" borderId="0" xfId="0" applyNumberForma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horizontal="right" vertical="center"/>
    </xf>
    <xf numFmtId="179" fontId="0" fillId="0" borderId="5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7" fontId="0" fillId="0" borderId="0" xfId="0" applyNumberFormat="1" applyFont="1" applyFill="1" applyBorder="1"/>
    <xf numFmtId="179" fontId="0" fillId="0" borderId="0" xfId="0" applyNumberForma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177" fontId="14" fillId="0" borderId="17" xfId="0" applyNumberFormat="1" applyFont="1" applyFill="1" applyBorder="1" applyAlignment="1">
      <alignment horizontal="right" vertical="center" shrinkToFit="1"/>
    </xf>
    <xf numFmtId="179" fontId="0" fillId="0" borderId="0" xfId="0" applyNumberForma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/>
    <xf numFmtId="0" fontId="19" fillId="0" borderId="31" xfId="0" applyFont="1" applyBorder="1" applyAlignment="1">
      <alignment horizontal="center" vertical="center"/>
    </xf>
    <xf numFmtId="0" fontId="20" fillId="0" borderId="32" xfId="0" applyFont="1" applyBorder="1" applyAlignment="1"/>
    <xf numFmtId="0" fontId="20" fillId="0" borderId="33" xfId="0" applyFont="1" applyBorder="1" applyAlignment="1"/>
    <xf numFmtId="0" fontId="19" fillId="0" borderId="0" xfId="0" applyFont="1" applyBorder="1" applyAlignment="1">
      <alignment horizontal="center" wrapText="1"/>
    </xf>
    <xf numFmtId="0" fontId="19" fillId="0" borderId="34" xfId="0" applyFont="1" applyBorder="1" applyAlignment="1">
      <alignment horizontal="justify" vertical="center"/>
    </xf>
    <xf numFmtId="0" fontId="20" fillId="0" borderId="35" xfId="0" applyFont="1" applyBorder="1" applyAlignment="1"/>
    <xf numFmtId="0" fontId="21" fillId="0" borderId="34" xfId="0" applyFont="1" applyBorder="1" applyAlignment="1">
      <alignment vertical="top"/>
    </xf>
    <xf numFmtId="0" fontId="21" fillId="0" borderId="0" xfId="0" applyFont="1" applyBorder="1" applyAlignment="1">
      <alignment vertical="top"/>
    </xf>
    <xf numFmtId="0" fontId="20" fillId="0" borderId="35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1" fillId="0" borderId="34" xfId="0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0" fillId="0" borderId="35" xfId="0" applyFont="1" applyBorder="1"/>
    <xf numFmtId="0" fontId="20" fillId="0" borderId="0" xfId="0" applyFont="1" applyBorder="1"/>
    <xf numFmtId="0" fontId="21" fillId="0" borderId="0" xfId="0" quotePrefix="1" applyFont="1" applyBorder="1" applyAlignment="1">
      <alignment vertical="center"/>
    </xf>
    <xf numFmtId="0" fontId="20" fillId="0" borderId="36" xfId="0" applyFont="1" applyBorder="1" applyAlignment="1"/>
    <xf numFmtId="0" fontId="20" fillId="0" borderId="37" xfId="0" applyFont="1" applyBorder="1"/>
    <xf numFmtId="0" fontId="20" fillId="0" borderId="38" xfId="0" applyFont="1" applyBorder="1"/>
    <xf numFmtId="0" fontId="22" fillId="0" borderId="0" xfId="0" applyFont="1" applyBorder="1" applyAlignment="1">
      <alignment horizontal="center"/>
    </xf>
    <xf numFmtId="0" fontId="25" fillId="0" borderId="0" xfId="2" applyFont="1" applyAlignment="1">
      <alignment vertical="center"/>
    </xf>
    <xf numFmtId="0" fontId="24" fillId="0" borderId="0" xfId="2">
      <alignment vertical="center"/>
    </xf>
    <xf numFmtId="0" fontId="27" fillId="0" borderId="0" xfId="2" applyFont="1">
      <alignment vertical="center"/>
    </xf>
    <xf numFmtId="0" fontId="31" fillId="0" borderId="0" xfId="2" applyFont="1" applyAlignment="1" applyProtection="1">
      <alignment horizontal="center" vertical="center"/>
    </xf>
    <xf numFmtId="0" fontId="31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4" fillId="0" borderId="0" xfId="2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0" fillId="0" borderId="0" xfId="2" applyFont="1" applyAlignment="1">
      <alignment vertical="center"/>
    </xf>
    <xf numFmtId="0" fontId="24" fillId="0" borderId="0" xfId="2" applyAlignment="1">
      <alignment vertical="center"/>
    </xf>
    <xf numFmtId="0" fontId="21" fillId="0" borderId="34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35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justify" vertical="top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0" fillId="0" borderId="0" xfId="0" applyFill="1" applyBorder="1" applyAlignment="1">
      <alignment horizontal="right"/>
    </xf>
    <xf numFmtId="179" fontId="1" fillId="0" borderId="5" xfId="0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 shrinkToFit="1"/>
    </xf>
    <xf numFmtId="179" fontId="1" fillId="0" borderId="6" xfId="0" applyNumberFormat="1" applyFont="1" applyFill="1" applyBorder="1" applyAlignment="1">
      <alignment vertical="center" shrinkToFit="1"/>
    </xf>
    <xf numFmtId="179" fontId="0" fillId="0" borderId="7" xfId="0" applyNumberFormat="1" applyFont="1" applyFill="1" applyBorder="1" applyAlignment="1">
      <alignment vertical="center" shrinkToFit="1"/>
    </xf>
    <xf numFmtId="179" fontId="1" fillId="0" borderId="8" xfId="0" applyNumberFormat="1" applyFont="1" applyFill="1" applyBorder="1" applyAlignment="1">
      <alignment vertical="center" shrinkToFit="1"/>
    </xf>
    <xf numFmtId="179" fontId="0" fillId="2" borderId="5" xfId="0" applyNumberFormat="1" applyFont="1" applyFill="1" applyBorder="1" applyAlignment="1">
      <alignment vertical="center" shrinkToFit="1"/>
    </xf>
    <xf numFmtId="179" fontId="2" fillId="2" borderId="0" xfId="0" applyNumberFormat="1" applyFont="1" applyFill="1" applyBorder="1" applyAlignment="1">
      <alignment vertical="center" shrinkToFit="1"/>
    </xf>
    <xf numFmtId="179" fontId="0" fillId="0" borderId="2" xfId="0" applyNumberFormat="1" applyFont="1" applyFill="1" applyBorder="1" applyAlignment="1">
      <alignment vertical="center" shrinkToFit="1"/>
    </xf>
    <xf numFmtId="179" fontId="0" fillId="0" borderId="3" xfId="0" applyNumberFormat="1" applyFont="1" applyFill="1" applyBorder="1" applyAlignment="1">
      <alignment vertical="center" shrinkToFit="1"/>
    </xf>
    <xf numFmtId="179" fontId="0" fillId="0" borderId="4" xfId="0" applyNumberFormat="1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9" fontId="7" fillId="0" borderId="7" xfId="0" applyNumberFormat="1" applyFont="1" applyFill="1" applyBorder="1" applyAlignment="1">
      <alignment vertical="center" shrinkToFit="1"/>
    </xf>
    <xf numFmtId="179" fontId="7" fillId="0" borderId="8" xfId="0" applyNumberFormat="1" applyFont="1" applyFill="1" applyBorder="1" applyAlignment="1">
      <alignment vertical="center" shrinkToFit="1"/>
    </xf>
    <xf numFmtId="179" fontId="0" fillId="0" borderId="5" xfId="0" applyNumberFormat="1" applyFont="1" applyFill="1" applyBorder="1" applyAlignment="1">
      <alignment vertical="center" shrinkToFit="1"/>
    </xf>
    <xf numFmtId="179" fontId="0" fillId="0" borderId="0" xfId="0" applyNumberFormat="1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distributed" vertical="center"/>
    </xf>
    <xf numFmtId="0" fontId="7" fillId="0" borderId="18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center" vertical="distributed" textRotation="255"/>
    </xf>
    <xf numFmtId="0" fontId="2" fillId="0" borderId="12" xfId="0" applyFont="1" applyFill="1" applyBorder="1" applyAlignment="1">
      <alignment horizontal="center" vertical="distributed" textRotation="255"/>
    </xf>
    <xf numFmtId="0" fontId="7" fillId="0" borderId="2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177" fontId="1" fillId="0" borderId="10" xfId="0" applyNumberFormat="1" applyFont="1" applyFill="1" applyBorder="1" applyAlignment="1">
      <alignment vertical="center"/>
    </xf>
    <xf numFmtId="177" fontId="1" fillId="0" borderId="14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 shrinkToFit="1"/>
    </xf>
    <xf numFmtId="176" fontId="7" fillId="0" borderId="3" xfId="0" applyNumberFormat="1" applyFont="1" applyFill="1" applyBorder="1" applyAlignment="1">
      <alignment vertical="center" shrinkToFit="1"/>
    </xf>
    <xf numFmtId="176" fontId="7" fillId="0" borderId="5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0" fontId="2" fillId="0" borderId="16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vertical="center" shrinkToFit="1"/>
    </xf>
    <xf numFmtId="176" fontId="8" fillId="0" borderId="0" xfId="0" applyNumberFormat="1" applyFont="1" applyFill="1" applyBorder="1" applyAlignment="1">
      <alignment vertical="center" shrinkToFit="1"/>
    </xf>
    <xf numFmtId="179" fontId="0" fillId="0" borderId="6" xfId="0" applyNumberFormat="1" applyFont="1" applyFill="1" applyBorder="1" applyAlignment="1">
      <alignment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9" fontId="18" fillId="2" borderId="5" xfId="0" applyNumberFormat="1" applyFont="1" applyFill="1" applyBorder="1" applyAlignment="1">
      <alignment vertical="center" shrinkToFit="1"/>
    </xf>
    <xf numFmtId="179" fontId="18" fillId="2" borderId="0" xfId="0" applyNumberFormat="1" applyFont="1" applyFill="1" applyBorder="1" applyAlignment="1">
      <alignment vertical="center" shrinkToFit="1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horizontal="center" vertical="center" textRotation="255"/>
    </xf>
    <xf numFmtId="0" fontId="0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vertical="center" shrinkToFit="1"/>
    </xf>
    <xf numFmtId="179" fontId="1" fillId="0" borderId="3" xfId="0" applyNumberFormat="1" applyFont="1" applyFill="1" applyBorder="1" applyAlignment="1">
      <alignment vertical="center" shrinkToFit="1"/>
    </xf>
    <xf numFmtId="179" fontId="1" fillId="0" borderId="4" xfId="0" applyNumberFormat="1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vertical="center" shrinkToFit="1"/>
    </xf>
    <xf numFmtId="177" fontId="1" fillId="0" borderId="15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vertical="center" shrinkToFit="1"/>
    </xf>
    <xf numFmtId="176" fontId="8" fillId="0" borderId="6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/>
    </xf>
    <xf numFmtId="179" fontId="7" fillId="0" borderId="9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2" fillId="0" borderId="13" xfId="0" applyFont="1" applyFill="1" applyBorder="1" applyAlignment="1">
      <alignment horizontal="center" vertical="distributed" textRotation="255"/>
    </xf>
    <xf numFmtId="0" fontId="7" fillId="0" borderId="7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wrapText="1"/>
    </xf>
    <xf numFmtId="179" fontId="4" fillId="2" borderId="0" xfId="0" applyNumberFormat="1" applyFont="1" applyFill="1" applyBorder="1" applyAlignment="1">
      <alignment vertical="center"/>
    </xf>
    <xf numFmtId="179" fontId="1" fillId="0" borderId="9" xfId="0" applyNumberFormat="1" applyFont="1" applyFill="1" applyBorder="1" applyAlignment="1">
      <alignment vertical="center" shrinkToFit="1"/>
    </xf>
    <xf numFmtId="179" fontId="18" fillId="2" borderId="6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right"/>
    </xf>
    <xf numFmtId="179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179" fontId="1" fillId="0" borderId="4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>
      <alignment vertical="center"/>
    </xf>
    <xf numFmtId="179" fontId="0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  <xf numFmtId="179" fontId="1" fillId="0" borderId="9" xfId="0" applyNumberFormat="1" applyFont="1" applyFill="1" applyBorder="1" applyAlignment="1">
      <alignment vertical="center"/>
    </xf>
    <xf numFmtId="179" fontId="18" fillId="2" borderId="5" xfId="0" applyNumberFormat="1" applyFont="1" applyFill="1" applyBorder="1" applyAlignment="1">
      <alignment vertical="center"/>
    </xf>
    <xf numFmtId="179" fontId="18" fillId="2" borderId="0" xfId="0" applyNumberFormat="1" applyFont="1" applyFill="1" applyBorder="1" applyAlignment="1">
      <alignment vertical="center"/>
    </xf>
    <xf numFmtId="179" fontId="0" fillId="2" borderId="5" xfId="0" applyNumberFormat="1" applyFont="1" applyFill="1" applyBorder="1" applyAlignment="1">
      <alignment vertical="center"/>
    </xf>
    <xf numFmtId="179" fontId="1" fillId="2" borderId="0" xfId="0" applyNumberFormat="1" applyFont="1" applyFill="1" applyBorder="1" applyAlignment="1">
      <alignment vertical="center"/>
    </xf>
    <xf numFmtId="179" fontId="7" fillId="0" borderId="7" xfId="0" applyNumberFormat="1" applyFont="1" applyFill="1" applyBorder="1" applyAlignment="1">
      <alignment vertical="center"/>
    </xf>
    <xf numFmtId="179" fontId="7" fillId="0" borderId="8" xfId="0" applyNumberFormat="1" applyFont="1" applyFill="1" applyBorder="1" applyAlignment="1">
      <alignment vertical="center"/>
    </xf>
    <xf numFmtId="179" fontId="7" fillId="0" borderId="9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7" xfId="0" applyFont="1" applyFill="1" applyBorder="1" applyAlignment="1">
      <alignment horizontal="distributed" vertical="center"/>
    </xf>
    <xf numFmtId="0" fontId="0" fillId="0" borderId="16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right" vertical="center"/>
    </xf>
    <xf numFmtId="179" fontId="0" fillId="0" borderId="5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6" xfId="0" applyNumberFormat="1" applyFont="1" applyFill="1" applyBorder="1" applyAlignment="1">
      <alignment vertical="center"/>
    </xf>
    <xf numFmtId="179" fontId="18" fillId="2" borderId="6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9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179" fontId="0" fillId="2" borderId="0" xfId="0" applyNumberForma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9" fontId="0" fillId="0" borderId="8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79" fontId="0" fillId="2" borderId="12" xfId="0" applyNumberFormat="1" applyFont="1" applyFill="1" applyBorder="1" applyAlignment="1">
      <alignment vertical="center"/>
    </xf>
    <xf numFmtId="179" fontId="2" fillId="2" borderId="12" xfId="0" applyNumberFormat="1" applyFont="1" applyFill="1" applyBorder="1" applyAlignment="1">
      <alignment vertical="center"/>
    </xf>
    <xf numFmtId="179" fontId="0" fillId="0" borderId="13" xfId="0" applyNumberFormat="1" applyFont="1" applyFill="1" applyBorder="1" applyAlignment="1">
      <alignment vertical="center"/>
    </xf>
    <xf numFmtId="179" fontId="1" fillId="0" borderId="13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79" fontId="18" fillId="2" borderId="1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79" fontId="1" fillId="2" borderId="6" xfId="0" applyNumberFormat="1" applyFont="1" applyFill="1" applyBorder="1" applyAlignment="1">
      <alignment vertical="center"/>
    </xf>
    <xf numFmtId="177" fontId="1" fillId="0" borderId="5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/>
    </xf>
    <xf numFmtId="0" fontId="0" fillId="0" borderId="18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0" fillId="0" borderId="10" xfId="0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177" fontId="1" fillId="0" borderId="4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/>
    </xf>
    <xf numFmtId="178" fontId="7" fillId="0" borderId="7" xfId="0" applyNumberFormat="1" applyFont="1" applyFill="1" applyBorder="1" applyAlignment="1">
      <alignment vertical="center"/>
    </xf>
    <xf numFmtId="178" fontId="7" fillId="0" borderId="8" xfId="0" applyNumberFormat="1" applyFont="1" applyFill="1" applyBorder="1" applyAlignment="1">
      <alignment vertical="center"/>
    </xf>
    <xf numFmtId="178" fontId="7" fillId="0" borderId="9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177" fontId="7" fillId="0" borderId="8" xfId="0" applyNumberFormat="1" applyFont="1" applyFill="1" applyBorder="1" applyAlignment="1">
      <alignment vertical="center"/>
    </xf>
    <xf numFmtId="177" fontId="7" fillId="0" borderId="9" xfId="0" applyNumberFormat="1" applyFont="1" applyFill="1" applyBorder="1" applyAlignment="1">
      <alignment vertical="center"/>
    </xf>
    <xf numFmtId="177" fontId="7" fillId="0" borderId="5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vertical="center"/>
    </xf>
    <xf numFmtId="178" fontId="0" fillId="0" borderId="7" xfId="0" applyNumberFormat="1" applyFont="1" applyFill="1" applyBorder="1" applyAlignment="1">
      <alignment horizontal="center" vertical="center"/>
    </xf>
    <xf numFmtId="178" fontId="1" fillId="0" borderId="8" xfId="0" applyNumberFormat="1" applyFont="1" applyFill="1" applyBorder="1" applyAlignment="1">
      <alignment horizontal="center" vertical="center"/>
    </xf>
    <xf numFmtId="178" fontId="1" fillId="0" borderId="9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27" xfId="0" applyFont="1" applyFill="1" applyBorder="1" applyAlignment="1">
      <alignment vertical="center"/>
    </xf>
    <xf numFmtId="177" fontId="1" fillId="0" borderId="7" xfId="0" applyNumberFormat="1" applyFont="1" applyFill="1" applyBorder="1" applyAlignment="1">
      <alignment vertical="center"/>
    </xf>
    <xf numFmtId="177" fontId="1" fillId="0" borderId="8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178" fontId="0" fillId="0" borderId="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6" xfId="0" applyNumberFormat="1" applyFont="1" applyFill="1" applyBorder="1" applyAlignment="1">
      <alignment vertical="center"/>
    </xf>
    <xf numFmtId="177" fontId="0" fillId="0" borderId="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6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8" fontId="7" fillId="0" borderId="3" xfId="0" applyNumberFormat="1" applyFont="1" applyFill="1" applyBorder="1" applyAlignment="1">
      <alignment vertical="center"/>
    </xf>
    <xf numFmtId="178" fontId="1" fillId="0" borderId="8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178" fontId="7" fillId="0" borderId="4" xfId="0" applyNumberFormat="1" applyFont="1" applyFill="1" applyBorder="1" applyAlignment="1">
      <alignment vertical="center"/>
    </xf>
    <xf numFmtId="178" fontId="8" fillId="0" borderId="6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178" fontId="1" fillId="0" borderId="2" xfId="0" applyNumberFormat="1" applyFont="1" applyFill="1" applyBorder="1" applyAlignment="1">
      <alignment vertical="center"/>
    </xf>
    <xf numFmtId="178" fontId="1" fillId="0" borderId="3" xfId="0" applyNumberFormat="1" applyFont="1" applyFill="1" applyBorder="1" applyAlignment="1">
      <alignment vertical="center"/>
    </xf>
    <xf numFmtId="178" fontId="1" fillId="0" borderId="4" xfId="0" applyNumberFormat="1" applyFont="1" applyFill="1" applyBorder="1" applyAlignment="1">
      <alignment vertical="center"/>
    </xf>
    <xf numFmtId="178" fontId="0" fillId="0" borderId="3" xfId="0" applyNumberFormat="1" applyFont="1" applyFill="1" applyBorder="1" applyAlignment="1">
      <alignment horizontal="center" vertical="center"/>
    </xf>
    <xf numFmtId="178" fontId="1" fillId="0" borderId="9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8" fontId="0" fillId="0" borderId="3" xfId="0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1" fillId="0" borderId="19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8" fontId="1" fillId="0" borderId="6" xfId="0" applyNumberFormat="1" applyFont="1" applyFill="1" applyBorder="1" applyAlignment="1">
      <alignment vertical="center"/>
    </xf>
    <xf numFmtId="178" fontId="1" fillId="0" borderId="5" xfId="0" applyNumberFormat="1" applyFont="1" applyFill="1" applyBorder="1" applyAlignment="1">
      <alignment vertical="center"/>
    </xf>
    <xf numFmtId="178" fontId="1" fillId="0" borderId="7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7" fontId="7" fillId="0" borderId="28" xfId="0" applyNumberFormat="1" applyFont="1" applyFill="1" applyBorder="1" applyAlignment="1">
      <alignment vertical="center"/>
    </xf>
    <xf numFmtId="177" fontId="7" fillId="0" borderId="29" xfId="0" applyNumberFormat="1" applyFont="1" applyFill="1" applyBorder="1" applyAlignment="1">
      <alignment vertical="center"/>
    </xf>
    <xf numFmtId="177" fontId="7" fillId="0" borderId="3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right" vertical="distributed" wrapText="1"/>
    </xf>
    <xf numFmtId="49" fontId="1" fillId="0" borderId="0" xfId="0" applyNumberFormat="1" applyFont="1" applyFill="1" applyBorder="1" applyAlignment="1">
      <alignment horizontal="right" vertical="distributed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textRotation="255"/>
    </xf>
    <xf numFmtId="179" fontId="0" fillId="0" borderId="5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6" fontId="1" fillId="0" borderId="5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right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textRotation="255"/>
    </xf>
    <xf numFmtId="0" fontId="1" fillId="0" borderId="12" xfId="0" applyFont="1" applyFill="1" applyBorder="1" applyAlignment="1">
      <alignment horizontal="center" vertical="center" textRotation="255"/>
    </xf>
    <xf numFmtId="0" fontId="1" fillId="0" borderId="13" xfId="0" applyFont="1" applyFill="1" applyBorder="1" applyAlignment="1">
      <alignment horizontal="center" vertical="center" textRotation="255"/>
    </xf>
    <xf numFmtId="183" fontId="7" fillId="0" borderId="0" xfId="1" applyNumberFormat="1" applyFont="1" applyFill="1" applyBorder="1" applyAlignment="1">
      <alignment vertical="center" shrinkToFit="1"/>
    </xf>
    <xf numFmtId="183" fontId="7" fillId="0" borderId="5" xfId="1" applyNumberFormat="1" applyFont="1" applyFill="1" applyBorder="1" applyAlignment="1">
      <alignment vertical="center" shrinkToFit="1"/>
    </xf>
    <xf numFmtId="179" fontId="7" fillId="0" borderId="7" xfId="0" applyNumberFormat="1" applyFont="1" applyFill="1" applyBorder="1" applyAlignment="1">
      <alignment horizontal="right" vertical="center"/>
    </xf>
    <xf numFmtId="179" fontId="7" fillId="0" borderId="8" xfId="0" applyNumberFormat="1" applyFont="1" applyFill="1" applyBorder="1" applyAlignment="1">
      <alignment horizontal="right" vertical="center"/>
    </xf>
    <xf numFmtId="183" fontId="7" fillId="0" borderId="6" xfId="1" applyNumberFormat="1" applyFont="1" applyFill="1" applyBorder="1" applyAlignment="1">
      <alignment vertical="center" shrinkToFit="1"/>
    </xf>
    <xf numFmtId="49" fontId="1" fillId="0" borderId="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distributed" vertical="center"/>
    </xf>
    <xf numFmtId="0" fontId="1" fillId="0" borderId="14" xfId="0" applyFont="1" applyFill="1" applyBorder="1" applyAlignment="1">
      <alignment horizontal="distributed" vertical="center"/>
    </xf>
    <xf numFmtId="0" fontId="1" fillId="0" borderId="15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center" vertical="distributed" textRotation="255"/>
    </xf>
    <xf numFmtId="0" fontId="1" fillId="0" borderId="12" xfId="0" applyFont="1" applyFill="1" applyBorder="1" applyAlignment="1">
      <alignment horizontal="center" vertical="distributed" textRotation="255"/>
    </xf>
    <xf numFmtId="0" fontId="1" fillId="0" borderId="13" xfId="0" applyFont="1" applyFill="1" applyBorder="1" applyAlignment="1">
      <alignment horizontal="center" vertical="distributed" textRotation="255"/>
    </xf>
    <xf numFmtId="0" fontId="1" fillId="0" borderId="11" xfId="0" applyFont="1" applyFill="1" applyBorder="1" applyAlignment="1">
      <alignment horizontal="center" vertical="distributed" textRotation="255"/>
    </xf>
    <xf numFmtId="0" fontId="9" fillId="0" borderId="16" xfId="0" applyFont="1" applyFill="1" applyBorder="1" applyAlignment="1">
      <alignment horizontal="distributed" vertical="center"/>
    </xf>
    <xf numFmtId="0" fontId="9" fillId="0" borderId="18" xfId="0" applyFont="1" applyFill="1" applyBorder="1" applyAlignment="1">
      <alignment horizontal="distributed" vertical="center"/>
    </xf>
    <xf numFmtId="183" fontId="8" fillId="0" borderId="5" xfId="1" applyNumberFormat="1" applyFont="1" applyFill="1" applyBorder="1" applyAlignment="1">
      <alignment vertical="center" shrinkToFit="1"/>
    </xf>
    <xf numFmtId="183" fontId="8" fillId="0" borderId="0" xfId="1" applyNumberFormat="1" applyFont="1" applyFill="1" applyBorder="1" applyAlignment="1">
      <alignment vertical="center" shrinkToFit="1"/>
    </xf>
    <xf numFmtId="183" fontId="8" fillId="0" borderId="6" xfId="1" applyNumberFormat="1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179" fontId="7" fillId="0" borderId="0" xfId="0" applyNumberFormat="1" applyFont="1" applyFill="1" applyBorder="1" applyAlignment="1">
      <alignment horizontal="distributed" vertical="center"/>
    </xf>
    <xf numFmtId="179" fontId="7" fillId="0" borderId="16" xfId="0" applyNumberFormat="1" applyFont="1" applyFill="1" applyBorder="1" applyAlignment="1">
      <alignment horizontal="distributed" vertical="center"/>
    </xf>
    <xf numFmtId="179" fontId="7" fillId="0" borderId="17" xfId="0" applyNumberFormat="1" applyFont="1" applyFill="1" applyBorder="1" applyAlignment="1">
      <alignment horizontal="distributed"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83" fontId="7" fillId="0" borderId="2" xfId="1" applyNumberFormat="1" applyFont="1" applyFill="1" applyBorder="1" applyAlignment="1">
      <alignment vertical="center" shrinkToFit="1"/>
    </xf>
    <xf numFmtId="183" fontId="7" fillId="0" borderId="3" xfId="1" applyNumberFormat="1" applyFont="1" applyFill="1" applyBorder="1" applyAlignment="1">
      <alignment vertical="center" shrinkToFit="1"/>
    </xf>
    <xf numFmtId="183" fontId="7" fillId="0" borderId="4" xfId="1" applyNumberFormat="1" applyFont="1" applyFill="1" applyBorder="1" applyAlignment="1">
      <alignment vertical="center" shrinkToFit="1"/>
    </xf>
    <xf numFmtId="179" fontId="7" fillId="0" borderId="3" xfId="0" applyNumberFormat="1" applyFont="1" applyFill="1" applyBorder="1" applyAlignment="1">
      <alignment horizontal="distributed" vertical="center"/>
    </xf>
    <xf numFmtId="179" fontId="1" fillId="0" borderId="11" xfId="0" applyNumberFormat="1" applyFont="1" applyFill="1" applyBorder="1" applyAlignment="1">
      <alignment horizontal="center" vertical="distributed" textRotation="255"/>
    </xf>
    <xf numFmtId="179" fontId="1" fillId="0" borderId="12" xfId="0" applyNumberFormat="1" applyFont="1" applyFill="1" applyBorder="1" applyAlignment="1">
      <alignment horizontal="center" vertical="distributed" textRotation="255"/>
    </xf>
    <xf numFmtId="176" fontId="1" fillId="0" borderId="6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49" fontId="15" fillId="0" borderId="0" xfId="1" applyNumberFormat="1" applyFont="1" applyFill="1" applyBorder="1" applyAlignment="1">
      <alignment horizontal="center" vertical="center" shrinkToFit="1"/>
    </xf>
    <xf numFmtId="179" fontId="7" fillId="0" borderId="8" xfId="0" applyNumberFormat="1" applyFont="1" applyFill="1" applyBorder="1" applyAlignment="1">
      <alignment horizontal="distributed" vertical="center"/>
    </xf>
    <xf numFmtId="179" fontId="1" fillId="0" borderId="13" xfId="0" applyNumberFormat="1" applyFont="1" applyFill="1" applyBorder="1" applyAlignment="1">
      <alignment horizontal="center" vertical="distributed" textRotation="255"/>
    </xf>
    <xf numFmtId="177" fontId="1" fillId="0" borderId="14" xfId="0" applyNumberFormat="1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right" vertical="center"/>
    </xf>
    <xf numFmtId="177" fontId="1" fillId="0" borderId="15" xfId="0" applyNumberFormat="1" applyFont="1" applyFill="1" applyBorder="1" applyAlignment="1">
      <alignment horizontal="right" vertical="center"/>
    </xf>
    <xf numFmtId="183" fontId="7" fillId="0" borderId="0" xfId="0" applyNumberFormat="1" applyFont="1" applyFill="1" applyBorder="1" applyAlignment="1">
      <alignment vertical="center" shrinkToFit="1"/>
    </xf>
    <xf numFmtId="183" fontId="7" fillId="0" borderId="6" xfId="0" applyNumberFormat="1" applyFont="1" applyFill="1" applyBorder="1" applyAlignment="1">
      <alignment vertical="center" shrinkToFit="1"/>
    </xf>
    <xf numFmtId="183" fontId="7" fillId="0" borderId="5" xfId="0" applyNumberFormat="1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83" fontId="8" fillId="0" borderId="5" xfId="0" applyNumberFormat="1" applyFont="1" applyFill="1" applyBorder="1" applyAlignment="1">
      <alignment vertical="center" shrinkToFit="1"/>
    </xf>
    <xf numFmtId="183" fontId="8" fillId="0" borderId="0" xfId="0" applyNumberFormat="1" applyFont="1" applyFill="1" applyBorder="1" applyAlignment="1">
      <alignment vertical="center" shrinkToFit="1"/>
    </xf>
    <xf numFmtId="183" fontId="8" fillId="0" borderId="6" xfId="0" applyNumberFormat="1" applyFont="1" applyFill="1" applyBorder="1" applyAlignment="1">
      <alignment vertical="center" shrinkToFit="1"/>
    </xf>
    <xf numFmtId="0" fontId="1" fillId="0" borderId="16" xfId="0" applyFont="1" applyFill="1" applyBorder="1" applyAlignment="1">
      <alignment horizontal="distributed" vertical="center"/>
    </xf>
    <xf numFmtId="0" fontId="1" fillId="0" borderId="18" xfId="0" applyFont="1" applyFill="1" applyBorder="1" applyAlignment="1">
      <alignment horizontal="distributed" vertical="center"/>
    </xf>
    <xf numFmtId="179" fontId="7" fillId="0" borderId="6" xfId="0" applyNumberFormat="1" applyFont="1" applyFill="1" applyBorder="1" applyAlignment="1">
      <alignment horizontal="distributed" vertical="center"/>
    </xf>
    <xf numFmtId="179" fontId="14" fillId="0" borderId="8" xfId="0" applyNumberFormat="1" applyFont="1" applyFill="1" applyBorder="1" applyAlignment="1">
      <alignment horizontal="distributed" vertical="center"/>
    </xf>
    <xf numFmtId="179" fontId="14" fillId="0" borderId="9" xfId="0" applyNumberFormat="1" applyFont="1" applyFill="1" applyBorder="1" applyAlignment="1">
      <alignment horizontal="distributed" vertical="center"/>
    </xf>
    <xf numFmtId="179" fontId="7" fillId="0" borderId="18" xfId="0" applyNumberFormat="1" applyFont="1" applyFill="1" applyBorder="1" applyAlignment="1">
      <alignment horizontal="distributed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9" fontId="7" fillId="0" borderId="16" xfId="0" applyNumberFormat="1" applyFont="1" applyFill="1" applyBorder="1" applyAlignment="1">
      <alignment horizontal="distributed" vertical="center" shrinkToFit="1"/>
    </xf>
    <xf numFmtId="179" fontId="7" fillId="0" borderId="17" xfId="0" applyNumberFormat="1" applyFont="1" applyFill="1" applyBorder="1" applyAlignment="1">
      <alignment horizontal="distributed" vertical="center" shrinkToFit="1"/>
    </xf>
    <xf numFmtId="179" fontId="0" fillId="0" borderId="11" xfId="0" applyNumberFormat="1" applyFont="1" applyFill="1" applyBorder="1" applyAlignment="1">
      <alignment horizontal="center" vertical="distributed" textRotation="255" shrinkToFit="1"/>
    </xf>
    <xf numFmtId="179" fontId="1" fillId="0" borderId="12" xfId="0" applyNumberFormat="1" applyFont="1" applyFill="1" applyBorder="1" applyAlignment="1">
      <alignment horizontal="center" vertical="distributed" textRotation="255" shrinkToFit="1"/>
    </xf>
    <xf numFmtId="176" fontId="0" fillId="0" borderId="5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6" xfId="0" applyNumberFormat="1" applyFont="1" applyFill="1" applyBorder="1" applyAlignment="1">
      <alignment vertical="center" shrinkToFit="1"/>
    </xf>
    <xf numFmtId="176" fontId="7" fillId="0" borderId="7" xfId="0" applyNumberFormat="1" applyFont="1" applyFill="1" applyBorder="1" applyAlignment="1">
      <alignment vertical="center" shrinkToFit="1"/>
    </xf>
    <xf numFmtId="176" fontId="7" fillId="0" borderId="8" xfId="0" applyNumberFormat="1" applyFont="1" applyFill="1" applyBorder="1" applyAlignment="1">
      <alignment vertical="center" shrinkToFit="1"/>
    </xf>
    <xf numFmtId="176" fontId="7" fillId="0" borderId="9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1" fillId="0" borderId="10" xfId="0" applyFont="1" applyFill="1" applyBorder="1" applyAlignment="1">
      <alignment horizontal="distributed" vertical="center" shrinkToFit="1"/>
    </xf>
    <xf numFmtId="0" fontId="1" fillId="0" borderId="14" xfId="0" applyFont="1" applyFill="1" applyBorder="1" applyAlignment="1">
      <alignment horizontal="distributed" vertical="center" shrinkToFit="1"/>
    </xf>
    <xf numFmtId="0" fontId="1" fillId="0" borderId="15" xfId="0" applyFont="1" applyFill="1" applyBorder="1" applyAlignment="1">
      <alignment horizontal="distributed" vertical="center" shrinkToFit="1"/>
    </xf>
    <xf numFmtId="176" fontId="1" fillId="0" borderId="5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6" xfId="0" applyFont="1" applyFill="1" applyBorder="1" applyAlignment="1">
      <alignment vertical="center" shrinkToFit="1"/>
    </xf>
    <xf numFmtId="179" fontId="1" fillId="0" borderId="13" xfId="0" applyNumberFormat="1" applyFont="1" applyFill="1" applyBorder="1" applyAlignment="1">
      <alignment horizontal="center" vertical="distributed" textRotation="255" shrinkToFit="1"/>
    </xf>
    <xf numFmtId="0" fontId="1" fillId="0" borderId="17" xfId="0" applyFont="1" applyFill="1" applyBorder="1" applyAlignment="1">
      <alignment horizontal="distributed" vertical="center"/>
    </xf>
    <xf numFmtId="176" fontId="1" fillId="0" borderId="7" xfId="0" applyNumberFormat="1" applyFont="1" applyFill="1" applyBorder="1" applyAlignment="1">
      <alignment vertical="center" shrinkToFit="1"/>
    </xf>
    <xf numFmtId="0" fontId="1" fillId="0" borderId="8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176" fontId="1" fillId="0" borderId="0" xfId="0" applyNumberFormat="1" applyFont="1" applyFill="1" applyBorder="1" applyAlignment="1">
      <alignment vertical="center" shrinkToFit="1"/>
    </xf>
    <xf numFmtId="0" fontId="1" fillId="0" borderId="9" xfId="0" applyFont="1" applyFill="1" applyBorder="1" applyAlignment="1">
      <alignment vertical="center" shrinkToFit="1"/>
    </xf>
    <xf numFmtId="176" fontId="1" fillId="0" borderId="3" xfId="0" applyNumberFormat="1" applyFont="1" applyFill="1" applyBorder="1" applyAlignment="1">
      <alignment vertical="center" shrinkToFit="1"/>
    </xf>
    <xf numFmtId="176" fontId="1" fillId="0" borderId="8" xfId="0" applyNumberFormat="1" applyFont="1" applyFill="1" applyBorder="1" applyAlignment="1">
      <alignment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179" fontId="7" fillId="0" borderId="0" xfId="0" applyNumberFormat="1" applyFont="1" applyFill="1" applyBorder="1" applyAlignment="1">
      <alignment horizontal="distributed" vertical="center" shrinkToFit="1"/>
    </xf>
    <xf numFmtId="179" fontId="1" fillId="0" borderId="16" xfId="0" applyNumberFormat="1" applyFont="1" applyFill="1" applyBorder="1" applyAlignment="1">
      <alignment horizontal="distributed" vertical="center" shrinkToFit="1"/>
    </xf>
    <xf numFmtId="179" fontId="1" fillId="0" borderId="17" xfId="0" applyNumberFormat="1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left" vertical="distributed" wrapText="1"/>
    </xf>
    <xf numFmtId="0" fontId="0" fillId="0" borderId="0" xfId="0" applyFill="1" applyBorder="1" applyAlignment="1">
      <alignment horizontal="left" vertical="distributed"/>
    </xf>
    <xf numFmtId="0" fontId="1" fillId="0" borderId="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7</xdr:row>
      <xdr:rowOff>1019175</xdr:rowOff>
    </xdr:from>
    <xdr:to>
      <xdr:col>9</xdr:col>
      <xdr:colOff>272564</xdr:colOff>
      <xdr:row>35</xdr:row>
      <xdr:rowOff>17231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095625"/>
          <a:ext cx="6120914" cy="53893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472296" name="Line 17"/>
        <xdr:cNvSpPr>
          <a:spLocks noChangeShapeType="1"/>
        </xdr:cNvSpPr>
      </xdr:nvSpPr>
      <xdr:spPr bwMode="auto">
        <a:xfrm>
          <a:off x="295275" y="447675"/>
          <a:ext cx="1038225" cy="9715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19050</xdr:rowOff>
    </xdr:from>
    <xdr:to>
      <xdr:col>3</xdr:col>
      <xdr:colOff>457200</xdr:colOff>
      <xdr:row>5</xdr:row>
      <xdr:rowOff>0</xdr:rowOff>
    </xdr:to>
    <xdr:sp macro="" textlink="">
      <xdr:nvSpPr>
        <xdr:cNvPr id="476206" name="Line 32"/>
        <xdr:cNvSpPr>
          <a:spLocks noChangeShapeType="1"/>
        </xdr:cNvSpPr>
      </xdr:nvSpPr>
      <xdr:spPr bwMode="auto">
        <a:xfrm>
          <a:off x="285750" y="552450"/>
          <a:ext cx="1019175" cy="952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23</xdr:col>
      <xdr:colOff>0</xdr:colOff>
      <xdr:row>4</xdr:row>
      <xdr:rowOff>323850</xdr:rowOff>
    </xdr:to>
    <xdr:sp macro="" textlink="">
      <xdr:nvSpPr>
        <xdr:cNvPr id="476207" name="Line 35"/>
        <xdr:cNvSpPr>
          <a:spLocks noChangeShapeType="1"/>
        </xdr:cNvSpPr>
      </xdr:nvSpPr>
      <xdr:spPr bwMode="auto">
        <a:xfrm>
          <a:off x="5600700" y="533400"/>
          <a:ext cx="1162050" cy="9715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</xdr:colOff>
      <xdr:row>2</xdr:row>
      <xdr:rowOff>9525</xdr:rowOff>
    </xdr:from>
    <xdr:to>
      <xdr:col>3</xdr:col>
      <xdr:colOff>450056</xdr:colOff>
      <xdr:row>6</xdr:row>
      <xdr:rowOff>9525</xdr:rowOff>
    </xdr:to>
    <xdr:sp macro="" textlink="">
      <xdr:nvSpPr>
        <xdr:cNvPr id="468657" name="Line 46"/>
        <xdr:cNvSpPr>
          <a:spLocks noChangeShapeType="1"/>
        </xdr:cNvSpPr>
      </xdr:nvSpPr>
      <xdr:spPr bwMode="auto">
        <a:xfrm>
          <a:off x="278606" y="533400"/>
          <a:ext cx="1057275" cy="1076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20410</xdr:colOff>
      <xdr:row>2</xdr:row>
      <xdr:rowOff>1</xdr:rowOff>
    </xdr:from>
    <xdr:to>
      <xdr:col>3</xdr:col>
      <xdr:colOff>455838</xdr:colOff>
      <xdr:row>5</xdr:row>
      <xdr:rowOff>333375</xdr:rowOff>
    </xdr:to>
    <xdr:sp macro="" textlink="">
      <xdr:nvSpPr>
        <xdr:cNvPr id="474241" name="Line 34"/>
        <xdr:cNvSpPr>
          <a:spLocks noChangeShapeType="1"/>
        </xdr:cNvSpPr>
      </xdr:nvSpPr>
      <xdr:spPr bwMode="auto">
        <a:xfrm>
          <a:off x="306160" y="469447"/>
          <a:ext cx="1047749" cy="97291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470432" name="Line 13"/>
        <xdr:cNvSpPr>
          <a:spLocks noChangeShapeType="1"/>
        </xdr:cNvSpPr>
      </xdr:nvSpPr>
      <xdr:spPr bwMode="auto">
        <a:xfrm>
          <a:off x="295275" y="476250"/>
          <a:ext cx="1019175" cy="9620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85725</xdr:colOff>
      <xdr:row>79</xdr:row>
      <xdr:rowOff>104775</xdr:rowOff>
    </xdr:from>
    <xdr:to>
      <xdr:col>48</xdr:col>
      <xdr:colOff>514350</xdr:colOff>
      <xdr:row>79</xdr:row>
      <xdr:rowOff>104775</xdr:rowOff>
    </xdr:to>
    <xdr:sp macro="" textlink="">
      <xdr:nvSpPr>
        <xdr:cNvPr id="470475" name="Line 112"/>
        <xdr:cNvSpPr>
          <a:spLocks noChangeShapeType="1"/>
        </xdr:cNvSpPr>
      </xdr:nvSpPr>
      <xdr:spPr bwMode="auto">
        <a:xfrm>
          <a:off x="7258050" y="16135350"/>
          <a:ext cx="73914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471410" name="Line 11"/>
        <xdr:cNvSpPr>
          <a:spLocks noChangeShapeType="1"/>
        </xdr:cNvSpPr>
      </xdr:nvSpPr>
      <xdr:spPr bwMode="auto">
        <a:xfrm>
          <a:off x="295275" y="542925"/>
          <a:ext cx="1057275" cy="9620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2</xdr:row>
      <xdr:rowOff>38100</xdr:rowOff>
    </xdr:from>
    <xdr:to>
      <xdr:col>4</xdr:col>
      <xdr:colOff>866</xdr:colOff>
      <xdr:row>5</xdr:row>
      <xdr:rowOff>0</xdr:rowOff>
    </xdr:to>
    <xdr:sp macro="" textlink="">
      <xdr:nvSpPr>
        <xdr:cNvPr id="475306" name="Line 36"/>
        <xdr:cNvSpPr>
          <a:spLocks noChangeShapeType="1"/>
        </xdr:cNvSpPr>
      </xdr:nvSpPr>
      <xdr:spPr bwMode="auto">
        <a:xfrm>
          <a:off x="295276" y="552450"/>
          <a:ext cx="1096240" cy="9048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4</xdr:row>
      <xdr:rowOff>314325</xdr:rowOff>
    </xdr:from>
    <xdr:to>
      <xdr:col>33</xdr:col>
      <xdr:colOff>161925</xdr:colOff>
      <xdr:row>5</xdr:row>
      <xdr:rowOff>0</xdr:rowOff>
    </xdr:to>
    <xdr:sp macro="" textlink="">
      <xdr:nvSpPr>
        <xdr:cNvPr id="475307" name="Line 40"/>
        <xdr:cNvSpPr>
          <a:spLocks noChangeShapeType="1"/>
        </xdr:cNvSpPr>
      </xdr:nvSpPr>
      <xdr:spPr bwMode="auto">
        <a:xfrm>
          <a:off x="295275" y="1352550"/>
          <a:ext cx="7686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12</xdr:row>
      <xdr:rowOff>9525</xdr:rowOff>
    </xdr:to>
    <xdr:sp macro="" textlink="">
      <xdr:nvSpPr>
        <xdr:cNvPr id="475312" name="Line 45"/>
        <xdr:cNvSpPr>
          <a:spLocks noChangeShapeType="1"/>
        </xdr:cNvSpPr>
      </xdr:nvSpPr>
      <xdr:spPr bwMode="auto">
        <a:xfrm>
          <a:off x="533400" y="1352550"/>
          <a:ext cx="0" cy="1543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</xdr:row>
      <xdr:rowOff>0</xdr:rowOff>
    </xdr:from>
    <xdr:to>
      <xdr:col>34</xdr:col>
      <xdr:colOff>0</xdr:colOff>
      <xdr:row>3</xdr:row>
      <xdr:rowOff>0</xdr:rowOff>
    </xdr:to>
    <xdr:sp macro="" textlink="">
      <xdr:nvSpPr>
        <xdr:cNvPr id="475326" name="Line 59"/>
        <xdr:cNvSpPr>
          <a:spLocks noChangeShapeType="1"/>
        </xdr:cNvSpPr>
      </xdr:nvSpPr>
      <xdr:spPr bwMode="auto">
        <a:xfrm flipH="1">
          <a:off x="7286625" y="723900"/>
          <a:ext cx="6953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1666875</xdr:colOff>
      <xdr:row>3</xdr:row>
      <xdr:rowOff>314325</xdr:rowOff>
    </xdr:to>
    <xdr:sp macro="" textlink="">
      <xdr:nvSpPr>
        <xdr:cNvPr id="473158" name="Line 16"/>
        <xdr:cNvSpPr>
          <a:spLocks noChangeShapeType="1"/>
        </xdr:cNvSpPr>
      </xdr:nvSpPr>
      <xdr:spPr bwMode="auto">
        <a:xfrm>
          <a:off x="285750" y="514350"/>
          <a:ext cx="2162175" cy="6381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4</xdr:col>
      <xdr:colOff>1</xdr:colOff>
      <xdr:row>4</xdr:row>
      <xdr:rowOff>323849</xdr:rowOff>
    </xdr:to>
    <xdr:sp macro="" textlink="">
      <xdr:nvSpPr>
        <xdr:cNvPr id="462559" name="Line 7"/>
        <xdr:cNvSpPr>
          <a:spLocks noChangeShapeType="1"/>
        </xdr:cNvSpPr>
      </xdr:nvSpPr>
      <xdr:spPr bwMode="auto">
        <a:xfrm>
          <a:off x="295275" y="514350"/>
          <a:ext cx="1057276" cy="971549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4</xdr:col>
      <xdr:colOff>0</xdr:colOff>
      <xdr:row>5</xdr:row>
      <xdr:rowOff>0</xdr:rowOff>
    </xdr:to>
    <xdr:sp macro="" textlink="">
      <xdr:nvSpPr>
        <xdr:cNvPr id="469643" name="Line 17"/>
        <xdr:cNvSpPr>
          <a:spLocks noChangeShapeType="1"/>
        </xdr:cNvSpPr>
      </xdr:nvSpPr>
      <xdr:spPr bwMode="auto">
        <a:xfrm>
          <a:off x="295275" y="466725"/>
          <a:ext cx="1066800" cy="952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94</xdr:row>
      <xdr:rowOff>66675</xdr:rowOff>
    </xdr:from>
    <xdr:to>
      <xdr:col>30</xdr:col>
      <xdr:colOff>142875</xdr:colOff>
      <xdr:row>94</xdr:row>
      <xdr:rowOff>66675</xdr:rowOff>
    </xdr:to>
    <xdr:sp macro="" textlink="">
      <xdr:nvSpPr>
        <xdr:cNvPr id="469689" name="Line 66"/>
        <xdr:cNvSpPr>
          <a:spLocks noChangeShapeType="1"/>
        </xdr:cNvSpPr>
      </xdr:nvSpPr>
      <xdr:spPr bwMode="auto">
        <a:xfrm>
          <a:off x="2038350" y="19507200"/>
          <a:ext cx="73152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42"/>
  <sheetViews>
    <sheetView tabSelected="1" view="pageBreakPreview" zoomScaleNormal="100" zoomScaleSheetLayoutView="100" workbookViewId="0"/>
  </sheetViews>
  <sheetFormatPr defaultRowHeight="13.5" x14ac:dyDescent="0.15"/>
  <cols>
    <col min="1" max="16384" width="9" style="284"/>
  </cols>
  <sheetData>
    <row r="6" spans="1:17" ht="57.75" customHeight="1" x14ac:dyDescent="0.15">
      <c r="A6" s="288" t="s">
        <v>272</v>
      </c>
      <c r="B6" s="289"/>
      <c r="C6" s="289"/>
      <c r="D6" s="289"/>
      <c r="E6" s="289"/>
      <c r="F6" s="289"/>
      <c r="G6" s="289"/>
      <c r="H6" s="289"/>
      <c r="I6" s="289"/>
      <c r="J6" s="283"/>
      <c r="K6" s="283"/>
      <c r="L6" s="283"/>
      <c r="M6" s="283"/>
      <c r="N6" s="283"/>
      <c r="O6" s="283"/>
      <c r="P6" s="283"/>
      <c r="Q6" s="283"/>
    </row>
    <row r="7" spans="1:17" ht="38.25" customHeight="1" x14ac:dyDescent="0.15">
      <c r="B7" s="285"/>
      <c r="C7" s="290" t="s">
        <v>273</v>
      </c>
      <c r="D7" s="288"/>
      <c r="E7" s="288"/>
      <c r="F7" s="288"/>
      <c r="G7" s="288"/>
      <c r="H7" s="283"/>
      <c r="I7" s="283"/>
      <c r="J7" s="283"/>
      <c r="K7" s="283"/>
      <c r="L7" s="283"/>
      <c r="M7" s="283"/>
      <c r="N7" s="283"/>
      <c r="O7" s="283"/>
      <c r="P7" s="283"/>
      <c r="Q7" s="283"/>
    </row>
    <row r="8" spans="1:17" ht="87" customHeight="1" x14ac:dyDescent="0.15">
      <c r="C8" s="291" t="s">
        <v>274</v>
      </c>
      <c r="D8" s="291"/>
      <c r="E8" s="291"/>
      <c r="F8" s="291"/>
      <c r="G8" s="291"/>
      <c r="H8" s="291"/>
      <c r="I8" s="283"/>
      <c r="J8" s="283"/>
      <c r="K8" s="283"/>
      <c r="L8" s="283"/>
      <c r="M8" s="283"/>
      <c r="N8" s="283"/>
      <c r="O8" s="283"/>
      <c r="P8" s="283"/>
      <c r="Q8" s="283"/>
    </row>
    <row r="9" spans="1:17" ht="23.25" customHeight="1" x14ac:dyDescent="0.15"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</row>
    <row r="10" spans="1:17" ht="55.5" x14ac:dyDescent="0.15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</row>
    <row r="33" spans="3:10" x14ac:dyDescent="0.15">
      <c r="G33" s="292"/>
      <c r="H33" s="292"/>
      <c r="I33" s="292"/>
      <c r="J33" s="293"/>
    </row>
    <row r="37" spans="3:10" x14ac:dyDescent="0.15">
      <c r="G37" s="292" t="s">
        <v>275</v>
      </c>
      <c r="H37" s="292"/>
      <c r="I37" s="292"/>
      <c r="J37" s="293"/>
    </row>
    <row r="39" spans="3:10" ht="12" customHeight="1" x14ac:dyDescent="0.15">
      <c r="C39" s="286"/>
      <c r="D39" s="286"/>
      <c r="E39" s="286"/>
      <c r="F39" s="286"/>
      <c r="G39" s="286"/>
      <c r="H39" s="286"/>
    </row>
    <row r="40" spans="3:10" ht="17.25" customHeight="1" x14ac:dyDescent="0.15"/>
    <row r="41" spans="3:10" x14ac:dyDescent="0.15">
      <c r="C41" s="287" t="s">
        <v>276</v>
      </c>
      <c r="D41" s="287"/>
      <c r="E41" s="287"/>
      <c r="F41" s="287"/>
      <c r="G41" s="287"/>
      <c r="H41" s="287"/>
    </row>
    <row r="42" spans="3:10" x14ac:dyDescent="0.15">
      <c r="C42" s="287"/>
      <c r="D42" s="287"/>
      <c r="E42" s="287"/>
      <c r="F42" s="287"/>
      <c r="G42" s="287"/>
      <c r="H42" s="287"/>
    </row>
  </sheetData>
  <mergeCells count="6">
    <mergeCell ref="C41:H42"/>
    <mergeCell ref="A6:I6"/>
    <mergeCell ref="C7:G7"/>
    <mergeCell ref="C8:H8"/>
    <mergeCell ref="G33:J33"/>
    <mergeCell ref="G37:J37"/>
  </mergeCells>
  <phoneticPr fontId="3"/>
  <pageMargins left="0.9055118110236221" right="0.59055118110236227" top="0.98425196850393704" bottom="0.78740157480314965" header="0.51181102362204722" footer="0.51181102362204722"/>
  <pageSetup paperSize="9" scale="9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AK52"/>
  <sheetViews>
    <sheetView view="pageBreakPreview" zoomScaleNormal="100" zoomScaleSheetLayoutView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3.625" style="21" customWidth="1"/>
    <col min="2" max="2" width="3.25" style="21" customWidth="1"/>
    <col min="3" max="3" width="4.75" style="21" customWidth="1"/>
    <col min="4" max="4" width="6.25" style="21" customWidth="1"/>
    <col min="5" max="5" width="2" style="21" customWidth="1"/>
    <col min="6" max="6" width="6.625" style="21" customWidth="1"/>
    <col min="7" max="8" width="2" style="21" customWidth="1"/>
    <col min="9" max="9" width="6.625" style="21" customWidth="1"/>
    <col min="10" max="11" width="2" style="21" customWidth="1"/>
    <col min="12" max="12" width="6.625" style="21" customWidth="1"/>
    <col min="13" max="14" width="2" style="21" customWidth="1"/>
    <col min="15" max="15" width="6.625" style="21" customWidth="1"/>
    <col min="16" max="17" width="2" style="21" customWidth="1"/>
    <col min="18" max="18" width="6.625" style="21" customWidth="1"/>
    <col min="19" max="20" width="2" style="21" customWidth="1"/>
    <col min="21" max="21" width="6.625" style="21" customWidth="1"/>
    <col min="22" max="23" width="2" style="21" customWidth="1"/>
    <col min="24" max="24" width="6.625" style="21" customWidth="1"/>
    <col min="25" max="26" width="2" style="21" customWidth="1"/>
    <col min="27" max="27" width="6.625" style="21" customWidth="1"/>
    <col min="28" max="28" width="2" style="21" customWidth="1"/>
    <col min="29" max="29" width="3.375" style="21" customWidth="1"/>
    <col min="30" max="32" width="6.625" style="21" customWidth="1"/>
    <col min="33" max="37" width="4.625" style="21" customWidth="1"/>
    <col min="38" max="16384" width="9" style="21"/>
  </cols>
  <sheetData>
    <row r="1" spans="2:37" ht="13.5" customHeight="1" x14ac:dyDescent="0.15"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8"/>
    </row>
    <row r="2" spans="2:37" ht="27" customHeight="1" x14ac:dyDescent="0.15">
      <c r="B2" s="19" t="s">
        <v>68</v>
      </c>
      <c r="C2" s="20"/>
      <c r="D2" s="20"/>
      <c r="E2" s="20"/>
      <c r="F2" s="20"/>
      <c r="G2" s="20"/>
      <c r="H2" s="20"/>
      <c r="U2" s="26"/>
      <c r="V2" s="26"/>
      <c r="W2" s="300" t="s">
        <v>197</v>
      </c>
      <c r="X2" s="612"/>
      <c r="Y2" s="612"/>
      <c r="Z2" s="612"/>
      <c r="AA2" s="612"/>
      <c r="AB2" s="612"/>
    </row>
    <row r="3" spans="2:37" ht="25.5" customHeight="1" x14ac:dyDescent="0.15">
      <c r="B3" s="157"/>
      <c r="C3" s="588" t="s">
        <v>159</v>
      </c>
      <c r="D3" s="588"/>
      <c r="E3" s="565" t="s">
        <v>69</v>
      </c>
      <c r="F3" s="563"/>
      <c r="G3" s="563"/>
      <c r="H3" s="563"/>
      <c r="I3" s="563"/>
      <c r="J3" s="563"/>
      <c r="K3" s="563"/>
      <c r="L3" s="563"/>
      <c r="M3" s="564"/>
      <c r="N3" s="563" t="s">
        <v>70</v>
      </c>
      <c r="O3" s="563"/>
      <c r="P3" s="563"/>
      <c r="Q3" s="563"/>
      <c r="R3" s="563"/>
      <c r="S3" s="563"/>
      <c r="T3" s="565" t="s">
        <v>71</v>
      </c>
      <c r="U3" s="563"/>
      <c r="V3" s="563"/>
      <c r="W3" s="563"/>
      <c r="X3" s="563"/>
      <c r="Y3" s="564"/>
      <c r="Z3" s="562" t="s">
        <v>164</v>
      </c>
      <c r="AA3" s="420"/>
      <c r="AB3" s="366"/>
    </row>
    <row r="4" spans="2:37" ht="25.5" customHeight="1" x14ac:dyDescent="0.15">
      <c r="B4" s="77"/>
      <c r="E4" s="609" t="s">
        <v>162</v>
      </c>
      <c r="F4" s="608"/>
      <c r="G4" s="608"/>
      <c r="H4" s="609" t="s">
        <v>111</v>
      </c>
      <c r="I4" s="362"/>
      <c r="J4" s="352"/>
      <c r="K4" s="608" t="s">
        <v>110</v>
      </c>
      <c r="L4" s="362"/>
      <c r="M4" s="352"/>
      <c r="N4" s="608" t="s">
        <v>162</v>
      </c>
      <c r="O4" s="608"/>
      <c r="P4" s="608"/>
      <c r="Q4" s="609" t="s">
        <v>109</v>
      </c>
      <c r="R4" s="362"/>
      <c r="S4" s="352"/>
      <c r="T4" s="608" t="s">
        <v>163</v>
      </c>
      <c r="U4" s="608"/>
      <c r="V4" s="608"/>
      <c r="W4" s="562" t="s">
        <v>109</v>
      </c>
      <c r="X4" s="420"/>
      <c r="Y4" s="366"/>
      <c r="Z4" s="351"/>
      <c r="AA4" s="362"/>
      <c r="AB4" s="352"/>
    </row>
    <row r="5" spans="2:37" ht="25.5" customHeight="1" x14ac:dyDescent="0.15">
      <c r="B5" s="79" t="s">
        <v>5</v>
      </c>
      <c r="E5" s="609"/>
      <c r="F5" s="608"/>
      <c r="G5" s="608"/>
      <c r="H5" s="351"/>
      <c r="I5" s="362"/>
      <c r="J5" s="352"/>
      <c r="K5" s="362"/>
      <c r="L5" s="362"/>
      <c r="M5" s="352"/>
      <c r="N5" s="608"/>
      <c r="O5" s="608"/>
      <c r="P5" s="608"/>
      <c r="Q5" s="351"/>
      <c r="R5" s="362"/>
      <c r="S5" s="352"/>
      <c r="T5" s="608"/>
      <c r="U5" s="608"/>
      <c r="V5" s="608"/>
      <c r="W5" s="351"/>
      <c r="X5" s="362"/>
      <c r="Y5" s="352"/>
      <c r="Z5" s="351"/>
      <c r="AA5" s="362"/>
      <c r="AB5" s="352"/>
      <c r="AC5" s="31"/>
    </row>
    <row r="6" spans="2:37" ht="17.25" customHeight="1" x14ac:dyDescent="0.15">
      <c r="B6" s="567" t="s">
        <v>7</v>
      </c>
      <c r="C6" s="420">
        <v>25</v>
      </c>
      <c r="D6" s="420"/>
      <c r="E6" s="610">
        <v>1075</v>
      </c>
      <c r="F6" s="588"/>
      <c r="G6" s="588"/>
      <c r="H6" s="610">
        <v>902</v>
      </c>
      <c r="I6" s="588"/>
      <c r="J6" s="589"/>
      <c r="K6" s="611">
        <v>4189</v>
      </c>
      <c r="L6" s="588"/>
      <c r="M6" s="589"/>
      <c r="N6" s="611">
        <v>116</v>
      </c>
      <c r="O6" s="588"/>
      <c r="P6" s="588"/>
      <c r="Q6" s="610">
        <v>115</v>
      </c>
      <c r="R6" s="588"/>
      <c r="S6" s="589"/>
      <c r="T6" s="611">
        <v>11</v>
      </c>
      <c r="U6" s="588"/>
      <c r="V6" s="588"/>
      <c r="W6" s="610">
        <v>11</v>
      </c>
      <c r="X6" s="588"/>
      <c r="Y6" s="589"/>
      <c r="Z6" s="610">
        <v>54</v>
      </c>
      <c r="AA6" s="588"/>
      <c r="AB6" s="589"/>
    </row>
    <row r="7" spans="2:37" ht="17.25" customHeight="1" x14ac:dyDescent="0.15">
      <c r="B7" s="568"/>
      <c r="C7" s="362">
        <v>26</v>
      </c>
      <c r="D7" s="362"/>
      <c r="E7" s="553">
        <v>1027</v>
      </c>
      <c r="F7" s="554"/>
      <c r="G7" s="554"/>
      <c r="H7" s="553">
        <v>828</v>
      </c>
      <c r="I7" s="554"/>
      <c r="J7" s="555"/>
      <c r="K7" s="556">
        <v>3771</v>
      </c>
      <c r="L7" s="554"/>
      <c r="M7" s="555"/>
      <c r="N7" s="556">
        <v>132</v>
      </c>
      <c r="O7" s="554"/>
      <c r="P7" s="554"/>
      <c r="Q7" s="553">
        <v>132</v>
      </c>
      <c r="R7" s="554"/>
      <c r="S7" s="555"/>
      <c r="T7" s="556">
        <v>8</v>
      </c>
      <c r="U7" s="554"/>
      <c r="V7" s="554"/>
      <c r="W7" s="553">
        <v>8</v>
      </c>
      <c r="X7" s="554"/>
      <c r="Y7" s="555"/>
      <c r="Z7" s="553">
        <v>38</v>
      </c>
      <c r="AA7" s="554"/>
      <c r="AB7" s="555"/>
    </row>
    <row r="8" spans="2:37" ht="17.25" customHeight="1" x14ac:dyDescent="0.15">
      <c r="B8" s="568"/>
      <c r="C8" s="362">
        <v>27</v>
      </c>
      <c r="D8" s="362"/>
      <c r="E8" s="553">
        <v>1009</v>
      </c>
      <c r="F8" s="554"/>
      <c r="G8" s="554"/>
      <c r="H8" s="553">
        <v>811</v>
      </c>
      <c r="I8" s="554"/>
      <c r="J8" s="555"/>
      <c r="K8" s="556">
        <v>3621</v>
      </c>
      <c r="L8" s="554"/>
      <c r="M8" s="555"/>
      <c r="N8" s="556">
        <v>143</v>
      </c>
      <c r="O8" s="554"/>
      <c r="P8" s="554"/>
      <c r="Q8" s="553">
        <v>144</v>
      </c>
      <c r="R8" s="554"/>
      <c r="S8" s="555"/>
      <c r="T8" s="556">
        <v>8</v>
      </c>
      <c r="U8" s="554"/>
      <c r="V8" s="554"/>
      <c r="W8" s="553">
        <v>8</v>
      </c>
      <c r="X8" s="554"/>
      <c r="Y8" s="555"/>
      <c r="Z8" s="553">
        <v>34</v>
      </c>
      <c r="AA8" s="554"/>
      <c r="AB8" s="555"/>
    </row>
    <row r="9" spans="2:37" ht="17.25" customHeight="1" x14ac:dyDescent="0.15">
      <c r="B9" s="568"/>
      <c r="C9" s="362">
        <v>28</v>
      </c>
      <c r="D9" s="362"/>
      <c r="E9" s="553">
        <v>960</v>
      </c>
      <c r="F9" s="554"/>
      <c r="G9" s="554"/>
      <c r="H9" s="553">
        <v>758</v>
      </c>
      <c r="I9" s="554"/>
      <c r="J9" s="555"/>
      <c r="K9" s="556">
        <v>3372</v>
      </c>
      <c r="L9" s="554"/>
      <c r="M9" s="555"/>
      <c r="N9" s="556">
        <v>136</v>
      </c>
      <c r="O9" s="554"/>
      <c r="P9" s="554"/>
      <c r="Q9" s="553">
        <v>135</v>
      </c>
      <c r="R9" s="554"/>
      <c r="S9" s="555"/>
      <c r="T9" s="556">
        <v>6</v>
      </c>
      <c r="U9" s="554"/>
      <c r="V9" s="554"/>
      <c r="W9" s="553">
        <v>6</v>
      </c>
      <c r="X9" s="554"/>
      <c r="Y9" s="555"/>
      <c r="Z9" s="553">
        <v>30</v>
      </c>
      <c r="AA9" s="554"/>
      <c r="AB9" s="555"/>
    </row>
    <row r="10" spans="2:37" ht="17.25" customHeight="1" x14ac:dyDescent="0.15">
      <c r="B10" s="568"/>
      <c r="C10" s="362">
        <v>29</v>
      </c>
      <c r="D10" s="362"/>
      <c r="E10" s="553">
        <v>902</v>
      </c>
      <c r="F10" s="554"/>
      <c r="G10" s="554"/>
      <c r="H10" s="553">
        <v>704</v>
      </c>
      <c r="I10" s="554"/>
      <c r="J10" s="555"/>
      <c r="K10" s="556">
        <v>3059</v>
      </c>
      <c r="L10" s="554"/>
      <c r="M10" s="555"/>
      <c r="N10" s="556">
        <v>154</v>
      </c>
      <c r="O10" s="554"/>
      <c r="P10" s="554"/>
      <c r="Q10" s="553">
        <v>152</v>
      </c>
      <c r="R10" s="554"/>
      <c r="S10" s="555"/>
      <c r="T10" s="556">
        <v>6</v>
      </c>
      <c r="U10" s="554"/>
      <c r="V10" s="554"/>
      <c r="W10" s="553">
        <v>6</v>
      </c>
      <c r="X10" s="554"/>
      <c r="Y10" s="555"/>
      <c r="Z10" s="553">
        <v>21</v>
      </c>
      <c r="AA10" s="554"/>
      <c r="AB10" s="555"/>
    </row>
    <row r="11" spans="2:37" ht="17.25" customHeight="1" x14ac:dyDescent="0.15">
      <c r="B11" s="568"/>
      <c r="C11" s="362">
        <v>30</v>
      </c>
      <c r="D11" s="362"/>
      <c r="E11" s="553">
        <v>867</v>
      </c>
      <c r="F11" s="554"/>
      <c r="G11" s="554"/>
      <c r="H11" s="553">
        <v>648</v>
      </c>
      <c r="I11" s="554"/>
      <c r="J11" s="555"/>
      <c r="K11" s="556">
        <v>2899</v>
      </c>
      <c r="L11" s="554"/>
      <c r="M11" s="555"/>
      <c r="N11" s="556">
        <v>177</v>
      </c>
      <c r="O11" s="554"/>
      <c r="P11" s="554"/>
      <c r="Q11" s="553">
        <v>176</v>
      </c>
      <c r="R11" s="554"/>
      <c r="S11" s="555"/>
      <c r="T11" s="556">
        <v>5</v>
      </c>
      <c r="U11" s="554"/>
      <c r="V11" s="554"/>
      <c r="W11" s="553">
        <v>5</v>
      </c>
      <c r="X11" s="554"/>
      <c r="Y11" s="555"/>
      <c r="Z11" s="553">
        <v>13</v>
      </c>
      <c r="AA11" s="554"/>
      <c r="AB11" s="555"/>
    </row>
    <row r="12" spans="2:37" ht="17.25" customHeight="1" x14ac:dyDescent="0.15">
      <c r="B12" s="569"/>
      <c r="C12" s="360" t="s">
        <v>239</v>
      </c>
      <c r="D12" s="419"/>
      <c r="E12" s="560">
        <v>904</v>
      </c>
      <c r="F12" s="558"/>
      <c r="G12" s="558"/>
      <c r="H12" s="560">
        <v>689</v>
      </c>
      <c r="I12" s="558"/>
      <c r="J12" s="559"/>
      <c r="K12" s="557">
        <v>2992</v>
      </c>
      <c r="L12" s="558"/>
      <c r="M12" s="559"/>
      <c r="N12" s="557">
        <v>182</v>
      </c>
      <c r="O12" s="558"/>
      <c r="P12" s="558"/>
      <c r="Q12" s="560">
        <v>181</v>
      </c>
      <c r="R12" s="558"/>
      <c r="S12" s="559"/>
      <c r="T12" s="557">
        <v>5</v>
      </c>
      <c r="U12" s="558"/>
      <c r="V12" s="558"/>
      <c r="W12" s="560">
        <v>5</v>
      </c>
      <c r="X12" s="558"/>
      <c r="Y12" s="559"/>
      <c r="Z12" s="560">
        <v>13</v>
      </c>
      <c r="AA12" s="558"/>
      <c r="AB12" s="559"/>
      <c r="AD12" s="65"/>
      <c r="AE12" s="65"/>
      <c r="AF12" s="65"/>
      <c r="AG12" s="65"/>
      <c r="AH12" s="65"/>
      <c r="AI12" s="65"/>
      <c r="AJ12" s="65"/>
      <c r="AK12" s="65"/>
    </row>
    <row r="13" spans="2:37" ht="17.25" customHeight="1" x14ac:dyDescent="0.15">
      <c r="B13" s="355" t="s">
        <v>218</v>
      </c>
      <c r="C13" s="356"/>
      <c r="D13" s="49" t="s">
        <v>227</v>
      </c>
      <c r="E13" s="590">
        <v>745</v>
      </c>
      <c r="F13" s="591"/>
      <c r="G13" s="591"/>
      <c r="H13" s="590">
        <v>629</v>
      </c>
      <c r="I13" s="591"/>
      <c r="J13" s="592"/>
      <c r="K13" s="591">
        <v>2965</v>
      </c>
      <c r="L13" s="591"/>
      <c r="M13" s="592"/>
      <c r="N13" s="591">
        <v>119</v>
      </c>
      <c r="O13" s="591"/>
      <c r="P13" s="591"/>
      <c r="Q13" s="590">
        <v>143</v>
      </c>
      <c r="R13" s="591"/>
      <c r="S13" s="592"/>
      <c r="T13" s="591">
        <v>5</v>
      </c>
      <c r="U13" s="591"/>
      <c r="V13" s="591"/>
      <c r="W13" s="590">
        <v>2</v>
      </c>
      <c r="X13" s="591"/>
      <c r="Y13" s="592"/>
      <c r="Z13" s="590">
        <v>11</v>
      </c>
      <c r="AA13" s="591"/>
      <c r="AB13" s="592"/>
      <c r="AC13" s="51"/>
      <c r="AD13" s="65"/>
    </row>
    <row r="14" spans="2:37" ht="17.25" customHeight="1" x14ac:dyDescent="0.15">
      <c r="B14" s="77"/>
      <c r="D14" s="22"/>
      <c r="E14" s="553"/>
      <c r="F14" s="556"/>
      <c r="G14" s="556"/>
      <c r="H14" s="553"/>
      <c r="I14" s="556"/>
      <c r="J14" s="607"/>
      <c r="K14" s="556"/>
      <c r="L14" s="556"/>
      <c r="M14" s="607"/>
      <c r="N14" s="556"/>
      <c r="O14" s="556"/>
      <c r="P14" s="556"/>
      <c r="Q14" s="553"/>
      <c r="R14" s="556"/>
      <c r="S14" s="607"/>
      <c r="T14" s="556"/>
      <c r="U14" s="556"/>
      <c r="V14" s="556"/>
      <c r="W14" s="553"/>
      <c r="X14" s="556"/>
      <c r="Y14" s="607"/>
      <c r="Z14" s="553"/>
      <c r="AA14" s="556"/>
      <c r="AB14" s="607"/>
      <c r="AC14" s="51"/>
      <c r="AD14" s="65"/>
    </row>
    <row r="15" spans="2:37" ht="17.25" customHeight="1" x14ac:dyDescent="0.15">
      <c r="B15" s="80"/>
      <c r="C15" s="202"/>
      <c r="D15" s="49" t="s">
        <v>228</v>
      </c>
      <c r="E15" s="590">
        <v>594</v>
      </c>
      <c r="F15" s="591"/>
      <c r="G15" s="591"/>
      <c r="H15" s="590">
        <v>620</v>
      </c>
      <c r="I15" s="591"/>
      <c r="J15" s="592"/>
      <c r="K15" s="591">
        <v>2971</v>
      </c>
      <c r="L15" s="591"/>
      <c r="M15" s="592"/>
      <c r="N15" s="591">
        <v>123</v>
      </c>
      <c r="O15" s="591"/>
      <c r="P15" s="591"/>
      <c r="Q15" s="590">
        <v>127</v>
      </c>
      <c r="R15" s="591"/>
      <c r="S15" s="592"/>
      <c r="T15" s="591">
        <v>4</v>
      </c>
      <c r="U15" s="591"/>
      <c r="V15" s="591"/>
      <c r="W15" s="590">
        <v>3</v>
      </c>
      <c r="X15" s="591"/>
      <c r="Y15" s="592"/>
      <c r="Z15" s="590">
        <v>11</v>
      </c>
      <c r="AA15" s="591"/>
      <c r="AB15" s="592"/>
      <c r="AD15" s="64"/>
    </row>
    <row r="16" spans="2:37" ht="17.25" customHeight="1" x14ac:dyDescent="0.15">
      <c r="B16" s="355" t="s">
        <v>230</v>
      </c>
      <c r="C16" s="356"/>
      <c r="D16" s="49" t="s">
        <v>229</v>
      </c>
      <c r="E16" s="590">
        <v>960</v>
      </c>
      <c r="F16" s="591"/>
      <c r="G16" s="591"/>
      <c r="H16" s="590">
        <v>635</v>
      </c>
      <c r="I16" s="591"/>
      <c r="J16" s="592"/>
      <c r="K16" s="591">
        <v>2986</v>
      </c>
      <c r="L16" s="591"/>
      <c r="M16" s="592"/>
      <c r="N16" s="591">
        <v>187</v>
      </c>
      <c r="O16" s="591"/>
      <c r="P16" s="591"/>
      <c r="Q16" s="590">
        <v>157</v>
      </c>
      <c r="R16" s="591"/>
      <c r="S16" s="592"/>
      <c r="T16" s="591">
        <v>2</v>
      </c>
      <c r="U16" s="591"/>
      <c r="V16" s="591"/>
      <c r="W16" s="590">
        <v>5</v>
      </c>
      <c r="X16" s="591"/>
      <c r="Y16" s="592"/>
      <c r="Z16" s="590">
        <v>16</v>
      </c>
      <c r="AA16" s="591"/>
      <c r="AB16" s="592"/>
      <c r="AD16" s="64"/>
    </row>
    <row r="17" spans="2:30" ht="17.25" customHeight="1" x14ac:dyDescent="0.15">
      <c r="B17" s="80"/>
      <c r="C17" s="207"/>
      <c r="D17" s="49" t="s">
        <v>234</v>
      </c>
      <c r="E17" s="590">
        <v>709</v>
      </c>
      <c r="F17" s="591"/>
      <c r="G17" s="591"/>
      <c r="H17" s="590">
        <v>612</v>
      </c>
      <c r="I17" s="591"/>
      <c r="J17" s="592"/>
      <c r="K17" s="591">
        <v>2779</v>
      </c>
      <c r="L17" s="591"/>
      <c r="M17" s="592"/>
      <c r="N17" s="591">
        <v>142</v>
      </c>
      <c r="O17" s="591"/>
      <c r="P17" s="591"/>
      <c r="Q17" s="590">
        <v>160</v>
      </c>
      <c r="R17" s="591"/>
      <c r="S17" s="592"/>
      <c r="T17" s="591">
        <v>0</v>
      </c>
      <c r="U17" s="591"/>
      <c r="V17" s="591"/>
      <c r="W17" s="590">
        <v>1</v>
      </c>
      <c r="X17" s="591"/>
      <c r="Y17" s="592"/>
      <c r="Z17" s="590">
        <v>11</v>
      </c>
      <c r="AA17" s="591"/>
      <c r="AB17" s="592"/>
      <c r="AD17" s="64"/>
    </row>
    <row r="18" spans="2:30" ht="17.25" customHeight="1" x14ac:dyDescent="0.15">
      <c r="B18" s="80"/>
      <c r="C18" s="228"/>
      <c r="D18" s="49" t="s">
        <v>213</v>
      </c>
      <c r="E18" s="590">
        <v>916</v>
      </c>
      <c r="F18" s="591"/>
      <c r="G18" s="591"/>
      <c r="H18" s="590">
        <v>611</v>
      </c>
      <c r="I18" s="591"/>
      <c r="J18" s="592"/>
      <c r="K18" s="591">
        <v>2775</v>
      </c>
      <c r="L18" s="591"/>
      <c r="M18" s="592"/>
      <c r="N18" s="591">
        <v>157</v>
      </c>
      <c r="O18" s="591"/>
      <c r="P18" s="591"/>
      <c r="Q18" s="590">
        <v>144</v>
      </c>
      <c r="R18" s="591"/>
      <c r="S18" s="592"/>
      <c r="T18" s="591">
        <v>1</v>
      </c>
      <c r="U18" s="591"/>
      <c r="V18" s="591"/>
      <c r="W18" s="590">
        <v>0</v>
      </c>
      <c r="X18" s="591"/>
      <c r="Y18" s="592"/>
      <c r="Z18" s="590">
        <v>13</v>
      </c>
      <c r="AA18" s="591"/>
      <c r="AB18" s="592"/>
      <c r="AD18" s="64"/>
    </row>
    <row r="19" spans="2:30" ht="17.25" customHeight="1" x14ac:dyDescent="0.15">
      <c r="B19" s="80"/>
      <c r="C19" s="232"/>
      <c r="D19" s="49" t="s">
        <v>215</v>
      </c>
      <c r="E19" s="590">
        <v>1612</v>
      </c>
      <c r="F19" s="591"/>
      <c r="G19" s="591"/>
      <c r="H19" s="590">
        <v>717</v>
      </c>
      <c r="I19" s="591"/>
      <c r="J19" s="592"/>
      <c r="K19" s="591">
        <v>2750</v>
      </c>
      <c r="L19" s="591"/>
      <c r="M19" s="592"/>
      <c r="N19" s="591">
        <v>532</v>
      </c>
      <c r="O19" s="591"/>
      <c r="P19" s="591"/>
      <c r="Q19" s="590">
        <v>395</v>
      </c>
      <c r="R19" s="591"/>
      <c r="S19" s="592"/>
      <c r="T19" s="591">
        <v>1</v>
      </c>
      <c r="U19" s="591"/>
      <c r="V19" s="591"/>
      <c r="W19" s="590">
        <v>2</v>
      </c>
      <c r="X19" s="591"/>
      <c r="Y19" s="592"/>
      <c r="Z19" s="590">
        <v>16</v>
      </c>
      <c r="AA19" s="591"/>
      <c r="AB19" s="592"/>
      <c r="AD19" s="64"/>
    </row>
    <row r="20" spans="2:30" s="50" customFormat="1" ht="17.25" customHeight="1" x14ac:dyDescent="0.15">
      <c r="B20" s="80"/>
      <c r="C20" s="240"/>
      <c r="D20" s="49" t="s">
        <v>216</v>
      </c>
      <c r="E20" s="590">
        <v>1101</v>
      </c>
      <c r="F20" s="591"/>
      <c r="G20" s="591"/>
      <c r="H20" s="590">
        <v>962</v>
      </c>
      <c r="I20" s="591"/>
      <c r="J20" s="592"/>
      <c r="K20" s="591">
        <v>3009</v>
      </c>
      <c r="L20" s="591"/>
      <c r="M20" s="592"/>
      <c r="N20" s="591">
        <v>243</v>
      </c>
      <c r="O20" s="591"/>
      <c r="P20" s="591"/>
      <c r="Q20" s="590">
        <v>329</v>
      </c>
      <c r="R20" s="591"/>
      <c r="S20" s="592"/>
      <c r="T20" s="591">
        <v>36</v>
      </c>
      <c r="U20" s="591"/>
      <c r="V20" s="591"/>
      <c r="W20" s="590">
        <v>2</v>
      </c>
      <c r="X20" s="591"/>
      <c r="Y20" s="592"/>
      <c r="Z20" s="590">
        <v>14</v>
      </c>
      <c r="AA20" s="591"/>
      <c r="AB20" s="592"/>
      <c r="AD20" s="64"/>
    </row>
    <row r="21" spans="2:30" ht="17.25" customHeight="1" x14ac:dyDescent="0.15">
      <c r="B21" s="102"/>
      <c r="C21" s="67"/>
      <c r="D21" s="49" t="s">
        <v>217</v>
      </c>
      <c r="E21" s="590">
        <v>980</v>
      </c>
      <c r="F21" s="591"/>
      <c r="G21" s="591"/>
      <c r="H21" s="590">
        <v>826</v>
      </c>
      <c r="I21" s="591"/>
      <c r="J21" s="592"/>
      <c r="K21" s="591">
        <v>3410</v>
      </c>
      <c r="L21" s="591"/>
      <c r="M21" s="592"/>
      <c r="N21" s="591">
        <v>243</v>
      </c>
      <c r="O21" s="591"/>
      <c r="P21" s="591"/>
      <c r="Q21" s="590">
        <v>273</v>
      </c>
      <c r="R21" s="591"/>
      <c r="S21" s="592"/>
      <c r="T21" s="591">
        <v>6</v>
      </c>
      <c r="U21" s="591"/>
      <c r="V21" s="591"/>
      <c r="W21" s="590">
        <v>36</v>
      </c>
      <c r="X21" s="591"/>
      <c r="Y21" s="592"/>
      <c r="Z21" s="590">
        <v>17</v>
      </c>
      <c r="AA21" s="591"/>
      <c r="AB21" s="592"/>
      <c r="AD21" s="64"/>
    </row>
    <row r="22" spans="2:30" ht="17.25" customHeight="1" x14ac:dyDescent="0.15">
      <c r="B22" s="102"/>
      <c r="C22" s="67"/>
      <c r="D22" s="49" t="s">
        <v>219</v>
      </c>
      <c r="E22" s="590">
        <v>890</v>
      </c>
      <c r="F22" s="591"/>
      <c r="G22" s="591"/>
      <c r="H22" s="590">
        <v>959</v>
      </c>
      <c r="I22" s="591"/>
      <c r="J22" s="592"/>
      <c r="K22" s="591">
        <v>3678</v>
      </c>
      <c r="L22" s="591"/>
      <c r="M22" s="592"/>
      <c r="N22" s="591">
        <v>208</v>
      </c>
      <c r="O22" s="591"/>
      <c r="P22" s="591"/>
      <c r="Q22" s="590">
        <v>226</v>
      </c>
      <c r="R22" s="591"/>
      <c r="S22" s="592"/>
      <c r="T22" s="591">
        <v>2</v>
      </c>
      <c r="U22" s="591"/>
      <c r="V22" s="591"/>
      <c r="W22" s="590">
        <v>4</v>
      </c>
      <c r="X22" s="591"/>
      <c r="Y22" s="592"/>
      <c r="Z22" s="590">
        <v>12</v>
      </c>
      <c r="AA22" s="591"/>
      <c r="AB22" s="592"/>
      <c r="AD22" s="64"/>
    </row>
    <row r="23" spans="2:30" ht="17.25" customHeight="1" x14ac:dyDescent="0.15">
      <c r="B23" s="80"/>
      <c r="C23" s="244"/>
      <c r="D23" s="49" t="s">
        <v>223</v>
      </c>
      <c r="E23" s="590">
        <v>776</v>
      </c>
      <c r="F23" s="591"/>
      <c r="G23" s="591"/>
      <c r="H23" s="590">
        <v>816</v>
      </c>
      <c r="I23" s="591"/>
      <c r="J23" s="592"/>
      <c r="K23" s="591">
        <v>3780</v>
      </c>
      <c r="L23" s="591"/>
      <c r="M23" s="592"/>
      <c r="N23" s="591">
        <v>137</v>
      </c>
      <c r="O23" s="591"/>
      <c r="P23" s="591"/>
      <c r="Q23" s="590">
        <v>145</v>
      </c>
      <c r="R23" s="591"/>
      <c r="S23" s="592"/>
      <c r="T23" s="591">
        <v>0</v>
      </c>
      <c r="U23" s="591"/>
      <c r="V23" s="591"/>
      <c r="W23" s="590">
        <v>2</v>
      </c>
      <c r="X23" s="591"/>
      <c r="Y23" s="592"/>
      <c r="Z23" s="590">
        <v>13</v>
      </c>
      <c r="AA23" s="591"/>
      <c r="AB23" s="592"/>
      <c r="AD23" s="64"/>
    </row>
    <row r="24" spans="2:30" ht="17.25" customHeight="1" x14ac:dyDescent="0.15">
      <c r="B24" s="102"/>
      <c r="C24" s="67"/>
      <c r="D24" s="49" t="s">
        <v>225</v>
      </c>
      <c r="E24" s="590">
        <v>826</v>
      </c>
      <c r="F24" s="591"/>
      <c r="G24" s="591"/>
      <c r="H24" s="590">
        <v>749</v>
      </c>
      <c r="I24" s="591"/>
      <c r="J24" s="592"/>
      <c r="K24" s="591">
        <v>3769</v>
      </c>
      <c r="L24" s="591"/>
      <c r="M24" s="592"/>
      <c r="N24" s="591">
        <v>180</v>
      </c>
      <c r="O24" s="591"/>
      <c r="P24" s="591"/>
      <c r="Q24" s="590">
        <v>187</v>
      </c>
      <c r="R24" s="591"/>
      <c r="S24" s="592"/>
      <c r="T24" s="591">
        <v>0</v>
      </c>
      <c r="U24" s="591"/>
      <c r="V24" s="591"/>
      <c r="W24" s="590">
        <v>0</v>
      </c>
      <c r="X24" s="591"/>
      <c r="Y24" s="592"/>
      <c r="Z24" s="590">
        <v>17</v>
      </c>
      <c r="AA24" s="591"/>
      <c r="AB24" s="592"/>
      <c r="AD24" s="64"/>
    </row>
    <row r="25" spans="2:30" ht="17.25" customHeight="1" x14ac:dyDescent="0.15">
      <c r="B25" s="80"/>
      <c r="C25" s="244"/>
      <c r="D25" s="49" t="s">
        <v>226</v>
      </c>
      <c r="E25" s="590">
        <v>960</v>
      </c>
      <c r="F25" s="591"/>
      <c r="G25" s="591"/>
      <c r="H25" s="590">
        <v>715</v>
      </c>
      <c r="I25" s="591"/>
      <c r="J25" s="592"/>
      <c r="K25" s="591">
        <v>3692</v>
      </c>
      <c r="L25" s="591"/>
      <c r="M25" s="592"/>
      <c r="N25" s="591">
        <v>241</v>
      </c>
      <c r="O25" s="591"/>
      <c r="P25" s="591"/>
      <c r="Q25" s="590">
        <v>204</v>
      </c>
      <c r="R25" s="591"/>
      <c r="S25" s="592"/>
      <c r="T25" s="591">
        <v>1</v>
      </c>
      <c r="U25" s="591"/>
      <c r="V25" s="591"/>
      <c r="W25" s="590">
        <v>0</v>
      </c>
      <c r="X25" s="591"/>
      <c r="Y25" s="592"/>
      <c r="Z25" s="590">
        <v>13</v>
      </c>
      <c r="AA25" s="591"/>
      <c r="AB25" s="592"/>
      <c r="AD25" s="64"/>
    </row>
    <row r="26" spans="2:30" ht="17.25" customHeight="1" x14ac:dyDescent="0.15">
      <c r="B26" s="204"/>
      <c r="C26" s="205"/>
      <c r="D26" s="116" t="s">
        <v>227</v>
      </c>
      <c r="E26" s="600">
        <f>E28+E30+E34+E36+E38+E40+E42+E44+E46</f>
        <v>635</v>
      </c>
      <c r="F26" s="598"/>
      <c r="G26" s="598"/>
      <c r="H26" s="600">
        <f>H28+H30+H34+H36+H38+H40+H42+H44+H46</f>
        <v>610</v>
      </c>
      <c r="I26" s="598"/>
      <c r="J26" s="599"/>
      <c r="K26" s="598">
        <f>K28+K30+K34+K36+K38+K40+K42+K44+K46</f>
        <v>3417</v>
      </c>
      <c r="L26" s="598"/>
      <c r="M26" s="599"/>
      <c r="N26" s="598">
        <f>N28+N30+N34+N36+N38+N40+N42+N44+N46</f>
        <v>142</v>
      </c>
      <c r="O26" s="598"/>
      <c r="P26" s="598"/>
      <c r="Q26" s="600">
        <f>Q28+Q30+Q34+Q36+Q38+Q40+Q42+Q44+Q46</f>
        <v>179</v>
      </c>
      <c r="R26" s="598"/>
      <c r="S26" s="599"/>
      <c r="T26" s="598">
        <f>T28+T30+T34+T36+T38+T40+T42+T44+T46</f>
        <v>2</v>
      </c>
      <c r="U26" s="598"/>
      <c r="V26" s="598"/>
      <c r="W26" s="600">
        <f>W28+W30+W34+W36+W38+W40+W42+W44+W46</f>
        <v>1</v>
      </c>
      <c r="X26" s="598"/>
      <c r="Y26" s="599"/>
      <c r="Z26" s="600">
        <v>12</v>
      </c>
      <c r="AA26" s="598"/>
      <c r="AB26" s="599"/>
      <c r="AD26" s="64"/>
    </row>
    <row r="27" spans="2:30" s="34" customFormat="1" ht="20.25" customHeight="1" x14ac:dyDescent="0.15">
      <c r="B27" s="576" t="s">
        <v>8</v>
      </c>
      <c r="C27" s="577"/>
      <c r="D27" s="577"/>
      <c r="E27" s="338">
        <f>IF(ISERROR((E26-E13)/E13*100),"―",(E26-E13)/E13*100)</f>
        <v>-14.76510067114094</v>
      </c>
      <c r="F27" s="339"/>
      <c r="G27" s="339"/>
      <c r="H27" s="338">
        <f>IF(ISERROR((H26-H13)/H13*100),"―",(H26-H13)/H13*100)</f>
        <v>-3.0206677265500796</v>
      </c>
      <c r="I27" s="339"/>
      <c r="J27" s="373"/>
      <c r="K27" s="339">
        <f>IF(ISERROR((K26-K13)/K13*100),"―",(K26-K13)/K13*100)</f>
        <v>15.244519392917368</v>
      </c>
      <c r="L27" s="339"/>
      <c r="M27" s="373"/>
      <c r="N27" s="339">
        <f>IF(ISERROR((N26-N13)/N13*100),"―",(N26-N13)/N13*100)</f>
        <v>19.327731092436977</v>
      </c>
      <c r="O27" s="339"/>
      <c r="P27" s="339"/>
      <c r="Q27" s="338">
        <f>IF(ISERROR((Q26-Q13)/Q13*100),"―",(Q26-Q13)/Q13*100)</f>
        <v>25.174825174825177</v>
      </c>
      <c r="R27" s="339"/>
      <c r="S27" s="373"/>
      <c r="T27" s="616">
        <f>IF(ISERROR((T26-T13)/T13*100),"―",(T26-T13)/T13*100)</f>
        <v>-60</v>
      </c>
      <c r="U27" s="616"/>
      <c r="V27" s="616"/>
      <c r="W27" s="617">
        <f>IF(ISERROR((W26-W13)/W13*100),"―",(W26-W13)/W13*100)</f>
        <v>-50</v>
      </c>
      <c r="X27" s="616"/>
      <c r="Y27" s="618"/>
      <c r="Z27" s="338">
        <f>IF(ISERROR((Z26-Z13)/Z13*100),"―",(Z26-Z13)/Z13*100)</f>
        <v>9.0909090909090917</v>
      </c>
      <c r="AA27" s="339"/>
      <c r="AB27" s="373"/>
    </row>
    <row r="28" spans="2:30" ht="17.25" customHeight="1" x14ac:dyDescent="0.15">
      <c r="B28" s="605" t="s">
        <v>88</v>
      </c>
      <c r="C28" s="604" t="s">
        <v>9</v>
      </c>
      <c r="D28" s="604"/>
      <c r="E28" s="601">
        <v>335</v>
      </c>
      <c r="F28" s="602"/>
      <c r="G28" s="602"/>
      <c r="H28" s="601">
        <v>383</v>
      </c>
      <c r="I28" s="602"/>
      <c r="J28" s="603"/>
      <c r="K28" s="602">
        <v>1971</v>
      </c>
      <c r="L28" s="602"/>
      <c r="M28" s="603"/>
      <c r="N28" s="602">
        <v>80</v>
      </c>
      <c r="O28" s="602"/>
      <c r="P28" s="602"/>
      <c r="Q28" s="601">
        <v>106</v>
      </c>
      <c r="R28" s="602"/>
      <c r="S28" s="603"/>
      <c r="T28" s="602">
        <v>2</v>
      </c>
      <c r="U28" s="602"/>
      <c r="V28" s="602"/>
      <c r="W28" s="601">
        <v>0</v>
      </c>
      <c r="X28" s="602"/>
      <c r="Y28" s="603"/>
      <c r="Z28" s="601">
        <v>3</v>
      </c>
      <c r="AA28" s="602"/>
      <c r="AB28" s="603"/>
      <c r="AC28" s="40"/>
    </row>
    <row r="29" spans="2:30" ht="17.25" customHeight="1" x14ac:dyDescent="0.15">
      <c r="B29" s="606"/>
      <c r="C29" s="596"/>
      <c r="D29" s="597"/>
      <c r="E29" s="168" t="s">
        <v>186</v>
      </c>
      <c r="F29" s="169">
        <v>372</v>
      </c>
      <c r="G29" s="170" t="s">
        <v>187</v>
      </c>
      <c r="H29" s="168" t="s">
        <v>186</v>
      </c>
      <c r="I29" s="169">
        <v>349</v>
      </c>
      <c r="J29" s="171" t="s">
        <v>187</v>
      </c>
      <c r="K29" s="170" t="s">
        <v>90</v>
      </c>
      <c r="L29" s="169">
        <v>1661</v>
      </c>
      <c r="M29" s="171" t="s">
        <v>187</v>
      </c>
      <c r="N29" s="170" t="s">
        <v>186</v>
      </c>
      <c r="O29" s="169">
        <v>50</v>
      </c>
      <c r="P29" s="170" t="s">
        <v>187</v>
      </c>
      <c r="Q29" s="168" t="s">
        <v>186</v>
      </c>
      <c r="R29" s="169">
        <v>66</v>
      </c>
      <c r="S29" s="171" t="s">
        <v>187</v>
      </c>
      <c r="T29" s="170" t="s">
        <v>186</v>
      </c>
      <c r="U29" s="169">
        <v>3</v>
      </c>
      <c r="V29" s="170" t="s">
        <v>187</v>
      </c>
      <c r="W29" s="168" t="s">
        <v>186</v>
      </c>
      <c r="X29" s="169">
        <v>2</v>
      </c>
      <c r="Y29" s="171" t="s">
        <v>187</v>
      </c>
      <c r="Z29" s="168" t="s">
        <v>186</v>
      </c>
      <c r="AA29" s="169">
        <v>2</v>
      </c>
      <c r="AB29" s="171" t="s">
        <v>187</v>
      </c>
    </row>
    <row r="30" spans="2:30" ht="17.25" customHeight="1" x14ac:dyDescent="0.15">
      <c r="B30" s="606"/>
      <c r="C30" s="595" t="s">
        <v>10</v>
      </c>
      <c r="D30" s="595"/>
      <c r="E30" s="571">
        <v>42</v>
      </c>
      <c r="F30" s="570"/>
      <c r="G30" s="570"/>
      <c r="H30" s="571">
        <v>34</v>
      </c>
      <c r="I30" s="570"/>
      <c r="J30" s="574"/>
      <c r="K30" s="570">
        <v>258</v>
      </c>
      <c r="L30" s="570"/>
      <c r="M30" s="574"/>
      <c r="N30" s="570">
        <v>11</v>
      </c>
      <c r="O30" s="570"/>
      <c r="P30" s="570"/>
      <c r="Q30" s="571">
        <v>17</v>
      </c>
      <c r="R30" s="570"/>
      <c r="S30" s="574"/>
      <c r="T30" s="570">
        <v>0</v>
      </c>
      <c r="U30" s="570"/>
      <c r="V30" s="570"/>
      <c r="W30" s="571">
        <v>0</v>
      </c>
      <c r="X30" s="570"/>
      <c r="Y30" s="574"/>
      <c r="Z30" s="571">
        <v>0</v>
      </c>
      <c r="AA30" s="570"/>
      <c r="AB30" s="574"/>
    </row>
    <row r="31" spans="2:30" ht="17.25" customHeight="1" x14ac:dyDescent="0.15">
      <c r="B31" s="606"/>
      <c r="C31" s="595"/>
      <c r="D31" s="595"/>
      <c r="E31" s="168" t="s">
        <v>186</v>
      </c>
      <c r="F31" s="169">
        <v>44</v>
      </c>
      <c r="G31" s="170" t="s">
        <v>187</v>
      </c>
      <c r="H31" s="168" t="s">
        <v>186</v>
      </c>
      <c r="I31" s="169">
        <v>31</v>
      </c>
      <c r="J31" s="171" t="s">
        <v>187</v>
      </c>
      <c r="K31" s="170" t="s">
        <v>186</v>
      </c>
      <c r="L31" s="169">
        <v>179</v>
      </c>
      <c r="M31" s="171" t="s">
        <v>187</v>
      </c>
      <c r="N31" s="170" t="s">
        <v>186</v>
      </c>
      <c r="O31" s="169">
        <v>16</v>
      </c>
      <c r="P31" s="170" t="s">
        <v>187</v>
      </c>
      <c r="Q31" s="168" t="s">
        <v>186</v>
      </c>
      <c r="R31" s="169">
        <v>14</v>
      </c>
      <c r="S31" s="171" t="s">
        <v>187</v>
      </c>
      <c r="T31" s="170" t="s">
        <v>186</v>
      </c>
      <c r="U31" s="169">
        <v>1</v>
      </c>
      <c r="V31" s="170" t="s">
        <v>187</v>
      </c>
      <c r="W31" s="168" t="s">
        <v>186</v>
      </c>
      <c r="X31" s="169">
        <v>0</v>
      </c>
      <c r="Y31" s="171" t="s">
        <v>187</v>
      </c>
      <c r="Z31" s="168" t="s">
        <v>186</v>
      </c>
      <c r="AA31" s="169">
        <v>0</v>
      </c>
      <c r="AB31" s="171" t="s">
        <v>187</v>
      </c>
    </row>
    <row r="32" spans="2:30" ht="17.25" customHeight="1" x14ac:dyDescent="0.15">
      <c r="B32" s="176" t="s">
        <v>102</v>
      </c>
      <c r="C32" s="414" t="s">
        <v>105</v>
      </c>
      <c r="D32" s="414"/>
      <c r="E32" s="585">
        <v>14</v>
      </c>
      <c r="F32" s="586"/>
      <c r="G32" s="586"/>
      <c r="H32" s="585">
        <v>14</v>
      </c>
      <c r="I32" s="586"/>
      <c r="J32" s="587"/>
      <c r="K32" s="586">
        <v>70</v>
      </c>
      <c r="L32" s="586"/>
      <c r="M32" s="587"/>
      <c r="N32" s="586">
        <v>4</v>
      </c>
      <c r="O32" s="586"/>
      <c r="P32" s="586"/>
      <c r="Q32" s="585">
        <v>7</v>
      </c>
      <c r="R32" s="586"/>
      <c r="S32" s="587"/>
      <c r="T32" s="586">
        <v>0</v>
      </c>
      <c r="U32" s="586"/>
      <c r="V32" s="586"/>
      <c r="W32" s="585">
        <v>0</v>
      </c>
      <c r="X32" s="586"/>
      <c r="Y32" s="587"/>
      <c r="Z32" s="585">
        <v>0</v>
      </c>
      <c r="AA32" s="586"/>
      <c r="AB32" s="587"/>
    </row>
    <row r="33" spans="2:31" ht="17.25" customHeight="1" x14ac:dyDescent="0.15">
      <c r="B33" s="177">
        <v>11</v>
      </c>
      <c r="C33" s="181"/>
      <c r="D33" s="182"/>
      <c r="E33" s="172" t="s">
        <v>186</v>
      </c>
      <c r="F33" s="173">
        <v>13</v>
      </c>
      <c r="G33" s="174" t="s">
        <v>187</v>
      </c>
      <c r="H33" s="172" t="s">
        <v>186</v>
      </c>
      <c r="I33" s="173">
        <v>7</v>
      </c>
      <c r="J33" s="175" t="s">
        <v>91</v>
      </c>
      <c r="K33" s="174" t="s">
        <v>186</v>
      </c>
      <c r="L33" s="173">
        <v>51</v>
      </c>
      <c r="M33" s="175" t="s">
        <v>187</v>
      </c>
      <c r="N33" s="174" t="s">
        <v>186</v>
      </c>
      <c r="O33" s="173">
        <v>2</v>
      </c>
      <c r="P33" s="174" t="s">
        <v>187</v>
      </c>
      <c r="Q33" s="172" t="s">
        <v>186</v>
      </c>
      <c r="R33" s="173">
        <v>4</v>
      </c>
      <c r="S33" s="175" t="s">
        <v>187</v>
      </c>
      <c r="T33" s="174" t="s">
        <v>186</v>
      </c>
      <c r="U33" s="173">
        <v>1</v>
      </c>
      <c r="V33" s="174" t="s">
        <v>187</v>
      </c>
      <c r="W33" s="172" t="s">
        <v>186</v>
      </c>
      <c r="X33" s="173">
        <v>0</v>
      </c>
      <c r="Y33" s="175" t="s">
        <v>187</v>
      </c>
      <c r="Z33" s="172" t="s">
        <v>186</v>
      </c>
      <c r="AA33" s="173">
        <v>0</v>
      </c>
      <c r="AB33" s="175" t="s">
        <v>187</v>
      </c>
      <c r="AD33" s="39"/>
    </row>
    <row r="34" spans="2:31" ht="17.25" customHeight="1" x14ac:dyDescent="0.15">
      <c r="B34" s="178" t="s">
        <v>89</v>
      </c>
      <c r="C34" s="595" t="s">
        <v>11</v>
      </c>
      <c r="D34" s="595"/>
      <c r="E34" s="571">
        <v>90</v>
      </c>
      <c r="F34" s="570"/>
      <c r="G34" s="570"/>
      <c r="H34" s="571">
        <v>65</v>
      </c>
      <c r="I34" s="570"/>
      <c r="J34" s="574"/>
      <c r="K34" s="570">
        <v>394</v>
      </c>
      <c r="L34" s="570"/>
      <c r="M34" s="574"/>
      <c r="N34" s="570">
        <v>11</v>
      </c>
      <c r="O34" s="570"/>
      <c r="P34" s="570"/>
      <c r="Q34" s="571">
        <v>13</v>
      </c>
      <c r="R34" s="570"/>
      <c r="S34" s="574"/>
      <c r="T34" s="570">
        <v>0</v>
      </c>
      <c r="U34" s="570"/>
      <c r="V34" s="570"/>
      <c r="W34" s="571">
        <v>1</v>
      </c>
      <c r="X34" s="570"/>
      <c r="Y34" s="574"/>
      <c r="Z34" s="571">
        <v>0</v>
      </c>
      <c r="AA34" s="570"/>
      <c r="AB34" s="574"/>
      <c r="AC34" s="35"/>
    </row>
    <row r="35" spans="2:31" ht="17.25" customHeight="1" x14ac:dyDescent="0.15">
      <c r="B35" s="178" t="s">
        <v>94</v>
      </c>
      <c r="C35" s="596"/>
      <c r="D35" s="597"/>
      <c r="E35" s="168" t="s">
        <v>186</v>
      </c>
      <c r="F35" s="169">
        <v>138</v>
      </c>
      <c r="G35" s="170" t="s">
        <v>187</v>
      </c>
      <c r="H35" s="168" t="s">
        <v>186</v>
      </c>
      <c r="I35" s="169">
        <v>99</v>
      </c>
      <c r="J35" s="171" t="s">
        <v>187</v>
      </c>
      <c r="K35" s="170" t="s">
        <v>186</v>
      </c>
      <c r="L35" s="169">
        <v>366</v>
      </c>
      <c r="M35" s="171" t="s">
        <v>187</v>
      </c>
      <c r="N35" s="170" t="s">
        <v>186</v>
      </c>
      <c r="O35" s="169">
        <v>21</v>
      </c>
      <c r="P35" s="170" t="s">
        <v>187</v>
      </c>
      <c r="Q35" s="168" t="s">
        <v>186</v>
      </c>
      <c r="R35" s="169">
        <v>13</v>
      </c>
      <c r="S35" s="171" t="s">
        <v>187</v>
      </c>
      <c r="T35" s="170" t="s">
        <v>186</v>
      </c>
      <c r="U35" s="169">
        <v>0</v>
      </c>
      <c r="V35" s="170" t="s">
        <v>187</v>
      </c>
      <c r="W35" s="168" t="s">
        <v>186</v>
      </c>
      <c r="X35" s="169">
        <v>0</v>
      </c>
      <c r="Y35" s="171" t="s">
        <v>187</v>
      </c>
      <c r="Z35" s="168" t="s">
        <v>186</v>
      </c>
      <c r="AA35" s="169">
        <v>0</v>
      </c>
      <c r="AB35" s="171" t="s">
        <v>187</v>
      </c>
      <c r="AC35" s="35"/>
    </row>
    <row r="36" spans="2:31" ht="17.25" customHeight="1" x14ac:dyDescent="0.15">
      <c r="B36" s="179" t="s">
        <v>120</v>
      </c>
      <c r="C36" s="595" t="s">
        <v>12</v>
      </c>
      <c r="D36" s="595"/>
      <c r="E36" s="571">
        <v>34</v>
      </c>
      <c r="F36" s="570"/>
      <c r="G36" s="570"/>
      <c r="H36" s="571">
        <v>26</v>
      </c>
      <c r="I36" s="570"/>
      <c r="J36" s="574"/>
      <c r="K36" s="570">
        <v>171</v>
      </c>
      <c r="L36" s="570"/>
      <c r="M36" s="574"/>
      <c r="N36" s="570">
        <v>4</v>
      </c>
      <c r="O36" s="570"/>
      <c r="P36" s="570"/>
      <c r="Q36" s="571">
        <v>5</v>
      </c>
      <c r="R36" s="570"/>
      <c r="S36" s="574"/>
      <c r="T36" s="570">
        <v>0</v>
      </c>
      <c r="U36" s="570"/>
      <c r="V36" s="570"/>
      <c r="W36" s="571">
        <v>0</v>
      </c>
      <c r="X36" s="570"/>
      <c r="Y36" s="574"/>
      <c r="Z36" s="571">
        <v>0</v>
      </c>
      <c r="AA36" s="570"/>
      <c r="AB36" s="574"/>
      <c r="AC36" s="35"/>
    </row>
    <row r="37" spans="2:31" ht="17.25" customHeight="1" x14ac:dyDescent="0.15">
      <c r="B37" s="606" t="s">
        <v>67</v>
      </c>
      <c r="C37" s="596"/>
      <c r="D37" s="597"/>
      <c r="E37" s="168" t="s">
        <v>186</v>
      </c>
      <c r="F37" s="169">
        <v>43</v>
      </c>
      <c r="G37" s="170" t="s">
        <v>187</v>
      </c>
      <c r="H37" s="168" t="s">
        <v>186</v>
      </c>
      <c r="I37" s="169">
        <v>33</v>
      </c>
      <c r="J37" s="171" t="s">
        <v>187</v>
      </c>
      <c r="K37" s="170" t="s">
        <v>186</v>
      </c>
      <c r="L37" s="169">
        <v>153</v>
      </c>
      <c r="M37" s="171" t="s">
        <v>187</v>
      </c>
      <c r="N37" s="170" t="s">
        <v>186</v>
      </c>
      <c r="O37" s="169">
        <v>4</v>
      </c>
      <c r="P37" s="170" t="s">
        <v>187</v>
      </c>
      <c r="Q37" s="168" t="s">
        <v>186</v>
      </c>
      <c r="R37" s="169">
        <v>8</v>
      </c>
      <c r="S37" s="171" t="s">
        <v>187</v>
      </c>
      <c r="T37" s="170" t="s">
        <v>186</v>
      </c>
      <c r="U37" s="169">
        <v>0</v>
      </c>
      <c r="V37" s="170" t="s">
        <v>187</v>
      </c>
      <c r="W37" s="168" t="s">
        <v>186</v>
      </c>
      <c r="X37" s="169">
        <v>0</v>
      </c>
      <c r="Y37" s="171" t="s">
        <v>187</v>
      </c>
      <c r="Z37" s="168" t="s">
        <v>186</v>
      </c>
      <c r="AA37" s="169">
        <v>0</v>
      </c>
      <c r="AB37" s="171" t="s">
        <v>187</v>
      </c>
      <c r="AC37" s="35"/>
    </row>
    <row r="38" spans="2:31" ht="17.25" customHeight="1" x14ac:dyDescent="0.15">
      <c r="B38" s="606"/>
      <c r="C38" s="595" t="s">
        <v>13</v>
      </c>
      <c r="D38" s="595"/>
      <c r="E38" s="571">
        <v>40</v>
      </c>
      <c r="F38" s="570"/>
      <c r="G38" s="570"/>
      <c r="H38" s="571">
        <v>25</v>
      </c>
      <c r="I38" s="570"/>
      <c r="J38" s="574"/>
      <c r="K38" s="570">
        <v>190</v>
      </c>
      <c r="L38" s="570"/>
      <c r="M38" s="574"/>
      <c r="N38" s="570">
        <v>7</v>
      </c>
      <c r="O38" s="570"/>
      <c r="P38" s="570"/>
      <c r="Q38" s="571">
        <v>6</v>
      </c>
      <c r="R38" s="570"/>
      <c r="S38" s="574"/>
      <c r="T38" s="570">
        <v>0</v>
      </c>
      <c r="U38" s="570"/>
      <c r="V38" s="570"/>
      <c r="W38" s="571">
        <v>0</v>
      </c>
      <c r="X38" s="570"/>
      <c r="Y38" s="574"/>
      <c r="Z38" s="571">
        <v>3</v>
      </c>
      <c r="AA38" s="570"/>
      <c r="AB38" s="574"/>
      <c r="AC38" s="35"/>
    </row>
    <row r="39" spans="2:31" ht="17.25" customHeight="1" x14ac:dyDescent="0.15">
      <c r="B39" s="606"/>
      <c r="C39" s="596"/>
      <c r="D39" s="597"/>
      <c r="E39" s="168" t="s">
        <v>186</v>
      </c>
      <c r="F39" s="169">
        <v>45</v>
      </c>
      <c r="G39" s="170" t="s">
        <v>187</v>
      </c>
      <c r="H39" s="168" t="s">
        <v>186</v>
      </c>
      <c r="I39" s="169">
        <v>39</v>
      </c>
      <c r="J39" s="171" t="s">
        <v>187</v>
      </c>
      <c r="K39" s="170" t="s">
        <v>186</v>
      </c>
      <c r="L39" s="169">
        <v>185</v>
      </c>
      <c r="M39" s="171" t="s">
        <v>187</v>
      </c>
      <c r="N39" s="170" t="s">
        <v>186</v>
      </c>
      <c r="O39" s="169">
        <v>7</v>
      </c>
      <c r="P39" s="170" t="s">
        <v>187</v>
      </c>
      <c r="Q39" s="168" t="s">
        <v>186</v>
      </c>
      <c r="R39" s="169">
        <v>8</v>
      </c>
      <c r="S39" s="171" t="s">
        <v>187</v>
      </c>
      <c r="T39" s="170" t="s">
        <v>186</v>
      </c>
      <c r="U39" s="169">
        <v>1</v>
      </c>
      <c r="V39" s="170" t="s">
        <v>187</v>
      </c>
      <c r="W39" s="168" t="s">
        <v>186</v>
      </c>
      <c r="X39" s="169">
        <v>0</v>
      </c>
      <c r="Y39" s="171" t="s">
        <v>187</v>
      </c>
      <c r="Z39" s="168" t="s">
        <v>186</v>
      </c>
      <c r="AA39" s="169">
        <v>2</v>
      </c>
      <c r="AB39" s="171" t="s">
        <v>187</v>
      </c>
    </row>
    <row r="40" spans="2:31" ht="17.25" customHeight="1" x14ac:dyDescent="0.15">
      <c r="B40" s="606"/>
      <c r="C40" s="595" t="s">
        <v>15</v>
      </c>
      <c r="D40" s="595"/>
      <c r="E40" s="571">
        <v>41</v>
      </c>
      <c r="F40" s="570"/>
      <c r="G40" s="570"/>
      <c r="H40" s="571">
        <v>33</v>
      </c>
      <c r="I40" s="570"/>
      <c r="J40" s="574"/>
      <c r="K40" s="570">
        <v>173</v>
      </c>
      <c r="L40" s="570"/>
      <c r="M40" s="574"/>
      <c r="N40" s="570">
        <v>14</v>
      </c>
      <c r="O40" s="570"/>
      <c r="P40" s="570"/>
      <c r="Q40" s="571">
        <v>13</v>
      </c>
      <c r="R40" s="570"/>
      <c r="S40" s="574"/>
      <c r="T40" s="570">
        <v>0</v>
      </c>
      <c r="U40" s="570"/>
      <c r="V40" s="570"/>
      <c r="W40" s="571">
        <v>0</v>
      </c>
      <c r="X40" s="570"/>
      <c r="Y40" s="574"/>
      <c r="Z40" s="571">
        <v>1</v>
      </c>
      <c r="AA40" s="570"/>
      <c r="AB40" s="574"/>
    </row>
    <row r="41" spans="2:31" ht="17.25" customHeight="1" x14ac:dyDescent="0.15">
      <c r="B41" s="606"/>
      <c r="C41" s="596"/>
      <c r="D41" s="597"/>
      <c r="E41" s="168" t="s">
        <v>186</v>
      </c>
      <c r="F41" s="169">
        <v>33</v>
      </c>
      <c r="G41" s="170" t="s">
        <v>187</v>
      </c>
      <c r="H41" s="168" t="s">
        <v>186</v>
      </c>
      <c r="I41" s="169">
        <v>26</v>
      </c>
      <c r="J41" s="171" t="s">
        <v>187</v>
      </c>
      <c r="K41" s="170" t="s">
        <v>186</v>
      </c>
      <c r="L41" s="169">
        <v>175</v>
      </c>
      <c r="M41" s="171" t="s">
        <v>187</v>
      </c>
      <c r="N41" s="170" t="s">
        <v>186</v>
      </c>
      <c r="O41" s="169">
        <v>13</v>
      </c>
      <c r="P41" s="170" t="s">
        <v>187</v>
      </c>
      <c r="Q41" s="168" t="s">
        <v>186</v>
      </c>
      <c r="R41" s="169">
        <v>14</v>
      </c>
      <c r="S41" s="171" t="s">
        <v>91</v>
      </c>
      <c r="T41" s="170" t="s">
        <v>186</v>
      </c>
      <c r="U41" s="169">
        <v>0</v>
      </c>
      <c r="V41" s="170" t="s">
        <v>187</v>
      </c>
      <c r="W41" s="168" t="s">
        <v>186</v>
      </c>
      <c r="X41" s="169">
        <v>0</v>
      </c>
      <c r="Y41" s="171" t="s">
        <v>187</v>
      </c>
      <c r="Z41" s="168" t="s">
        <v>186</v>
      </c>
      <c r="AA41" s="169">
        <v>1</v>
      </c>
      <c r="AB41" s="171" t="s">
        <v>187</v>
      </c>
    </row>
    <row r="42" spans="2:31" ht="17.25" customHeight="1" x14ac:dyDescent="0.15">
      <c r="B42" s="606"/>
      <c r="C42" s="595" t="s">
        <v>16</v>
      </c>
      <c r="D42" s="595"/>
      <c r="E42" s="571">
        <v>53</v>
      </c>
      <c r="F42" s="570"/>
      <c r="G42" s="570"/>
      <c r="H42" s="571">
        <v>44</v>
      </c>
      <c r="I42" s="570"/>
      <c r="J42" s="574"/>
      <c r="K42" s="570">
        <v>259</v>
      </c>
      <c r="L42" s="570"/>
      <c r="M42" s="574"/>
      <c r="N42" s="570">
        <v>15</v>
      </c>
      <c r="O42" s="570"/>
      <c r="P42" s="570"/>
      <c r="Q42" s="571">
        <v>19</v>
      </c>
      <c r="R42" s="570"/>
      <c r="S42" s="574"/>
      <c r="T42" s="570">
        <v>0</v>
      </c>
      <c r="U42" s="570"/>
      <c r="V42" s="570"/>
      <c r="W42" s="571">
        <v>0</v>
      </c>
      <c r="X42" s="570"/>
      <c r="Y42" s="574"/>
      <c r="Z42" s="571">
        <v>5</v>
      </c>
      <c r="AA42" s="570"/>
      <c r="AB42" s="574"/>
    </row>
    <row r="43" spans="2:31" ht="17.25" customHeight="1" x14ac:dyDescent="0.15">
      <c r="B43" s="606"/>
      <c r="C43" s="596"/>
      <c r="D43" s="597"/>
      <c r="E43" s="168" t="s">
        <v>186</v>
      </c>
      <c r="F43" s="169">
        <v>70</v>
      </c>
      <c r="G43" s="170" t="s">
        <v>187</v>
      </c>
      <c r="H43" s="168" t="s">
        <v>186</v>
      </c>
      <c r="I43" s="169">
        <v>52</v>
      </c>
      <c r="J43" s="171" t="s">
        <v>187</v>
      </c>
      <c r="K43" s="170" t="s">
        <v>186</v>
      </c>
      <c r="L43" s="169">
        <v>246</v>
      </c>
      <c r="M43" s="171" t="s">
        <v>187</v>
      </c>
      <c r="N43" s="170" t="s">
        <v>186</v>
      </c>
      <c r="O43" s="169">
        <v>8</v>
      </c>
      <c r="P43" s="170" t="s">
        <v>187</v>
      </c>
      <c r="Q43" s="168" t="s">
        <v>186</v>
      </c>
      <c r="R43" s="169">
        <v>20</v>
      </c>
      <c r="S43" s="171" t="s">
        <v>187</v>
      </c>
      <c r="T43" s="170" t="s">
        <v>186</v>
      </c>
      <c r="U43" s="169">
        <v>0</v>
      </c>
      <c r="V43" s="170" t="s">
        <v>187</v>
      </c>
      <c r="W43" s="168" t="s">
        <v>186</v>
      </c>
      <c r="X43" s="169">
        <v>0</v>
      </c>
      <c r="Y43" s="171" t="s">
        <v>187</v>
      </c>
      <c r="Z43" s="168" t="s">
        <v>186</v>
      </c>
      <c r="AA43" s="169">
        <v>6</v>
      </c>
      <c r="AB43" s="171" t="s">
        <v>187</v>
      </c>
    </row>
    <row r="44" spans="2:31" ht="18" customHeight="1" x14ac:dyDescent="0.15">
      <c r="B44" s="606"/>
      <c r="C44" s="595" t="s">
        <v>9</v>
      </c>
      <c r="D44" s="595"/>
      <c r="E44" s="571">
        <v>0</v>
      </c>
      <c r="F44" s="570"/>
      <c r="G44" s="570"/>
      <c r="H44" s="571">
        <v>0</v>
      </c>
      <c r="I44" s="570"/>
      <c r="J44" s="574"/>
      <c r="K44" s="570">
        <v>1</v>
      </c>
      <c r="L44" s="570"/>
      <c r="M44" s="574"/>
      <c r="N44" s="570">
        <v>0</v>
      </c>
      <c r="O44" s="570"/>
      <c r="P44" s="570"/>
      <c r="Q44" s="571">
        <v>0</v>
      </c>
      <c r="R44" s="570"/>
      <c r="S44" s="574"/>
      <c r="T44" s="570">
        <v>0</v>
      </c>
      <c r="U44" s="570"/>
      <c r="V44" s="570"/>
      <c r="W44" s="571">
        <v>0</v>
      </c>
      <c r="X44" s="570"/>
      <c r="Y44" s="574"/>
      <c r="Z44" s="571">
        <v>0</v>
      </c>
      <c r="AA44" s="570"/>
      <c r="AB44" s="574"/>
    </row>
    <row r="45" spans="2:31" ht="18" customHeight="1" x14ac:dyDescent="0.15">
      <c r="B45" s="606"/>
      <c r="C45" s="596" t="s">
        <v>148</v>
      </c>
      <c r="D45" s="597"/>
      <c r="E45" s="168" t="s">
        <v>186</v>
      </c>
      <c r="F45" s="169">
        <v>0</v>
      </c>
      <c r="G45" s="170" t="s">
        <v>187</v>
      </c>
      <c r="H45" s="168" t="s">
        <v>186</v>
      </c>
      <c r="I45" s="169">
        <v>0</v>
      </c>
      <c r="J45" s="171" t="s">
        <v>187</v>
      </c>
      <c r="K45" s="170" t="s">
        <v>186</v>
      </c>
      <c r="L45" s="169">
        <v>0</v>
      </c>
      <c r="M45" s="171" t="s">
        <v>91</v>
      </c>
      <c r="N45" s="170" t="s">
        <v>186</v>
      </c>
      <c r="O45" s="169">
        <v>0</v>
      </c>
      <c r="P45" s="170" t="s">
        <v>187</v>
      </c>
      <c r="Q45" s="168" t="s">
        <v>186</v>
      </c>
      <c r="R45" s="169">
        <v>0</v>
      </c>
      <c r="S45" s="171" t="s">
        <v>187</v>
      </c>
      <c r="T45" s="170" t="s">
        <v>186</v>
      </c>
      <c r="U45" s="169">
        <v>0</v>
      </c>
      <c r="V45" s="170" t="s">
        <v>187</v>
      </c>
      <c r="W45" s="168" t="s">
        <v>186</v>
      </c>
      <c r="X45" s="169">
        <v>0</v>
      </c>
      <c r="Y45" s="171" t="s">
        <v>187</v>
      </c>
      <c r="Z45" s="168" t="s">
        <v>186</v>
      </c>
      <c r="AA45" s="169">
        <v>0</v>
      </c>
      <c r="AB45" s="171" t="s">
        <v>187</v>
      </c>
    </row>
    <row r="46" spans="2:31" ht="18" customHeight="1" x14ac:dyDescent="0.15">
      <c r="B46" s="606"/>
      <c r="C46" s="595" t="s">
        <v>177</v>
      </c>
      <c r="D46" s="595"/>
      <c r="E46" s="571">
        <v>0</v>
      </c>
      <c r="F46" s="570"/>
      <c r="G46" s="570"/>
      <c r="H46" s="571">
        <v>0</v>
      </c>
      <c r="I46" s="570"/>
      <c r="J46" s="574"/>
      <c r="K46" s="570">
        <v>0</v>
      </c>
      <c r="L46" s="570"/>
      <c r="M46" s="574"/>
      <c r="N46" s="570">
        <v>0</v>
      </c>
      <c r="O46" s="570"/>
      <c r="P46" s="570"/>
      <c r="Q46" s="571">
        <v>0</v>
      </c>
      <c r="R46" s="570"/>
      <c r="S46" s="574"/>
      <c r="T46" s="571">
        <v>0</v>
      </c>
      <c r="U46" s="570"/>
      <c r="V46" s="570"/>
      <c r="W46" s="571">
        <v>0</v>
      </c>
      <c r="X46" s="570"/>
      <c r="Y46" s="574"/>
      <c r="Z46" s="571">
        <v>0</v>
      </c>
      <c r="AA46" s="570"/>
      <c r="AB46" s="574"/>
    </row>
    <row r="47" spans="2:31" ht="18" customHeight="1" x14ac:dyDescent="0.15">
      <c r="B47" s="615"/>
      <c r="C47" s="614" t="s">
        <v>178</v>
      </c>
      <c r="D47" s="614"/>
      <c r="E47" s="167" t="s">
        <v>186</v>
      </c>
      <c r="F47" s="159">
        <v>0</v>
      </c>
      <c r="G47" s="158" t="s">
        <v>187</v>
      </c>
      <c r="H47" s="167" t="s">
        <v>186</v>
      </c>
      <c r="I47" s="159">
        <v>0</v>
      </c>
      <c r="J47" s="160" t="s">
        <v>187</v>
      </c>
      <c r="K47" s="158" t="s">
        <v>186</v>
      </c>
      <c r="L47" s="159">
        <v>0</v>
      </c>
      <c r="M47" s="160" t="s">
        <v>187</v>
      </c>
      <c r="N47" s="158" t="s">
        <v>186</v>
      </c>
      <c r="O47" s="159">
        <v>0</v>
      </c>
      <c r="P47" s="158" t="s">
        <v>187</v>
      </c>
      <c r="Q47" s="167" t="s">
        <v>186</v>
      </c>
      <c r="R47" s="159">
        <v>0</v>
      </c>
      <c r="S47" s="160" t="s">
        <v>187</v>
      </c>
      <c r="T47" s="158" t="s">
        <v>186</v>
      </c>
      <c r="U47" s="159">
        <v>0</v>
      </c>
      <c r="V47" s="158" t="s">
        <v>187</v>
      </c>
      <c r="W47" s="167" t="s">
        <v>186</v>
      </c>
      <c r="X47" s="159">
        <v>0</v>
      </c>
      <c r="Y47" s="160" t="s">
        <v>187</v>
      </c>
      <c r="Z47" s="167" t="s">
        <v>186</v>
      </c>
      <c r="AA47" s="159">
        <v>0</v>
      </c>
      <c r="AB47" s="160" t="s">
        <v>187</v>
      </c>
      <c r="AE47" s="50"/>
    </row>
    <row r="48" spans="2:31" ht="15" customHeight="1" x14ac:dyDescent="0.15">
      <c r="B48" s="594" t="s">
        <v>244</v>
      </c>
      <c r="C48" s="594"/>
      <c r="D48" s="594"/>
      <c r="E48" s="594"/>
      <c r="F48" s="594"/>
      <c r="G48" s="594"/>
      <c r="H48" s="594"/>
      <c r="I48" s="594"/>
      <c r="J48" s="594"/>
      <c r="K48" s="594"/>
      <c r="L48" s="594"/>
      <c r="M48" s="594"/>
      <c r="N48" s="594"/>
      <c r="O48" s="594"/>
      <c r="P48" s="594"/>
      <c r="Q48" s="594"/>
      <c r="R48" s="594"/>
      <c r="S48" s="594"/>
      <c r="T48" s="594"/>
      <c r="U48" s="594"/>
      <c r="V48" s="594"/>
      <c r="W48" s="594"/>
      <c r="X48" s="594"/>
      <c r="Y48" s="594"/>
      <c r="Z48" s="594"/>
      <c r="AA48" s="594"/>
      <c r="AB48" s="594"/>
    </row>
    <row r="49" spans="2:28" ht="15" customHeight="1" x14ac:dyDescent="0.15">
      <c r="B49" s="593"/>
      <c r="C49" s="593"/>
      <c r="D49" s="593"/>
      <c r="E49" s="593"/>
      <c r="F49" s="593"/>
      <c r="G49" s="593"/>
      <c r="H49" s="593"/>
      <c r="I49" s="593"/>
      <c r="J49" s="593"/>
      <c r="K49" s="593"/>
      <c r="L49" s="593"/>
      <c r="M49" s="593"/>
      <c r="N49" s="593"/>
      <c r="O49" s="593"/>
      <c r="P49" s="593"/>
      <c r="Q49" s="593"/>
      <c r="R49" s="593"/>
      <c r="S49" s="593"/>
      <c r="T49" s="593"/>
      <c r="U49" s="593"/>
      <c r="V49" s="593"/>
      <c r="W49" s="593"/>
      <c r="X49" s="593"/>
      <c r="Y49" s="593"/>
      <c r="Z49" s="593"/>
      <c r="AA49" s="593"/>
      <c r="AB49" s="593"/>
    </row>
    <row r="50" spans="2:28" x14ac:dyDescent="0.15">
      <c r="B50" s="613" t="s">
        <v>181</v>
      </c>
      <c r="C50" s="613"/>
      <c r="D50" s="613"/>
      <c r="E50" s="613"/>
      <c r="F50" s="613"/>
      <c r="G50" s="613"/>
      <c r="H50" s="613"/>
      <c r="I50" s="613"/>
      <c r="J50" s="613"/>
      <c r="K50" s="613"/>
      <c r="L50" s="613"/>
      <c r="M50" s="613"/>
      <c r="N50" s="613"/>
      <c r="O50" s="613"/>
      <c r="P50" s="613"/>
      <c r="Q50" s="613"/>
      <c r="R50" s="613"/>
      <c r="S50" s="613"/>
      <c r="T50" s="613"/>
      <c r="U50" s="613"/>
      <c r="V50" s="613"/>
      <c r="W50" s="613"/>
      <c r="X50" s="613"/>
      <c r="Y50" s="613"/>
      <c r="Z50" s="613"/>
      <c r="AA50" s="613"/>
      <c r="AB50" s="613"/>
    </row>
    <row r="51" spans="2:28" x14ac:dyDescent="0.15">
      <c r="B51" s="31"/>
      <c r="C51" s="31"/>
      <c r="D51" s="31"/>
      <c r="E51" s="31"/>
      <c r="F51" s="31"/>
      <c r="G51" s="31"/>
      <c r="H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2:28" x14ac:dyDescent="0.15">
      <c r="E52" s="570"/>
      <c r="F52" s="570"/>
      <c r="G52" s="570"/>
      <c r="H52" s="570"/>
      <c r="I52" s="570"/>
      <c r="J52" s="570"/>
      <c r="K52" s="570"/>
      <c r="L52" s="570"/>
      <c r="M52" s="570"/>
      <c r="N52" s="570"/>
      <c r="O52" s="570"/>
      <c r="P52" s="570"/>
      <c r="Q52" s="570"/>
      <c r="R52" s="570"/>
      <c r="S52" s="570"/>
      <c r="T52" s="570"/>
      <c r="U52" s="570"/>
      <c r="V52" s="570"/>
      <c r="W52" s="570"/>
      <c r="X52" s="570"/>
      <c r="Y52" s="570"/>
      <c r="Z52" s="570"/>
      <c r="AA52" s="570"/>
      <c r="AB52" s="570"/>
    </row>
  </sheetData>
  <mergeCells count="312">
    <mergeCell ref="W40:Y40"/>
    <mergeCell ref="T32:V32"/>
    <mergeCell ref="T40:V40"/>
    <mergeCell ref="K38:M38"/>
    <mergeCell ref="Z36:AB36"/>
    <mergeCell ref="Q40:S40"/>
    <mergeCell ref="N26:P26"/>
    <mergeCell ref="N30:P30"/>
    <mergeCell ref="N28:P28"/>
    <mergeCell ref="W26:Y26"/>
    <mergeCell ref="W36:Y36"/>
    <mergeCell ref="W19:Y19"/>
    <mergeCell ref="H38:J38"/>
    <mergeCell ref="N38:P38"/>
    <mergeCell ref="N36:P36"/>
    <mergeCell ref="Q21:S21"/>
    <mergeCell ref="T21:V21"/>
    <mergeCell ref="T20:V20"/>
    <mergeCell ref="W20:Y20"/>
    <mergeCell ref="Q19:S19"/>
    <mergeCell ref="T19:V19"/>
    <mergeCell ref="H36:J36"/>
    <mergeCell ref="K36:M36"/>
    <mergeCell ref="H32:J32"/>
    <mergeCell ref="K34:M34"/>
    <mergeCell ref="N32:P32"/>
    <mergeCell ref="K32:M32"/>
    <mergeCell ref="N34:P34"/>
    <mergeCell ref="Q30:S30"/>
    <mergeCell ref="N24:P24"/>
    <mergeCell ref="K23:M23"/>
    <mergeCell ref="N23:P23"/>
    <mergeCell ref="Q23:S23"/>
    <mergeCell ref="T23:V23"/>
    <mergeCell ref="H24:J24"/>
    <mergeCell ref="Z20:AB20"/>
    <mergeCell ref="W32:Y32"/>
    <mergeCell ref="T38:V38"/>
    <mergeCell ref="Q36:S36"/>
    <mergeCell ref="T36:V36"/>
    <mergeCell ref="T27:V27"/>
    <mergeCell ref="T28:V28"/>
    <mergeCell ref="T34:V34"/>
    <mergeCell ref="W28:Y28"/>
    <mergeCell ref="T26:V26"/>
    <mergeCell ref="Z28:AB28"/>
    <mergeCell ref="W27:Y27"/>
    <mergeCell ref="Z27:AB27"/>
    <mergeCell ref="T30:V30"/>
    <mergeCell ref="Q28:S28"/>
    <mergeCell ref="Q32:S32"/>
    <mergeCell ref="Q34:S34"/>
    <mergeCell ref="W23:Y23"/>
    <mergeCell ref="Z44:AB44"/>
    <mergeCell ref="Z19:AB19"/>
    <mergeCell ref="Z32:AB32"/>
    <mergeCell ref="W44:Y44"/>
    <mergeCell ref="T44:V44"/>
    <mergeCell ref="T42:V42"/>
    <mergeCell ref="Z34:AB34"/>
    <mergeCell ref="W34:Y34"/>
    <mergeCell ref="Q27:S27"/>
    <mergeCell ref="Q26:S26"/>
    <mergeCell ref="W30:Y30"/>
    <mergeCell ref="Z26:AB26"/>
    <mergeCell ref="Z30:AB30"/>
    <mergeCell ref="Z38:AB38"/>
    <mergeCell ref="Q44:S44"/>
    <mergeCell ref="W38:Y38"/>
    <mergeCell ref="Q20:S20"/>
    <mergeCell ref="Q22:S22"/>
    <mergeCell ref="T22:V22"/>
    <mergeCell ref="W22:Y22"/>
    <mergeCell ref="Z22:AB22"/>
    <mergeCell ref="W21:Y21"/>
    <mergeCell ref="Z21:AB21"/>
    <mergeCell ref="Z23:AB23"/>
    <mergeCell ref="Z18:AB18"/>
    <mergeCell ref="Q18:S18"/>
    <mergeCell ref="T16:V16"/>
    <mergeCell ref="W16:Y16"/>
    <mergeCell ref="Z16:AB16"/>
    <mergeCell ref="T17:V17"/>
    <mergeCell ref="W17:Y17"/>
    <mergeCell ref="Z17:AB17"/>
    <mergeCell ref="Q17:S17"/>
    <mergeCell ref="Q16:S16"/>
    <mergeCell ref="W18:Y18"/>
    <mergeCell ref="T18:V18"/>
    <mergeCell ref="Z52:AB52"/>
    <mergeCell ref="Z42:AB42"/>
    <mergeCell ref="W42:Y42"/>
    <mergeCell ref="T52:V52"/>
    <mergeCell ref="W52:Y52"/>
    <mergeCell ref="Q38:S38"/>
    <mergeCell ref="Q52:S52"/>
    <mergeCell ref="B50:AB50"/>
    <mergeCell ref="Z46:AB46"/>
    <mergeCell ref="C47:D47"/>
    <mergeCell ref="B37:B47"/>
    <mergeCell ref="C46:D46"/>
    <mergeCell ref="N42:P42"/>
    <mergeCell ref="N40:P40"/>
    <mergeCell ref="N44:P44"/>
    <mergeCell ref="Q42:S42"/>
    <mergeCell ref="N46:P46"/>
    <mergeCell ref="T46:V46"/>
    <mergeCell ref="Q46:S46"/>
    <mergeCell ref="W46:Y46"/>
    <mergeCell ref="Z40:AB40"/>
    <mergeCell ref="N52:P52"/>
    <mergeCell ref="K52:M52"/>
    <mergeCell ref="H52:J52"/>
    <mergeCell ref="N17:P17"/>
    <mergeCell ref="K27:M27"/>
    <mergeCell ref="H27:J27"/>
    <mergeCell ref="N27:P27"/>
    <mergeCell ref="E28:G28"/>
    <mergeCell ref="H18:J18"/>
    <mergeCell ref="K18:M18"/>
    <mergeCell ref="E18:G18"/>
    <mergeCell ref="E19:G19"/>
    <mergeCell ref="H19:J19"/>
    <mergeCell ref="K19:M19"/>
    <mergeCell ref="N18:P18"/>
    <mergeCell ref="N19:P19"/>
    <mergeCell ref="N21:P21"/>
    <mergeCell ref="N22:P22"/>
    <mergeCell ref="E20:G20"/>
    <mergeCell ref="H20:J20"/>
    <mergeCell ref="K20:M20"/>
    <mergeCell ref="N20:P20"/>
    <mergeCell ref="E22:G22"/>
    <mergeCell ref="H22:J22"/>
    <mergeCell ref="K22:M22"/>
    <mergeCell ref="E23:G23"/>
    <mergeCell ref="H23:J23"/>
    <mergeCell ref="W2:AB2"/>
    <mergeCell ref="T7:V7"/>
    <mergeCell ref="Z3:AB5"/>
    <mergeCell ref="W4:Y5"/>
    <mergeCell ref="Z6:AB6"/>
    <mergeCell ref="T3:Y3"/>
    <mergeCell ref="W6:Y6"/>
    <mergeCell ref="W8:Y8"/>
    <mergeCell ref="W12:Y12"/>
    <mergeCell ref="Z10:AB10"/>
    <mergeCell ref="Z8:AB8"/>
    <mergeCell ref="Z9:AB9"/>
    <mergeCell ref="Z7:AB7"/>
    <mergeCell ref="Z11:AB11"/>
    <mergeCell ref="W10:Y10"/>
    <mergeCell ref="Z12:AB12"/>
    <mergeCell ref="W7:Y7"/>
    <mergeCell ref="T4:V5"/>
    <mergeCell ref="T6:V6"/>
    <mergeCell ref="W9:Y9"/>
    <mergeCell ref="N3:S3"/>
    <mergeCell ref="K8:M8"/>
    <mergeCell ref="N4:P5"/>
    <mergeCell ref="H6:J6"/>
    <mergeCell ref="Q4:S5"/>
    <mergeCell ref="Q6:S6"/>
    <mergeCell ref="N6:P6"/>
    <mergeCell ref="N7:P7"/>
    <mergeCell ref="K7:M7"/>
    <mergeCell ref="K6:M6"/>
    <mergeCell ref="Q7:S7"/>
    <mergeCell ref="B13:C13"/>
    <mergeCell ref="C3:D3"/>
    <mergeCell ref="E3:M3"/>
    <mergeCell ref="H7:J7"/>
    <mergeCell ref="E7:G7"/>
    <mergeCell ref="K4:M5"/>
    <mergeCell ref="H4:J5"/>
    <mergeCell ref="E4:G5"/>
    <mergeCell ref="C7:D7"/>
    <mergeCell ref="C11:D11"/>
    <mergeCell ref="C6:D6"/>
    <mergeCell ref="C10:D10"/>
    <mergeCell ref="C8:D8"/>
    <mergeCell ref="E11:G11"/>
    <mergeCell ref="E6:G6"/>
    <mergeCell ref="E9:G9"/>
    <mergeCell ref="K9:M9"/>
    <mergeCell ref="K10:M10"/>
    <mergeCell ref="K11:M11"/>
    <mergeCell ref="H9:J9"/>
    <mergeCell ref="H11:J11"/>
    <mergeCell ref="E10:G10"/>
    <mergeCell ref="E8:G8"/>
    <mergeCell ref="H8:J8"/>
    <mergeCell ref="N13:P13"/>
    <mergeCell ref="Q15:S15"/>
    <mergeCell ref="T15:V15"/>
    <mergeCell ref="B6:B12"/>
    <mergeCell ref="K14:M14"/>
    <mergeCell ref="E12:G12"/>
    <mergeCell ref="K12:M12"/>
    <mergeCell ref="H13:J13"/>
    <mergeCell ref="T8:V8"/>
    <mergeCell ref="T10:V10"/>
    <mergeCell ref="Q8:S8"/>
    <mergeCell ref="Q9:S9"/>
    <mergeCell ref="N12:P12"/>
    <mergeCell ref="N9:P9"/>
    <mergeCell ref="N10:P10"/>
    <mergeCell ref="Q11:S11"/>
    <mergeCell ref="N11:P11"/>
    <mergeCell ref="Q12:S12"/>
    <mergeCell ref="N8:P8"/>
    <mergeCell ref="Q10:S10"/>
    <mergeCell ref="T9:V9"/>
    <mergeCell ref="T13:V13"/>
    <mergeCell ref="T12:V12"/>
    <mergeCell ref="T11:V11"/>
    <mergeCell ref="N16:P16"/>
    <mergeCell ref="E15:G15"/>
    <mergeCell ref="H15:J15"/>
    <mergeCell ref="K15:M15"/>
    <mergeCell ref="N15:P15"/>
    <mergeCell ref="Z14:AB14"/>
    <mergeCell ref="W14:Y14"/>
    <mergeCell ref="W13:Y13"/>
    <mergeCell ref="C9:D9"/>
    <mergeCell ref="W11:Y11"/>
    <mergeCell ref="W15:Y15"/>
    <mergeCell ref="Z15:AB15"/>
    <mergeCell ref="H10:J10"/>
    <mergeCell ref="E14:G14"/>
    <mergeCell ref="E13:G13"/>
    <mergeCell ref="Z13:AB13"/>
    <mergeCell ref="T14:V14"/>
    <mergeCell ref="C12:D12"/>
    <mergeCell ref="Q13:S13"/>
    <mergeCell ref="N14:P14"/>
    <mergeCell ref="Q14:S14"/>
    <mergeCell ref="H12:J12"/>
    <mergeCell ref="H14:J14"/>
    <mergeCell ref="K13:M13"/>
    <mergeCell ref="E44:G44"/>
    <mergeCell ref="H40:J40"/>
    <mergeCell ref="C42:D42"/>
    <mergeCell ref="K40:M40"/>
    <mergeCell ref="C37:D37"/>
    <mergeCell ref="K26:M26"/>
    <mergeCell ref="H26:J26"/>
    <mergeCell ref="H30:J30"/>
    <mergeCell ref="H28:J28"/>
    <mergeCell ref="K28:M28"/>
    <mergeCell ref="K30:M30"/>
    <mergeCell ref="E30:G30"/>
    <mergeCell ref="E26:G26"/>
    <mergeCell ref="E27:G27"/>
    <mergeCell ref="E34:G34"/>
    <mergeCell ref="C36:D36"/>
    <mergeCell ref="C30:D30"/>
    <mergeCell ref="C31:D31"/>
    <mergeCell ref="C28:D28"/>
    <mergeCell ref="C29:D29"/>
    <mergeCell ref="B27:D27"/>
    <mergeCell ref="B28:B31"/>
    <mergeCell ref="H42:J42"/>
    <mergeCell ref="H34:J34"/>
    <mergeCell ref="B16:C16"/>
    <mergeCell ref="H16:J16"/>
    <mergeCell ref="K16:M16"/>
    <mergeCell ref="E17:G17"/>
    <mergeCell ref="H17:J17"/>
    <mergeCell ref="K17:M17"/>
    <mergeCell ref="E21:G21"/>
    <mergeCell ref="H21:J21"/>
    <mergeCell ref="K21:M21"/>
    <mergeCell ref="E16:G16"/>
    <mergeCell ref="E52:G52"/>
    <mergeCell ref="B49:AB49"/>
    <mergeCell ref="B48:AB48"/>
    <mergeCell ref="C32:D32"/>
    <mergeCell ref="E32:G32"/>
    <mergeCell ref="C34:D34"/>
    <mergeCell ref="C35:D35"/>
    <mergeCell ref="E42:G42"/>
    <mergeCell ref="E40:G40"/>
    <mergeCell ref="E36:G36"/>
    <mergeCell ref="C41:D41"/>
    <mergeCell ref="C43:D43"/>
    <mergeCell ref="H44:J44"/>
    <mergeCell ref="K44:M44"/>
    <mergeCell ref="C39:D39"/>
    <mergeCell ref="C38:D38"/>
    <mergeCell ref="E46:G46"/>
    <mergeCell ref="C45:D45"/>
    <mergeCell ref="H46:J46"/>
    <mergeCell ref="K46:M46"/>
    <mergeCell ref="C40:D40"/>
    <mergeCell ref="E38:G38"/>
    <mergeCell ref="C44:D44"/>
    <mergeCell ref="K42:M42"/>
    <mergeCell ref="E25:G25"/>
    <mergeCell ref="H25:J25"/>
    <mergeCell ref="K25:M25"/>
    <mergeCell ref="N25:P25"/>
    <mergeCell ref="Q25:S25"/>
    <mergeCell ref="T25:V25"/>
    <mergeCell ref="W25:Y25"/>
    <mergeCell ref="Z25:AB25"/>
    <mergeCell ref="E24:G24"/>
    <mergeCell ref="Q24:S24"/>
    <mergeCell ref="T24:V24"/>
    <mergeCell ref="W24:Y24"/>
    <mergeCell ref="Z24:AB24"/>
    <mergeCell ref="K24:M24"/>
  </mergeCells>
  <phoneticPr fontId="3"/>
  <pageMargins left="0.51181102362204722" right="0.19685039370078741" top="0.59055118110236227" bottom="0" header="0.39370078740157483" footer="0.19685039370078741"/>
  <pageSetup paperSize="9" scale="98" orientation="portrait" blackAndWhite="1" r:id="rId1"/>
  <headerFooter alignWithMargins="0"/>
  <colBreaks count="1" manualBreakCount="1">
    <brk id="28" min="1" max="49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AK53"/>
  <sheetViews>
    <sheetView view="pageBreakPreview" zoomScaleNormal="100" zoomScaleSheetLayoutView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3.625" style="21" customWidth="1"/>
    <col min="2" max="2" width="3.125" style="21" customWidth="1"/>
    <col min="3" max="3" width="4.625" style="21" customWidth="1"/>
    <col min="4" max="4" width="6.125" style="21" customWidth="1"/>
    <col min="5" max="5" width="2" style="21" customWidth="1"/>
    <col min="6" max="6" width="6.625" style="21" customWidth="1"/>
    <col min="7" max="8" width="2" style="21" customWidth="1"/>
    <col min="9" max="9" width="6.625" style="21" customWidth="1"/>
    <col min="10" max="11" width="2" style="21" customWidth="1"/>
    <col min="12" max="12" width="6.625" style="21" customWidth="1"/>
    <col min="13" max="14" width="2" style="21" customWidth="1"/>
    <col min="15" max="15" width="6.625" style="21" customWidth="1"/>
    <col min="16" max="17" width="2" style="21" customWidth="1"/>
    <col min="18" max="18" width="6.625" style="21" customWidth="1"/>
    <col min="19" max="20" width="2" style="21" customWidth="1"/>
    <col min="21" max="21" width="6.625" style="21" customWidth="1"/>
    <col min="22" max="23" width="2" style="21" customWidth="1"/>
    <col min="24" max="24" width="6.75" style="21" customWidth="1"/>
    <col min="25" max="26" width="2" style="21" customWidth="1"/>
    <col min="27" max="27" width="6.625" style="21" customWidth="1"/>
    <col min="28" max="28" width="2" style="21" customWidth="1"/>
    <col min="29" max="29" width="6.875" style="21" customWidth="1"/>
    <col min="30" max="30" width="7.125" style="21" customWidth="1"/>
    <col min="31" max="31" width="5.625" style="21" customWidth="1"/>
    <col min="32" max="33" width="7.625" style="21" customWidth="1"/>
    <col min="34" max="37" width="4.625" style="21" customWidth="1"/>
    <col min="38" max="16384" width="9" style="21"/>
  </cols>
  <sheetData>
    <row r="1" spans="2:37" x14ac:dyDescent="0.15"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2:37" ht="27" customHeight="1" x14ac:dyDescent="0.15">
      <c r="B2" s="19" t="s">
        <v>72</v>
      </c>
      <c r="C2" s="20"/>
      <c r="D2" s="20"/>
      <c r="E2" s="20"/>
      <c r="F2" s="20"/>
      <c r="G2" s="20"/>
      <c r="H2" s="20"/>
      <c r="I2" s="20"/>
      <c r="U2" s="26"/>
      <c r="V2" s="26"/>
      <c r="W2" s="26"/>
      <c r="X2" s="300" t="s">
        <v>197</v>
      </c>
      <c r="Y2" s="612"/>
      <c r="Z2" s="612"/>
      <c r="AA2" s="612"/>
      <c r="AB2" s="612"/>
    </row>
    <row r="3" spans="2:37" ht="25.5" customHeight="1" x14ac:dyDescent="0.15">
      <c r="B3" s="157"/>
      <c r="C3" s="588" t="s">
        <v>159</v>
      </c>
      <c r="D3" s="589"/>
      <c r="E3" s="563" t="s">
        <v>73</v>
      </c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63"/>
      <c r="AB3" s="564"/>
    </row>
    <row r="4" spans="2:37" ht="25.5" customHeight="1" x14ac:dyDescent="0.15">
      <c r="B4" s="77"/>
      <c r="D4" s="165"/>
      <c r="E4" s="565" t="s">
        <v>74</v>
      </c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4"/>
      <c r="Q4" s="563" t="s">
        <v>75</v>
      </c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4"/>
    </row>
    <row r="5" spans="2:37" ht="25.5" customHeight="1" x14ac:dyDescent="0.15">
      <c r="B5" s="79" t="s">
        <v>5</v>
      </c>
      <c r="D5" s="165"/>
      <c r="E5" s="635" t="s">
        <v>204</v>
      </c>
      <c r="F5" s="625"/>
      <c r="G5" s="625"/>
      <c r="H5" s="635" t="s">
        <v>76</v>
      </c>
      <c r="I5" s="625"/>
      <c r="J5" s="636"/>
      <c r="K5" s="420" t="s">
        <v>77</v>
      </c>
      <c r="L5" s="420"/>
      <c r="M5" s="420"/>
      <c r="N5" s="622" t="s">
        <v>78</v>
      </c>
      <c r="O5" s="623"/>
      <c r="P5" s="624"/>
      <c r="Q5" s="625" t="s">
        <v>79</v>
      </c>
      <c r="R5" s="625"/>
      <c r="S5" s="625"/>
      <c r="T5" s="622" t="s">
        <v>76</v>
      </c>
      <c r="U5" s="623"/>
      <c r="V5" s="624"/>
      <c r="W5" s="420" t="s">
        <v>77</v>
      </c>
      <c r="X5" s="420"/>
      <c r="Y5" s="366"/>
      <c r="Z5" s="623" t="s">
        <v>78</v>
      </c>
      <c r="AA5" s="623"/>
      <c r="AB5" s="624"/>
    </row>
    <row r="6" spans="2:37" ht="17.25" customHeight="1" x14ac:dyDescent="0.15">
      <c r="B6" s="567" t="s">
        <v>7</v>
      </c>
      <c r="C6" s="420">
        <v>25</v>
      </c>
      <c r="D6" s="366"/>
      <c r="E6" s="610">
        <v>127</v>
      </c>
      <c r="F6" s="588"/>
      <c r="G6" s="588"/>
      <c r="H6" s="610">
        <v>77</v>
      </c>
      <c r="I6" s="588"/>
      <c r="J6" s="589"/>
      <c r="K6" s="611">
        <v>1647</v>
      </c>
      <c r="L6" s="588"/>
      <c r="M6" s="588"/>
      <c r="N6" s="610">
        <v>3125</v>
      </c>
      <c r="O6" s="588"/>
      <c r="P6" s="589"/>
      <c r="Q6" s="611">
        <v>0</v>
      </c>
      <c r="R6" s="588"/>
      <c r="S6" s="588"/>
      <c r="T6" s="610">
        <v>0</v>
      </c>
      <c r="U6" s="588"/>
      <c r="V6" s="589"/>
      <c r="W6" s="611">
        <v>1</v>
      </c>
      <c r="X6" s="588"/>
      <c r="Y6" s="589"/>
      <c r="Z6" s="611">
        <v>1</v>
      </c>
      <c r="AA6" s="588"/>
      <c r="AB6" s="589"/>
      <c r="AD6" s="27"/>
    </row>
    <row r="7" spans="2:37" ht="17.25" customHeight="1" x14ac:dyDescent="0.15">
      <c r="B7" s="568"/>
      <c r="C7" s="362">
        <v>26</v>
      </c>
      <c r="D7" s="352"/>
      <c r="E7" s="553">
        <v>119</v>
      </c>
      <c r="F7" s="554"/>
      <c r="G7" s="554"/>
      <c r="H7" s="553">
        <v>74</v>
      </c>
      <c r="I7" s="554"/>
      <c r="J7" s="555"/>
      <c r="K7" s="556">
        <v>1642</v>
      </c>
      <c r="L7" s="554"/>
      <c r="M7" s="554"/>
      <c r="N7" s="553">
        <v>3107</v>
      </c>
      <c r="O7" s="554"/>
      <c r="P7" s="555"/>
      <c r="Q7" s="556">
        <v>0</v>
      </c>
      <c r="R7" s="554"/>
      <c r="S7" s="554"/>
      <c r="T7" s="553">
        <v>0</v>
      </c>
      <c r="U7" s="554"/>
      <c r="V7" s="555"/>
      <c r="W7" s="556">
        <v>0</v>
      </c>
      <c r="X7" s="554"/>
      <c r="Y7" s="555"/>
      <c r="Z7" s="556">
        <v>0</v>
      </c>
      <c r="AA7" s="554"/>
      <c r="AB7" s="555"/>
    </row>
    <row r="8" spans="2:37" ht="17.25" customHeight="1" x14ac:dyDescent="0.15">
      <c r="B8" s="568"/>
      <c r="C8" s="362">
        <v>27</v>
      </c>
      <c r="D8" s="352"/>
      <c r="E8" s="553">
        <v>122</v>
      </c>
      <c r="F8" s="554"/>
      <c r="G8" s="554"/>
      <c r="H8" s="553">
        <v>77</v>
      </c>
      <c r="I8" s="554"/>
      <c r="J8" s="555"/>
      <c r="K8" s="556">
        <v>1589</v>
      </c>
      <c r="L8" s="554"/>
      <c r="M8" s="554"/>
      <c r="N8" s="553">
        <v>3036</v>
      </c>
      <c r="O8" s="554"/>
      <c r="P8" s="555"/>
      <c r="Q8" s="556">
        <v>0</v>
      </c>
      <c r="R8" s="554"/>
      <c r="S8" s="554"/>
      <c r="T8" s="553">
        <v>0</v>
      </c>
      <c r="U8" s="554"/>
      <c r="V8" s="555"/>
      <c r="W8" s="556">
        <v>0</v>
      </c>
      <c r="X8" s="554"/>
      <c r="Y8" s="555"/>
      <c r="Z8" s="556">
        <v>0</v>
      </c>
      <c r="AA8" s="554"/>
      <c r="AB8" s="555"/>
    </row>
    <row r="9" spans="2:37" ht="17.25" customHeight="1" x14ac:dyDescent="0.15">
      <c r="B9" s="568"/>
      <c r="C9" s="362">
        <v>28</v>
      </c>
      <c r="D9" s="352"/>
      <c r="E9" s="553">
        <v>118</v>
      </c>
      <c r="F9" s="554"/>
      <c r="G9" s="554"/>
      <c r="H9" s="553">
        <v>76</v>
      </c>
      <c r="I9" s="554"/>
      <c r="J9" s="555"/>
      <c r="K9" s="556">
        <v>1573</v>
      </c>
      <c r="L9" s="554"/>
      <c r="M9" s="554"/>
      <c r="N9" s="553">
        <v>3007</v>
      </c>
      <c r="O9" s="554"/>
      <c r="P9" s="555"/>
      <c r="Q9" s="556">
        <v>0</v>
      </c>
      <c r="R9" s="554"/>
      <c r="S9" s="554"/>
      <c r="T9" s="553">
        <v>0</v>
      </c>
      <c r="U9" s="554"/>
      <c r="V9" s="555"/>
      <c r="W9" s="556">
        <v>0</v>
      </c>
      <c r="X9" s="554"/>
      <c r="Y9" s="555"/>
      <c r="Z9" s="556">
        <v>0</v>
      </c>
      <c r="AA9" s="554"/>
      <c r="AB9" s="555"/>
    </row>
    <row r="10" spans="2:37" ht="17.25" customHeight="1" x14ac:dyDescent="0.15">
      <c r="B10" s="568"/>
      <c r="C10" s="362">
        <v>29</v>
      </c>
      <c r="D10" s="352"/>
      <c r="E10" s="553">
        <v>123</v>
      </c>
      <c r="F10" s="554"/>
      <c r="G10" s="554"/>
      <c r="H10" s="553">
        <v>75</v>
      </c>
      <c r="I10" s="554"/>
      <c r="J10" s="555"/>
      <c r="K10" s="556">
        <v>1557</v>
      </c>
      <c r="L10" s="554"/>
      <c r="M10" s="554"/>
      <c r="N10" s="553">
        <v>2968</v>
      </c>
      <c r="O10" s="554"/>
      <c r="P10" s="555"/>
      <c r="Q10" s="556">
        <v>0</v>
      </c>
      <c r="R10" s="554"/>
      <c r="S10" s="554"/>
      <c r="T10" s="553">
        <v>0</v>
      </c>
      <c r="U10" s="554"/>
      <c r="V10" s="555"/>
      <c r="W10" s="556">
        <v>0</v>
      </c>
      <c r="X10" s="554"/>
      <c r="Y10" s="555"/>
      <c r="Z10" s="556">
        <v>0</v>
      </c>
      <c r="AA10" s="554"/>
      <c r="AB10" s="555"/>
    </row>
    <row r="11" spans="2:37" ht="17.25" customHeight="1" x14ac:dyDescent="0.15">
      <c r="B11" s="568"/>
      <c r="C11" s="362">
        <v>30</v>
      </c>
      <c r="D11" s="352"/>
      <c r="E11" s="553">
        <v>120</v>
      </c>
      <c r="F11" s="554"/>
      <c r="G11" s="554"/>
      <c r="H11" s="553">
        <v>73</v>
      </c>
      <c r="I11" s="554"/>
      <c r="J11" s="555"/>
      <c r="K11" s="556">
        <v>1543</v>
      </c>
      <c r="L11" s="554"/>
      <c r="M11" s="554"/>
      <c r="N11" s="553">
        <v>2946</v>
      </c>
      <c r="O11" s="554"/>
      <c r="P11" s="555"/>
      <c r="Q11" s="556">
        <v>0</v>
      </c>
      <c r="R11" s="554"/>
      <c r="S11" s="554"/>
      <c r="T11" s="553">
        <v>0</v>
      </c>
      <c r="U11" s="554"/>
      <c r="V11" s="555"/>
      <c r="W11" s="556">
        <v>1</v>
      </c>
      <c r="X11" s="554"/>
      <c r="Y11" s="555"/>
      <c r="Z11" s="556">
        <v>1</v>
      </c>
      <c r="AA11" s="554"/>
      <c r="AB11" s="555"/>
    </row>
    <row r="12" spans="2:37" ht="17.25" customHeight="1" x14ac:dyDescent="0.15">
      <c r="B12" s="569"/>
      <c r="C12" s="360" t="s">
        <v>239</v>
      </c>
      <c r="D12" s="361"/>
      <c r="E12" s="560">
        <v>116</v>
      </c>
      <c r="F12" s="558"/>
      <c r="G12" s="558"/>
      <c r="H12" s="560">
        <v>72</v>
      </c>
      <c r="I12" s="558"/>
      <c r="J12" s="559"/>
      <c r="K12" s="557">
        <v>1505</v>
      </c>
      <c r="L12" s="558"/>
      <c r="M12" s="558"/>
      <c r="N12" s="560">
        <v>2889</v>
      </c>
      <c r="O12" s="558"/>
      <c r="P12" s="559"/>
      <c r="Q12" s="557">
        <v>0</v>
      </c>
      <c r="R12" s="558"/>
      <c r="S12" s="558"/>
      <c r="T12" s="560">
        <v>0</v>
      </c>
      <c r="U12" s="558"/>
      <c r="V12" s="559"/>
      <c r="W12" s="557">
        <v>0</v>
      </c>
      <c r="X12" s="558"/>
      <c r="Y12" s="559"/>
      <c r="Z12" s="557">
        <v>0</v>
      </c>
      <c r="AA12" s="558"/>
      <c r="AB12" s="559"/>
      <c r="AD12" s="65"/>
      <c r="AE12" s="65"/>
      <c r="AF12" s="65"/>
      <c r="AG12" s="65"/>
      <c r="AH12" s="65"/>
      <c r="AI12" s="65"/>
      <c r="AJ12" s="65"/>
      <c r="AK12" s="65"/>
    </row>
    <row r="13" spans="2:37" ht="17.25" customHeight="1" x14ac:dyDescent="0.15">
      <c r="B13" s="355" t="s">
        <v>218</v>
      </c>
      <c r="C13" s="356"/>
      <c r="D13" s="90" t="s">
        <v>227</v>
      </c>
      <c r="E13" s="590">
        <v>102</v>
      </c>
      <c r="F13" s="591"/>
      <c r="G13" s="591"/>
      <c r="H13" s="590">
        <v>44</v>
      </c>
      <c r="I13" s="591"/>
      <c r="J13" s="592"/>
      <c r="K13" s="591">
        <v>1385</v>
      </c>
      <c r="L13" s="591"/>
      <c r="M13" s="591"/>
      <c r="N13" s="590">
        <v>2673</v>
      </c>
      <c r="O13" s="591"/>
      <c r="P13" s="592"/>
      <c r="Q13" s="591">
        <v>0</v>
      </c>
      <c r="R13" s="591"/>
      <c r="S13" s="591"/>
      <c r="T13" s="590">
        <v>0</v>
      </c>
      <c r="U13" s="591"/>
      <c r="V13" s="592"/>
      <c r="W13" s="591">
        <v>0</v>
      </c>
      <c r="X13" s="591"/>
      <c r="Y13" s="592"/>
      <c r="Z13" s="591">
        <v>0</v>
      </c>
      <c r="AA13" s="591"/>
      <c r="AB13" s="592"/>
      <c r="AC13" s="51"/>
      <c r="AD13" s="65"/>
    </row>
    <row r="14" spans="2:37" ht="17.25" customHeight="1" x14ac:dyDescent="0.15">
      <c r="B14" s="77"/>
      <c r="D14" s="91"/>
      <c r="E14" s="553"/>
      <c r="F14" s="556"/>
      <c r="G14" s="556"/>
      <c r="H14" s="553"/>
      <c r="I14" s="556"/>
      <c r="J14" s="607"/>
      <c r="K14" s="556"/>
      <c r="L14" s="556"/>
      <c r="M14" s="556"/>
      <c r="N14" s="553"/>
      <c r="O14" s="556"/>
      <c r="P14" s="607"/>
      <c r="Q14" s="556"/>
      <c r="R14" s="556"/>
      <c r="S14" s="556"/>
      <c r="T14" s="553"/>
      <c r="U14" s="556"/>
      <c r="V14" s="607"/>
      <c r="W14" s="556"/>
      <c r="X14" s="556"/>
      <c r="Y14" s="607"/>
      <c r="Z14" s="556"/>
      <c r="AA14" s="556"/>
      <c r="AB14" s="607"/>
      <c r="AC14" s="51"/>
      <c r="AD14" s="65"/>
    </row>
    <row r="15" spans="2:37" ht="17.25" customHeight="1" x14ac:dyDescent="0.15">
      <c r="B15" s="80"/>
      <c r="C15" s="202"/>
      <c r="D15" s="90" t="s">
        <v>228</v>
      </c>
      <c r="E15" s="590">
        <v>96</v>
      </c>
      <c r="F15" s="591"/>
      <c r="G15" s="591"/>
      <c r="H15" s="590">
        <v>45</v>
      </c>
      <c r="I15" s="591"/>
      <c r="J15" s="592"/>
      <c r="K15" s="591">
        <v>1593</v>
      </c>
      <c r="L15" s="591"/>
      <c r="M15" s="591"/>
      <c r="N15" s="590">
        <v>3067</v>
      </c>
      <c r="O15" s="591"/>
      <c r="P15" s="592"/>
      <c r="Q15" s="591">
        <v>0</v>
      </c>
      <c r="R15" s="591"/>
      <c r="S15" s="591"/>
      <c r="T15" s="590">
        <v>0</v>
      </c>
      <c r="U15" s="591"/>
      <c r="V15" s="592"/>
      <c r="W15" s="591">
        <v>0</v>
      </c>
      <c r="X15" s="591"/>
      <c r="Y15" s="592"/>
      <c r="Z15" s="591">
        <v>0</v>
      </c>
      <c r="AA15" s="591"/>
      <c r="AB15" s="592"/>
    </row>
    <row r="16" spans="2:37" ht="17.25" customHeight="1" x14ac:dyDescent="0.15">
      <c r="B16" s="355" t="s">
        <v>230</v>
      </c>
      <c r="C16" s="356"/>
      <c r="D16" s="90" t="s">
        <v>229</v>
      </c>
      <c r="E16" s="590">
        <v>92</v>
      </c>
      <c r="F16" s="591"/>
      <c r="G16" s="591"/>
      <c r="H16" s="590">
        <v>54</v>
      </c>
      <c r="I16" s="591"/>
      <c r="J16" s="592"/>
      <c r="K16" s="591">
        <v>1483</v>
      </c>
      <c r="L16" s="591"/>
      <c r="M16" s="591"/>
      <c r="N16" s="590">
        <v>2901</v>
      </c>
      <c r="O16" s="591"/>
      <c r="P16" s="592"/>
      <c r="Q16" s="591">
        <v>0</v>
      </c>
      <c r="R16" s="591"/>
      <c r="S16" s="591"/>
      <c r="T16" s="590">
        <v>0</v>
      </c>
      <c r="U16" s="591"/>
      <c r="V16" s="592"/>
      <c r="W16" s="591">
        <v>0</v>
      </c>
      <c r="X16" s="591"/>
      <c r="Y16" s="592"/>
      <c r="Z16" s="591">
        <v>0</v>
      </c>
      <c r="AA16" s="591"/>
      <c r="AB16" s="592"/>
    </row>
    <row r="17" spans="2:28" ht="17.25" customHeight="1" x14ac:dyDescent="0.15">
      <c r="B17" s="80"/>
      <c r="C17" s="207"/>
      <c r="D17" s="90" t="s">
        <v>234</v>
      </c>
      <c r="E17" s="590">
        <v>146</v>
      </c>
      <c r="F17" s="591"/>
      <c r="G17" s="591"/>
      <c r="H17" s="590">
        <v>49</v>
      </c>
      <c r="I17" s="591"/>
      <c r="J17" s="592"/>
      <c r="K17" s="591">
        <v>1440</v>
      </c>
      <c r="L17" s="591"/>
      <c r="M17" s="591"/>
      <c r="N17" s="590">
        <v>2761</v>
      </c>
      <c r="O17" s="591"/>
      <c r="P17" s="592"/>
      <c r="Q17" s="591">
        <v>0</v>
      </c>
      <c r="R17" s="591"/>
      <c r="S17" s="591"/>
      <c r="T17" s="590">
        <v>0</v>
      </c>
      <c r="U17" s="591"/>
      <c r="V17" s="592"/>
      <c r="W17" s="591">
        <v>0</v>
      </c>
      <c r="X17" s="591"/>
      <c r="Y17" s="592"/>
      <c r="Z17" s="591">
        <v>0</v>
      </c>
      <c r="AA17" s="591"/>
      <c r="AB17" s="592"/>
    </row>
    <row r="18" spans="2:28" ht="17.25" customHeight="1" x14ac:dyDescent="0.15">
      <c r="B18" s="80"/>
      <c r="C18" s="228"/>
      <c r="D18" s="90" t="s">
        <v>213</v>
      </c>
      <c r="E18" s="590">
        <v>128</v>
      </c>
      <c r="F18" s="591"/>
      <c r="G18" s="591"/>
      <c r="H18" s="590">
        <v>70</v>
      </c>
      <c r="I18" s="591"/>
      <c r="J18" s="592"/>
      <c r="K18" s="591">
        <v>1513</v>
      </c>
      <c r="L18" s="591"/>
      <c r="M18" s="591"/>
      <c r="N18" s="590">
        <v>2863</v>
      </c>
      <c r="O18" s="591"/>
      <c r="P18" s="592"/>
      <c r="Q18" s="591">
        <v>0</v>
      </c>
      <c r="R18" s="591"/>
      <c r="S18" s="591"/>
      <c r="T18" s="590">
        <v>0</v>
      </c>
      <c r="U18" s="591"/>
      <c r="V18" s="592"/>
      <c r="W18" s="591">
        <v>0</v>
      </c>
      <c r="X18" s="591"/>
      <c r="Y18" s="592"/>
      <c r="Z18" s="591">
        <v>0</v>
      </c>
      <c r="AA18" s="591"/>
      <c r="AB18" s="592"/>
    </row>
    <row r="19" spans="2:28" ht="17.25" customHeight="1" x14ac:dyDescent="0.15">
      <c r="B19" s="80"/>
      <c r="C19" s="233"/>
      <c r="D19" s="90" t="s">
        <v>215</v>
      </c>
      <c r="E19" s="590">
        <v>135</v>
      </c>
      <c r="F19" s="591"/>
      <c r="G19" s="591"/>
      <c r="H19" s="590">
        <v>56</v>
      </c>
      <c r="I19" s="591"/>
      <c r="J19" s="592"/>
      <c r="K19" s="591">
        <v>1430</v>
      </c>
      <c r="L19" s="591"/>
      <c r="M19" s="591"/>
      <c r="N19" s="590">
        <v>2737</v>
      </c>
      <c r="O19" s="591"/>
      <c r="P19" s="592"/>
      <c r="Q19" s="591">
        <v>0</v>
      </c>
      <c r="R19" s="591"/>
      <c r="S19" s="591"/>
      <c r="T19" s="590">
        <v>0</v>
      </c>
      <c r="U19" s="591"/>
      <c r="V19" s="592"/>
      <c r="W19" s="591">
        <v>0</v>
      </c>
      <c r="X19" s="591"/>
      <c r="Y19" s="592"/>
      <c r="Z19" s="591">
        <v>0</v>
      </c>
      <c r="AA19" s="591"/>
      <c r="AB19" s="592"/>
    </row>
    <row r="20" spans="2:28" s="50" customFormat="1" ht="17.25" customHeight="1" x14ac:dyDescent="0.15">
      <c r="B20" s="80"/>
      <c r="C20" s="240"/>
      <c r="D20" s="90" t="s">
        <v>216</v>
      </c>
      <c r="E20" s="590">
        <v>123</v>
      </c>
      <c r="F20" s="591"/>
      <c r="G20" s="591"/>
      <c r="H20" s="590">
        <v>97</v>
      </c>
      <c r="I20" s="591"/>
      <c r="J20" s="592"/>
      <c r="K20" s="591">
        <v>1470</v>
      </c>
      <c r="L20" s="591"/>
      <c r="M20" s="591"/>
      <c r="N20" s="590">
        <v>2724</v>
      </c>
      <c r="O20" s="591"/>
      <c r="P20" s="592"/>
      <c r="Q20" s="591">
        <v>0</v>
      </c>
      <c r="R20" s="591"/>
      <c r="S20" s="591"/>
      <c r="T20" s="590">
        <v>0</v>
      </c>
      <c r="U20" s="591"/>
      <c r="V20" s="592"/>
      <c r="W20" s="591">
        <v>0</v>
      </c>
      <c r="X20" s="591"/>
      <c r="Y20" s="592"/>
      <c r="Z20" s="591">
        <v>0</v>
      </c>
      <c r="AA20" s="591"/>
      <c r="AB20" s="592"/>
    </row>
    <row r="21" spans="2:28" ht="17.25" customHeight="1" x14ac:dyDescent="0.15">
      <c r="B21" s="102"/>
      <c r="C21" s="67"/>
      <c r="D21" s="90" t="s">
        <v>217</v>
      </c>
      <c r="E21" s="590">
        <v>119</v>
      </c>
      <c r="F21" s="591"/>
      <c r="G21" s="591"/>
      <c r="H21" s="590">
        <v>127</v>
      </c>
      <c r="I21" s="591"/>
      <c r="J21" s="592"/>
      <c r="K21" s="591">
        <v>1478</v>
      </c>
      <c r="L21" s="591"/>
      <c r="M21" s="591"/>
      <c r="N21" s="590">
        <v>2815</v>
      </c>
      <c r="O21" s="591"/>
      <c r="P21" s="592"/>
      <c r="Q21" s="591">
        <v>0</v>
      </c>
      <c r="R21" s="591"/>
      <c r="S21" s="591"/>
      <c r="T21" s="590">
        <v>0</v>
      </c>
      <c r="U21" s="591"/>
      <c r="V21" s="592"/>
      <c r="W21" s="591">
        <v>0</v>
      </c>
      <c r="X21" s="591"/>
      <c r="Y21" s="592"/>
      <c r="Z21" s="591">
        <v>0</v>
      </c>
      <c r="AA21" s="591"/>
      <c r="AB21" s="592"/>
    </row>
    <row r="22" spans="2:28" ht="17.25" customHeight="1" x14ac:dyDescent="0.15">
      <c r="B22" s="102"/>
      <c r="C22" s="67"/>
      <c r="D22" s="90" t="s">
        <v>219</v>
      </c>
      <c r="E22" s="590">
        <v>84</v>
      </c>
      <c r="F22" s="591"/>
      <c r="G22" s="591"/>
      <c r="H22" s="590">
        <v>109</v>
      </c>
      <c r="I22" s="591"/>
      <c r="J22" s="592"/>
      <c r="K22" s="591">
        <v>1531</v>
      </c>
      <c r="L22" s="591"/>
      <c r="M22" s="591"/>
      <c r="N22" s="590">
        <v>2984</v>
      </c>
      <c r="O22" s="591"/>
      <c r="P22" s="592"/>
      <c r="Q22" s="591">
        <v>0</v>
      </c>
      <c r="R22" s="591"/>
      <c r="S22" s="591"/>
      <c r="T22" s="590">
        <v>0</v>
      </c>
      <c r="U22" s="591"/>
      <c r="V22" s="592"/>
      <c r="W22" s="591">
        <v>0</v>
      </c>
      <c r="X22" s="591"/>
      <c r="Y22" s="592"/>
      <c r="Z22" s="591">
        <v>0</v>
      </c>
      <c r="AA22" s="591"/>
      <c r="AB22" s="592"/>
    </row>
    <row r="23" spans="2:28" ht="17.25" customHeight="1" x14ac:dyDescent="0.15">
      <c r="B23" s="80"/>
      <c r="C23" s="244"/>
      <c r="D23" s="90" t="s">
        <v>223</v>
      </c>
      <c r="E23" s="590">
        <v>94</v>
      </c>
      <c r="F23" s="591"/>
      <c r="G23" s="591"/>
      <c r="H23" s="590">
        <v>67</v>
      </c>
      <c r="I23" s="591"/>
      <c r="J23" s="592"/>
      <c r="K23" s="591">
        <v>1453</v>
      </c>
      <c r="L23" s="591"/>
      <c r="M23" s="591"/>
      <c r="N23" s="590">
        <v>2790</v>
      </c>
      <c r="O23" s="591"/>
      <c r="P23" s="592"/>
      <c r="Q23" s="591">
        <v>0</v>
      </c>
      <c r="R23" s="591"/>
      <c r="S23" s="591"/>
      <c r="T23" s="590">
        <v>0</v>
      </c>
      <c r="U23" s="591"/>
      <c r="V23" s="592"/>
      <c r="W23" s="591">
        <v>0</v>
      </c>
      <c r="X23" s="591"/>
      <c r="Y23" s="592"/>
      <c r="Z23" s="591">
        <v>0</v>
      </c>
      <c r="AA23" s="591"/>
      <c r="AB23" s="592"/>
    </row>
    <row r="24" spans="2:28" ht="17.25" customHeight="1" x14ac:dyDescent="0.15">
      <c r="B24" s="102"/>
      <c r="C24" s="67"/>
      <c r="D24" s="90" t="s">
        <v>225</v>
      </c>
      <c r="E24" s="590">
        <v>92</v>
      </c>
      <c r="F24" s="591"/>
      <c r="G24" s="591"/>
      <c r="H24" s="590">
        <v>54</v>
      </c>
      <c r="I24" s="591"/>
      <c r="J24" s="592"/>
      <c r="K24" s="591">
        <v>1558</v>
      </c>
      <c r="L24" s="591"/>
      <c r="M24" s="591"/>
      <c r="N24" s="590">
        <v>2965</v>
      </c>
      <c r="O24" s="591"/>
      <c r="P24" s="592"/>
      <c r="Q24" s="591">
        <v>0</v>
      </c>
      <c r="R24" s="591"/>
      <c r="S24" s="591"/>
      <c r="T24" s="590">
        <v>0</v>
      </c>
      <c r="U24" s="591"/>
      <c r="V24" s="592"/>
      <c r="W24" s="591">
        <v>0</v>
      </c>
      <c r="X24" s="591"/>
      <c r="Y24" s="592"/>
      <c r="Z24" s="591">
        <v>0</v>
      </c>
      <c r="AA24" s="591"/>
      <c r="AB24" s="592"/>
    </row>
    <row r="25" spans="2:28" ht="17.25" customHeight="1" x14ac:dyDescent="0.15">
      <c r="B25" s="80"/>
      <c r="C25" s="244"/>
      <c r="D25" s="90" t="s">
        <v>226</v>
      </c>
      <c r="E25" s="590">
        <v>103</v>
      </c>
      <c r="F25" s="591"/>
      <c r="G25" s="591"/>
      <c r="H25" s="590">
        <v>43</v>
      </c>
      <c r="I25" s="591"/>
      <c r="J25" s="592"/>
      <c r="K25" s="591">
        <v>1365</v>
      </c>
      <c r="L25" s="591"/>
      <c r="M25" s="591"/>
      <c r="N25" s="590">
        <v>2678</v>
      </c>
      <c r="O25" s="591"/>
      <c r="P25" s="592"/>
      <c r="Q25" s="591">
        <v>0</v>
      </c>
      <c r="R25" s="591"/>
      <c r="S25" s="591"/>
      <c r="T25" s="590">
        <v>0</v>
      </c>
      <c r="U25" s="591"/>
      <c r="V25" s="592"/>
      <c r="W25" s="591">
        <v>0</v>
      </c>
      <c r="X25" s="591"/>
      <c r="Y25" s="592"/>
      <c r="Z25" s="591">
        <v>0</v>
      </c>
      <c r="AA25" s="591"/>
      <c r="AB25" s="592"/>
    </row>
    <row r="26" spans="2:28" ht="17.25" customHeight="1" x14ac:dyDescent="0.15">
      <c r="B26" s="204"/>
      <c r="C26" s="205"/>
      <c r="D26" s="95" t="s">
        <v>227</v>
      </c>
      <c r="E26" s="600">
        <f>E28+E30+E34+E36+E38+E40+E42+E44+E46</f>
        <v>68</v>
      </c>
      <c r="F26" s="598"/>
      <c r="G26" s="598"/>
      <c r="H26" s="600">
        <f>H28+H30+H34+H36+H38+H40+H42+H44+H46</f>
        <v>66</v>
      </c>
      <c r="I26" s="598"/>
      <c r="J26" s="599"/>
      <c r="K26" s="598">
        <f>K28+K30+K34+K36+K38+K40+K42+K44+K46</f>
        <v>1508</v>
      </c>
      <c r="L26" s="598"/>
      <c r="M26" s="598"/>
      <c r="N26" s="600">
        <f>N28+N30+N34+N36+N38+N40+N42+N44+N46</f>
        <v>2888</v>
      </c>
      <c r="O26" s="598"/>
      <c r="P26" s="599"/>
      <c r="Q26" s="598">
        <f>Q28+Q30+Q34+Q36+Q38+Q40+Q42+Q44+Q46</f>
        <v>0</v>
      </c>
      <c r="R26" s="598"/>
      <c r="S26" s="598"/>
      <c r="T26" s="600">
        <f>T28+T30+T34+T36+T38+T40+T42+T44+T46</f>
        <v>0</v>
      </c>
      <c r="U26" s="598"/>
      <c r="V26" s="599"/>
      <c r="W26" s="598">
        <f>W28+W30+W34+W36+W38+W40+W42+W44+W46</f>
        <v>0</v>
      </c>
      <c r="X26" s="598"/>
      <c r="Y26" s="599"/>
      <c r="Z26" s="598">
        <f>Z28+Z30+Z34+Z36+Z38+Z40+Z42+Z44+Z46</f>
        <v>0</v>
      </c>
      <c r="AA26" s="598"/>
      <c r="AB26" s="599"/>
    </row>
    <row r="27" spans="2:28" ht="20.25" customHeight="1" x14ac:dyDescent="0.15">
      <c r="B27" s="576" t="s">
        <v>8</v>
      </c>
      <c r="C27" s="577"/>
      <c r="D27" s="578"/>
      <c r="E27" s="338">
        <f>IF(ISERROR((E26-E13)/E13*100),"―",(E26-E13)/E13*100)</f>
        <v>-33.333333333333329</v>
      </c>
      <c r="F27" s="339"/>
      <c r="G27" s="339"/>
      <c r="H27" s="338">
        <f>IF(ISERROR((H26-H13)/H13*100),"―",(H26-H13)/H13*100)</f>
        <v>50</v>
      </c>
      <c r="I27" s="339"/>
      <c r="J27" s="373"/>
      <c r="K27" s="339">
        <f>IF(ISERROR((K26-K13)/K13*100),"―",(K26-K13)/K13*100)</f>
        <v>8.8808664259927799</v>
      </c>
      <c r="L27" s="339"/>
      <c r="M27" s="339"/>
      <c r="N27" s="338">
        <f>IF(ISERROR((N26-N13)/N13*100),"―",(N26-N13)/N13*100)</f>
        <v>8.0433969322858214</v>
      </c>
      <c r="O27" s="339"/>
      <c r="P27" s="373"/>
      <c r="Q27" s="616" t="str">
        <f>IF(ISERROR((Q26-Q13)/Q13*100),"―",(Q26-Q13)/Q13*100)</f>
        <v>―</v>
      </c>
      <c r="R27" s="616"/>
      <c r="S27" s="616"/>
      <c r="T27" s="617" t="str">
        <f>IF(ISERROR((T26-T13)/T13*100),"―",(T26-T13)/T13*100)</f>
        <v>―</v>
      </c>
      <c r="U27" s="616"/>
      <c r="V27" s="618"/>
      <c r="W27" s="616" t="str">
        <f>IF(ISERROR((W26-W13)/W13*100),"―",(W26-W13)/W13*100)</f>
        <v>―</v>
      </c>
      <c r="X27" s="616"/>
      <c r="Y27" s="618"/>
      <c r="Z27" s="616" t="str">
        <f>IF(ISERROR((Z26-Z13)/Z13*100),"―",(Z26-Z13)/Z13*100)</f>
        <v>―</v>
      </c>
      <c r="AA27" s="616"/>
      <c r="AB27" s="618"/>
    </row>
    <row r="28" spans="2:28" ht="17.25" customHeight="1" x14ac:dyDescent="0.15">
      <c r="B28" s="582" t="s">
        <v>88</v>
      </c>
      <c r="C28" s="410" t="s">
        <v>9</v>
      </c>
      <c r="D28" s="333"/>
      <c r="E28" s="621">
        <v>42</v>
      </c>
      <c r="F28" s="619"/>
      <c r="G28" s="619"/>
      <c r="H28" s="621">
        <v>48</v>
      </c>
      <c r="I28" s="619"/>
      <c r="J28" s="620"/>
      <c r="K28" s="619">
        <v>994</v>
      </c>
      <c r="L28" s="619"/>
      <c r="M28" s="619"/>
      <c r="N28" s="621">
        <v>1910</v>
      </c>
      <c r="O28" s="619"/>
      <c r="P28" s="620"/>
      <c r="Q28" s="619">
        <v>0</v>
      </c>
      <c r="R28" s="619"/>
      <c r="S28" s="619"/>
      <c r="T28" s="621">
        <v>0</v>
      </c>
      <c r="U28" s="619"/>
      <c r="V28" s="620"/>
      <c r="W28" s="619">
        <v>0</v>
      </c>
      <c r="X28" s="619"/>
      <c r="Y28" s="620"/>
      <c r="Z28" s="619">
        <v>0</v>
      </c>
      <c r="AA28" s="619"/>
      <c r="AB28" s="620"/>
    </row>
    <row r="29" spans="2:28" ht="17.25" customHeight="1" x14ac:dyDescent="0.15">
      <c r="B29" s="580"/>
      <c r="C29" s="330"/>
      <c r="D29" s="331"/>
      <c r="E29" s="187" t="s">
        <v>186</v>
      </c>
      <c r="F29" s="188">
        <v>75</v>
      </c>
      <c r="G29" s="189" t="s">
        <v>187</v>
      </c>
      <c r="H29" s="187" t="s">
        <v>186</v>
      </c>
      <c r="I29" s="188">
        <v>22</v>
      </c>
      <c r="J29" s="190" t="s">
        <v>187</v>
      </c>
      <c r="K29" s="189" t="s">
        <v>186</v>
      </c>
      <c r="L29" s="169">
        <v>885</v>
      </c>
      <c r="M29" s="189" t="s">
        <v>187</v>
      </c>
      <c r="N29" s="187" t="s">
        <v>186</v>
      </c>
      <c r="O29" s="169">
        <v>1718</v>
      </c>
      <c r="P29" s="190" t="s">
        <v>187</v>
      </c>
      <c r="Q29" s="189" t="s">
        <v>186</v>
      </c>
      <c r="R29" s="188">
        <v>0</v>
      </c>
      <c r="S29" s="189" t="s">
        <v>187</v>
      </c>
      <c r="T29" s="187" t="s">
        <v>211</v>
      </c>
      <c r="U29" s="188">
        <v>0</v>
      </c>
      <c r="V29" s="190" t="s">
        <v>187</v>
      </c>
      <c r="W29" s="189" t="s">
        <v>186</v>
      </c>
      <c r="X29" s="188">
        <v>0</v>
      </c>
      <c r="Y29" s="190" t="s">
        <v>187</v>
      </c>
      <c r="Z29" s="189" t="s">
        <v>186</v>
      </c>
      <c r="AA29" s="188">
        <v>0</v>
      </c>
      <c r="AB29" s="190" t="s">
        <v>187</v>
      </c>
    </row>
    <row r="30" spans="2:28" ht="17.25" customHeight="1" x14ac:dyDescent="0.15">
      <c r="B30" s="580"/>
      <c r="C30" s="410" t="s">
        <v>10</v>
      </c>
      <c r="D30" s="333"/>
      <c r="E30" s="621">
        <v>4</v>
      </c>
      <c r="F30" s="619"/>
      <c r="G30" s="619"/>
      <c r="H30" s="621">
        <v>1</v>
      </c>
      <c r="I30" s="619"/>
      <c r="J30" s="620"/>
      <c r="K30" s="619">
        <v>32</v>
      </c>
      <c r="L30" s="619"/>
      <c r="M30" s="619"/>
      <c r="N30" s="621">
        <v>57</v>
      </c>
      <c r="O30" s="619"/>
      <c r="P30" s="620"/>
      <c r="Q30" s="619">
        <v>0</v>
      </c>
      <c r="R30" s="619"/>
      <c r="S30" s="619"/>
      <c r="T30" s="621">
        <v>0</v>
      </c>
      <c r="U30" s="619"/>
      <c r="V30" s="620"/>
      <c r="W30" s="619">
        <v>0</v>
      </c>
      <c r="X30" s="619"/>
      <c r="Y30" s="620"/>
      <c r="Z30" s="619">
        <v>0</v>
      </c>
      <c r="AA30" s="619"/>
      <c r="AB30" s="620"/>
    </row>
    <row r="31" spans="2:28" ht="17.25" customHeight="1" x14ac:dyDescent="0.15">
      <c r="B31" s="580"/>
      <c r="C31" s="410"/>
      <c r="D31" s="333"/>
      <c r="E31" s="187" t="s">
        <v>186</v>
      </c>
      <c r="F31" s="188">
        <v>6</v>
      </c>
      <c r="G31" s="189" t="s">
        <v>187</v>
      </c>
      <c r="H31" s="187" t="s">
        <v>186</v>
      </c>
      <c r="I31" s="188">
        <v>3</v>
      </c>
      <c r="J31" s="190" t="s">
        <v>187</v>
      </c>
      <c r="K31" s="189" t="s">
        <v>186</v>
      </c>
      <c r="L31" s="169">
        <v>23</v>
      </c>
      <c r="M31" s="189" t="s">
        <v>187</v>
      </c>
      <c r="N31" s="187" t="s">
        <v>186</v>
      </c>
      <c r="O31" s="169">
        <v>42</v>
      </c>
      <c r="P31" s="190" t="s">
        <v>187</v>
      </c>
      <c r="Q31" s="189" t="s">
        <v>186</v>
      </c>
      <c r="R31" s="188">
        <v>0</v>
      </c>
      <c r="S31" s="189" t="s">
        <v>187</v>
      </c>
      <c r="T31" s="187" t="s">
        <v>186</v>
      </c>
      <c r="U31" s="188">
        <v>0</v>
      </c>
      <c r="V31" s="190" t="s">
        <v>187</v>
      </c>
      <c r="W31" s="189" t="s">
        <v>186</v>
      </c>
      <c r="X31" s="188">
        <v>0</v>
      </c>
      <c r="Y31" s="190" t="s">
        <v>187</v>
      </c>
      <c r="Z31" s="189" t="s">
        <v>186</v>
      </c>
      <c r="AA31" s="188">
        <v>0</v>
      </c>
      <c r="AB31" s="190" t="s">
        <v>187</v>
      </c>
    </row>
    <row r="32" spans="2:28" ht="17.25" customHeight="1" x14ac:dyDescent="0.15">
      <c r="B32" s="163" t="s">
        <v>103</v>
      </c>
      <c r="C32" s="414" t="s">
        <v>105</v>
      </c>
      <c r="D32" s="347"/>
      <c r="E32" s="626">
        <v>4</v>
      </c>
      <c r="F32" s="627"/>
      <c r="G32" s="627"/>
      <c r="H32" s="626">
        <v>1</v>
      </c>
      <c r="I32" s="627"/>
      <c r="J32" s="628"/>
      <c r="K32" s="627">
        <v>19</v>
      </c>
      <c r="L32" s="627"/>
      <c r="M32" s="627"/>
      <c r="N32" s="626">
        <v>35</v>
      </c>
      <c r="O32" s="627"/>
      <c r="P32" s="628"/>
      <c r="Q32" s="627">
        <v>0</v>
      </c>
      <c r="R32" s="627"/>
      <c r="S32" s="627"/>
      <c r="T32" s="626">
        <v>0</v>
      </c>
      <c r="U32" s="627"/>
      <c r="V32" s="628"/>
      <c r="W32" s="627">
        <v>0</v>
      </c>
      <c r="X32" s="627"/>
      <c r="Y32" s="628"/>
      <c r="Z32" s="627">
        <v>0</v>
      </c>
      <c r="AA32" s="627"/>
      <c r="AB32" s="628"/>
    </row>
    <row r="33" spans="2:28" ht="17.25" customHeight="1" x14ac:dyDescent="0.15">
      <c r="B33" s="164">
        <v>11</v>
      </c>
      <c r="C33" s="629"/>
      <c r="D33" s="630"/>
      <c r="E33" s="191" t="s">
        <v>186</v>
      </c>
      <c r="F33" s="192">
        <v>3</v>
      </c>
      <c r="G33" s="193" t="s">
        <v>187</v>
      </c>
      <c r="H33" s="191" t="s">
        <v>186</v>
      </c>
      <c r="I33" s="192">
        <v>3</v>
      </c>
      <c r="J33" s="194" t="s">
        <v>187</v>
      </c>
      <c r="K33" s="193" t="s">
        <v>186</v>
      </c>
      <c r="L33" s="173">
        <v>14</v>
      </c>
      <c r="M33" s="193" t="s">
        <v>91</v>
      </c>
      <c r="N33" s="191" t="s">
        <v>186</v>
      </c>
      <c r="O33" s="173">
        <v>26</v>
      </c>
      <c r="P33" s="194" t="s">
        <v>187</v>
      </c>
      <c r="Q33" s="193" t="s">
        <v>186</v>
      </c>
      <c r="R33" s="192">
        <v>0</v>
      </c>
      <c r="S33" s="193" t="s">
        <v>187</v>
      </c>
      <c r="T33" s="191" t="s">
        <v>186</v>
      </c>
      <c r="U33" s="192">
        <v>0</v>
      </c>
      <c r="V33" s="194" t="s">
        <v>187</v>
      </c>
      <c r="W33" s="193" t="s">
        <v>186</v>
      </c>
      <c r="X33" s="192">
        <v>0</v>
      </c>
      <c r="Y33" s="194" t="s">
        <v>187</v>
      </c>
      <c r="Z33" s="193" t="s">
        <v>186</v>
      </c>
      <c r="AA33" s="192">
        <v>0</v>
      </c>
      <c r="AB33" s="194" t="s">
        <v>187</v>
      </c>
    </row>
    <row r="34" spans="2:28" ht="17.25" customHeight="1" x14ac:dyDescent="0.15">
      <c r="B34" s="163" t="s">
        <v>89</v>
      </c>
      <c r="C34" s="410" t="s">
        <v>11</v>
      </c>
      <c r="D34" s="333"/>
      <c r="E34" s="621">
        <v>5</v>
      </c>
      <c r="F34" s="619"/>
      <c r="G34" s="619"/>
      <c r="H34" s="621">
        <v>3</v>
      </c>
      <c r="I34" s="619"/>
      <c r="J34" s="620"/>
      <c r="K34" s="619">
        <v>103</v>
      </c>
      <c r="L34" s="619"/>
      <c r="M34" s="619"/>
      <c r="N34" s="621">
        <v>189</v>
      </c>
      <c r="O34" s="619"/>
      <c r="P34" s="620"/>
      <c r="Q34" s="619">
        <v>0</v>
      </c>
      <c r="R34" s="619"/>
      <c r="S34" s="619"/>
      <c r="T34" s="621">
        <v>0</v>
      </c>
      <c r="U34" s="619"/>
      <c r="V34" s="620"/>
      <c r="W34" s="619">
        <v>0</v>
      </c>
      <c r="X34" s="619"/>
      <c r="Y34" s="620"/>
      <c r="Z34" s="619">
        <v>0</v>
      </c>
      <c r="AA34" s="619"/>
      <c r="AB34" s="620"/>
    </row>
    <row r="35" spans="2:28" ht="17.25" customHeight="1" x14ac:dyDescent="0.15">
      <c r="B35" s="163" t="s">
        <v>94</v>
      </c>
      <c r="C35" s="330"/>
      <c r="D35" s="331"/>
      <c r="E35" s="187" t="s">
        <v>186</v>
      </c>
      <c r="F35" s="188">
        <v>2</v>
      </c>
      <c r="G35" s="189" t="s">
        <v>187</v>
      </c>
      <c r="H35" s="187" t="s">
        <v>186</v>
      </c>
      <c r="I35" s="188">
        <v>3</v>
      </c>
      <c r="J35" s="190" t="s">
        <v>187</v>
      </c>
      <c r="K35" s="189" t="s">
        <v>186</v>
      </c>
      <c r="L35" s="169">
        <v>102</v>
      </c>
      <c r="M35" s="189" t="s">
        <v>187</v>
      </c>
      <c r="N35" s="187" t="s">
        <v>186</v>
      </c>
      <c r="O35" s="169">
        <v>188</v>
      </c>
      <c r="P35" s="190" t="s">
        <v>187</v>
      </c>
      <c r="Q35" s="189" t="s">
        <v>186</v>
      </c>
      <c r="R35" s="188">
        <v>0</v>
      </c>
      <c r="S35" s="189" t="s">
        <v>187</v>
      </c>
      <c r="T35" s="187" t="s">
        <v>186</v>
      </c>
      <c r="U35" s="188">
        <v>0</v>
      </c>
      <c r="V35" s="190" t="s">
        <v>187</v>
      </c>
      <c r="W35" s="189" t="s">
        <v>186</v>
      </c>
      <c r="X35" s="188">
        <v>0</v>
      </c>
      <c r="Y35" s="190" t="s">
        <v>187</v>
      </c>
      <c r="Z35" s="189" t="s">
        <v>186</v>
      </c>
      <c r="AA35" s="188">
        <v>0</v>
      </c>
      <c r="AB35" s="190" t="s">
        <v>187</v>
      </c>
    </row>
    <row r="36" spans="2:28" ht="17.25" customHeight="1" x14ac:dyDescent="0.15">
      <c r="B36" s="164" t="s">
        <v>124</v>
      </c>
      <c r="C36" s="410" t="s">
        <v>12</v>
      </c>
      <c r="D36" s="333"/>
      <c r="E36" s="621">
        <v>4</v>
      </c>
      <c r="F36" s="619"/>
      <c r="G36" s="619"/>
      <c r="H36" s="621">
        <v>3</v>
      </c>
      <c r="I36" s="619"/>
      <c r="J36" s="620"/>
      <c r="K36" s="619">
        <v>27</v>
      </c>
      <c r="L36" s="619"/>
      <c r="M36" s="619"/>
      <c r="N36" s="621">
        <v>51</v>
      </c>
      <c r="O36" s="619"/>
      <c r="P36" s="620"/>
      <c r="Q36" s="619">
        <v>0</v>
      </c>
      <c r="R36" s="619"/>
      <c r="S36" s="619"/>
      <c r="T36" s="621">
        <v>0</v>
      </c>
      <c r="U36" s="619"/>
      <c r="V36" s="620"/>
      <c r="W36" s="619">
        <v>0</v>
      </c>
      <c r="X36" s="619"/>
      <c r="Y36" s="620"/>
      <c r="Z36" s="619">
        <v>0</v>
      </c>
      <c r="AA36" s="619"/>
      <c r="AB36" s="620"/>
    </row>
    <row r="37" spans="2:28" ht="17.25" customHeight="1" x14ac:dyDescent="0.15">
      <c r="B37" s="580" t="s">
        <v>67</v>
      </c>
      <c r="C37" s="330"/>
      <c r="D37" s="331"/>
      <c r="E37" s="187" t="s">
        <v>186</v>
      </c>
      <c r="F37" s="188">
        <v>3</v>
      </c>
      <c r="G37" s="189" t="s">
        <v>187</v>
      </c>
      <c r="H37" s="187" t="s">
        <v>186</v>
      </c>
      <c r="I37" s="188">
        <v>2</v>
      </c>
      <c r="J37" s="190" t="s">
        <v>187</v>
      </c>
      <c r="K37" s="189" t="s">
        <v>186</v>
      </c>
      <c r="L37" s="169">
        <v>23</v>
      </c>
      <c r="M37" s="189" t="s">
        <v>187</v>
      </c>
      <c r="N37" s="187" t="s">
        <v>186</v>
      </c>
      <c r="O37" s="169">
        <v>45</v>
      </c>
      <c r="P37" s="190" t="s">
        <v>187</v>
      </c>
      <c r="Q37" s="189" t="s">
        <v>186</v>
      </c>
      <c r="R37" s="188">
        <v>0</v>
      </c>
      <c r="S37" s="189" t="s">
        <v>187</v>
      </c>
      <c r="T37" s="187" t="s">
        <v>186</v>
      </c>
      <c r="U37" s="188">
        <v>0</v>
      </c>
      <c r="V37" s="190" t="s">
        <v>187</v>
      </c>
      <c r="W37" s="189" t="s">
        <v>186</v>
      </c>
      <c r="X37" s="188">
        <v>0</v>
      </c>
      <c r="Y37" s="190" t="s">
        <v>187</v>
      </c>
      <c r="Z37" s="189" t="s">
        <v>186</v>
      </c>
      <c r="AA37" s="188">
        <v>0</v>
      </c>
      <c r="AB37" s="190" t="s">
        <v>187</v>
      </c>
    </row>
    <row r="38" spans="2:28" ht="17.25" customHeight="1" x14ac:dyDescent="0.15">
      <c r="B38" s="580"/>
      <c r="C38" s="410" t="s">
        <v>13</v>
      </c>
      <c r="D38" s="333"/>
      <c r="E38" s="621">
        <v>3</v>
      </c>
      <c r="F38" s="619"/>
      <c r="G38" s="619"/>
      <c r="H38" s="621">
        <v>2</v>
      </c>
      <c r="I38" s="619"/>
      <c r="J38" s="620"/>
      <c r="K38" s="619">
        <v>121</v>
      </c>
      <c r="L38" s="619"/>
      <c r="M38" s="619"/>
      <c r="N38" s="621">
        <v>235</v>
      </c>
      <c r="O38" s="619"/>
      <c r="P38" s="620"/>
      <c r="Q38" s="619">
        <v>0</v>
      </c>
      <c r="R38" s="619"/>
      <c r="S38" s="619"/>
      <c r="T38" s="621">
        <v>0</v>
      </c>
      <c r="U38" s="619"/>
      <c r="V38" s="620"/>
      <c r="W38" s="619">
        <v>0</v>
      </c>
      <c r="X38" s="619"/>
      <c r="Y38" s="620"/>
      <c r="Z38" s="619">
        <v>0</v>
      </c>
      <c r="AA38" s="619"/>
      <c r="AB38" s="620"/>
    </row>
    <row r="39" spans="2:28" ht="17.25" customHeight="1" x14ac:dyDescent="0.15">
      <c r="B39" s="580"/>
      <c r="C39" s="330"/>
      <c r="D39" s="331"/>
      <c r="E39" s="187" t="s">
        <v>186</v>
      </c>
      <c r="F39" s="188">
        <v>5</v>
      </c>
      <c r="G39" s="189" t="s">
        <v>187</v>
      </c>
      <c r="H39" s="187" t="s">
        <v>186</v>
      </c>
      <c r="I39" s="188">
        <v>8</v>
      </c>
      <c r="J39" s="190" t="s">
        <v>187</v>
      </c>
      <c r="K39" s="189" t="s">
        <v>186</v>
      </c>
      <c r="L39" s="169">
        <v>127</v>
      </c>
      <c r="M39" s="189" t="s">
        <v>187</v>
      </c>
      <c r="N39" s="187" t="s">
        <v>186</v>
      </c>
      <c r="O39" s="169">
        <v>245</v>
      </c>
      <c r="P39" s="190" t="s">
        <v>187</v>
      </c>
      <c r="Q39" s="189" t="s">
        <v>186</v>
      </c>
      <c r="R39" s="188">
        <v>0</v>
      </c>
      <c r="S39" s="189" t="s">
        <v>187</v>
      </c>
      <c r="T39" s="187" t="s">
        <v>186</v>
      </c>
      <c r="U39" s="188">
        <v>0</v>
      </c>
      <c r="V39" s="190" t="s">
        <v>187</v>
      </c>
      <c r="W39" s="189" t="s">
        <v>186</v>
      </c>
      <c r="X39" s="188">
        <v>0</v>
      </c>
      <c r="Y39" s="190" t="s">
        <v>187</v>
      </c>
      <c r="Z39" s="189" t="s">
        <v>186</v>
      </c>
      <c r="AA39" s="188">
        <v>0</v>
      </c>
      <c r="AB39" s="190" t="s">
        <v>187</v>
      </c>
    </row>
    <row r="40" spans="2:28" ht="17.25" customHeight="1" x14ac:dyDescent="0.15">
      <c r="B40" s="580"/>
      <c r="C40" s="410" t="s">
        <v>15</v>
      </c>
      <c r="D40" s="333"/>
      <c r="E40" s="621">
        <v>6</v>
      </c>
      <c r="F40" s="619"/>
      <c r="G40" s="619"/>
      <c r="H40" s="621">
        <v>4</v>
      </c>
      <c r="I40" s="619"/>
      <c r="J40" s="620"/>
      <c r="K40" s="619">
        <v>104</v>
      </c>
      <c r="L40" s="619"/>
      <c r="M40" s="619"/>
      <c r="N40" s="621">
        <v>201</v>
      </c>
      <c r="O40" s="619"/>
      <c r="P40" s="620"/>
      <c r="Q40" s="619">
        <v>0</v>
      </c>
      <c r="R40" s="619"/>
      <c r="S40" s="619"/>
      <c r="T40" s="621">
        <v>0</v>
      </c>
      <c r="U40" s="619"/>
      <c r="V40" s="620"/>
      <c r="W40" s="619">
        <v>0</v>
      </c>
      <c r="X40" s="619"/>
      <c r="Y40" s="620"/>
      <c r="Z40" s="619">
        <v>0</v>
      </c>
      <c r="AA40" s="619"/>
      <c r="AB40" s="620"/>
    </row>
    <row r="41" spans="2:28" ht="17.25" customHeight="1" x14ac:dyDescent="0.15">
      <c r="B41" s="580"/>
      <c r="C41" s="330"/>
      <c r="D41" s="331"/>
      <c r="E41" s="187" t="s">
        <v>186</v>
      </c>
      <c r="F41" s="188">
        <v>6</v>
      </c>
      <c r="G41" s="189" t="s">
        <v>187</v>
      </c>
      <c r="H41" s="187" t="s">
        <v>186</v>
      </c>
      <c r="I41" s="188">
        <v>3</v>
      </c>
      <c r="J41" s="190" t="s">
        <v>187</v>
      </c>
      <c r="K41" s="189" t="s">
        <v>186</v>
      </c>
      <c r="L41" s="169">
        <v>94</v>
      </c>
      <c r="M41" s="189" t="s">
        <v>187</v>
      </c>
      <c r="N41" s="187" t="s">
        <v>186</v>
      </c>
      <c r="O41" s="169">
        <v>186</v>
      </c>
      <c r="P41" s="190" t="s">
        <v>187</v>
      </c>
      <c r="Q41" s="189" t="s">
        <v>186</v>
      </c>
      <c r="R41" s="188">
        <v>0</v>
      </c>
      <c r="S41" s="189" t="s">
        <v>187</v>
      </c>
      <c r="T41" s="187" t="s">
        <v>186</v>
      </c>
      <c r="U41" s="188">
        <v>0</v>
      </c>
      <c r="V41" s="190" t="s">
        <v>187</v>
      </c>
      <c r="W41" s="189" t="s">
        <v>186</v>
      </c>
      <c r="X41" s="188">
        <v>0</v>
      </c>
      <c r="Y41" s="190" t="s">
        <v>187</v>
      </c>
      <c r="Z41" s="189" t="s">
        <v>186</v>
      </c>
      <c r="AA41" s="188">
        <v>0</v>
      </c>
      <c r="AB41" s="190" t="s">
        <v>187</v>
      </c>
    </row>
    <row r="42" spans="2:28" ht="17.25" customHeight="1" x14ac:dyDescent="0.15">
      <c r="B42" s="580"/>
      <c r="C42" s="410" t="s">
        <v>16</v>
      </c>
      <c r="D42" s="333"/>
      <c r="E42" s="621">
        <v>4</v>
      </c>
      <c r="F42" s="619"/>
      <c r="G42" s="619"/>
      <c r="H42" s="621">
        <v>5</v>
      </c>
      <c r="I42" s="619"/>
      <c r="J42" s="620"/>
      <c r="K42" s="619">
        <v>127</v>
      </c>
      <c r="L42" s="619"/>
      <c r="M42" s="619"/>
      <c r="N42" s="621">
        <v>245</v>
      </c>
      <c r="O42" s="619"/>
      <c r="P42" s="620"/>
      <c r="Q42" s="619">
        <v>0</v>
      </c>
      <c r="R42" s="619"/>
      <c r="S42" s="619"/>
      <c r="T42" s="621">
        <v>0</v>
      </c>
      <c r="U42" s="619"/>
      <c r="V42" s="620"/>
      <c r="W42" s="619">
        <v>0</v>
      </c>
      <c r="X42" s="619"/>
      <c r="Y42" s="620"/>
      <c r="Z42" s="619">
        <v>0</v>
      </c>
      <c r="AA42" s="619"/>
      <c r="AB42" s="620"/>
    </row>
    <row r="43" spans="2:28" ht="17.25" customHeight="1" x14ac:dyDescent="0.15">
      <c r="B43" s="580"/>
      <c r="C43" s="330"/>
      <c r="D43" s="331"/>
      <c r="E43" s="187" t="s">
        <v>186</v>
      </c>
      <c r="F43" s="188">
        <v>5</v>
      </c>
      <c r="G43" s="189" t="s">
        <v>187</v>
      </c>
      <c r="H43" s="187" t="s">
        <v>186</v>
      </c>
      <c r="I43" s="188">
        <v>3</v>
      </c>
      <c r="J43" s="190" t="s">
        <v>187</v>
      </c>
      <c r="K43" s="189" t="s">
        <v>186</v>
      </c>
      <c r="L43" s="169">
        <v>131</v>
      </c>
      <c r="M43" s="189" t="s">
        <v>187</v>
      </c>
      <c r="N43" s="187" t="s">
        <v>186</v>
      </c>
      <c r="O43" s="169">
        <v>249</v>
      </c>
      <c r="P43" s="190" t="s">
        <v>187</v>
      </c>
      <c r="Q43" s="189" t="s">
        <v>186</v>
      </c>
      <c r="R43" s="188">
        <v>0</v>
      </c>
      <c r="S43" s="189" t="s">
        <v>187</v>
      </c>
      <c r="T43" s="187" t="s">
        <v>186</v>
      </c>
      <c r="U43" s="188">
        <v>0</v>
      </c>
      <c r="V43" s="190" t="s">
        <v>187</v>
      </c>
      <c r="W43" s="189" t="s">
        <v>186</v>
      </c>
      <c r="X43" s="188">
        <v>0</v>
      </c>
      <c r="Y43" s="190" t="s">
        <v>187</v>
      </c>
      <c r="Z43" s="189" t="s">
        <v>186</v>
      </c>
      <c r="AA43" s="188">
        <v>0</v>
      </c>
      <c r="AB43" s="190" t="s">
        <v>187</v>
      </c>
    </row>
    <row r="44" spans="2:28" ht="17.25" customHeight="1" x14ac:dyDescent="0.15">
      <c r="B44" s="580"/>
      <c r="C44" s="595" t="s">
        <v>9</v>
      </c>
      <c r="D44" s="631"/>
      <c r="E44" s="621">
        <v>0</v>
      </c>
      <c r="F44" s="619"/>
      <c r="G44" s="619"/>
      <c r="H44" s="621">
        <v>0</v>
      </c>
      <c r="I44" s="619"/>
      <c r="J44" s="620"/>
      <c r="K44" s="619">
        <v>0</v>
      </c>
      <c r="L44" s="619"/>
      <c r="M44" s="619"/>
      <c r="N44" s="621">
        <v>0</v>
      </c>
      <c r="O44" s="619"/>
      <c r="P44" s="620"/>
      <c r="Q44" s="619">
        <v>0</v>
      </c>
      <c r="R44" s="619"/>
      <c r="S44" s="619"/>
      <c r="T44" s="621">
        <v>0</v>
      </c>
      <c r="U44" s="619"/>
      <c r="V44" s="620"/>
      <c r="W44" s="619">
        <v>0</v>
      </c>
      <c r="X44" s="619"/>
      <c r="Y44" s="620"/>
      <c r="Z44" s="619">
        <v>0</v>
      </c>
      <c r="AA44" s="619"/>
      <c r="AB44" s="620"/>
    </row>
    <row r="45" spans="2:28" ht="17.25" customHeight="1" x14ac:dyDescent="0.15">
      <c r="B45" s="580"/>
      <c r="C45" s="596" t="s">
        <v>148</v>
      </c>
      <c r="D45" s="634"/>
      <c r="E45" s="187" t="s">
        <v>186</v>
      </c>
      <c r="F45" s="188">
        <v>0</v>
      </c>
      <c r="G45" s="189" t="s">
        <v>187</v>
      </c>
      <c r="H45" s="187" t="s">
        <v>186</v>
      </c>
      <c r="I45" s="188">
        <v>0</v>
      </c>
      <c r="J45" s="190" t="s">
        <v>187</v>
      </c>
      <c r="K45" s="189" t="s">
        <v>186</v>
      </c>
      <c r="L45" s="169">
        <v>0</v>
      </c>
      <c r="M45" s="189" t="s">
        <v>187</v>
      </c>
      <c r="N45" s="187" t="s">
        <v>186</v>
      </c>
      <c r="O45" s="169">
        <v>0</v>
      </c>
      <c r="P45" s="190" t="s">
        <v>187</v>
      </c>
      <c r="Q45" s="189" t="s">
        <v>186</v>
      </c>
      <c r="R45" s="188">
        <v>0</v>
      </c>
      <c r="S45" s="189" t="s">
        <v>187</v>
      </c>
      <c r="T45" s="187" t="s">
        <v>186</v>
      </c>
      <c r="U45" s="188">
        <v>0</v>
      </c>
      <c r="V45" s="190" t="s">
        <v>187</v>
      </c>
      <c r="W45" s="189" t="s">
        <v>186</v>
      </c>
      <c r="X45" s="188">
        <v>0</v>
      </c>
      <c r="Y45" s="190" t="s">
        <v>187</v>
      </c>
      <c r="Z45" s="189" t="s">
        <v>186</v>
      </c>
      <c r="AA45" s="188">
        <v>0</v>
      </c>
      <c r="AB45" s="190" t="s">
        <v>187</v>
      </c>
    </row>
    <row r="46" spans="2:28" ht="17.25" customHeight="1" x14ac:dyDescent="0.15">
      <c r="B46" s="580"/>
      <c r="C46" s="595" t="s">
        <v>177</v>
      </c>
      <c r="D46" s="631"/>
      <c r="E46" s="621">
        <v>0</v>
      </c>
      <c r="F46" s="619"/>
      <c r="G46" s="619"/>
      <c r="H46" s="621">
        <v>0</v>
      </c>
      <c r="I46" s="619"/>
      <c r="J46" s="620"/>
      <c r="K46" s="619">
        <v>0</v>
      </c>
      <c r="L46" s="619"/>
      <c r="M46" s="619"/>
      <c r="N46" s="621">
        <v>0</v>
      </c>
      <c r="O46" s="619"/>
      <c r="P46" s="620"/>
      <c r="Q46" s="619">
        <v>0</v>
      </c>
      <c r="R46" s="619"/>
      <c r="S46" s="619"/>
      <c r="T46" s="621">
        <v>0</v>
      </c>
      <c r="U46" s="619"/>
      <c r="V46" s="620"/>
      <c r="W46" s="619">
        <v>0</v>
      </c>
      <c r="X46" s="619"/>
      <c r="Y46" s="620"/>
      <c r="Z46" s="619">
        <v>0</v>
      </c>
      <c r="AA46" s="619"/>
      <c r="AB46" s="620"/>
    </row>
    <row r="47" spans="2:28" ht="17.25" customHeight="1" x14ac:dyDescent="0.15">
      <c r="B47" s="581"/>
      <c r="C47" s="632" t="s">
        <v>178</v>
      </c>
      <c r="D47" s="633"/>
      <c r="E47" s="186" t="s">
        <v>186</v>
      </c>
      <c r="F47" s="184">
        <v>0</v>
      </c>
      <c r="G47" s="183" t="s">
        <v>187</v>
      </c>
      <c r="H47" s="186" t="s">
        <v>186</v>
      </c>
      <c r="I47" s="184">
        <v>0</v>
      </c>
      <c r="J47" s="185" t="s">
        <v>187</v>
      </c>
      <c r="K47" s="183" t="s">
        <v>186</v>
      </c>
      <c r="L47" s="159">
        <v>0</v>
      </c>
      <c r="M47" s="183" t="s">
        <v>187</v>
      </c>
      <c r="N47" s="186" t="s">
        <v>186</v>
      </c>
      <c r="O47" s="159">
        <v>0</v>
      </c>
      <c r="P47" s="185" t="s">
        <v>187</v>
      </c>
      <c r="Q47" s="183" t="s">
        <v>186</v>
      </c>
      <c r="R47" s="184">
        <v>0</v>
      </c>
      <c r="S47" s="183" t="s">
        <v>187</v>
      </c>
      <c r="T47" s="186" t="s">
        <v>186</v>
      </c>
      <c r="U47" s="184">
        <v>0</v>
      </c>
      <c r="V47" s="185" t="s">
        <v>187</v>
      </c>
      <c r="W47" s="183" t="s">
        <v>186</v>
      </c>
      <c r="X47" s="184">
        <v>0</v>
      </c>
      <c r="Y47" s="185" t="s">
        <v>187</v>
      </c>
      <c r="Z47" s="183" t="s">
        <v>186</v>
      </c>
      <c r="AA47" s="184">
        <v>0</v>
      </c>
      <c r="AB47" s="185" t="s">
        <v>187</v>
      </c>
    </row>
    <row r="48" spans="2:28" ht="18" customHeight="1" x14ac:dyDescent="0.15"/>
    <row r="49" spans="2:28" x14ac:dyDescent="0.15">
      <c r="B49" s="575" t="s">
        <v>129</v>
      </c>
      <c r="C49" s="575"/>
      <c r="D49" s="575"/>
      <c r="E49" s="575"/>
      <c r="F49" s="575"/>
      <c r="G49" s="575"/>
      <c r="H49" s="575"/>
      <c r="I49" s="575"/>
      <c r="J49" s="575"/>
      <c r="K49" s="575"/>
      <c r="L49" s="575"/>
      <c r="M49" s="575"/>
      <c r="N49" s="575"/>
      <c r="O49" s="575"/>
      <c r="P49" s="575"/>
      <c r="Q49" s="575"/>
      <c r="R49" s="575"/>
      <c r="S49" s="575"/>
      <c r="T49" s="575"/>
      <c r="U49" s="575"/>
      <c r="V49" s="575"/>
      <c r="W49" s="575"/>
      <c r="X49" s="575"/>
      <c r="Y49" s="575"/>
      <c r="Z49" s="575"/>
      <c r="AA49" s="575"/>
      <c r="AB49" s="575"/>
    </row>
    <row r="50" spans="2:28" x14ac:dyDescent="0.1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2"/>
    </row>
    <row r="52" spans="2:28" x14ac:dyDescent="0.15"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</row>
    <row r="53" spans="2:28" x14ac:dyDescent="0.15"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</row>
  </sheetData>
  <mergeCells count="303">
    <mergeCell ref="E20:G20"/>
    <mergeCell ref="H20:J20"/>
    <mergeCell ref="K20:M20"/>
    <mergeCell ref="N20:P20"/>
    <mergeCell ref="N16:P16"/>
    <mergeCell ref="N26:P26"/>
    <mergeCell ref="N30:P30"/>
    <mergeCell ref="N27:P27"/>
    <mergeCell ref="K30:M30"/>
    <mergeCell ref="N28:P28"/>
    <mergeCell ref="E21:G21"/>
    <mergeCell ref="H26:J26"/>
    <mergeCell ref="K26:M26"/>
    <mergeCell ref="K27:M27"/>
    <mergeCell ref="N23:P23"/>
    <mergeCell ref="E22:G22"/>
    <mergeCell ref="H22:J22"/>
    <mergeCell ref="K22:M22"/>
    <mergeCell ref="N22:P22"/>
    <mergeCell ref="E24:G24"/>
    <mergeCell ref="H24:J24"/>
    <mergeCell ref="K24:M24"/>
    <mergeCell ref="N24:P24"/>
    <mergeCell ref="E25:G25"/>
    <mergeCell ref="B27:D27"/>
    <mergeCell ref="H28:J28"/>
    <mergeCell ref="K28:M28"/>
    <mergeCell ref="H27:J27"/>
    <mergeCell ref="E26:G26"/>
    <mergeCell ref="B16:C16"/>
    <mergeCell ref="B28:B31"/>
    <mergeCell ref="C30:D30"/>
    <mergeCell ref="H30:J30"/>
    <mergeCell ref="E19:G19"/>
    <mergeCell ref="H19:J19"/>
    <mergeCell ref="K19:M19"/>
    <mergeCell ref="E23:G23"/>
    <mergeCell ref="H23:J23"/>
    <mergeCell ref="K23:M23"/>
    <mergeCell ref="E28:G28"/>
    <mergeCell ref="E27:G27"/>
    <mergeCell ref="E17:G17"/>
    <mergeCell ref="H17:J17"/>
    <mergeCell ref="K17:M17"/>
    <mergeCell ref="E16:G16"/>
    <mergeCell ref="H16:J16"/>
    <mergeCell ref="K16:M16"/>
    <mergeCell ref="E30:G30"/>
    <mergeCell ref="C3:D3"/>
    <mergeCell ref="H5:J5"/>
    <mergeCell ref="H6:J6"/>
    <mergeCell ref="C9:D9"/>
    <mergeCell ref="E5:G5"/>
    <mergeCell ref="E6:G6"/>
    <mergeCell ref="H9:J9"/>
    <mergeCell ref="E10:G10"/>
    <mergeCell ref="E8:G8"/>
    <mergeCell ref="H8:J8"/>
    <mergeCell ref="E9:G9"/>
    <mergeCell ref="E3:AB3"/>
    <mergeCell ref="E4:P4"/>
    <mergeCell ref="Q4:AB4"/>
    <mergeCell ref="Z7:AB7"/>
    <mergeCell ref="N8:P8"/>
    <mergeCell ref="N9:P9"/>
    <mergeCell ref="T7:V7"/>
    <mergeCell ref="Q10:S10"/>
    <mergeCell ref="W10:Y10"/>
    <mergeCell ref="T10:V10"/>
    <mergeCell ref="Q8:S8"/>
    <mergeCell ref="K5:M5"/>
    <mergeCell ref="Z5:AB5"/>
    <mergeCell ref="H11:J11"/>
    <mergeCell ref="K8:M8"/>
    <mergeCell ref="K12:M12"/>
    <mergeCell ref="K11:M11"/>
    <mergeCell ref="K10:M10"/>
    <mergeCell ref="K9:M9"/>
    <mergeCell ref="N11:P11"/>
    <mergeCell ref="N10:P10"/>
    <mergeCell ref="C12:D12"/>
    <mergeCell ref="N12:P12"/>
    <mergeCell ref="N18:P18"/>
    <mergeCell ref="N15:P15"/>
    <mergeCell ref="E15:G15"/>
    <mergeCell ref="H15:J15"/>
    <mergeCell ref="K15:M15"/>
    <mergeCell ref="E18:G18"/>
    <mergeCell ref="H18:J18"/>
    <mergeCell ref="K18:M18"/>
    <mergeCell ref="N17:P17"/>
    <mergeCell ref="H14:J14"/>
    <mergeCell ref="H13:J13"/>
    <mergeCell ref="K14:M14"/>
    <mergeCell ref="N14:P14"/>
    <mergeCell ref="K13:M13"/>
    <mergeCell ref="N13:P13"/>
    <mergeCell ref="B6:B12"/>
    <mergeCell ref="C6:D6"/>
    <mergeCell ref="C7:D7"/>
    <mergeCell ref="C10:D10"/>
    <mergeCell ref="B13:C13"/>
    <mergeCell ref="E13:G13"/>
    <mergeCell ref="E14:G14"/>
    <mergeCell ref="C8:D8"/>
    <mergeCell ref="C11:D11"/>
    <mergeCell ref="E7:G7"/>
    <mergeCell ref="H7:J7"/>
    <mergeCell ref="H10:J10"/>
    <mergeCell ref="K7:M7"/>
    <mergeCell ref="K6:M6"/>
    <mergeCell ref="N7:P7"/>
    <mergeCell ref="E12:G12"/>
    <mergeCell ref="H12:J12"/>
    <mergeCell ref="E11:G11"/>
    <mergeCell ref="B49:AB49"/>
    <mergeCell ref="Q46:S46"/>
    <mergeCell ref="T46:V46"/>
    <mergeCell ref="W46:Y46"/>
    <mergeCell ref="Z46:AB46"/>
    <mergeCell ref="E46:G46"/>
    <mergeCell ref="K46:M46"/>
    <mergeCell ref="N46:P46"/>
    <mergeCell ref="H46:J46"/>
    <mergeCell ref="C47:D47"/>
    <mergeCell ref="C46:D46"/>
    <mergeCell ref="B37:B47"/>
    <mergeCell ref="H40:J40"/>
    <mergeCell ref="N42:P42"/>
    <mergeCell ref="K44:M44"/>
    <mergeCell ref="Q42:S42"/>
    <mergeCell ref="C38:D38"/>
    <mergeCell ref="C45:D45"/>
    <mergeCell ref="E44:G44"/>
    <mergeCell ref="H44:J44"/>
    <mergeCell ref="N44:P44"/>
    <mergeCell ref="Z44:AB44"/>
    <mergeCell ref="W42:Y42"/>
    <mergeCell ref="Z42:AB42"/>
    <mergeCell ref="Q44:S44"/>
    <mergeCell ref="K42:M42"/>
    <mergeCell ref="N40:P40"/>
    <mergeCell ref="Q40:S40"/>
    <mergeCell ref="K40:M40"/>
    <mergeCell ref="N38:P38"/>
    <mergeCell ref="C44:D44"/>
    <mergeCell ref="C36:D36"/>
    <mergeCell ref="C39:D39"/>
    <mergeCell ref="K36:M36"/>
    <mergeCell ref="K38:M38"/>
    <mergeCell ref="C43:D43"/>
    <mergeCell ref="H42:J42"/>
    <mergeCell ref="H36:J36"/>
    <mergeCell ref="E36:G36"/>
    <mergeCell ref="C40:D40"/>
    <mergeCell ref="C42:D42"/>
    <mergeCell ref="E38:G38"/>
    <mergeCell ref="Q38:S38"/>
    <mergeCell ref="E42:G42"/>
    <mergeCell ref="C41:D41"/>
    <mergeCell ref="N36:P36"/>
    <mergeCell ref="Q15:S15"/>
    <mergeCell ref="Z17:AB17"/>
    <mergeCell ref="C33:D33"/>
    <mergeCell ref="Z28:AB28"/>
    <mergeCell ref="E40:G40"/>
    <mergeCell ref="E34:G34"/>
    <mergeCell ref="K34:M34"/>
    <mergeCell ref="Z40:AB40"/>
    <mergeCell ref="W40:Y40"/>
    <mergeCell ref="W28:Y28"/>
    <mergeCell ref="Z30:AB30"/>
    <mergeCell ref="E32:G32"/>
    <mergeCell ref="H38:J38"/>
    <mergeCell ref="C37:D37"/>
    <mergeCell ref="C35:D35"/>
    <mergeCell ref="H34:J34"/>
    <mergeCell ref="C34:D34"/>
    <mergeCell ref="C28:D28"/>
    <mergeCell ref="C29:D29"/>
    <mergeCell ref="C31:D31"/>
    <mergeCell ref="Q30:S30"/>
    <mergeCell ref="Q28:S28"/>
    <mergeCell ref="C32:D32"/>
    <mergeCell ref="Q36:S36"/>
    <mergeCell ref="N34:P34"/>
    <mergeCell ref="Q32:S32"/>
    <mergeCell ref="N32:P32"/>
    <mergeCell ref="Z23:AB23"/>
    <mergeCell ref="Z27:AB27"/>
    <mergeCell ref="Z32:AB32"/>
    <mergeCell ref="Q24:S24"/>
    <mergeCell ref="T24:V24"/>
    <mergeCell ref="W24:Y24"/>
    <mergeCell ref="Z24:AB24"/>
    <mergeCell ref="N25:P25"/>
    <mergeCell ref="Q25:S25"/>
    <mergeCell ref="T27:V27"/>
    <mergeCell ref="W32:Y32"/>
    <mergeCell ref="W22:Y22"/>
    <mergeCell ref="Z22:AB22"/>
    <mergeCell ref="H21:J21"/>
    <mergeCell ref="K21:M21"/>
    <mergeCell ref="N21:P21"/>
    <mergeCell ref="Q21:S21"/>
    <mergeCell ref="H25:J25"/>
    <mergeCell ref="K25:M25"/>
    <mergeCell ref="W25:Y25"/>
    <mergeCell ref="Z25:AB25"/>
    <mergeCell ref="W16:Y16"/>
    <mergeCell ref="Q17:S17"/>
    <mergeCell ref="Q16:S16"/>
    <mergeCell ref="H32:J32"/>
    <mergeCell ref="T36:V36"/>
    <mergeCell ref="Q19:S19"/>
    <mergeCell ref="N19:P19"/>
    <mergeCell ref="Q18:S18"/>
    <mergeCell ref="T18:V18"/>
    <mergeCell ref="T17:V17"/>
    <mergeCell ref="W17:Y17"/>
    <mergeCell ref="T16:V16"/>
    <mergeCell ref="Q34:S34"/>
    <mergeCell ref="T32:V32"/>
    <mergeCell ref="K32:M32"/>
    <mergeCell ref="Q20:S20"/>
    <mergeCell ref="Q23:S23"/>
    <mergeCell ref="T23:V23"/>
    <mergeCell ref="W23:Y23"/>
    <mergeCell ref="Q26:S26"/>
    <mergeCell ref="Q27:S27"/>
    <mergeCell ref="W27:Y27"/>
    <mergeCell ref="Q22:S22"/>
    <mergeCell ref="T22:V22"/>
    <mergeCell ref="T44:V44"/>
    <mergeCell ref="W44:Y44"/>
    <mergeCell ref="W38:Y38"/>
    <mergeCell ref="W36:Y36"/>
    <mergeCell ref="Z34:AB34"/>
    <mergeCell ref="Z36:AB36"/>
    <mergeCell ref="T42:V42"/>
    <mergeCell ref="T38:V38"/>
    <mergeCell ref="T40:V40"/>
    <mergeCell ref="Z38:AB38"/>
    <mergeCell ref="W34:Y34"/>
    <mergeCell ref="T34:V34"/>
    <mergeCell ref="X2:AB2"/>
    <mergeCell ref="W12:Y12"/>
    <mergeCell ref="Z9:AB9"/>
    <mergeCell ref="Z10:AB10"/>
    <mergeCell ref="N5:P5"/>
    <mergeCell ref="Q6:S6"/>
    <mergeCell ref="T5:V5"/>
    <mergeCell ref="W5:Y5"/>
    <mergeCell ref="T6:V6"/>
    <mergeCell ref="W6:Y6"/>
    <mergeCell ref="Z6:AB6"/>
    <mergeCell ref="Q11:S11"/>
    <mergeCell ref="Q12:S12"/>
    <mergeCell ref="Q5:S5"/>
    <mergeCell ref="N6:P6"/>
    <mergeCell ref="Q7:S7"/>
    <mergeCell ref="T8:V8"/>
    <mergeCell ref="Z11:AB11"/>
    <mergeCell ref="Z12:AB12"/>
    <mergeCell ref="T12:V12"/>
    <mergeCell ref="W7:Y7"/>
    <mergeCell ref="W8:Y8"/>
    <mergeCell ref="Q9:S9"/>
    <mergeCell ref="T11:V11"/>
    <mergeCell ref="Z16:AB16"/>
    <mergeCell ref="T13:V13"/>
    <mergeCell ref="Z14:AB14"/>
    <mergeCell ref="W30:Y30"/>
    <mergeCell ref="T26:V26"/>
    <mergeCell ref="W26:Y26"/>
    <mergeCell ref="Z26:AB26"/>
    <mergeCell ref="T28:V28"/>
    <mergeCell ref="T30:V30"/>
    <mergeCell ref="T15:V15"/>
    <mergeCell ref="T19:V19"/>
    <mergeCell ref="W19:Y19"/>
    <mergeCell ref="Z19:AB19"/>
    <mergeCell ref="W18:Y18"/>
    <mergeCell ref="Z18:AB18"/>
    <mergeCell ref="T21:V21"/>
    <mergeCell ref="W21:Y21"/>
    <mergeCell ref="Z21:AB21"/>
    <mergeCell ref="W15:Y15"/>
    <mergeCell ref="Z15:AB15"/>
    <mergeCell ref="T20:V20"/>
    <mergeCell ref="W20:Y20"/>
    <mergeCell ref="Z20:AB20"/>
    <mergeCell ref="T25:V25"/>
    <mergeCell ref="Z8:AB8"/>
    <mergeCell ref="W9:Y9"/>
    <mergeCell ref="W13:Y13"/>
    <mergeCell ref="Z13:AB13"/>
    <mergeCell ref="W14:Y14"/>
    <mergeCell ref="T14:V14"/>
    <mergeCell ref="Q13:S13"/>
    <mergeCell ref="Q14:S14"/>
    <mergeCell ref="W11:Y11"/>
    <mergeCell ref="T9:V9"/>
  </mergeCells>
  <phoneticPr fontId="3"/>
  <pageMargins left="0.51181102362204722" right="0.19685039370078741" top="0.59055118110236227" bottom="0" header="0.39370078740157483" footer="0.19685039370078741"/>
  <pageSetup paperSize="9" scale="98" orientation="portrait" blackAndWhite="1" r:id="rId1"/>
  <headerFooter alignWithMargins="0"/>
  <colBreaks count="1" manualBreakCount="1">
    <brk id="28" min="1" max="49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AG55"/>
  <sheetViews>
    <sheetView view="pageBreakPreview" zoomScaleNormal="100" zoomScaleSheetLayoutView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3.625" style="21" customWidth="1"/>
    <col min="2" max="2" width="3.125" style="21" customWidth="1"/>
    <col min="3" max="3" width="4.375" style="21" customWidth="1"/>
    <col min="4" max="4" width="6.125" style="21" customWidth="1"/>
    <col min="5" max="5" width="2.125" style="21" customWidth="1"/>
    <col min="6" max="6" width="6.625" style="21" customWidth="1"/>
    <col min="7" max="8" width="2.125" style="21" customWidth="1"/>
    <col min="9" max="9" width="6.625" style="21" customWidth="1"/>
    <col min="10" max="11" width="2.125" style="21" customWidth="1"/>
    <col min="12" max="12" width="6.625" style="21" customWidth="1"/>
    <col min="13" max="14" width="2.125" style="21" customWidth="1"/>
    <col min="15" max="15" width="6.625" style="21" customWidth="1"/>
    <col min="16" max="17" width="2.125" style="21" customWidth="1"/>
    <col min="18" max="18" width="6.625" style="21" customWidth="1"/>
    <col min="19" max="19" width="2.125" style="21" customWidth="1"/>
    <col min="20" max="20" width="1.875" style="21" customWidth="1"/>
    <col min="21" max="21" width="3.25" style="21" customWidth="1"/>
    <col min="22" max="22" width="5.625" style="21" customWidth="1"/>
    <col min="23" max="23" width="6.375" style="21" customWidth="1"/>
    <col min="24" max="24" width="2.25" style="21" customWidth="1"/>
    <col min="25" max="25" width="6.875" style="21" customWidth="1"/>
    <col min="26" max="26" width="2.25" style="21" customWidth="1"/>
    <col min="27" max="27" width="3.75" style="21" customWidth="1"/>
    <col min="28" max="28" width="7.875" style="21" customWidth="1"/>
    <col min="29" max="30" width="5.625" style="21" customWidth="1"/>
    <col min="31" max="31" width="6.625" style="21" customWidth="1"/>
    <col min="32" max="33" width="4.5" style="21" customWidth="1"/>
    <col min="34" max="16384" width="9" style="21"/>
  </cols>
  <sheetData>
    <row r="1" spans="2:33" x14ac:dyDescent="0.15"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2:33" ht="27" customHeight="1" x14ac:dyDescent="0.15">
      <c r="B2" s="19" t="s">
        <v>80</v>
      </c>
      <c r="F2" s="20"/>
      <c r="G2" s="20"/>
      <c r="H2" s="20"/>
      <c r="I2" s="20"/>
      <c r="J2" s="20"/>
      <c r="K2" s="20"/>
      <c r="L2" s="20"/>
      <c r="O2" s="612" t="s">
        <v>205</v>
      </c>
      <c r="P2" s="612"/>
      <c r="Q2" s="612"/>
      <c r="R2" s="612"/>
      <c r="S2" s="612"/>
      <c r="T2" s="672" t="s">
        <v>220</v>
      </c>
      <c r="U2" s="673"/>
      <c r="V2" s="673"/>
      <c r="W2" s="673"/>
      <c r="X2" s="673"/>
      <c r="Y2" s="673"/>
      <c r="Z2" s="673"/>
    </row>
    <row r="3" spans="2:33" ht="25.5" customHeight="1" x14ac:dyDescent="0.15">
      <c r="B3" s="157"/>
      <c r="C3" s="588" t="s">
        <v>161</v>
      </c>
      <c r="D3" s="588"/>
      <c r="E3" s="365" t="s">
        <v>81</v>
      </c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366"/>
      <c r="Q3" s="675" t="s">
        <v>82</v>
      </c>
      <c r="R3" s="676"/>
      <c r="S3" s="677"/>
      <c r="T3" s="258"/>
      <c r="U3" s="180"/>
      <c r="V3" s="588" t="s">
        <v>160</v>
      </c>
      <c r="W3" s="588"/>
      <c r="X3" s="622" t="s">
        <v>83</v>
      </c>
      <c r="Y3" s="623"/>
      <c r="Z3" s="624"/>
    </row>
    <row r="4" spans="2:33" ht="25.5" customHeight="1" x14ac:dyDescent="0.15">
      <c r="B4" s="77"/>
      <c r="E4" s="659" t="s">
        <v>206</v>
      </c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366"/>
      <c r="Q4" s="679" t="s">
        <v>86</v>
      </c>
      <c r="R4" s="680"/>
      <c r="S4" s="681"/>
      <c r="T4" s="258"/>
      <c r="U4" s="79"/>
      <c r="V4" s="72"/>
      <c r="W4" s="72"/>
      <c r="X4" s="679" t="s">
        <v>84</v>
      </c>
      <c r="Y4" s="680"/>
      <c r="Z4" s="681"/>
    </row>
    <row r="5" spans="2:33" ht="25.5" customHeight="1" x14ac:dyDescent="0.15">
      <c r="B5" s="79" t="s">
        <v>5</v>
      </c>
      <c r="C5" s="72"/>
      <c r="E5" s="635" t="s">
        <v>92</v>
      </c>
      <c r="F5" s="625"/>
      <c r="G5" s="625"/>
      <c r="H5" s="622" t="s">
        <v>76</v>
      </c>
      <c r="I5" s="623"/>
      <c r="J5" s="624"/>
      <c r="K5" s="420" t="s">
        <v>77</v>
      </c>
      <c r="L5" s="420"/>
      <c r="M5" s="420"/>
      <c r="N5" s="622" t="s">
        <v>78</v>
      </c>
      <c r="O5" s="623"/>
      <c r="P5" s="624"/>
      <c r="Q5" s="365" t="s">
        <v>85</v>
      </c>
      <c r="R5" s="420"/>
      <c r="S5" s="366"/>
      <c r="T5" s="258"/>
      <c r="U5" s="79" t="s">
        <v>5</v>
      </c>
      <c r="V5" s="72"/>
      <c r="W5" s="72"/>
      <c r="X5" s="351" t="s">
        <v>85</v>
      </c>
      <c r="Y5" s="362"/>
      <c r="Z5" s="352"/>
    </row>
    <row r="6" spans="2:33" ht="17.25" customHeight="1" x14ac:dyDescent="0.15">
      <c r="B6" s="567" t="s">
        <v>7</v>
      </c>
      <c r="C6" s="420">
        <v>25</v>
      </c>
      <c r="D6" s="420"/>
      <c r="E6" s="660">
        <v>93</v>
      </c>
      <c r="F6" s="661"/>
      <c r="G6" s="661"/>
      <c r="H6" s="660">
        <v>95</v>
      </c>
      <c r="I6" s="661"/>
      <c r="J6" s="662"/>
      <c r="K6" s="665">
        <v>451</v>
      </c>
      <c r="L6" s="661"/>
      <c r="M6" s="661"/>
      <c r="N6" s="660">
        <v>930</v>
      </c>
      <c r="O6" s="661"/>
      <c r="P6" s="662"/>
      <c r="Q6" s="665">
        <v>5</v>
      </c>
      <c r="R6" s="661"/>
      <c r="S6" s="662"/>
      <c r="T6" s="259"/>
      <c r="U6" s="567" t="s">
        <v>7</v>
      </c>
      <c r="V6" s="678">
        <v>25</v>
      </c>
      <c r="W6" s="678"/>
      <c r="X6" s="660">
        <v>77</v>
      </c>
      <c r="Y6" s="661"/>
      <c r="Z6" s="589"/>
    </row>
    <row r="7" spans="2:33" ht="17.25" customHeight="1" x14ac:dyDescent="0.15">
      <c r="B7" s="568"/>
      <c r="C7" s="362">
        <v>26</v>
      </c>
      <c r="D7" s="362"/>
      <c r="E7" s="652">
        <v>98</v>
      </c>
      <c r="F7" s="653"/>
      <c r="G7" s="653"/>
      <c r="H7" s="652">
        <v>96</v>
      </c>
      <c r="I7" s="653"/>
      <c r="J7" s="654"/>
      <c r="K7" s="663">
        <v>471</v>
      </c>
      <c r="L7" s="653"/>
      <c r="M7" s="653"/>
      <c r="N7" s="652">
        <v>973</v>
      </c>
      <c r="O7" s="653"/>
      <c r="P7" s="654"/>
      <c r="Q7" s="663">
        <v>4</v>
      </c>
      <c r="R7" s="653"/>
      <c r="S7" s="654"/>
      <c r="T7" s="259"/>
      <c r="U7" s="568"/>
      <c r="V7" s="674">
        <v>26</v>
      </c>
      <c r="W7" s="674"/>
      <c r="X7" s="652">
        <v>66</v>
      </c>
      <c r="Y7" s="653"/>
      <c r="Z7" s="555"/>
    </row>
    <row r="8" spans="2:33" ht="17.25" customHeight="1" x14ac:dyDescent="0.15">
      <c r="B8" s="568"/>
      <c r="C8" s="362">
        <v>27</v>
      </c>
      <c r="D8" s="362"/>
      <c r="E8" s="652">
        <v>108</v>
      </c>
      <c r="F8" s="653"/>
      <c r="G8" s="653"/>
      <c r="H8" s="652">
        <v>108</v>
      </c>
      <c r="I8" s="653"/>
      <c r="J8" s="654"/>
      <c r="K8" s="663">
        <v>538</v>
      </c>
      <c r="L8" s="653"/>
      <c r="M8" s="653"/>
      <c r="N8" s="652">
        <v>1114</v>
      </c>
      <c r="O8" s="653"/>
      <c r="P8" s="654"/>
      <c r="Q8" s="663">
        <v>4</v>
      </c>
      <c r="R8" s="653"/>
      <c r="S8" s="654"/>
      <c r="T8" s="259"/>
      <c r="U8" s="568"/>
      <c r="V8" s="674">
        <v>27</v>
      </c>
      <c r="W8" s="674"/>
      <c r="X8" s="652">
        <v>72</v>
      </c>
      <c r="Y8" s="653"/>
      <c r="Z8" s="555"/>
      <c r="AB8" s="51"/>
    </row>
    <row r="9" spans="2:33" ht="17.25" customHeight="1" x14ac:dyDescent="0.15">
      <c r="B9" s="568"/>
      <c r="C9" s="362">
        <v>28</v>
      </c>
      <c r="D9" s="362"/>
      <c r="E9" s="652">
        <v>113</v>
      </c>
      <c r="F9" s="653"/>
      <c r="G9" s="653"/>
      <c r="H9" s="652">
        <v>114</v>
      </c>
      <c r="I9" s="653"/>
      <c r="J9" s="654"/>
      <c r="K9" s="663">
        <v>583</v>
      </c>
      <c r="L9" s="653"/>
      <c r="M9" s="653"/>
      <c r="N9" s="652">
        <v>1195</v>
      </c>
      <c r="O9" s="653"/>
      <c r="P9" s="654"/>
      <c r="Q9" s="663">
        <v>5</v>
      </c>
      <c r="R9" s="653"/>
      <c r="S9" s="654"/>
      <c r="T9" s="259"/>
      <c r="U9" s="568"/>
      <c r="V9" s="674">
        <v>28</v>
      </c>
      <c r="W9" s="674"/>
      <c r="X9" s="652">
        <v>72</v>
      </c>
      <c r="Y9" s="653"/>
      <c r="Z9" s="555"/>
      <c r="AB9" s="51"/>
    </row>
    <row r="10" spans="2:33" ht="17.25" customHeight="1" x14ac:dyDescent="0.15">
      <c r="B10" s="568"/>
      <c r="C10" s="362">
        <v>29</v>
      </c>
      <c r="D10" s="362"/>
      <c r="E10" s="652">
        <v>122</v>
      </c>
      <c r="F10" s="653"/>
      <c r="G10" s="653"/>
      <c r="H10" s="652">
        <v>122</v>
      </c>
      <c r="I10" s="653"/>
      <c r="J10" s="654"/>
      <c r="K10" s="663">
        <v>632</v>
      </c>
      <c r="L10" s="653"/>
      <c r="M10" s="653"/>
      <c r="N10" s="652">
        <v>1248</v>
      </c>
      <c r="O10" s="653"/>
      <c r="P10" s="654"/>
      <c r="Q10" s="663">
        <v>7</v>
      </c>
      <c r="R10" s="653"/>
      <c r="S10" s="654"/>
      <c r="T10" s="259"/>
      <c r="U10" s="568"/>
      <c r="V10" s="674">
        <v>29</v>
      </c>
      <c r="W10" s="674"/>
      <c r="X10" s="652">
        <v>67</v>
      </c>
      <c r="Y10" s="653"/>
      <c r="Z10" s="555"/>
      <c r="AB10" s="51"/>
    </row>
    <row r="11" spans="2:33" ht="17.25" customHeight="1" x14ac:dyDescent="0.15">
      <c r="B11" s="568"/>
      <c r="C11" s="362">
        <v>30</v>
      </c>
      <c r="D11" s="362"/>
      <c r="E11" s="652">
        <v>129</v>
      </c>
      <c r="F11" s="653"/>
      <c r="G11" s="653"/>
      <c r="H11" s="652">
        <v>128</v>
      </c>
      <c r="I11" s="653"/>
      <c r="J11" s="654"/>
      <c r="K11" s="663">
        <v>736</v>
      </c>
      <c r="L11" s="653"/>
      <c r="M11" s="653"/>
      <c r="N11" s="652">
        <v>1443</v>
      </c>
      <c r="O11" s="653"/>
      <c r="P11" s="654"/>
      <c r="Q11" s="663">
        <v>7</v>
      </c>
      <c r="R11" s="653"/>
      <c r="S11" s="654"/>
      <c r="T11" s="259"/>
      <c r="U11" s="568"/>
      <c r="V11" s="674">
        <v>30</v>
      </c>
      <c r="W11" s="674"/>
      <c r="X11" s="652">
        <v>55</v>
      </c>
      <c r="Y11" s="653"/>
      <c r="Z11" s="555"/>
      <c r="AB11" s="51"/>
    </row>
    <row r="12" spans="2:33" ht="17.25" customHeight="1" x14ac:dyDescent="0.15">
      <c r="B12" s="569"/>
      <c r="C12" s="360" t="s">
        <v>239</v>
      </c>
      <c r="D12" s="419"/>
      <c r="E12" s="657">
        <v>138</v>
      </c>
      <c r="F12" s="658"/>
      <c r="G12" s="658"/>
      <c r="H12" s="657">
        <v>138</v>
      </c>
      <c r="I12" s="658"/>
      <c r="J12" s="664"/>
      <c r="K12" s="666">
        <v>791</v>
      </c>
      <c r="L12" s="658"/>
      <c r="M12" s="658"/>
      <c r="N12" s="657">
        <v>1540</v>
      </c>
      <c r="O12" s="658"/>
      <c r="P12" s="664"/>
      <c r="Q12" s="666">
        <v>8</v>
      </c>
      <c r="R12" s="658"/>
      <c r="S12" s="664"/>
      <c r="T12" s="259"/>
      <c r="U12" s="569"/>
      <c r="V12" s="667" t="s">
        <v>239</v>
      </c>
      <c r="W12" s="668"/>
      <c r="X12" s="657">
        <v>56</v>
      </c>
      <c r="Y12" s="658"/>
      <c r="Z12" s="559"/>
      <c r="AB12" s="65"/>
      <c r="AC12" s="65"/>
      <c r="AD12" s="65"/>
      <c r="AE12" s="65"/>
      <c r="AF12" s="65"/>
      <c r="AG12" s="65"/>
    </row>
    <row r="13" spans="2:33" ht="17.25" customHeight="1" x14ac:dyDescent="0.15">
      <c r="B13" s="355" t="s">
        <v>218</v>
      </c>
      <c r="C13" s="356"/>
      <c r="D13" s="49" t="s">
        <v>227</v>
      </c>
      <c r="E13" s="641">
        <v>135</v>
      </c>
      <c r="F13" s="647"/>
      <c r="G13" s="647"/>
      <c r="H13" s="641">
        <v>151</v>
      </c>
      <c r="I13" s="647"/>
      <c r="J13" s="648"/>
      <c r="K13" s="642">
        <v>792</v>
      </c>
      <c r="L13" s="647"/>
      <c r="M13" s="647"/>
      <c r="N13" s="641">
        <v>1512</v>
      </c>
      <c r="O13" s="647"/>
      <c r="P13" s="648"/>
      <c r="Q13" s="642">
        <v>7</v>
      </c>
      <c r="R13" s="647"/>
      <c r="S13" s="648"/>
      <c r="T13" s="260"/>
      <c r="U13" s="355" t="s">
        <v>218</v>
      </c>
      <c r="V13" s="356"/>
      <c r="W13" s="49" t="s">
        <v>227</v>
      </c>
      <c r="X13" s="641">
        <v>72</v>
      </c>
      <c r="Y13" s="647"/>
      <c r="Z13" s="648"/>
      <c r="AA13" s="51"/>
      <c r="AB13" s="65"/>
    </row>
    <row r="14" spans="2:33" ht="17.25" customHeight="1" x14ac:dyDescent="0.15">
      <c r="B14" s="77"/>
      <c r="D14" s="22"/>
      <c r="E14" s="652"/>
      <c r="F14" s="653"/>
      <c r="G14" s="653"/>
      <c r="H14" s="652"/>
      <c r="I14" s="653"/>
      <c r="J14" s="654"/>
      <c r="K14" s="663"/>
      <c r="L14" s="653"/>
      <c r="M14" s="653"/>
      <c r="N14" s="652"/>
      <c r="O14" s="653"/>
      <c r="P14" s="654"/>
      <c r="Q14" s="663"/>
      <c r="R14" s="653"/>
      <c r="S14" s="654"/>
      <c r="T14" s="259"/>
      <c r="U14" s="77"/>
      <c r="W14" s="22"/>
      <c r="X14" s="652"/>
      <c r="Y14" s="653"/>
      <c r="Z14" s="654"/>
      <c r="AA14" s="51"/>
      <c r="AB14" s="65"/>
    </row>
    <row r="15" spans="2:33" ht="17.25" customHeight="1" x14ac:dyDescent="0.15">
      <c r="B15" s="80"/>
      <c r="C15" s="202"/>
      <c r="D15" s="49" t="s">
        <v>228</v>
      </c>
      <c r="E15" s="641">
        <v>126</v>
      </c>
      <c r="F15" s="647"/>
      <c r="G15" s="647"/>
      <c r="H15" s="641">
        <v>114</v>
      </c>
      <c r="I15" s="647"/>
      <c r="J15" s="648"/>
      <c r="K15" s="642">
        <v>741</v>
      </c>
      <c r="L15" s="647"/>
      <c r="M15" s="647"/>
      <c r="N15" s="641">
        <v>1425</v>
      </c>
      <c r="O15" s="647"/>
      <c r="P15" s="648"/>
      <c r="Q15" s="642">
        <v>15</v>
      </c>
      <c r="R15" s="647"/>
      <c r="S15" s="648"/>
      <c r="T15" s="260"/>
      <c r="U15" s="80"/>
      <c r="V15" s="202"/>
      <c r="W15" s="49" t="s">
        <v>228</v>
      </c>
      <c r="X15" s="641">
        <v>96</v>
      </c>
      <c r="Y15" s="647"/>
      <c r="Z15" s="648"/>
      <c r="AA15" s="36"/>
    </row>
    <row r="16" spans="2:33" ht="17.25" customHeight="1" x14ac:dyDescent="0.15">
      <c r="B16" s="355" t="s">
        <v>230</v>
      </c>
      <c r="C16" s="356"/>
      <c r="D16" s="49" t="s">
        <v>229</v>
      </c>
      <c r="E16" s="641">
        <v>154</v>
      </c>
      <c r="F16" s="642"/>
      <c r="G16" s="643"/>
      <c r="H16" s="641">
        <v>149</v>
      </c>
      <c r="I16" s="642"/>
      <c r="J16" s="643"/>
      <c r="K16" s="641">
        <v>876</v>
      </c>
      <c r="L16" s="642"/>
      <c r="M16" s="643"/>
      <c r="N16" s="641">
        <v>1667</v>
      </c>
      <c r="O16" s="642"/>
      <c r="P16" s="643"/>
      <c r="Q16" s="641">
        <v>6</v>
      </c>
      <c r="R16" s="642"/>
      <c r="S16" s="643"/>
      <c r="T16" s="260"/>
      <c r="U16" s="355" t="s">
        <v>233</v>
      </c>
      <c r="V16" s="356"/>
      <c r="W16" s="49" t="s">
        <v>229</v>
      </c>
      <c r="X16" s="641">
        <v>57</v>
      </c>
      <c r="Y16" s="642"/>
      <c r="Z16" s="643"/>
      <c r="AA16" s="36"/>
    </row>
    <row r="17" spans="2:31" ht="17.25" customHeight="1" x14ac:dyDescent="0.15">
      <c r="B17" s="102"/>
      <c r="C17" s="67"/>
      <c r="D17" s="49" t="s">
        <v>234</v>
      </c>
      <c r="E17" s="641">
        <v>156</v>
      </c>
      <c r="F17" s="642"/>
      <c r="G17" s="643"/>
      <c r="H17" s="641">
        <v>141</v>
      </c>
      <c r="I17" s="642"/>
      <c r="J17" s="643"/>
      <c r="K17" s="641">
        <v>829</v>
      </c>
      <c r="L17" s="642"/>
      <c r="M17" s="643"/>
      <c r="N17" s="641">
        <v>1628</v>
      </c>
      <c r="O17" s="642"/>
      <c r="P17" s="643"/>
      <c r="Q17" s="641">
        <v>3</v>
      </c>
      <c r="R17" s="642"/>
      <c r="S17" s="643"/>
      <c r="T17" s="260"/>
      <c r="U17" s="80"/>
      <c r="V17" s="233"/>
      <c r="W17" s="49" t="s">
        <v>234</v>
      </c>
      <c r="X17" s="641">
        <v>35</v>
      </c>
      <c r="Y17" s="642"/>
      <c r="Z17" s="643"/>
      <c r="AA17" s="36"/>
    </row>
    <row r="18" spans="2:31" ht="17.25" customHeight="1" x14ac:dyDescent="0.15">
      <c r="B18" s="80"/>
      <c r="C18" s="228"/>
      <c r="D18" s="49" t="s">
        <v>213</v>
      </c>
      <c r="E18" s="641">
        <v>150</v>
      </c>
      <c r="F18" s="642"/>
      <c r="G18" s="643"/>
      <c r="H18" s="641">
        <v>169</v>
      </c>
      <c r="I18" s="642"/>
      <c r="J18" s="643"/>
      <c r="K18" s="641">
        <v>964</v>
      </c>
      <c r="L18" s="642"/>
      <c r="M18" s="643"/>
      <c r="N18" s="641">
        <v>1924</v>
      </c>
      <c r="O18" s="642"/>
      <c r="P18" s="643"/>
      <c r="Q18" s="641">
        <v>3</v>
      </c>
      <c r="R18" s="642"/>
      <c r="S18" s="643"/>
      <c r="T18" s="260"/>
      <c r="U18" s="80"/>
      <c r="V18" s="233"/>
      <c r="W18" s="49" t="s">
        <v>213</v>
      </c>
      <c r="X18" s="641">
        <v>54</v>
      </c>
      <c r="Y18" s="642"/>
      <c r="Z18" s="643"/>
      <c r="AA18" s="36"/>
    </row>
    <row r="19" spans="2:31" ht="17.25" customHeight="1" x14ac:dyDescent="0.15">
      <c r="B19" s="80"/>
      <c r="C19" s="233"/>
      <c r="D19" s="49" t="s">
        <v>215</v>
      </c>
      <c r="E19" s="641">
        <v>157</v>
      </c>
      <c r="F19" s="642"/>
      <c r="G19" s="643"/>
      <c r="H19" s="641">
        <v>149</v>
      </c>
      <c r="I19" s="642"/>
      <c r="J19" s="643"/>
      <c r="K19" s="641">
        <v>909</v>
      </c>
      <c r="L19" s="642"/>
      <c r="M19" s="643"/>
      <c r="N19" s="641">
        <v>1781</v>
      </c>
      <c r="O19" s="642"/>
      <c r="P19" s="643"/>
      <c r="Q19" s="641">
        <v>2</v>
      </c>
      <c r="R19" s="642"/>
      <c r="S19" s="643"/>
      <c r="T19" s="24"/>
      <c r="U19" s="80"/>
      <c r="V19" s="233"/>
      <c r="W19" s="49" t="s">
        <v>215</v>
      </c>
      <c r="X19" s="641">
        <v>46</v>
      </c>
      <c r="Y19" s="642"/>
      <c r="Z19" s="643"/>
      <c r="AA19" s="36"/>
    </row>
    <row r="20" spans="2:31" s="50" customFormat="1" ht="17.25" customHeight="1" x14ac:dyDescent="0.15">
      <c r="B20" s="80"/>
      <c r="C20" s="240"/>
      <c r="D20" s="49" t="s">
        <v>216</v>
      </c>
      <c r="E20" s="641">
        <v>151</v>
      </c>
      <c r="F20" s="642"/>
      <c r="G20" s="643"/>
      <c r="H20" s="641">
        <v>159</v>
      </c>
      <c r="I20" s="642"/>
      <c r="J20" s="643"/>
      <c r="K20" s="641">
        <v>987</v>
      </c>
      <c r="L20" s="642"/>
      <c r="M20" s="643"/>
      <c r="N20" s="641">
        <v>1897</v>
      </c>
      <c r="O20" s="642"/>
      <c r="P20" s="643"/>
      <c r="Q20" s="641">
        <v>7</v>
      </c>
      <c r="R20" s="642"/>
      <c r="S20" s="643"/>
      <c r="T20" s="260"/>
      <c r="U20" s="80"/>
      <c r="V20" s="240"/>
      <c r="W20" s="49" t="s">
        <v>216</v>
      </c>
      <c r="X20" s="641">
        <v>34</v>
      </c>
      <c r="Y20" s="642"/>
      <c r="Z20" s="643"/>
      <c r="AA20" s="36"/>
    </row>
    <row r="21" spans="2:31" ht="17.25" customHeight="1" x14ac:dyDescent="0.15">
      <c r="B21" s="102"/>
      <c r="C21" s="67"/>
      <c r="D21" s="49" t="s">
        <v>217</v>
      </c>
      <c r="E21" s="641">
        <v>158</v>
      </c>
      <c r="F21" s="642"/>
      <c r="G21" s="643"/>
      <c r="H21" s="641">
        <v>145</v>
      </c>
      <c r="I21" s="642"/>
      <c r="J21" s="643"/>
      <c r="K21" s="641">
        <v>838</v>
      </c>
      <c r="L21" s="642"/>
      <c r="M21" s="643"/>
      <c r="N21" s="641">
        <v>1583</v>
      </c>
      <c r="O21" s="642"/>
      <c r="P21" s="643"/>
      <c r="Q21" s="641">
        <v>5</v>
      </c>
      <c r="R21" s="642"/>
      <c r="S21" s="643"/>
      <c r="T21" s="260"/>
      <c r="U21" s="80"/>
      <c r="V21" s="244"/>
      <c r="W21" s="49" t="s">
        <v>217</v>
      </c>
      <c r="X21" s="641">
        <v>36</v>
      </c>
      <c r="Y21" s="642"/>
      <c r="Z21" s="643"/>
      <c r="AA21" s="36"/>
    </row>
    <row r="22" spans="2:31" ht="17.25" customHeight="1" x14ac:dyDescent="0.15">
      <c r="B22" s="102"/>
      <c r="C22" s="67"/>
      <c r="D22" s="49" t="s">
        <v>219</v>
      </c>
      <c r="E22" s="641">
        <v>154</v>
      </c>
      <c r="F22" s="642"/>
      <c r="G22" s="643"/>
      <c r="H22" s="641">
        <v>166</v>
      </c>
      <c r="I22" s="642"/>
      <c r="J22" s="643"/>
      <c r="K22" s="641">
        <v>912</v>
      </c>
      <c r="L22" s="642"/>
      <c r="M22" s="643"/>
      <c r="N22" s="641">
        <v>1763</v>
      </c>
      <c r="O22" s="642"/>
      <c r="P22" s="643"/>
      <c r="Q22" s="641">
        <v>6</v>
      </c>
      <c r="R22" s="642"/>
      <c r="S22" s="643"/>
      <c r="T22" s="260"/>
      <c r="U22" s="80"/>
      <c r="V22" s="244"/>
      <c r="W22" s="49" t="s">
        <v>219</v>
      </c>
      <c r="X22" s="641">
        <v>54</v>
      </c>
      <c r="Y22" s="642"/>
      <c r="Z22" s="643"/>
      <c r="AA22" s="36"/>
    </row>
    <row r="23" spans="2:31" ht="17.25" customHeight="1" x14ac:dyDescent="0.15">
      <c r="B23" s="102"/>
      <c r="C23" s="244"/>
      <c r="D23" s="49" t="s">
        <v>223</v>
      </c>
      <c r="E23" s="641">
        <v>146</v>
      </c>
      <c r="F23" s="642"/>
      <c r="G23" s="643"/>
      <c r="H23" s="641">
        <v>141</v>
      </c>
      <c r="I23" s="642"/>
      <c r="J23" s="643"/>
      <c r="K23" s="641">
        <v>760</v>
      </c>
      <c r="L23" s="642"/>
      <c r="M23" s="643"/>
      <c r="N23" s="641">
        <v>1448</v>
      </c>
      <c r="O23" s="642"/>
      <c r="P23" s="643"/>
      <c r="Q23" s="641">
        <v>8</v>
      </c>
      <c r="R23" s="642"/>
      <c r="S23" s="643"/>
      <c r="T23" s="260"/>
      <c r="U23" s="80"/>
      <c r="V23" s="244"/>
      <c r="W23" s="49" t="s">
        <v>223</v>
      </c>
      <c r="X23" s="641">
        <v>43</v>
      </c>
      <c r="Y23" s="642"/>
      <c r="Z23" s="643"/>
      <c r="AA23" s="36"/>
    </row>
    <row r="24" spans="2:31" ht="17.25" customHeight="1" x14ac:dyDescent="0.15">
      <c r="B24" s="102"/>
      <c r="C24" s="67"/>
      <c r="D24" s="49" t="s">
        <v>225</v>
      </c>
      <c r="E24" s="641">
        <v>139</v>
      </c>
      <c r="F24" s="642"/>
      <c r="G24" s="643"/>
      <c r="H24" s="641">
        <v>164</v>
      </c>
      <c r="I24" s="642"/>
      <c r="J24" s="643"/>
      <c r="K24" s="641">
        <v>876</v>
      </c>
      <c r="L24" s="642"/>
      <c r="M24" s="643"/>
      <c r="N24" s="641">
        <v>1695</v>
      </c>
      <c r="O24" s="642"/>
      <c r="P24" s="643"/>
      <c r="Q24" s="641">
        <v>6</v>
      </c>
      <c r="R24" s="642"/>
      <c r="S24" s="643"/>
      <c r="T24" s="260"/>
      <c r="U24" s="80"/>
      <c r="V24" s="244"/>
      <c r="W24" s="49" t="s">
        <v>225</v>
      </c>
      <c r="X24" s="641">
        <v>46</v>
      </c>
      <c r="Y24" s="642"/>
      <c r="Z24" s="643"/>
      <c r="AA24" s="36"/>
    </row>
    <row r="25" spans="2:31" ht="17.25" customHeight="1" x14ac:dyDescent="0.15">
      <c r="B25" s="80"/>
      <c r="C25" s="244"/>
      <c r="D25" s="49" t="s">
        <v>226</v>
      </c>
      <c r="E25" s="641">
        <v>156</v>
      </c>
      <c r="F25" s="642"/>
      <c r="G25" s="643"/>
      <c r="H25" s="641">
        <v>156</v>
      </c>
      <c r="I25" s="642"/>
      <c r="J25" s="643"/>
      <c r="K25" s="641">
        <v>873</v>
      </c>
      <c r="L25" s="642"/>
      <c r="M25" s="643"/>
      <c r="N25" s="641">
        <v>1684</v>
      </c>
      <c r="O25" s="642"/>
      <c r="P25" s="643"/>
      <c r="Q25" s="641">
        <v>11</v>
      </c>
      <c r="R25" s="642"/>
      <c r="S25" s="643"/>
      <c r="T25" s="260"/>
      <c r="U25" s="80"/>
      <c r="V25" s="244"/>
      <c r="W25" s="49" t="s">
        <v>226</v>
      </c>
      <c r="X25" s="641">
        <v>74</v>
      </c>
      <c r="Y25" s="642"/>
      <c r="Z25" s="643"/>
      <c r="AA25" s="36"/>
    </row>
    <row r="26" spans="2:31" ht="17.25" customHeight="1" x14ac:dyDescent="0.15">
      <c r="B26" s="204"/>
      <c r="C26" s="205"/>
      <c r="D26" s="116" t="s">
        <v>227</v>
      </c>
      <c r="E26" s="644">
        <f>E28+E30+E34+E36+E38+E40+E42+E44+E46</f>
        <v>134</v>
      </c>
      <c r="F26" s="645"/>
      <c r="G26" s="646"/>
      <c r="H26" s="644">
        <f>H28+H30+H34+H36+H38+H40+H42+H44+H46</f>
        <v>124</v>
      </c>
      <c r="I26" s="645"/>
      <c r="J26" s="646"/>
      <c r="K26" s="644">
        <f>K28+K30+K34+K36+K38+K40+K42+K44+K46</f>
        <v>848</v>
      </c>
      <c r="L26" s="645"/>
      <c r="M26" s="646"/>
      <c r="N26" s="644">
        <f>N28+N30+N34+N36+N38+N40+N42+N44+N46</f>
        <v>1613</v>
      </c>
      <c r="O26" s="645"/>
      <c r="P26" s="646"/>
      <c r="Q26" s="644">
        <f>Q28+Q30+Q34+Q36+Q38+Q40+Q42+Q44+Q46</f>
        <v>5</v>
      </c>
      <c r="R26" s="645"/>
      <c r="S26" s="646"/>
      <c r="T26" s="24"/>
      <c r="U26" s="234"/>
      <c r="V26" s="235"/>
      <c r="W26" s="116" t="s">
        <v>227</v>
      </c>
      <c r="X26" s="644">
        <f>X28+X30+X34+X36+X38+X40+X42+X44+X46</f>
        <v>67</v>
      </c>
      <c r="Y26" s="645"/>
      <c r="Z26" s="646"/>
      <c r="AA26" s="36"/>
    </row>
    <row r="27" spans="2:31" ht="20.25" customHeight="1" x14ac:dyDescent="0.15">
      <c r="B27" s="576" t="s">
        <v>8</v>
      </c>
      <c r="C27" s="577"/>
      <c r="D27" s="577"/>
      <c r="E27" s="338">
        <f>IF(ISERROR((E26-E13)/E13*100),"―",(E26-E13)/E13*100)</f>
        <v>-0.74074074074074081</v>
      </c>
      <c r="F27" s="339"/>
      <c r="G27" s="339"/>
      <c r="H27" s="338">
        <f>IF(ISERROR((H26-H13)/H13*100),"―",(H26-H13)/H13*100)</f>
        <v>-17.880794701986755</v>
      </c>
      <c r="I27" s="339"/>
      <c r="J27" s="373"/>
      <c r="K27" s="339">
        <f>IF(ISERROR((K26-K13)/K13*100),"―",(K26-K13)/K13*100)</f>
        <v>7.0707070707070701</v>
      </c>
      <c r="L27" s="339"/>
      <c r="M27" s="339"/>
      <c r="N27" s="338">
        <f>IF(ISERROR((N26-N13)/N13*100),"―",(N26-N13)/N13*100)</f>
        <v>6.6798941798941804</v>
      </c>
      <c r="O27" s="339"/>
      <c r="P27" s="373"/>
      <c r="Q27" s="616">
        <f>IF(ISERROR((Q26-Q13)/Q13*100),"―",(Q26-Q13)/Q13*100)</f>
        <v>-28.571428571428569</v>
      </c>
      <c r="R27" s="616"/>
      <c r="S27" s="618"/>
      <c r="T27" s="259"/>
      <c r="U27" s="649" t="s">
        <v>8</v>
      </c>
      <c r="V27" s="650"/>
      <c r="W27" s="651"/>
      <c r="X27" s="338">
        <f>IF(ISERROR((X26-X13)/X13*100),"―",(X26-X13)/X13*100)</f>
        <v>-6.9444444444444446</v>
      </c>
      <c r="Y27" s="339"/>
      <c r="Z27" s="373"/>
      <c r="AE27" s="50"/>
    </row>
    <row r="28" spans="2:31" ht="17.25" customHeight="1" x14ac:dyDescent="0.15">
      <c r="B28" s="582" t="s">
        <v>88</v>
      </c>
      <c r="C28" s="410" t="s">
        <v>9</v>
      </c>
      <c r="D28" s="410"/>
      <c r="E28" s="621">
        <v>94</v>
      </c>
      <c r="F28" s="619"/>
      <c r="G28" s="619"/>
      <c r="H28" s="621">
        <v>83</v>
      </c>
      <c r="I28" s="619"/>
      <c r="J28" s="620"/>
      <c r="K28" s="619">
        <v>531</v>
      </c>
      <c r="L28" s="619"/>
      <c r="M28" s="619"/>
      <c r="N28" s="621">
        <v>1029</v>
      </c>
      <c r="O28" s="619"/>
      <c r="P28" s="620"/>
      <c r="Q28" s="619">
        <v>1</v>
      </c>
      <c r="R28" s="619"/>
      <c r="S28" s="620"/>
      <c r="T28" s="257"/>
      <c r="U28" s="639" t="s">
        <v>88</v>
      </c>
      <c r="V28" s="669" t="s">
        <v>9</v>
      </c>
      <c r="W28" s="669"/>
      <c r="X28" s="621">
        <v>33</v>
      </c>
      <c r="Y28" s="619"/>
      <c r="Z28" s="620"/>
    </row>
    <row r="29" spans="2:31" ht="17.25" customHeight="1" x14ac:dyDescent="0.15">
      <c r="B29" s="580"/>
      <c r="C29" s="330"/>
      <c r="D29" s="411"/>
      <c r="E29" s="187" t="s">
        <v>186</v>
      </c>
      <c r="F29" s="188">
        <v>101</v>
      </c>
      <c r="G29" s="189" t="s">
        <v>187</v>
      </c>
      <c r="H29" s="187" t="s">
        <v>186</v>
      </c>
      <c r="I29" s="188">
        <v>103</v>
      </c>
      <c r="J29" s="190" t="s">
        <v>187</v>
      </c>
      <c r="K29" s="189" t="s">
        <v>186</v>
      </c>
      <c r="L29" s="188">
        <v>502</v>
      </c>
      <c r="M29" s="189" t="s">
        <v>187</v>
      </c>
      <c r="N29" s="187" t="s">
        <v>186</v>
      </c>
      <c r="O29" s="188">
        <v>982</v>
      </c>
      <c r="P29" s="190" t="s">
        <v>187</v>
      </c>
      <c r="Q29" s="189" t="s">
        <v>186</v>
      </c>
      <c r="R29" s="188">
        <v>5</v>
      </c>
      <c r="S29" s="190" t="s">
        <v>187</v>
      </c>
      <c r="T29" s="257"/>
      <c r="U29" s="640"/>
      <c r="V29" s="637"/>
      <c r="W29" s="638"/>
      <c r="X29" s="187" t="s">
        <v>186</v>
      </c>
      <c r="Y29" s="188">
        <v>52</v>
      </c>
      <c r="Z29" s="190" t="s">
        <v>187</v>
      </c>
    </row>
    <row r="30" spans="2:31" ht="17.25" customHeight="1" x14ac:dyDescent="0.15">
      <c r="B30" s="580"/>
      <c r="C30" s="410" t="s">
        <v>10</v>
      </c>
      <c r="D30" s="410"/>
      <c r="E30" s="621">
        <v>6</v>
      </c>
      <c r="F30" s="619"/>
      <c r="G30" s="619"/>
      <c r="H30" s="621">
        <v>4</v>
      </c>
      <c r="I30" s="619"/>
      <c r="J30" s="620"/>
      <c r="K30" s="619">
        <v>28</v>
      </c>
      <c r="L30" s="619"/>
      <c r="M30" s="619"/>
      <c r="N30" s="621">
        <v>48</v>
      </c>
      <c r="O30" s="619"/>
      <c r="P30" s="620"/>
      <c r="Q30" s="619">
        <v>1</v>
      </c>
      <c r="R30" s="619"/>
      <c r="S30" s="620"/>
      <c r="T30" s="257"/>
      <c r="U30" s="640"/>
      <c r="V30" s="669" t="s">
        <v>10</v>
      </c>
      <c r="W30" s="669"/>
      <c r="X30" s="621">
        <v>3</v>
      </c>
      <c r="Y30" s="619"/>
      <c r="Z30" s="620"/>
      <c r="AB30" s="50"/>
      <c r="AC30" s="50"/>
    </row>
    <row r="31" spans="2:31" ht="17.25" customHeight="1" x14ac:dyDescent="0.15">
      <c r="B31" s="580"/>
      <c r="C31" s="410"/>
      <c r="D31" s="410"/>
      <c r="E31" s="187" t="s">
        <v>186</v>
      </c>
      <c r="F31" s="188">
        <v>8</v>
      </c>
      <c r="G31" s="189" t="s">
        <v>91</v>
      </c>
      <c r="H31" s="187" t="s">
        <v>186</v>
      </c>
      <c r="I31" s="188">
        <v>8</v>
      </c>
      <c r="J31" s="190" t="s">
        <v>187</v>
      </c>
      <c r="K31" s="189" t="s">
        <v>186</v>
      </c>
      <c r="L31" s="188">
        <v>28</v>
      </c>
      <c r="M31" s="189" t="s">
        <v>187</v>
      </c>
      <c r="N31" s="187" t="s">
        <v>186</v>
      </c>
      <c r="O31" s="188">
        <v>50</v>
      </c>
      <c r="P31" s="190" t="s">
        <v>187</v>
      </c>
      <c r="Q31" s="189" t="s">
        <v>186</v>
      </c>
      <c r="R31" s="188">
        <v>0</v>
      </c>
      <c r="S31" s="190" t="s">
        <v>187</v>
      </c>
      <c r="T31" s="257"/>
      <c r="U31" s="640"/>
      <c r="V31" s="669"/>
      <c r="W31" s="669"/>
      <c r="X31" s="187" t="s">
        <v>186</v>
      </c>
      <c r="Y31" s="188">
        <v>7</v>
      </c>
      <c r="Z31" s="190" t="s">
        <v>187</v>
      </c>
    </row>
    <row r="32" spans="2:31" ht="17.25" customHeight="1" x14ac:dyDescent="0.15">
      <c r="B32" s="163" t="s">
        <v>104</v>
      </c>
      <c r="C32" s="414" t="s">
        <v>105</v>
      </c>
      <c r="D32" s="414"/>
      <c r="E32" s="626">
        <v>0</v>
      </c>
      <c r="F32" s="627"/>
      <c r="G32" s="627"/>
      <c r="H32" s="626">
        <v>0</v>
      </c>
      <c r="I32" s="627"/>
      <c r="J32" s="628"/>
      <c r="K32" s="627">
        <v>6</v>
      </c>
      <c r="L32" s="627"/>
      <c r="M32" s="627"/>
      <c r="N32" s="626">
        <v>7</v>
      </c>
      <c r="O32" s="627"/>
      <c r="P32" s="628"/>
      <c r="Q32" s="627">
        <v>0</v>
      </c>
      <c r="R32" s="627"/>
      <c r="S32" s="628"/>
      <c r="T32" s="257"/>
      <c r="U32" s="195" t="s">
        <v>93</v>
      </c>
      <c r="V32" s="414" t="s">
        <v>105</v>
      </c>
      <c r="W32" s="414"/>
      <c r="X32" s="626">
        <v>1</v>
      </c>
      <c r="Y32" s="627"/>
      <c r="Z32" s="628"/>
    </row>
    <row r="33" spans="2:26" ht="17.25" customHeight="1" x14ac:dyDescent="0.15">
      <c r="B33" s="164">
        <v>11</v>
      </c>
      <c r="C33" s="629"/>
      <c r="D33" s="656"/>
      <c r="E33" s="191" t="s">
        <v>186</v>
      </c>
      <c r="F33" s="192">
        <v>2</v>
      </c>
      <c r="G33" s="193" t="s">
        <v>187</v>
      </c>
      <c r="H33" s="191" t="s">
        <v>186</v>
      </c>
      <c r="I33" s="192">
        <v>2</v>
      </c>
      <c r="J33" s="194" t="s">
        <v>187</v>
      </c>
      <c r="K33" s="193" t="s">
        <v>90</v>
      </c>
      <c r="L33" s="192">
        <v>7</v>
      </c>
      <c r="M33" s="193" t="s">
        <v>187</v>
      </c>
      <c r="N33" s="191" t="s">
        <v>186</v>
      </c>
      <c r="O33" s="192">
        <v>9</v>
      </c>
      <c r="P33" s="194" t="s">
        <v>187</v>
      </c>
      <c r="Q33" s="193" t="s">
        <v>186</v>
      </c>
      <c r="R33" s="192">
        <v>0</v>
      </c>
      <c r="S33" s="194" t="s">
        <v>187</v>
      </c>
      <c r="T33" s="257"/>
      <c r="U33" s="196">
        <v>11</v>
      </c>
      <c r="V33" s="670"/>
      <c r="W33" s="671"/>
      <c r="X33" s="191" t="s">
        <v>186</v>
      </c>
      <c r="Y33" s="192">
        <v>0</v>
      </c>
      <c r="Z33" s="194" t="s">
        <v>187</v>
      </c>
    </row>
    <row r="34" spans="2:26" ht="17.25" customHeight="1" x14ac:dyDescent="0.15">
      <c r="B34" s="163" t="s">
        <v>89</v>
      </c>
      <c r="C34" s="410" t="s">
        <v>11</v>
      </c>
      <c r="D34" s="410"/>
      <c r="E34" s="621">
        <v>15</v>
      </c>
      <c r="F34" s="619"/>
      <c r="G34" s="619"/>
      <c r="H34" s="621">
        <v>14</v>
      </c>
      <c r="I34" s="619"/>
      <c r="J34" s="620"/>
      <c r="K34" s="619">
        <v>97</v>
      </c>
      <c r="L34" s="619"/>
      <c r="M34" s="619"/>
      <c r="N34" s="621">
        <v>166</v>
      </c>
      <c r="O34" s="619"/>
      <c r="P34" s="620"/>
      <c r="Q34" s="619">
        <v>2</v>
      </c>
      <c r="R34" s="619"/>
      <c r="S34" s="620"/>
      <c r="T34" s="257"/>
      <c r="U34" s="195" t="s">
        <v>89</v>
      </c>
      <c r="V34" s="669" t="s">
        <v>11</v>
      </c>
      <c r="W34" s="669"/>
      <c r="X34" s="621">
        <v>11</v>
      </c>
      <c r="Y34" s="619"/>
      <c r="Z34" s="620"/>
    </row>
    <row r="35" spans="2:26" ht="17.25" customHeight="1" x14ac:dyDescent="0.15">
      <c r="B35" s="163" t="s">
        <v>94</v>
      </c>
      <c r="C35" s="330"/>
      <c r="D35" s="411"/>
      <c r="E35" s="187" t="s">
        <v>186</v>
      </c>
      <c r="F35" s="188">
        <v>5</v>
      </c>
      <c r="G35" s="189" t="s">
        <v>187</v>
      </c>
      <c r="H35" s="187" t="s">
        <v>186</v>
      </c>
      <c r="I35" s="188">
        <v>10</v>
      </c>
      <c r="J35" s="190" t="s">
        <v>187</v>
      </c>
      <c r="K35" s="189" t="s">
        <v>186</v>
      </c>
      <c r="L35" s="188">
        <v>83</v>
      </c>
      <c r="M35" s="189" t="s">
        <v>187</v>
      </c>
      <c r="N35" s="187" t="s">
        <v>186</v>
      </c>
      <c r="O35" s="188">
        <v>141</v>
      </c>
      <c r="P35" s="190" t="s">
        <v>187</v>
      </c>
      <c r="Q35" s="189" t="s">
        <v>186</v>
      </c>
      <c r="R35" s="188">
        <v>2</v>
      </c>
      <c r="S35" s="190" t="s">
        <v>187</v>
      </c>
      <c r="T35" s="257"/>
      <c r="U35" s="195" t="s">
        <v>94</v>
      </c>
      <c r="V35" s="637"/>
      <c r="W35" s="638"/>
      <c r="X35" s="187" t="s">
        <v>186</v>
      </c>
      <c r="Y35" s="188">
        <v>7</v>
      </c>
      <c r="Z35" s="190" t="s">
        <v>187</v>
      </c>
    </row>
    <row r="36" spans="2:26" ht="16.5" customHeight="1" x14ac:dyDescent="0.15">
      <c r="B36" s="164" t="s">
        <v>112</v>
      </c>
      <c r="C36" s="410" t="s">
        <v>12</v>
      </c>
      <c r="D36" s="410"/>
      <c r="E36" s="621">
        <v>7</v>
      </c>
      <c r="F36" s="619"/>
      <c r="G36" s="619"/>
      <c r="H36" s="621">
        <v>7</v>
      </c>
      <c r="I36" s="619"/>
      <c r="J36" s="620"/>
      <c r="K36" s="619">
        <v>45</v>
      </c>
      <c r="L36" s="619"/>
      <c r="M36" s="619"/>
      <c r="N36" s="621">
        <v>86</v>
      </c>
      <c r="O36" s="619"/>
      <c r="P36" s="620"/>
      <c r="Q36" s="619">
        <v>0</v>
      </c>
      <c r="R36" s="619"/>
      <c r="S36" s="620"/>
      <c r="T36" s="257"/>
      <c r="U36" s="197" t="s">
        <v>113</v>
      </c>
      <c r="V36" s="669" t="s">
        <v>12</v>
      </c>
      <c r="W36" s="669"/>
      <c r="X36" s="621">
        <v>6</v>
      </c>
      <c r="Y36" s="619"/>
      <c r="Z36" s="620"/>
    </row>
    <row r="37" spans="2:26" ht="17.25" customHeight="1" x14ac:dyDescent="0.15">
      <c r="B37" s="580" t="s">
        <v>67</v>
      </c>
      <c r="C37" s="330"/>
      <c r="D37" s="411"/>
      <c r="E37" s="187" t="s">
        <v>186</v>
      </c>
      <c r="F37" s="188">
        <v>0</v>
      </c>
      <c r="G37" s="189" t="s">
        <v>187</v>
      </c>
      <c r="H37" s="187" t="s">
        <v>186</v>
      </c>
      <c r="I37" s="188">
        <v>1</v>
      </c>
      <c r="J37" s="190" t="s">
        <v>187</v>
      </c>
      <c r="K37" s="189" t="s">
        <v>186</v>
      </c>
      <c r="L37" s="188">
        <v>24</v>
      </c>
      <c r="M37" s="189" t="s">
        <v>187</v>
      </c>
      <c r="N37" s="187" t="s">
        <v>186</v>
      </c>
      <c r="O37" s="188">
        <v>40</v>
      </c>
      <c r="P37" s="190" t="s">
        <v>187</v>
      </c>
      <c r="Q37" s="189" t="s">
        <v>186</v>
      </c>
      <c r="R37" s="188">
        <v>0</v>
      </c>
      <c r="S37" s="190" t="s">
        <v>187</v>
      </c>
      <c r="T37" s="257"/>
      <c r="U37" s="640" t="s">
        <v>67</v>
      </c>
      <c r="V37" s="637"/>
      <c r="W37" s="638"/>
      <c r="X37" s="187" t="s">
        <v>186</v>
      </c>
      <c r="Y37" s="188">
        <v>2</v>
      </c>
      <c r="Z37" s="190" t="s">
        <v>187</v>
      </c>
    </row>
    <row r="38" spans="2:26" ht="17.25" customHeight="1" x14ac:dyDescent="0.15">
      <c r="B38" s="580"/>
      <c r="C38" s="410" t="s">
        <v>13</v>
      </c>
      <c r="D38" s="410"/>
      <c r="E38" s="621">
        <v>3</v>
      </c>
      <c r="F38" s="619"/>
      <c r="G38" s="619"/>
      <c r="H38" s="621">
        <v>5</v>
      </c>
      <c r="I38" s="619"/>
      <c r="J38" s="620"/>
      <c r="K38" s="619">
        <v>50</v>
      </c>
      <c r="L38" s="619"/>
      <c r="M38" s="619"/>
      <c r="N38" s="621">
        <v>99</v>
      </c>
      <c r="O38" s="619"/>
      <c r="P38" s="620"/>
      <c r="Q38" s="619">
        <v>1</v>
      </c>
      <c r="R38" s="619"/>
      <c r="S38" s="620"/>
      <c r="T38" s="257"/>
      <c r="U38" s="640"/>
      <c r="V38" s="669" t="s">
        <v>13</v>
      </c>
      <c r="W38" s="669"/>
      <c r="X38" s="621">
        <v>6</v>
      </c>
      <c r="Y38" s="619"/>
      <c r="Z38" s="620"/>
    </row>
    <row r="39" spans="2:26" ht="17.25" customHeight="1" x14ac:dyDescent="0.15">
      <c r="B39" s="580"/>
      <c r="C39" s="330"/>
      <c r="D39" s="411"/>
      <c r="E39" s="187" t="s">
        <v>186</v>
      </c>
      <c r="F39" s="188">
        <v>5</v>
      </c>
      <c r="G39" s="189" t="s">
        <v>91</v>
      </c>
      <c r="H39" s="187" t="s">
        <v>186</v>
      </c>
      <c r="I39" s="188">
        <v>8</v>
      </c>
      <c r="J39" s="190" t="s">
        <v>187</v>
      </c>
      <c r="K39" s="189" t="s">
        <v>186</v>
      </c>
      <c r="L39" s="188">
        <v>51</v>
      </c>
      <c r="M39" s="189" t="s">
        <v>187</v>
      </c>
      <c r="N39" s="187" t="s">
        <v>186</v>
      </c>
      <c r="O39" s="188">
        <v>104</v>
      </c>
      <c r="P39" s="190" t="s">
        <v>187</v>
      </c>
      <c r="Q39" s="189" t="s">
        <v>186</v>
      </c>
      <c r="R39" s="188">
        <v>0</v>
      </c>
      <c r="S39" s="190" t="s">
        <v>187</v>
      </c>
      <c r="T39" s="257"/>
      <c r="U39" s="640"/>
      <c r="V39" s="637"/>
      <c r="W39" s="638"/>
      <c r="X39" s="187" t="s">
        <v>186</v>
      </c>
      <c r="Y39" s="188">
        <v>1</v>
      </c>
      <c r="Z39" s="190" t="s">
        <v>187</v>
      </c>
    </row>
    <row r="40" spans="2:26" ht="17.25" customHeight="1" x14ac:dyDescent="0.15">
      <c r="B40" s="580"/>
      <c r="C40" s="410" t="s">
        <v>15</v>
      </c>
      <c r="D40" s="410"/>
      <c r="E40" s="621">
        <v>6</v>
      </c>
      <c r="F40" s="619"/>
      <c r="G40" s="619"/>
      <c r="H40" s="621">
        <v>9</v>
      </c>
      <c r="I40" s="619"/>
      <c r="J40" s="620"/>
      <c r="K40" s="619">
        <v>45</v>
      </c>
      <c r="L40" s="619"/>
      <c r="M40" s="619"/>
      <c r="N40" s="621">
        <v>92</v>
      </c>
      <c r="O40" s="619"/>
      <c r="P40" s="620"/>
      <c r="Q40" s="619">
        <v>0</v>
      </c>
      <c r="R40" s="619"/>
      <c r="S40" s="620"/>
      <c r="T40" s="257"/>
      <c r="U40" s="640"/>
      <c r="V40" s="669" t="s">
        <v>15</v>
      </c>
      <c r="W40" s="669"/>
      <c r="X40" s="621">
        <v>4</v>
      </c>
      <c r="Y40" s="619"/>
      <c r="Z40" s="620"/>
    </row>
    <row r="41" spans="2:26" ht="17.25" customHeight="1" x14ac:dyDescent="0.15">
      <c r="B41" s="580"/>
      <c r="C41" s="330"/>
      <c r="D41" s="411"/>
      <c r="E41" s="187" t="s">
        <v>186</v>
      </c>
      <c r="F41" s="188">
        <v>6</v>
      </c>
      <c r="G41" s="189" t="s">
        <v>187</v>
      </c>
      <c r="H41" s="187" t="s">
        <v>186</v>
      </c>
      <c r="I41" s="188">
        <v>9</v>
      </c>
      <c r="J41" s="190" t="s">
        <v>187</v>
      </c>
      <c r="K41" s="189" t="s">
        <v>186</v>
      </c>
      <c r="L41" s="188">
        <v>42</v>
      </c>
      <c r="M41" s="189" t="s">
        <v>187</v>
      </c>
      <c r="N41" s="187" t="s">
        <v>186</v>
      </c>
      <c r="O41" s="188">
        <v>85</v>
      </c>
      <c r="P41" s="190" t="s">
        <v>187</v>
      </c>
      <c r="Q41" s="189" t="s">
        <v>186</v>
      </c>
      <c r="R41" s="188">
        <v>0</v>
      </c>
      <c r="S41" s="190" t="s">
        <v>187</v>
      </c>
      <c r="T41" s="257"/>
      <c r="U41" s="640"/>
      <c r="V41" s="637"/>
      <c r="W41" s="638"/>
      <c r="X41" s="187" t="s">
        <v>186</v>
      </c>
      <c r="Y41" s="188">
        <v>1</v>
      </c>
      <c r="Z41" s="190" t="s">
        <v>187</v>
      </c>
    </row>
    <row r="42" spans="2:26" ht="17.25" customHeight="1" x14ac:dyDescent="0.15">
      <c r="B42" s="580"/>
      <c r="C42" s="410" t="s">
        <v>16</v>
      </c>
      <c r="D42" s="410"/>
      <c r="E42" s="621">
        <v>3</v>
      </c>
      <c r="F42" s="619"/>
      <c r="G42" s="619"/>
      <c r="H42" s="621">
        <v>2</v>
      </c>
      <c r="I42" s="619"/>
      <c r="J42" s="620"/>
      <c r="K42" s="619">
        <v>52</v>
      </c>
      <c r="L42" s="619"/>
      <c r="M42" s="619"/>
      <c r="N42" s="621">
        <v>93</v>
      </c>
      <c r="O42" s="619"/>
      <c r="P42" s="620"/>
      <c r="Q42" s="619">
        <v>0</v>
      </c>
      <c r="R42" s="619"/>
      <c r="S42" s="620"/>
      <c r="T42" s="257"/>
      <c r="U42" s="640"/>
      <c r="V42" s="669" t="s">
        <v>16</v>
      </c>
      <c r="W42" s="669"/>
      <c r="X42" s="621">
        <v>4</v>
      </c>
      <c r="Y42" s="619"/>
      <c r="Z42" s="620"/>
    </row>
    <row r="43" spans="2:26" ht="17.25" customHeight="1" x14ac:dyDescent="0.15">
      <c r="B43" s="580"/>
      <c r="C43" s="330"/>
      <c r="D43" s="411"/>
      <c r="E43" s="187" t="s">
        <v>186</v>
      </c>
      <c r="F43" s="188">
        <v>10</v>
      </c>
      <c r="G43" s="189" t="s">
        <v>187</v>
      </c>
      <c r="H43" s="187" t="s">
        <v>186</v>
      </c>
      <c r="I43" s="188">
        <v>12</v>
      </c>
      <c r="J43" s="190" t="s">
        <v>187</v>
      </c>
      <c r="K43" s="189" t="s">
        <v>186</v>
      </c>
      <c r="L43" s="188">
        <v>62</v>
      </c>
      <c r="M43" s="189" t="s">
        <v>187</v>
      </c>
      <c r="N43" s="187" t="s">
        <v>186</v>
      </c>
      <c r="O43" s="188">
        <v>110</v>
      </c>
      <c r="P43" s="190" t="s">
        <v>187</v>
      </c>
      <c r="Q43" s="189" t="s">
        <v>186</v>
      </c>
      <c r="R43" s="188">
        <v>0</v>
      </c>
      <c r="S43" s="190" t="s">
        <v>187</v>
      </c>
      <c r="T43" s="257"/>
      <c r="U43" s="640"/>
      <c r="V43" s="637"/>
      <c r="W43" s="638"/>
      <c r="X43" s="187" t="s">
        <v>186</v>
      </c>
      <c r="Y43" s="188">
        <v>2</v>
      </c>
      <c r="Z43" s="190" t="s">
        <v>187</v>
      </c>
    </row>
    <row r="44" spans="2:26" ht="17.25" customHeight="1" x14ac:dyDescent="0.15">
      <c r="B44" s="580"/>
      <c r="C44" s="595" t="s">
        <v>9</v>
      </c>
      <c r="D44" s="595"/>
      <c r="E44" s="621">
        <v>0</v>
      </c>
      <c r="F44" s="619"/>
      <c r="G44" s="619"/>
      <c r="H44" s="621">
        <v>0</v>
      </c>
      <c r="I44" s="619"/>
      <c r="J44" s="620"/>
      <c r="K44" s="619">
        <v>0</v>
      </c>
      <c r="L44" s="619"/>
      <c r="M44" s="619"/>
      <c r="N44" s="621">
        <v>0</v>
      </c>
      <c r="O44" s="619"/>
      <c r="P44" s="620"/>
      <c r="Q44" s="619">
        <v>0</v>
      </c>
      <c r="R44" s="619"/>
      <c r="S44" s="620"/>
      <c r="T44" s="24"/>
      <c r="U44" s="640"/>
      <c r="V44" s="595" t="s">
        <v>9</v>
      </c>
      <c r="W44" s="595"/>
      <c r="X44" s="621">
        <v>0</v>
      </c>
      <c r="Y44" s="619"/>
      <c r="Z44" s="620"/>
    </row>
    <row r="45" spans="2:26" ht="17.25" customHeight="1" x14ac:dyDescent="0.15">
      <c r="B45" s="580"/>
      <c r="C45" s="596" t="s">
        <v>148</v>
      </c>
      <c r="D45" s="597"/>
      <c r="E45" s="187" t="s">
        <v>186</v>
      </c>
      <c r="F45" s="188">
        <v>0</v>
      </c>
      <c r="G45" s="189" t="s">
        <v>187</v>
      </c>
      <c r="H45" s="187" t="s">
        <v>186</v>
      </c>
      <c r="I45" s="188">
        <v>0</v>
      </c>
      <c r="J45" s="190" t="s">
        <v>187</v>
      </c>
      <c r="K45" s="189" t="s">
        <v>186</v>
      </c>
      <c r="L45" s="188">
        <v>0</v>
      </c>
      <c r="M45" s="189" t="s">
        <v>187</v>
      </c>
      <c r="N45" s="187" t="s">
        <v>186</v>
      </c>
      <c r="O45" s="188">
        <v>0</v>
      </c>
      <c r="P45" s="190" t="s">
        <v>187</v>
      </c>
      <c r="Q45" s="189" t="s">
        <v>186</v>
      </c>
      <c r="R45" s="188">
        <v>0</v>
      </c>
      <c r="S45" s="190" t="s">
        <v>187</v>
      </c>
      <c r="T45" s="24"/>
      <c r="U45" s="640"/>
      <c r="V45" s="596" t="s">
        <v>148</v>
      </c>
      <c r="W45" s="597"/>
      <c r="X45" s="187" t="s">
        <v>186</v>
      </c>
      <c r="Y45" s="188">
        <v>0</v>
      </c>
      <c r="Z45" s="190" t="s">
        <v>187</v>
      </c>
    </row>
    <row r="46" spans="2:26" ht="17.25" customHeight="1" x14ac:dyDescent="0.15">
      <c r="B46" s="580"/>
      <c r="C46" s="595" t="s">
        <v>177</v>
      </c>
      <c r="D46" s="595"/>
      <c r="E46" s="621">
        <v>0</v>
      </c>
      <c r="F46" s="619"/>
      <c r="G46" s="619"/>
      <c r="H46" s="621">
        <v>0</v>
      </c>
      <c r="I46" s="619"/>
      <c r="J46" s="620"/>
      <c r="K46" s="619">
        <v>0</v>
      </c>
      <c r="L46" s="619"/>
      <c r="M46" s="619"/>
      <c r="N46" s="621">
        <v>0</v>
      </c>
      <c r="O46" s="619"/>
      <c r="P46" s="620"/>
      <c r="Q46" s="619">
        <v>0</v>
      </c>
      <c r="R46" s="619"/>
      <c r="S46" s="620"/>
      <c r="T46" s="24"/>
      <c r="U46" s="640"/>
      <c r="V46" s="595" t="s">
        <v>177</v>
      </c>
      <c r="W46" s="595"/>
      <c r="X46" s="621">
        <v>0</v>
      </c>
      <c r="Y46" s="619"/>
      <c r="Z46" s="620"/>
    </row>
    <row r="47" spans="2:26" ht="17.25" customHeight="1" x14ac:dyDescent="0.15">
      <c r="B47" s="581"/>
      <c r="C47" s="632" t="s">
        <v>178</v>
      </c>
      <c r="D47" s="632"/>
      <c r="E47" s="186" t="s">
        <v>186</v>
      </c>
      <c r="F47" s="184">
        <v>0</v>
      </c>
      <c r="G47" s="183" t="s">
        <v>187</v>
      </c>
      <c r="H47" s="186" t="s">
        <v>186</v>
      </c>
      <c r="I47" s="184">
        <v>0</v>
      </c>
      <c r="J47" s="185" t="s">
        <v>187</v>
      </c>
      <c r="K47" s="183" t="s">
        <v>186</v>
      </c>
      <c r="L47" s="184">
        <v>0</v>
      </c>
      <c r="M47" s="183" t="s">
        <v>187</v>
      </c>
      <c r="N47" s="186" t="s">
        <v>186</v>
      </c>
      <c r="O47" s="184">
        <v>0</v>
      </c>
      <c r="P47" s="185" t="s">
        <v>187</v>
      </c>
      <c r="Q47" s="183" t="s">
        <v>186</v>
      </c>
      <c r="R47" s="184">
        <v>0</v>
      </c>
      <c r="S47" s="185" t="s">
        <v>187</v>
      </c>
      <c r="T47" s="24"/>
      <c r="U47" s="655"/>
      <c r="V47" s="632" t="s">
        <v>178</v>
      </c>
      <c r="W47" s="632"/>
      <c r="X47" s="186" t="s">
        <v>186</v>
      </c>
      <c r="Y47" s="184">
        <v>0</v>
      </c>
      <c r="Z47" s="185" t="s">
        <v>187</v>
      </c>
    </row>
    <row r="48" spans="2:26" ht="18" customHeight="1" x14ac:dyDescent="0.15"/>
    <row r="49" spans="2:26" x14ac:dyDescent="0.15">
      <c r="B49" s="575" t="s">
        <v>130</v>
      </c>
      <c r="C49" s="575"/>
      <c r="D49" s="575"/>
      <c r="E49" s="575"/>
      <c r="F49" s="575"/>
      <c r="G49" s="575"/>
      <c r="H49" s="575"/>
      <c r="I49" s="575"/>
      <c r="J49" s="575"/>
      <c r="K49" s="575"/>
      <c r="L49" s="575"/>
      <c r="M49" s="575"/>
      <c r="N49" s="575"/>
      <c r="O49" s="575"/>
      <c r="P49" s="575"/>
      <c r="Q49" s="575"/>
      <c r="R49" s="575"/>
      <c r="S49" s="575"/>
      <c r="T49" s="575"/>
      <c r="U49" s="575"/>
      <c r="V49" s="575"/>
      <c r="W49" s="575"/>
      <c r="X49" s="575"/>
      <c r="Y49" s="575"/>
      <c r="Z49" s="575"/>
    </row>
    <row r="50" spans="2:26" x14ac:dyDescent="0.15">
      <c r="B50" s="31"/>
      <c r="C50" s="32"/>
      <c r="D50" s="32"/>
      <c r="T50" s="32"/>
      <c r="U50" s="32"/>
      <c r="V50" s="32"/>
      <c r="W50" s="32"/>
      <c r="X50" s="32"/>
      <c r="Y50" s="32"/>
      <c r="Z50" s="32"/>
    </row>
    <row r="52" spans="2:26" x14ac:dyDescent="0.15"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2:26" x14ac:dyDescent="0.15"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</row>
    <row r="54" spans="2:26" x14ac:dyDescent="0.15"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</row>
    <row r="55" spans="2:26" x14ac:dyDescent="0.15"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</row>
  </sheetData>
  <mergeCells count="275">
    <mergeCell ref="X36:Z36"/>
    <mergeCell ref="V39:W39"/>
    <mergeCell ref="X38:Z38"/>
    <mergeCell ref="V38:W38"/>
    <mergeCell ref="H36:J36"/>
    <mergeCell ref="H40:J40"/>
    <mergeCell ref="H42:J42"/>
    <mergeCell ref="N32:P32"/>
    <mergeCell ref="K40:M40"/>
    <mergeCell ref="K38:M38"/>
    <mergeCell ref="K36:M36"/>
    <mergeCell ref="N36:P36"/>
    <mergeCell ref="N38:P38"/>
    <mergeCell ref="X40:Z40"/>
    <mergeCell ref="X42:Z42"/>
    <mergeCell ref="K32:M32"/>
    <mergeCell ref="K34:M34"/>
    <mergeCell ref="V47:W47"/>
    <mergeCell ref="V46:W46"/>
    <mergeCell ref="V45:W45"/>
    <mergeCell ref="K42:M42"/>
    <mergeCell ref="Q40:S40"/>
    <mergeCell ref="V43:W43"/>
    <mergeCell ref="V42:W42"/>
    <mergeCell ref="H24:J24"/>
    <mergeCell ref="K24:M24"/>
    <mergeCell ref="N24:P24"/>
    <mergeCell ref="Q24:S24"/>
    <mergeCell ref="H46:J46"/>
    <mergeCell ref="K46:M46"/>
    <mergeCell ref="N44:P44"/>
    <mergeCell ref="Q44:S44"/>
    <mergeCell ref="Q42:S42"/>
    <mergeCell ref="Q38:S38"/>
    <mergeCell ref="V40:W40"/>
    <mergeCell ref="N42:P42"/>
    <mergeCell ref="N40:P40"/>
    <mergeCell ref="N34:P34"/>
    <mergeCell ref="V44:W44"/>
    <mergeCell ref="N30:P30"/>
    <mergeCell ref="Q34:S34"/>
    <mergeCell ref="T2:Z2"/>
    <mergeCell ref="X3:Z3"/>
    <mergeCell ref="Q7:S7"/>
    <mergeCell ref="Q5:S5"/>
    <mergeCell ref="Q6:S6"/>
    <mergeCell ref="U6:U12"/>
    <mergeCell ref="V11:W11"/>
    <mergeCell ref="Q10:S10"/>
    <mergeCell ref="X7:Z7"/>
    <mergeCell ref="X6:Z6"/>
    <mergeCell ref="Q3:S3"/>
    <mergeCell ref="X8:Z8"/>
    <mergeCell ref="V6:W6"/>
    <mergeCell ref="V7:W7"/>
    <mergeCell ref="Q4:S4"/>
    <mergeCell ref="O2:S2"/>
    <mergeCell ref="V3:W3"/>
    <mergeCell ref="X4:Z4"/>
    <mergeCell ref="X5:Z5"/>
    <mergeCell ref="V8:W8"/>
    <mergeCell ref="Q8:S8"/>
    <mergeCell ref="X10:Z10"/>
    <mergeCell ref="V10:W10"/>
    <mergeCell ref="V9:W9"/>
    <mergeCell ref="X14:Z14"/>
    <mergeCell ref="N14:P14"/>
    <mergeCell ref="K28:M28"/>
    <mergeCell ref="X19:Z19"/>
    <mergeCell ref="X17:Z17"/>
    <mergeCell ref="Q20:S20"/>
    <mergeCell ref="X20:Z20"/>
    <mergeCell ref="X18:Z18"/>
    <mergeCell ref="X16:Z16"/>
    <mergeCell ref="X22:Z22"/>
    <mergeCell ref="N16:P16"/>
    <mergeCell ref="Q16:S16"/>
    <mergeCell ref="N27:P27"/>
    <mergeCell ref="N17:P17"/>
    <mergeCell ref="Q17:S17"/>
    <mergeCell ref="Q26:S26"/>
    <mergeCell ref="X23:Z23"/>
    <mergeCell ref="K18:M18"/>
    <mergeCell ref="X24:Z24"/>
    <mergeCell ref="U16:V16"/>
    <mergeCell ref="X21:Z21"/>
    <mergeCell ref="K23:M23"/>
    <mergeCell ref="N23:P23"/>
    <mergeCell ref="Q12:S12"/>
    <mergeCell ref="K11:M11"/>
    <mergeCell ref="Q13:S13"/>
    <mergeCell ref="N28:P28"/>
    <mergeCell ref="N13:P13"/>
    <mergeCell ref="K14:M14"/>
    <mergeCell ref="K13:M13"/>
    <mergeCell ref="Q14:S14"/>
    <mergeCell ref="K22:M22"/>
    <mergeCell ref="Q27:S27"/>
    <mergeCell ref="N26:P26"/>
    <mergeCell ref="Q21:S21"/>
    <mergeCell ref="Q15:S15"/>
    <mergeCell ref="X9:Z9"/>
    <mergeCell ref="X11:Z11"/>
    <mergeCell ref="V12:W12"/>
    <mergeCell ref="Q11:S11"/>
    <mergeCell ref="Q9:S9"/>
    <mergeCell ref="V36:W36"/>
    <mergeCell ref="V34:W34"/>
    <mergeCell ref="V35:W35"/>
    <mergeCell ref="Q32:S32"/>
    <mergeCell ref="Q30:S30"/>
    <mergeCell ref="Q28:S28"/>
    <mergeCell ref="V28:W28"/>
    <mergeCell ref="V31:W31"/>
    <mergeCell ref="V30:W30"/>
    <mergeCell ref="Q36:S36"/>
    <mergeCell ref="V32:W32"/>
    <mergeCell ref="V33:W33"/>
    <mergeCell ref="X13:Z13"/>
    <mergeCell ref="X15:Z15"/>
    <mergeCell ref="X26:Z26"/>
    <mergeCell ref="X28:Z28"/>
    <mergeCell ref="X27:Z27"/>
    <mergeCell ref="X30:Z30"/>
    <mergeCell ref="X12:Z12"/>
    <mergeCell ref="K10:M10"/>
    <mergeCell ref="N10:P10"/>
    <mergeCell ref="N12:P12"/>
    <mergeCell ref="K9:M9"/>
    <mergeCell ref="K6:M6"/>
    <mergeCell ref="N6:P6"/>
    <mergeCell ref="K8:M8"/>
    <mergeCell ref="K7:M7"/>
    <mergeCell ref="H7:J7"/>
    <mergeCell ref="H8:J8"/>
    <mergeCell ref="N11:P11"/>
    <mergeCell ref="N9:P9"/>
    <mergeCell ref="K12:M12"/>
    <mergeCell ref="H10:J10"/>
    <mergeCell ref="H11:J11"/>
    <mergeCell ref="H12:J12"/>
    <mergeCell ref="H9:J9"/>
    <mergeCell ref="C3:D3"/>
    <mergeCell ref="E3:P3"/>
    <mergeCell ref="E8:G8"/>
    <mergeCell ref="H5:J5"/>
    <mergeCell ref="N5:P5"/>
    <mergeCell ref="E4:P4"/>
    <mergeCell ref="N7:P7"/>
    <mergeCell ref="E5:G5"/>
    <mergeCell ref="K5:M5"/>
    <mergeCell ref="N8:P8"/>
    <mergeCell ref="C7:D7"/>
    <mergeCell ref="E7:G7"/>
    <mergeCell ref="C6:D6"/>
    <mergeCell ref="E6:G6"/>
    <mergeCell ref="C8:D8"/>
    <mergeCell ref="H6:J6"/>
    <mergeCell ref="C9:D9"/>
    <mergeCell ref="E9:G9"/>
    <mergeCell ref="E11:G11"/>
    <mergeCell ref="C28:D28"/>
    <mergeCell ref="E28:G28"/>
    <mergeCell ref="B27:D27"/>
    <mergeCell ref="B6:B12"/>
    <mergeCell ref="E27:G27"/>
    <mergeCell ref="C10:D10"/>
    <mergeCell ref="C11:D11"/>
    <mergeCell ref="E10:G10"/>
    <mergeCell ref="C12:D12"/>
    <mergeCell ref="B28:B31"/>
    <mergeCell ref="E18:G18"/>
    <mergeCell ref="E12:G12"/>
    <mergeCell ref="B16:C16"/>
    <mergeCell ref="C29:D29"/>
    <mergeCell ref="C30:D30"/>
    <mergeCell ref="B13:C13"/>
    <mergeCell ref="C31:D31"/>
    <mergeCell ref="E13:G13"/>
    <mergeCell ref="E20:G20"/>
    <mergeCell ref="E19:G19"/>
    <mergeCell ref="E14:G14"/>
    <mergeCell ref="C42:D42"/>
    <mergeCell ref="C40:D40"/>
    <mergeCell ref="C32:D32"/>
    <mergeCell ref="E32:G32"/>
    <mergeCell ref="E34:G34"/>
    <mergeCell ref="C37:D37"/>
    <mergeCell ref="C34:D34"/>
    <mergeCell ref="C33:D33"/>
    <mergeCell ref="C36:D36"/>
    <mergeCell ref="C35:D35"/>
    <mergeCell ref="E36:G36"/>
    <mergeCell ref="E38:G38"/>
    <mergeCell ref="B49:Z49"/>
    <mergeCell ref="N46:P46"/>
    <mergeCell ref="X44:Z44"/>
    <mergeCell ref="X46:Z46"/>
    <mergeCell ref="C44:D44"/>
    <mergeCell ref="C45:D45"/>
    <mergeCell ref="C46:D46"/>
    <mergeCell ref="E44:G44"/>
    <mergeCell ref="E46:G46"/>
    <mergeCell ref="K44:M44"/>
    <mergeCell ref="C47:D47"/>
    <mergeCell ref="B37:B47"/>
    <mergeCell ref="H44:J44"/>
    <mergeCell ref="E42:G42"/>
    <mergeCell ref="E40:G40"/>
    <mergeCell ref="C38:D38"/>
    <mergeCell ref="H38:J38"/>
    <mergeCell ref="V37:W37"/>
    <mergeCell ref="C43:D43"/>
    <mergeCell ref="C39:D39"/>
    <mergeCell ref="C41:D41"/>
    <mergeCell ref="U37:U47"/>
    <mergeCell ref="Q46:S46"/>
    <mergeCell ref="V41:W41"/>
    <mergeCell ref="U13:V13"/>
    <mergeCell ref="K26:M26"/>
    <mergeCell ref="K27:M27"/>
    <mergeCell ref="K20:M20"/>
    <mergeCell ref="N20:P20"/>
    <mergeCell ref="N22:P22"/>
    <mergeCell ref="Q22:S22"/>
    <mergeCell ref="H19:J19"/>
    <mergeCell ref="K19:M19"/>
    <mergeCell ref="N19:P19"/>
    <mergeCell ref="Q19:S19"/>
    <mergeCell ref="U27:W27"/>
    <mergeCell ref="H18:J18"/>
    <mergeCell ref="N18:P18"/>
    <mergeCell ref="Q18:S18"/>
    <mergeCell ref="Q23:S23"/>
    <mergeCell ref="K15:M15"/>
    <mergeCell ref="K16:M16"/>
    <mergeCell ref="N21:P21"/>
    <mergeCell ref="H23:J23"/>
    <mergeCell ref="H13:J13"/>
    <mergeCell ref="H14:J14"/>
    <mergeCell ref="E24:G24"/>
    <mergeCell ref="H26:J26"/>
    <mergeCell ref="E21:G21"/>
    <mergeCell ref="H21:J21"/>
    <mergeCell ref="K21:M21"/>
    <mergeCell ref="H15:J15"/>
    <mergeCell ref="H27:J27"/>
    <mergeCell ref="H17:J17"/>
    <mergeCell ref="N15:P15"/>
    <mergeCell ref="E22:G22"/>
    <mergeCell ref="H22:J22"/>
    <mergeCell ref="E23:G23"/>
    <mergeCell ref="E17:G17"/>
    <mergeCell ref="K17:M17"/>
    <mergeCell ref="E16:G16"/>
    <mergeCell ref="H16:J16"/>
    <mergeCell ref="E15:G15"/>
    <mergeCell ref="H20:J20"/>
    <mergeCell ref="V29:W29"/>
    <mergeCell ref="U28:U31"/>
    <mergeCell ref="H32:J32"/>
    <mergeCell ref="X34:Z34"/>
    <mergeCell ref="X32:Z32"/>
    <mergeCell ref="H34:J34"/>
    <mergeCell ref="E25:G25"/>
    <mergeCell ref="H25:J25"/>
    <mergeCell ref="K25:M25"/>
    <mergeCell ref="N25:P25"/>
    <mergeCell ref="Q25:S25"/>
    <mergeCell ref="X25:Z25"/>
    <mergeCell ref="E30:G30"/>
    <mergeCell ref="H28:J28"/>
    <mergeCell ref="K30:M30"/>
    <mergeCell ref="E26:G26"/>
    <mergeCell ref="H30:J30"/>
  </mergeCells>
  <phoneticPr fontId="3"/>
  <pageMargins left="0.51181102362204722" right="0.19685039370078741" top="0.59055118110236227" bottom="0" header="0.39370078740157483" footer="0.19685039370078741"/>
  <pageSetup paperSize="9" scale="99" orientation="portrait" blackAndWhite="1" r:id="rId1"/>
  <headerFooter alignWithMargins="0"/>
  <rowBreaks count="1" manualBreakCount="1">
    <brk id="25" min="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52"/>
  <sheetViews>
    <sheetView view="pageBreakPreview" zoomScaleNormal="100" zoomScaleSheetLayoutView="100" workbookViewId="0"/>
  </sheetViews>
  <sheetFormatPr defaultRowHeight="13.5" x14ac:dyDescent="0.15"/>
  <cols>
    <col min="1" max="1" width="5.625" style="277" customWidth="1"/>
    <col min="2" max="2" width="4.625" style="277" customWidth="1"/>
    <col min="3" max="3" width="9" style="262" customWidth="1"/>
    <col min="4" max="4" width="4.625" style="277" customWidth="1"/>
    <col min="5" max="5" width="36.875" style="277" customWidth="1"/>
    <col min="6" max="8" width="4.625" style="277" customWidth="1"/>
    <col min="9" max="10" width="2.625" style="277" customWidth="1"/>
    <col min="11" max="11" width="5.625" style="277" customWidth="1"/>
    <col min="12" max="16384" width="9" style="277"/>
  </cols>
  <sheetData>
    <row r="4" spans="3:10" s="262" customFormat="1" ht="14.25" thickBot="1" x14ac:dyDescent="0.2">
      <c r="C4" s="261"/>
    </row>
    <row r="5" spans="3:10" s="262" customFormat="1" x14ac:dyDescent="0.15">
      <c r="C5" s="263"/>
      <c r="D5" s="264"/>
      <c r="E5" s="264"/>
      <c r="F5" s="264"/>
      <c r="G5" s="264"/>
      <c r="H5" s="264"/>
      <c r="I5" s="265"/>
    </row>
    <row r="6" spans="3:10" s="262" customFormat="1" ht="18" customHeight="1" x14ac:dyDescent="0.15">
      <c r="C6" s="294" t="s">
        <v>246</v>
      </c>
      <c r="D6" s="295"/>
      <c r="E6" s="295"/>
      <c r="F6" s="295"/>
      <c r="G6" s="295"/>
      <c r="H6" s="295"/>
      <c r="I6" s="296"/>
      <c r="J6" s="266"/>
    </row>
    <row r="7" spans="3:10" s="262" customFormat="1" ht="8.1" customHeight="1" x14ac:dyDescent="0.15">
      <c r="C7" s="267"/>
      <c r="I7" s="268"/>
    </row>
    <row r="8" spans="3:10" s="272" customFormat="1" ht="18" customHeight="1" x14ac:dyDescent="0.15">
      <c r="C8" s="269" t="s">
        <v>247</v>
      </c>
      <c r="D8" s="270"/>
      <c r="E8" s="270"/>
      <c r="F8" s="270"/>
      <c r="G8" s="270"/>
      <c r="H8" s="270"/>
      <c r="I8" s="271"/>
    </row>
    <row r="9" spans="3:10" ht="18" customHeight="1" x14ac:dyDescent="0.15">
      <c r="C9" s="273" t="s">
        <v>248</v>
      </c>
      <c r="D9" s="274"/>
      <c r="E9" s="274" t="s">
        <v>249</v>
      </c>
      <c r="F9" s="274"/>
      <c r="G9" s="274"/>
      <c r="H9" s="275">
        <v>1</v>
      </c>
      <c r="I9" s="276"/>
    </row>
    <row r="10" spans="3:10" ht="18" customHeight="1" x14ac:dyDescent="0.15">
      <c r="C10" s="273" t="s">
        <v>250</v>
      </c>
      <c r="D10" s="274"/>
      <c r="E10" s="274" t="s">
        <v>251</v>
      </c>
      <c r="F10" s="274"/>
      <c r="G10" s="274"/>
      <c r="H10" s="275">
        <v>2</v>
      </c>
      <c r="I10" s="276"/>
    </row>
    <row r="11" spans="3:10" ht="18" customHeight="1" x14ac:dyDescent="0.15">
      <c r="C11" s="273" t="s">
        <v>252</v>
      </c>
      <c r="D11" s="274"/>
      <c r="E11" s="274" t="s">
        <v>253</v>
      </c>
      <c r="F11" s="274"/>
      <c r="G11" s="274"/>
      <c r="H11" s="275">
        <v>3</v>
      </c>
      <c r="I11" s="276"/>
    </row>
    <row r="12" spans="3:10" ht="18" customHeight="1" x14ac:dyDescent="0.15">
      <c r="C12" s="273" t="s">
        <v>254</v>
      </c>
      <c r="D12" s="274"/>
      <c r="E12" s="274" t="s">
        <v>255</v>
      </c>
      <c r="F12" s="274"/>
      <c r="G12" s="274"/>
      <c r="H12" s="275">
        <v>4</v>
      </c>
      <c r="I12" s="276"/>
    </row>
    <row r="13" spans="3:10" ht="18" customHeight="1" x14ac:dyDescent="0.15">
      <c r="C13" s="273" t="s">
        <v>256</v>
      </c>
      <c r="D13" s="274"/>
      <c r="E13" s="274" t="s">
        <v>257</v>
      </c>
      <c r="F13" s="274"/>
      <c r="G13" s="274"/>
      <c r="H13" s="275">
        <v>5</v>
      </c>
      <c r="I13" s="276"/>
    </row>
    <row r="14" spans="3:10" ht="18" customHeight="1" x14ac:dyDescent="0.15">
      <c r="C14" s="273" t="s">
        <v>258</v>
      </c>
      <c r="D14" s="274"/>
      <c r="E14" s="274" t="s">
        <v>259</v>
      </c>
      <c r="F14" s="274"/>
      <c r="G14" s="274"/>
      <c r="H14" s="275">
        <v>6</v>
      </c>
      <c r="I14" s="276"/>
    </row>
    <row r="15" spans="3:10" ht="18" customHeight="1" x14ac:dyDescent="0.15">
      <c r="C15" s="273" t="s">
        <v>260</v>
      </c>
      <c r="D15" s="274"/>
      <c r="E15" s="274" t="s">
        <v>261</v>
      </c>
      <c r="F15" s="274"/>
      <c r="G15" s="274"/>
      <c r="H15" s="275">
        <v>7</v>
      </c>
      <c r="I15" s="276"/>
    </row>
    <row r="16" spans="3:10" ht="18" customHeight="1" x14ac:dyDescent="0.15">
      <c r="C16" s="273" t="s">
        <v>262</v>
      </c>
      <c r="D16" s="274"/>
      <c r="E16" s="274" t="s">
        <v>263</v>
      </c>
      <c r="F16" s="274"/>
      <c r="G16" s="274"/>
      <c r="H16" s="275">
        <v>8</v>
      </c>
      <c r="I16" s="276"/>
    </row>
    <row r="17" spans="1:11" ht="18" customHeight="1" x14ac:dyDescent="0.15">
      <c r="C17" s="273" t="s">
        <v>264</v>
      </c>
      <c r="D17" s="278" t="s">
        <v>265</v>
      </c>
      <c r="E17" s="274" t="s">
        <v>266</v>
      </c>
      <c r="F17" s="274"/>
      <c r="G17" s="274"/>
      <c r="H17" s="275">
        <v>9</v>
      </c>
      <c r="I17" s="276"/>
    </row>
    <row r="18" spans="1:11" ht="18" customHeight="1" x14ac:dyDescent="0.15">
      <c r="C18" s="273" t="s">
        <v>264</v>
      </c>
      <c r="D18" s="278" t="s">
        <v>267</v>
      </c>
      <c r="E18" s="274" t="s">
        <v>268</v>
      </c>
      <c r="F18" s="274"/>
      <c r="G18" s="274"/>
      <c r="H18" s="275">
        <v>10</v>
      </c>
      <c r="I18" s="276"/>
    </row>
    <row r="19" spans="1:11" ht="18" customHeight="1" x14ac:dyDescent="0.15">
      <c r="C19" s="273" t="s">
        <v>269</v>
      </c>
      <c r="D19" s="274"/>
      <c r="E19" s="274" t="s">
        <v>270</v>
      </c>
      <c r="F19" s="274"/>
      <c r="G19" s="274"/>
      <c r="H19" s="275">
        <v>10</v>
      </c>
      <c r="I19" s="276"/>
    </row>
    <row r="20" spans="1:11" ht="18" customHeight="1" x14ac:dyDescent="0.15">
      <c r="C20" s="273"/>
      <c r="D20" s="274"/>
      <c r="E20" s="274"/>
      <c r="F20" s="274"/>
      <c r="G20" s="274"/>
      <c r="H20" s="275"/>
      <c r="I20" s="276"/>
    </row>
    <row r="21" spans="1:11" ht="14.25" thickBot="1" x14ac:dyDescent="0.2">
      <c r="C21" s="279"/>
      <c r="D21" s="280"/>
      <c r="E21" s="280"/>
      <c r="F21" s="280"/>
      <c r="G21" s="280"/>
      <c r="H21" s="280"/>
      <c r="I21" s="281"/>
    </row>
    <row r="24" spans="1:11" ht="17.25" x14ac:dyDescent="0.2">
      <c r="E24" s="282" t="s">
        <v>271</v>
      </c>
    </row>
    <row r="26" spans="1:11" ht="13.5" customHeight="1" x14ac:dyDescent="0.15">
      <c r="A26" s="297" t="s">
        <v>277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spans="1:11" ht="13.5" customHeight="1" x14ac:dyDescent="0.15">
      <c r="A27" s="297"/>
      <c r="B27" s="297"/>
      <c r="C27" s="297"/>
      <c r="D27" s="297"/>
      <c r="E27" s="297"/>
      <c r="F27" s="297"/>
      <c r="G27" s="297"/>
      <c r="H27" s="297"/>
      <c r="I27" s="297"/>
      <c r="J27" s="297"/>
      <c r="K27" s="297"/>
    </row>
    <row r="28" spans="1:11" ht="13.5" customHeight="1" x14ac:dyDescent="0.15">
      <c r="A28" s="297"/>
      <c r="B28" s="297"/>
      <c r="C28" s="297"/>
      <c r="D28" s="297"/>
      <c r="E28" s="297"/>
      <c r="F28" s="297"/>
      <c r="G28" s="297"/>
      <c r="H28" s="297"/>
      <c r="I28" s="297"/>
      <c r="J28" s="297"/>
      <c r="K28" s="297"/>
    </row>
    <row r="29" spans="1:11" ht="13.5" customHeight="1" x14ac:dyDescent="0.15">
      <c r="A29" s="297"/>
      <c r="B29" s="297"/>
      <c r="C29" s="297"/>
      <c r="D29" s="297"/>
      <c r="E29" s="297"/>
      <c r="F29" s="297"/>
      <c r="G29" s="297"/>
      <c r="H29" s="297"/>
      <c r="I29" s="297"/>
      <c r="J29" s="297"/>
      <c r="K29" s="297"/>
    </row>
    <row r="30" spans="1:11" ht="13.5" customHeight="1" x14ac:dyDescent="0.15">
      <c r="A30" s="297"/>
      <c r="B30" s="297"/>
      <c r="C30" s="297"/>
      <c r="D30" s="297"/>
      <c r="E30" s="297"/>
      <c r="F30" s="297"/>
      <c r="G30" s="297"/>
      <c r="H30" s="297"/>
      <c r="I30" s="297"/>
      <c r="J30" s="297"/>
      <c r="K30" s="297"/>
    </row>
    <row r="31" spans="1:11" ht="13.5" customHeight="1" x14ac:dyDescent="0.15">
      <c r="A31" s="297"/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spans="1:11" ht="13.5" customHeight="1" x14ac:dyDescent="0.15">
      <c r="A32" s="297"/>
      <c r="B32" s="297"/>
      <c r="C32" s="297"/>
      <c r="D32" s="297"/>
      <c r="E32" s="297"/>
      <c r="F32" s="297"/>
      <c r="G32" s="297"/>
      <c r="H32" s="297"/>
      <c r="I32" s="297"/>
      <c r="J32" s="297"/>
      <c r="K32" s="297"/>
    </row>
    <row r="33" spans="1:11" ht="13.5" customHeight="1" x14ac:dyDescent="0.15">
      <c r="A33" s="297"/>
      <c r="B33" s="297"/>
      <c r="C33" s="297"/>
      <c r="D33" s="297"/>
      <c r="E33" s="297"/>
      <c r="F33" s="297"/>
      <c r="G33" s="297"/>
      <c r="H33" s="297"/>
      <c r="I33" s="297"/>
      <c r="J33" s="297"/>
      <c r="K33" s="297"/>
    </row>
    <row r="34" spans="1:11" ht="13.5" customHeight="1" x14ac:dyDescent="0.15">
      <c r="A34" s="297"/>
      <c r="B34" s="297"/>
      <c r="C34" s="297"/>
      <c r="D34" s="297"/>
      <c r="E34" s="297"/>
      <c r="F34" s="297"/>
      <c r="G34" s="297"/>
      <c r="H34" s="297"/>
      <c r="I34" s="297"/>
      <c r="J34" s="297"/>
      <c r="K34" s="297"/>
    </row>
    <row r="35" spans="1:11" ht="13.5" customHeight="1" x14ac:dyDescent="0.15">
      <c r="A35" s="297"/>
      <c r="B35" s="297"/>
      <c r="C35" s="297"/>
      <c r="D35" s="297"/>
      <c r="E35" s="297"/>
      <c r="F35" s="297"/>
      <c r="G35" s="297"/>
      <c r="H35" s="297"/>
      <c r="I35" s="297"/>
      <c r="J35" s="297"/>
      <c r="K35" s="297"/>
    </row>
    <row r="36" spans="1:11" ht="13.5" customHeight="1" x14ac:dyDescent="0.15">
      <c r="A36" s="297"/>
      <c r="B36" s="297"/>
      <c r="C36" s="297"/>
      <c r="D36" s="297"/>
      <c r="E36" s="297"/>
      <c r="F36" s="297"/>
      <c r="G36" s="297"/>
      <c r="H36" s="297"/>
      <c r="I36" s="297"/>
      <c r="J36" s="297"/>
      <c r="K36" s="297"/>
    </row>
    <row r="37" spans="1:11" ht="13.5" customHeight="1" x14ac:dyDescent="0.1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</row>
    <row r="38" spans="1:11" ht="13.5" customHeight="1" x14ac:dyDescent="0.15">
      <c r="A38" s="297"/>
      <c r="B38" s="297"/>
      <c r="C38" s="297"/>
      <c r="D38" s="297"/>
      <c r="E38" s="297"/>
      <c r="F38" s="297"/>
      <c r="G38" s="297"/>
      <c r="H38" s="297"/>
      <c r="I38" s="297"/>
      <c r="J38" s="297"/>
      <c r="K38" s="297"/>
    </row>
    <row r="39" spans="1:11" ht="13.5" customHeight="1" x14ac:dyDescent="0.15">
      <c r="A39" s="297"/>
      <c r="B39" s="297"/>
      <c r="C39" s="297"/>
      <c r="D39" s="297"/>
      <c r="E39" s="297"/>
      <c r="F39" s="297"/>
      <c r="G39" s="297"/>
      <c r="H39" s="297"/>
      <c r="I39" s="297"/>
      <c r="J39" s="297"/>
      <c r="K39" s="297"/>
    </row>
    <row r="40" spans="1:11" ht="13.5" customHeight="1" x14ac:dyDescent="0.15">
      <c r="A40" s="297"/>
      <c r="B40" s="297"/>
      <c r="C40" s="297"/>
      <c r="D40" s="297"/>
      <c r="E40" s="297"/>
      <c r="F40" s="297"/>
      <c r="G40" s="297"/>
      <c r="H40" s="297"/>
      <c r="I40" s="297"/>
      <c r="J40" s="297"/>
      <c r="K40" s="297"/>
    </row>
    <row r="41" spans="1:11" ht="13.5" customHeight="1" x14ac:dyDescent="0.15">
      <c r="A41" s="297"/>
      <c r="B41" s="297"/>
      <c r="C41" s="297"/>
      <c r="D41" s="297"/>
      <c r="E41" s="297"/>
      <c r="F41" s="297"/>
      <c r="G41" s="297"/>
      <c r="H41" s="297"/>
      <c r="I41" s="297"/>
      <c r="J41" s="297"/>
      <c r="K41" s="297"/>
    </row>
    <row r="42" spans="1:11" ht="13.5" customHeight="1" x14ac:dyDescent="0.15">
      <c r="A42" s="297"/>
      <c r="B42" s="297"/>
      <c r="C42" s="297"/>
      <c r="D42" s="297"/>
      <c r="E42" s="297"/>
      <c r="F42" s="297"/>
      <c r="G42" s="297"/>
      <c r="H42" s="297"/>
      <c r="I42" s="297"/>
      <c r="J42" s="297"/>
      <c r="K42" s="297"/>
    </row>
    <row r="43" spans="1:11" ht="13.5" customHeight="1" x14ac:dyDescent="0.15">
      <c r="A43" s="297"/>
      <c r="B43" s="297"/>
      <c r="C43" s="297"/>
      <c r="D43" s="297"/>
      <c r="E43" s="297"/>
      <c r="F43" s="297"/>
      <c r="G43" s="297"/>
      <c r="H43" s="297"/>
      <c r="I43" s="297"/>
      <c r="J43" s="297"/>
      <c r="K43" s="297"/>
    </row>
    <row r="44" spans="1:11" ht="13.5" customHeight="1" x14ac:dyDescent="0.15">
      <c r="A44" s="297"/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spans="1:11" ht="13.5" customHeight="1" x14ac:dyDescent="0.15">
      <c r="A45" s="297"/>
      <c r="B45" s="297"/>
      <c r="C45" s="297"/>
      <c r="D45" s="297"/>
      <c r="E45" s="297"/>
      <c r="F45" s="297"/>
      <c r="G45" s="297"/>
      <c r="H45" s="297"/>
      <c r="I45" s="297"/>
      <c r="J45" s="297"/>
      <c r="K45" s="297"/>
    </row>
    <row r="47" spans="1:11" ht="13.5" customHeight="1" x14ac:dyDescent="0.15">
      <c r="A47" s="298" t="s">
        <v>278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</row>
    <row r="48" spans="1:11" x14ac:dyDescent="0.15">
      <c r="A48" s="299"/>
      <c r="B48" s="299"/>
      <c r="C48" s="299"/>
      <c r="D48" s="299"/>
      <c r="E48" s="299"/>
      <c r="F48" s="299"/>
      <c r="G48" s="299"/>
      <c r="H48" s="299"/>
      <c r="I48" s="299"/>
      <c r="J48" s="299"/>
      <c r="K48" s="299"/>
    </row>
    <row r="49" spans="1:11" x14ac:dyDescent="0.15">
      <c r="A49" s="299"/>
      <c r="B49" s="299"/>
      <c r="C49" s="299"/>
      <c r="D49" s="299"/>
      <c r="E49" s="299"/>
      <c r="F49" s="299"/>
      <c r="G49" s="299"/>
      <c r="H49" s="299"/>
      <c r="I49" s="299"/>
      <c r="J49" s="299"/>
      <c r="K49" s="299"/>
    </row>
    <row r="50" spans="1:11" x14ac:dyDescent="0.15">
      <c r="A50" s="299"/>
      <c r="B50" s="299"/>
      <c r="C50" s="299"/>
      <c r="D50" s="299"/>
      <c r="E50" s="299"/>
      <c r="F50" s="299"/>
      <c r="G50" s="299"/>
      <c r="H50" s="299"/>
      <c r="I50" s="299"/>
      <c r="J50" s="299"/>
      <c r="K50" s="299"/>
    </row>
    <row r="51" spans="1:11" x14ac:dyDescent="0.15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</row>
    <row r="52" spans="1:11" x14ac:dyDescent="0.15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</row>
  </sheetData>
  <mergeCells count="3">
    <mergeCell ref="C6:I6"/>
    <mergeCell ref="A26:K45"/>
    <mergeCell ref="A47:K5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39997558519241921"/>
    <pageSetUpPr fitToPage="1"/>
  </sheetPr>
  <dimension ref="B1:AF47"/>
  <sheetViews>
    <sheetView view="pageBreakPreview" zoomScaleNormal="100" zoomScaleSheetLayoutView="100" workbookViewId="0">
      <pane ySplit="6" topLeftCell="A7" activePane="bottomLeft" state="frozen"/>
      <selection pane="bottomLeft"/>
    </sheetView>
  </sheetViews>
  <sheetFormatPr defaultRowHeight="14.25" x14ac:dyDescent="0.15"/>
  <cols>
    <col min="1" max="1" width="3.625" style="4" customWidth="1"/>
    <col min="2" max="2" width="3.375" style="4" customWidth="1"/>
    <col min="3" max="3" width="4.625" style="4" customWidth="1"/>
    <col min="4" max="4" width="6.125" style="4" customWidth="1"/>
    <col min="5" max="5" width="1.625" style="4" customWidth="1"/>
    <col min="6" max="6" width="8" style="4" customWidth="1"/>
    <col min="7" max="8" width="1.625" style="4" customWidth="1"/>
    <col min="9" max="9" width="7.375" style="4" customWidth="1"/>
    <col min="10" max="11" width="1.625" style="4" customWidth="1"/>
    <col min="12" max="12" width="7.625" style="4" customWidth="1"/>
    <col min="13" max="14" width="1.625" style="4" customWidth="1"/>
    <col min="15" max="15" width="7.625" style="4" customWidth="1"/>
    <col min="16" max="17" width="1.625" style="4" customWidth="1"/>
    <col min="18" max="18" width="7.75" style="4" customWidth="1"/>
    <col min="19" max="20" width="1.625" style="4" customWidth="1"/>
    <col min="21" max="21" width="7.25" style="4" customWidth="1"/>
    <col min="22" max="23" width="1.625" style="4" customWidth="1"/>
    <col min="24" max="24" width="7.625" style="4" customWidth="1"/>
    <col min="25" max="26" width="1.625" style="4" customWidth="1"/>
    <col min="27" max="27" width="7.625" style="4" customWidth="1"/>
    <col min="28" max="30" width="1.625" style="4" customWidth="1"/>
    <col min="31" max="31" width="7" style="4" customWidth="1"/>
    <col min="32" max="32" width="1.625" style="4" customWidth="1"/>
    <col min="33" max="33" width="9.375" style="4" bestFit="1" customWidth="1"/>
    <col min="34" max="16384" width="9" style="4"/>
  </cols>
  <sheetData>
    <row r="1" spans="2:32" x14ac:dyDescent="0.15">
      <c r="F1" s="43"/>
      <c r="I1" s="43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2:32" ht="27" customHeight="1" x14ac:dyDescent="0.15">
      <c r="B2" s="19" t="s">
        <v>0</v>
      </c>
      <c r="C2" s="20"/>
      <c r="D2" s="20"/>
      <c r="E2" s="20"/>
      <c r="F2" s="20"/>
      <c r="G2" s="20"/>
      <c r="H2" s="20"/>
      <c r="I2" s="2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5"/>
      <c r="V2" s="5"/>
      <c r="W2" s="5"/>
      <c r="X2" s="300" t="s">
        <v>192</v>
      </c>
      <c r="Y2" s="300"/>
      <c r="Z2" s="300"/>
      <c r="AA2" s="300"/>
      <c r="AB2" s="300"/>
      <c r="AD2" s="6"/>
      <c r="AE2" s="6"/>
    </row>
    <row r="3" spans="2:32" ht="28.5" customHeight="1" x14ac:dyDescent="0.15">
      <c r="B3" s="74"/>
      <c r="C3" s="363" t="s">
        <v>150</v>
      </c>
      <c r="D3" s="364"/>
      <c r="E3" s="370" t="s">
        <v>1</v>
      </c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2"/>
      <c r="Q3" s="311" t="s">
        <v>2</v>
      </c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2"/>
      <c r="AC3" s="7"/>
    </row>
    <row r="4" spans="2:32" x14ac:dyDescent="0.15">
      <c r="B4" s="75"/>
      <c r="C4" s="10"/>
      <c r="D4" s="89"/>
      <c r="E4" s="371" t="s">
        <v>3</v>
      </c>
      <c r="F4" s="322"/>
      <c r="G4" s="322"/>
      <c r="H4" s="70"/>
      <c r="I4" s="70"/>
      <c r="J4" s="70"/>
      <c r="K4" s="70"/>
      <c r="L4" s="70"/>
      <c r="M4" s="70"/>
      <c r="N4" s="70"/>
      <c r="O4" s="70"/>
      <c r="P4" s="101"/>
      <c r="Q4" s="322" t="s">
        <v>3</v>
      </c>
      <c r="R4" s="322"/>
      <c r="S4" s="322"/>
      <c r="T4" s="70"/>
      <c r="U4" s="70"/>
      <c r="V4" s="70"/>
      <c r="W4" s="70"/>
      <c r="X4" s="70"/>
      <c r="Y4" s="70"/>
      <c r="Z4" s="70"/>
      <c r="AA4" s="70"/>
      <c r="AB4" s="101"/>
      <c r="AC4" s="8"/>
      <c r="AD4" s="388"/>
      <c r="AE4" s="388"/>
      <c r="AF4" s="388"/>
    </row>
    <row r="5" spans="2:32" ht="15" customHeight="1" x14ac:dyDescent="0.15">
      <c r="B5" s="75"/>
      <c r="C5" s="10"/>
      <c r="D5" s="89"/>
      <c r="E5" s="371"/>
      <c r="F5" s="322"/>
      <c r="G5" s="322"/>
      <c r="H5" s="70"/>
      <c r="I5" s="70"/>
      <c r="J5" s="70"/>
      <c r="K5" s="316" t="s">
        <v>106</v>
      </c>
      <c r="L5" s="317"/>
      <c r="M5" s="317"/>
      <c r="N5" s="316" t="s">
        <v>107</v>
      </c>
      <c r="O5" s="317"/>
      <c r="P5" s="318"/>
      <c r="Q5" s="322"/>
      <c r="R5" s="322"/>
      <c r="S5" s="322"/>
      <c r="T5" s="70"/>
      <c r="U5" s="70"/>
      <c r="V5" s="70"/>
      <c r="W5" s="316" t="s">
        <v>106</v>
      </c>
      <c r="X5" s="317"/>
      <c r="Y5" s="318"/>
      <c r="Z5" s="316" t="s">
        <v>107</v>
      </c>
      <c r="AA5" s="317"/>
      <c r="AB5" s="318"/>
      <c r="AC5" s="8"/>
      <c r="AD5" s="388"/>
      <c r="AE5" s="388"/>
      <c r="AF5" s="388"/>
    </row>
    <row r="6" spans="2:32" ht="27" customHeight="1" x14ac:dyDescent="0.15">
      <c r="B6" s="76" t="s">
        <v>5</v>
      </c>
      <c r="C6" s="10"/>
      <c r="D6" s="89"/>
      <c r="E6" s="371"/>
      <c r="F6" s="322"/>
      <c r="G6" s="322"/>
      <c r="H6" s="313" t="s">
        <v>6</v>
      </c>
      <c r="I6" s="314"/>
      <c r="J6" s="314"/>
      <c r="K6" s="319"/>
      <c r="L6" s="320"/>
      <c r="M6" s="320"/>
      <c r="N6" s="319"/>
      <c r="O6" s="320"/>
      <c r="P6" s="321"/>
      <c r="Q6" s="322"/>
      <c r="R6" s="322"/>
      <c r="S6" s="322"/>
      <c r="T6" s="313" t="s">
        <v>6</v>
      </c>
      <c r="U6" s="314"/>
      <c r="V6" s="315"/>
      <c r="W6" s="319"/>
      <c r="X6" s="320"/>
      <c r="Y6" s="321"/>
      <c r="Z6" s="319"/>
      <c r="AA6" s="320"/>
      <c r="AB6" s="321"/>
      <c r="AC6" s="8"/>
      <c r="AD6" s="388"/>
      <c r="AE6" s="388"/>
      <c r="AF6" s="388"/>
    </row>
    <row r="7" spans="2:32" ht="17.45" customHeight="1" x14ac:dyDescent="0.15">
      <c r="B7" s="357" t="s">
        <v>7</v>
      </c>
      <c r="C7" s="365">
        <v>25</v>
      </c>
      <c r="D7" s="366"/>
      <c r="E7" s="367">
        <v>16356</v>
      </c>
      <c r="F7" s="368"/>
      <c r="G7" s="369"/>
      <c r="H7" s="367">
        <v>6890</v>
      </c>
      <c r="I7" s="368"/>
      <c r="J7" s="369"/>
      <c r="K7" s="367">
        <v>11051</v>
      </c>
      <c r="L7" s="368"/>
      <c r="M7" s="369"/>
      <c r="N7" s="367">
        <v>5305</v>
      </c>
      <c r="O7" s="368"/>
      <c r="P7" s="369"/>
      <c r="Q7" s="367">
        <v>4005</v>
      </c>
      <c r="R7" s="368"/>
      <c r="S7" s="369"/>
      <c r="T7" s="367">
        <v>1146</v>
      </c>
      <c r="U7" s="368"/>
      <c r="V7" s="369"/>
      <c r="W7" s="367">
        <v>2691</v>
      </c>
      <c r="X7" s="368"/>
      <c r="Y7" s="369"/>
      <c r="Z7" s="367">
        <v>1313</v>
      </c>
      <c r="AA7" s="368"/>
      <c r="AB7" s="369"/>
      <c r="AC7" s="9"/>
      <c r="AD7" s="374"/>
      <c r="AE7" s="374"/>
      <c r="AF7" s="374"/>
    </row>
    <row r="8" spans="2:32" ht="17.45" customHeight="1" x14ac:dyDescent="0.15">
      <c r="B8" s="358"/>
      <c r="C8" s="351">
        <v>26</v>
      </c>
      <c r="D8" s="352"/>
      <c r="E8" s="301">
        <v>15173</v>
      </c>
      <c r="F8" s="302"/>
      <c r="G8" s="303"/>
      <c r="H8" s="301">
        <v>6323</v>
      </c>
      <c r="I8" s="302"/>
      <c r="J8" s="303"/>
      <c r="K8" s="301">
        <v>9984</v>
      </c>
      <c r="L8" s="302"/>
      <c r="M8" s="303"/>
      <c r="N8" s="301">
        <v>5189</v>
      </c>
      <c r="O8" s="302"/>
      <c r="P8" s="303"/>
      <c r="Q8" s="301">
        <v>3672</v>
      </c>
      <c r="R8" s="302"/>
      <c r="S8" s="303"/>
      <c r="T8" s="301">
        <v>1081</v>
      </c>
      <c r="U8" s="302"/>
      <c r="V8" s="303"/>
      <c r="W8" s="301">
        <v>2440</v>
      </c>
      <c r="X8" s="302"/>
      <c r="Y8" s="303"/>
      <c r="Z8" s="301">
        <v>1231</v>
      </c>
      <c r="AA8" s="302"/>
      <c r="AB8" s="303"/>
      <c r="AC8" s="9"/>
      <c r="AD8" s="374"/>
      <c r="AE8" s="374"/>
      <c r="AF8" s="374"/>
    </row>
    <row r="9" spans="2:32" ht="17.45" customHeight="1" x14ac:dyDescent="0.15">
      <c r="B9" s="358"/>
      <c r="C9" s="351">
        <v>27</v>
      </c>
      <c r="D9" s="352"/>
      <c r="E9" s="301">
        <v>14790</v>
      </c>
      <c r="F9" s="302"/>
      <c r="G9" s="303"/>
      <c r="H9" s="301">
        <v>6020</v>
      </c>
      <c r="I9" s="302"/>
      <c r="J9" s="303"/>
      <c r="K9" s="301">
        <v>9746</v>
      </c>
      <c r="L9" s="302"/>
      <c r="M9" s="303"/>
      <c r="N9" s="301">
        <v>5043</v>
      </c>
      <c r="O9" s="302"/>
      <c r="P9" s="303"/>
      <c r="Q9" s="301">
        <v>3623</v>
      </c>
      <c r="R9" s="302"/>
      <c r="S9" s="303"/>
      <c r="T9" s="301">
        <v>1036</v>
      </c>
      <c r="U9" s="302"/>
      <c r="V9" s="303"/>
      <c r="W9" s="301">
        <v>2417</v>
      </c>
      <c r="X9" s="302"/>
      <c r="Y9" s="303"/>
      <c r="Z9" s="301">
        <v>1205</v>
      </c>
      <c r="AA9" s="302"/>
      <c r="AB9" s="303"/>
      <c r="AC9" s="9"/>
      <c r="AD9" s="374"/>
      <c r="AE9" s="374"/>
      <c r="AF9" s="374"/>
    </row>
    <row r="10" spans="2:32" ht="17.45" customHeight="1" x14ac:dyDescent="0.15">
      <c r="B10" s="358"/>
      <c r="C10" s="351">
        <v>28</v>
      </c>
      <c r="D10" s="352"/>
      <c r="E10" s="301">
        <v>14036</v>
      </c>
      <c r="F10" s="302"/>
      <c r="G10" s="303"/>
      <c r="H10" s="301">
        <v>5676</v>
      </c>
      <c r="I10" s="302"/>
      <c r="J10" s="303"/>
      <c r="K10" s="301">
        <v>9062</v>
      </c>
      <c r="L10" s="302"/>
      <c r="M10" s="303"/>
      <c r="N10" s="301">
        <v>4974</v>
      </c>
      <c r="O10" s="302"/>
      <c r="P10" s="303"/>
      <c r="Q10" s="301">
        <v>3378</v>
      </c>
      <c r="R10" s="302"/>
      <c r="S10" s="303"/>
      <c r="T10" s="301">
        <v>976</v>
      </c>
      <c r="U10" s="302"/>
      <c r="V10" s="303"/>
      <c r="W10" s="301">
        <v>2211</v>
      </c>
      <c r="X10" s="302"/>
      <c r="Y10" s="303"/>
      <c r="Z10" s="301">
        <v>1167</v>
      </c>
      <c r="AA10" s="302"/>
      <c r="AB10" s="303"/>
      <c r="AC10" s="9"/>
      <c r="AD10" s="374"/>
      <c r="AE10" s="374"/>
      <c r="AF10" s="374"/>
    </row>
    <row r="11" spans="2:32" x14ac:dyDescent="0.15">
      <c r="B11" s="358"/>
      <c r="C11" s="351">
        <v>29</v>
      </c>
      <c r="D11" s="352"/>
      <c r="E11" s="301">
        <v>13356</v>
      </c>
      <c r="F11" s="302"/>
      <c r="G11" s="303"/>
      <c r="H11" s="301">
        <v>5280</v>
      </c>
      <c r="I11" s="302"/>
      <c r="J11" s="303"/>
      <c r="K11" s="301">
        <v>8462</v>
      </c>
      <c r="L11" s="302"/>
      <c r="M11" s="303"/>
      <c r="N11" s="301">
        <v>4894</v>
      </c>
      <c r="O11" s="302"/>
      <c r="P11" s="303"/>
      <c r="Q11" s="301">
        <v>3227</v>
      </c>
      <c r="R11" s="302"/>
      <c r="S11" s="303"/>
      <c r="T11" s="301">
        <v>934</v>
      </c>
      <c r="U11" s="302"/>
      <c r="V11" s="303"/>
      <c r="W11" s="301">
        <v>2080</v>
      </c>
      <c r="X11" s="302"/>
      <c r="Y11" s="303"/>
      <c r="Z11" s="301">
        <v>1147</v>
      </c>
      <c r="AA11" s="302"/>
      <c r="AB11" s="303"/>
      <c r="AC11" s="9"/>
      <c r="AD11" s="374"/>
      <c r="AE11" s="374"/>
      <c r="AF11" s="374"/>
    </row>
    <row r="12" spans="2:32" ht="17.45" customHeight="1" x14ac:dyDescent="0.15">
      <c r="B12" s="358"/>
      <c r="C12" s="362">
        <v>30</v>
      </c>
      <c r="D12" s="352"/>
      <c r="E12" s="301">
        <v>12843</v>
      </c>
      <c r="F12" s="302"/>
      <c r="G12" s="302"/>
      <c r="H12" s="301">
        <v>5264</v>
      </c>
      <c r="I12" s="302"/>
      <c r="J12" s="303"/>
      <c r="K12" s="302">
        <v>7826</v>
      </c>
      <c r="L12" s="302"/>
      <c r="M12" s="302"/>
      <c r="N12" s="301">
        <v>5017</v>
      </c>
      <c r="O12" s="302"/>
      <c r="P12" s="303"/>
      <c r="Q12" s="302">
        <v>3077</v>
      </c>
      <c r="R12" s="302"/>
      <c r="S12" s="302"/>
      <c r="T12" s="301">
        <v>938</v>
      </c>
      <c r="U12" s="302"/>
      <c r="V12" s="303"/>
      <c r="W12" s="301">
        <v>1905</v>
      </c>
      <c r="X12" s="302"/>
      <c r="Y12" s="303"/>
      <c r="Z12" s="301">
        <v>1172</v>
      </c>
      <c r="AA12" s="302"/>
      <c r="AB12" s="303"/>
      <c r="AC12" s="9"/>
      <c r="AD12" s="30"/>
      <c r="AE12" s="30"/>
      <c r="AF12" s="30"/>
    </row>
    <row r="13" spans="2:32" ht="17.45" customHeight="1" x14ac:dyDescent="0.15">
      <c r="B13" s="359"/>
      <c r="C13" s="360" t="s">
        <v>238</v>
      </c>
      <c r="D13" s="361"/>
      <c r="E13" s="304">
        <v>12933</v>
      </c>
      <c r="F13" s="305"/>
      <c r="G13" s="305"/>
      <c r="H13" s="304">
        <v>5495</v>
      </c>
      <c r="I13" s="305"/>
      <c r="J13" s="305"/>
      <c r="K13" s="304">
        <v>7672</v>
      </c>
      <c r="L13" s="305"/>
      <c r="M13" s="305"/>
      <c r="N13" s="304">
        <v>5261</v>
      </c>
      <c r="O13" s="305"/>
      <c r="P13" s="305"/>
      <c r="Q13" s="304">
        <v>3062</v>
      </c>
      <c r="R13" s="305"/>
      <c r="S13" s="305"/>
      <c r="T13" s="304">
        <v>997</v>
      </c>
      <c r="U13" s="305"/>
      <c r="V13" s="305"/>
      <c r="W13" s="304">
        <v>1882</v>
      </c>
      <c r="X13" s="305"/>
      <c r="Y13" s="305"/>
      <c r="Z13" s="304">
        <v>1180</v>
      </c>
      <c r="AA13" s="305"/>
      <c r="AB13" s="390"/>
      <c r="AC13" s="9"/>
      <c r="AD13" s="374"/>
      <c r="AE13" s="374"/>
      <c r="AF13" s="374"/>
    </row>
    <row r="14" spans="2:32" ht="17.45" customHeight="1" x14ac:dyDescent="0.15">
      <c r="B14" s="355" t="s">
        <v>231</v>
      </c>
      <c r="C14" s="356"/>
      <c r="D14" s="90" t="s">
        <v>227</v>
      </c>
      <c r="E14" s="308">
        <v>12458</v>
      </c>
      <c r="F14" s="309"/>
      <c r="G14" s="310"/>
      <c r="H14" s="308">
        <v>5398</v>
      </c>
      <c r="I14" s="309"/>
      <c r="J14" s="310"/>
      <c r="K14" s="308">
        <v>7403</v>
      </c>
      <c r="L14" s="309"/>
      <c r="M14" s="310"/>
      <c r="N14" s="308">
        <v>5055</v>
      </c>
      <c r="O14" s="309"/>
      <c r="P14" s="310"/>
      <c r="Q14" s="308">
        <v>2606</v>
      </c>
      <c r="R14" s="309"/>
      <c r="S14" s="310"/>
      <c r="T14" s="308">
        <v>824</v>
      </c>
      <c r="U14" s="309"/>
      <c r="V14" s="310"/>
      <c r="W14" s="308">
        <v>1642</v>
      </c>
      <c r="X14" s="309"/>
      <c r="Y14" s="310"/>
      <c r="Z14" s="308">
        <v>964</v>
      </c>
      <c r="AA14" s="309"/>
      <c r="AB14" s="310"/>
      <c r="AC14" s="9"/>
      <c r="AD14" s="374"/>
      <c r="AE14" s="374"/>
      <c r="AF14" s="374"/>
    </row>
    <row r="15" spans="2:32" s="216" customFormat="1" ht="17.45" customHeight="1" x14ac:dyDescent="0.15">
      <c r="B15" s="215"/>
      <c r="D15" s="217"/>
      <c r="E15" s="353"/>
      <c r="F15" s="354"/>
      <c r="G15" s="354"/>
      <c r="H15" s="306"/>
      <c r="I15" s="307"/>
      <c r="J15" s="307"/>
      <c r="K15" s="306"/>
      <c r="L15" s="307"/>
      <c r="M15" s="307"/>
      <c r="N15" s="306"/>
      <c r="O15" s="307"/>
      <c r="P15" s="307"/>
      <c r="Q15" s="353"/>
      <c r="R15" s="354"/>
      <c r="S15" s="354"/>
      <c r="T15" s="353"/>
      <c r="U15" s="354"/>
      <c r="V15" s="354"/>
      <c r="W15" s="306"/>
      <c r="X15" s="307"/>
      <c r="Y15" s="307"/>
      <c r="Z15" s="353"/>
      <c r="AA15" s="354"/>
      <c r="AB15" s="391"/>
      <c r="AC15" s="218"/>
      <c r="AD15" s="389"/>
      <c r="AE15" s="389"/>
      <c r="AF15" s="389"/>
    </row>
    <row r="16" spans="2:32" ht="17.45" customHeight="1" x14ac:dyDescent="0.15">
      <c r="B16" s="80"/>
      <c r="C16" s="201"/>
      <c r="D16" s="90" t="s">
        <v>228</v>
      </c>
      <c r="E16" s="325">
        <v>11694</v>
      </c>
      <c r="F16" s="326"/>
      <c r="G16" s="326"/>
      <c r="H16" s="325">
        <v>5040</v>
      </c>
      <c r="I16" s="326"/>
      <c r="J16" s="350"/>
      <c r="K16" s="326">
        <v>6968</v>
      </c>
      <c r="L16" s="326"/>
      <c r="M16" s="326"/>
      <c r="N16" s="325">
        <v>4726</v>
      </c>
      <c r="O16" s="326"/>
      <c r="P16" s="350"/>
      <c r="Q16" s="326">
        <v>2152</v>
      </c>
      <c r="R16" s="326"/>
      <c r="S16" s="326"/>
      <c r="T16" s="325">
        <v>649</v>
      </c>
      <c r="U16" s="326"/>
      <c r="V16" s="350"/>
      <c r="W16" s="325">
        <v>1358</v>
      </c>
      <c r="X16" s="326"/>
      <c r="Y16" s="350"/>
      <c r="Z16" s="325">
        <v>794</v>
      </c>
      <c r="AA16" s="326"/>
      <c r="AB16" s="350"/>
      <c r="AC16" s="200"/>
      <c r="AD16" s="374"/>
      <c r="AE16" s="374"/>
      <c r="AF16" s="374"/>
    </row>
    <row r="17" spans="2:32" ht="17.45" customHeight="1" x14ac:dyDescent="0.15">
      <c r="B17" s="355" t="s">
        <v>235</v>
      </c>
      <c r="C17" s="356"/>
      <c r="D17" s="90" t="s">
        <v>229</v>
      </c>
      <c r="E17" s="325">
        <v>12755</v>
      </c>
      <c r="F17" s="326"/>
      <c r="G17" s="326"/>
      <c r="H17" s="325">
        <v>5334</v>
      </c>
      <c r="I17" s="326"/>
      <c r="J17" s="350"/>
      <c r="K17" s="326">
        <v>7497</v>
      </c>
      <c r="L17" s="326"/>
      <c r="M17" s="326"/>
      <c r="N17" s="325">
        <v>5258</v>
      </c>
      <c r="O17" s="326"/>
      <c r="P17" s="350"/>
      <c r="Q17" s="326">
        <v>3850</v>
      </c>
      <c r="R17" s="326"/>
      <c r="S17" s="326"/>
      <c r="T17" s="325">
        <v>1245</v>
      </c>
      <c r="U17" s="326"/>
      <c r="V17" s="350"/>
      <c r="W17" s="325">
        <v>2302</v>
      </c>
      <c r="X17" s="326"/>
      <c r="Y17" s="350"/>
      <c r="Z17" s="325">
        <v>1548</v>
      </c>
      <c r="AA17" s="326"/>
      <c r="AB17" s="350"/>
      <c r="AC17" s="203"/>
      <c r="AD17" s="374"/>
      <c r="AE17" s="374"/>
      <c r="AF17" s="374"/>
    </row>
    <row r="18" spans="2:32" ht="17.45" customHeight="1" x14ac:dyDescent="0.15">
      <c r="B18" s="102"/>
      <c r="C18" s="67"/>
      <c r="D18" s="90" t="s">
        <v>234</v>
      </c>
      <c r="E18" s="325">
        <v>13198</v>
      </c>
      <c r="F18" s="326"/>
      <c r="G18" s="326"/>
      <c r="H18" s="325">
        <v>5169</v>
      </c>
      <c r="I18" s="326"/>
      <c r="J18" s="350"/>
      <c r="K18" s="326">
        <v>7767</v>
      </c>
      <c r="L18" s="326"/>
      <c r="M18" s="326"/>
      <c r="N18" s="325">
        <v>5431</v>
      </c>
      <c r="O18" s="326"/>
      <c r="P18" s="350"/>
      <c r="Q18" s="326">
        <v>2941</v>
      </c>
      <c r="R18" s="326"/>
      <c r="S18" s="326"/>
      <c r="T18" s="325">
        <v>839</v>
      </c>
      <c r="U18" s="326"/>
      <c r="V18" s="350"/>
      <c r="W18" s="325">
        <v>1831</v>
      </c>
      <c r="X18" s="326"/>
      <c r="Y18" s="350"/>
      <c r="Z18" s="325">
        <v>1110</v>
      </c>
      <c r="AA18" s="326"/>
      <c r="AB18" s="350"/>
      <c r="AC18" s="206"/>
      <c r="AD18" s="374"/>
      <c r="AE18" s="374"/>
      <c r="AF18" s="374"/>
    </row>
    <row r="19" spans="2:32" ht="17.45" customHeight="1" x14ac:dyDescent="0.15">
      <c r="B19" s="80"/>
      <c r="C19" s="226"/>
      <c r="D19" s="90" t="s">
        <v>213</v>
      </c>
      <c r="E19" s="325">
        <v>13767</v>
      </c>
      <c r="F19" s="326"/>
      <c r="G19" s="326"/>
      <c r="H19" s="325">
        <v>5322</v>
      </c>
      <c r="I19" s="326"/>
      <c r="J19" s="350"/>
      <c r="K19" s="326">
        <v>8174</v>
      </c>
      <c r="L19" s="326"/>
      <c r="M19" s="326"/>
      <c r="N19" s="325">
        <v>5593</v>
      </c>
      <c r="O19" s="326"/>
      <c r="P19" s="350"/>
      <c r="Q19" s="326">
        <v>3276</v>
      </c>
      <c r="R19" s="326"/>
      <c r="S19" s="326"/>
      <c r="T19" s="325">
        <v>952</v>
      </c>
      <c r="U19" s="326"/>
      <c r="V19" s="350"/>
      <c r="W19" s="325">
        <v>2050</v>
      </c>
      <c r="X19" s="326"/>
      <c r="Y19" s="350"/>
      <c r="Z19" s="325">
        <v>1226</v>
      </c>
      <c r="AA19" s="326"/>
      <c r="AB19" s="350"/>
      <c r="AC19" s="225"/>
      <c r="AD19" s="374"/>
      <c r="AE19" s="374"/>
      <c r="AF19" s="374"/>
    </row>
    <row r="20" spans="2:32" ht="17.45" customHeight="1" x14ac:dyDescent="0.15">
      <c r="B20" s="80"/>
      <c r="C20" s="230"/>
      <c r="D20" s="90" t="s">
        <v>215</v>
      </c>
      <c r="E20" s="325">
        <v>14204</v>
      </c>
      <c r="F20" s="326"/>
      <c r="G20" s="326"/>
      <c r="H20" s="325">
        <v>5836</v>
      </c>
      <c r="I20" s="326"/>
      <c r="J20" s="350"/>
      <c r="K20" s="326">
        <v>8280</v>
      </c>
      <c r="L20" s="326"/>
      <c r="M20" s="326"/>
      <c r="N20" s="325">
        <v>5924</v>
      </c>
      <c r="O20" s="326"/>
      <c r="P20" s="350"/>
      <c r="Q20" s="326">
        <v>3967</v>
      </c>
      <c r="R20" s="326"/>
      <c r="S20" s="326"/>
      <c r="T20" s="325">
        <v>1601</v>
      </c>
      <c r="U20" s="326"/>
      <c r="V20" s="350"/>
      <c r="W20" s="325">
        <v>2305</v>
      </c>
      <c r="X20" s="326"/>
      <c r="Y20" s="350"/>
      <c r="Z20" s="325">
        <v>1662</v>
      </c>
      <c r="AA20" s="326"/>
      <c r="AB20" s="350"/>
      <c r="AC20" s="229"/>
      <c r="AD20" s="374"/>
      <c r="AE20" s="374"/>
      <c r="AF20" s="374"/>
    </row>
    <row r="21" spans="2:32" ht="17.45" customHeight="1" x14ac:dyDescent="0.15">
      <c r="B21" s="80"/>
      <c r="C21" s="239"/>
      <c r="D21" s="90" t="s">
        <v>216</v>
      </c>
      <c r="E21" s="325">
        <v>14122</v>
      </c>
      <c r="F21" s="326"/>
      <c r="G21" s="326"/>
      <c r="H21" s="325">
        <v>6280</v>
      </c>
      <c r="I21" s="326"/>
      <c r="J21" s="350"/>
      <c r="K21" s="326">
        <v>8247</v>
      </c>
      <c r="L21" s="326"/>
      <c r="M21" s="326"/>
      <c r="N21" s="325">
        <v>5875</v>
      </c>
      <c r="O21" s="326"/>
      <c r="P21" s="350"/>
      <c r="Q21" s="326">
        <v>2955</v>
      </c>
      <c r="R21" s="326"/>
      <c r="S21" s="326"/>
      <c r="T21" s="325">
        <v>1160</v>
      </c>
      <c r="U21" s="326"/>
      <c r="V21" s="350"/>
      <c r="W21" s="325">
        <v>1814</v>
      </c>
      <c r="X21" s="326"/>
      <c r="Y21" s="350"/>
      <c r="Z21" s="325">
        <v>1141</v>
      </c>
      <c r="AA21" s="326"/>
      <c r="AB21" s="350"/>
      <c r="AC21" s="238"/>
      <c r="AD21" s="374"/>
      <c r="AE21" s="374"/>
      <c r="AF21" s="374"/>
    </row>
    <row r="22" spans="2:32" ht="17.45" customHeight="1" x14ac:dyDescent="0.15">
      <c r="B22" s="102"/>
      <c r="C22" s="67"/>
      <c r="D22" s="90" t="s">
        <v>217</v>
      </c>
      <c r="E22" s="325">
        <v>14383</v>
      </c>
      <c r="F22" s="326"/>
      <c r="G22" s="326"/>
      <c r="H22" s="325">
        <v>6707</v>
      </c>
      <c r="I22" s="326"/>
      <c r="J22" s="350"/>
      <c r="K22" s="326">
        <v>8340</v>
      </c>
      <c r="L22" s="326"/>
      <c r="M22" s="326"/>
      <c r="N22" s="325">
        <v>6043</v>
      </c>
      <c r="O22" s="326"/>
      <c r="P22" s="350"/>
      <c r="Q22" s="326">
        <v>3273</v>
      </c>
      <c r="R22" s="326"/>
      <c r="S22" s="326"/>
      <c r="T22" s="325">
        <v>1143</v>
      </c>
      <c r="U22" s="326"/>
      <c r="V22" s="350"/>
      <c r="W22" s="325">
        <v>1933</v>
      </c>
      <c r="X22" s="326"/>
      <c r="Y22" s="350"/>
      <c r="Z22" s="325">
        <v>1340</v>
      </c>
      <c r="AA22" s="326"/>
      <c r="AB22" s="350"/>
      <c r="AC22" s="242"/>
      <c r="AD22" s="374"/>
      <c r="AE22" s="374"/>
      <c r="AF22" s="374"/>
    </row>
    <row r="23" spans="2:32" ht="17.45" customHeight="1" x14ac:dyDescent="0.15">
      <c r="B23" s="102"/>
      <c r="C23" s="67"/>
      <c r="D23" s="90" t="s">
        <v>219</v>
      </c>
      <c r="E23" s="325">
        <v>14495</v>
      </c>
      <c r="F23" s="326"/>
      <c r="G23" s="326"/>
      <c r="H23" s="325">
        <v>6932</v>
      </c>
      <c r="I23" s="326"/>
      <c r="J23" s="350"/>
      <c r="K23" s="326">
        <v>8564</v>
      </c>
      <c r="L23" s="326"/>
      <c r="M23" s="326"/>
      <c r="N23" s="325">
        <v>5931</v>
      </c>
      <c r="O23" s="326"/>
      <c r="P23" s="350"/>
      <c r="Q23" s="326">
        <v>3046</v>
      </c>
      <c r="R23" s="326"/>
      <c r="S23" s="326"/>
      <c r="T23" s="325">
        <v>1052</v>
      </c>
      <c r="U23" s="326"/>
      <c r="V23" s="350"/>
      <c r="W23" s="325">
        <v>1962</v>
      </c>
      <c r="X23" s="326"/>
      <c r="Y23" s="350"/>
      <c r="Z23" s="325">
        <v>1084</v>
      </c>
      <c r="AA23" s="326"/>
      <c r="AB23" s="350"/>
      <c r="AC23" s="245"/>
      <c r="AD23" s="374"/>
      <c r="AE23" s="374"/>
      <c r="AF23" s="374"/>
    </row>
    <row r="24" spans="2:32" ht="17.45" customHeight="1" x14ac:dyDescent="0.15">
      <c r="B24" s="102"/>
      <c r="C24" s="67"/>
      <c r="D24" s="90" t="s">
        <v>223</v>
      </c>
      <c r="E24" s="325">
        <v>14804</v>
      </c>
      <c r="F24" s="326"/>
      <c r="G24" s="326"/>
      <c r="H24" s="325">
        <v>7423</v>
      </c>
      <c r="I24" s="326"/>
      <c r="J24" s="350"/>
      <c r="K24" s="326">
        <v>8791</v>
      </c>
      <c r="L24" s="326"/>
      <c r="M24" s="326"/>
      <c r="N24" s="325">
        <v>6013</v>
      </c>
      <c r="O24" s="326"/>
      <c r="P24" s="350"/>
      <c r="Q24" s="326">
        <v>2737</v>
      </c>
      <c r="R24" s="326"/>
      <c r="S24" s="326"/>
      <c r="T24" s="325">
        <v>952</v>
      </c>
      <c r="U24" s="326"/>
      <c r="V24" s="350"/>
      <c r="W24" s="325">
        <v>1729</v>
      </c>
      <c r="X24" s="326"/>
      <c r="Y24" s="350"/>
      <c r="Z24" s="325">
        <v>1008</v>
      </c>
      <c r="AA24" s="326"/>
      <c r="AB24" s="350"/>
      <c r="AC24" s="247"/>
      <c r="AD24" s="374"/>
      <c r="AE24" s="374"/>
      <c r="AF24" s="374"/>
    </row>
    <row r="25" spans="2:32" ht="17.45" customHeight="1" x14ac:dyDescent="0.15">
      <c r="B25" s="102"/>
      <c r="C25" s="244"/>
      <c r="D25" s="90" t="s">
        <v>225</v>
      </c>
      <c r="E25" s="325">
        <v>15316</v>
      </c>
      <c r="F25" s="326"/>
      <c r="G25" s="326"/>
      <c r="H25" s="325">
        <v>7790</v>
      </c>
      <c r="I25" s="326"/>
      <c r="J25" s="350"/>
      <c r="K25" s="326">
        <v>9114</v>
      </c>
      <c r="L25" s="326"/>
      <c r="M25" s="326"/>
      <c r="N25" s="325">
        <v>6202</v>
      </c>
      <c r="O25" s="326"/>
      <c r="P25" s="350"/>
      <c r="Q25" s="326">
        <v>2981</v>
      </c>
      <c r="R25" s="326"/>
      <c r="S25" s="326"/>
      <c r="T25" s="325">
        <v>940</v>
      </c>
      <c r="U25" s="326"/>
      <c r="V25" s="350"/>
      <c r="W25" s="325">
        <v>1838</v>
      </c>
      <c r="X25" s="326"/>
      <c r="Y25" s="350"/>
      <c r="Z25" s="325">
        <v>1143</v>
      </c>
      <c r="AA25" s="326"/>
      <c r="AB25" s="350"/>
      <c r="AC25" s="253"/>
      <c r="AD25" s="374"/>
      <c r="AE25" s="374"/>
      <c r="AF25" s="374"/>
    </row>
    <row r="26" spans="2:32" ht="17.45" customHeight="1" x14ac:dyDescent="0.15">
      <c r="B26" s="102"/>
      <c r="C26" s="67"/>
      <c r="D26" s="90" t="s">
        <v>226</v>
      </c>
      <c r="E26" s="325">
        <v>15747</v>
      </c>
      <c r="F26" s="326"/>
      <c r="G26" s="326"/>
      <c r="H26" s="325">
        <v>7895</v>
      </c>
      <c r="I26" s="326"/>
      <c r="J26" s="350"/>
      <c r="K26" s="326">
        <v>9240</v>
      </c>
      <c r="L26" s="326"/>
      <c r="M26" s="326"/>
      <c r="N26" s="325">
        <v>6507</v>
      </c>
      <c r="O26" s="326"/>
      <c r="P26" s="350"/>
      <c r="Q26" s="326">
        <v>3204</v>
      </c>
      <c r="R26" s="326"/>
      <c r="S26" s="326"/>
      <c r="T26" s="325">
        <v>1145</v>
      </c>
      <c r="U26" s="326"/>
      <c r="V26" s="350"/>
      <c r="W26" s="325">
        <v>1901</v>
      </c>
      <c r="X26" s="326"/>
      <c r="Y26" s="350"/>
      <c r="Z26" s="325">
        <v>1303</v>
      </c>
      <c r="AA26" s="326"/>
      <c r="AB26" s="350"/>
      <c r="AC26" s="255"/>
      <c r="AD26" s="374"/>
      <c r="AE26" s="374"/>
      <c r="AF26" s="374"/>
    </row>
    <row r="27" spans="2:32" ht="17.45" customHeight="1" x14ac:dyDescent="0.15">
      <c r="B27" s="204"/>
      <c r="C27" s="205"/>
      <c r="D27" s="95" t="s">
        <v>227</v>
      </c>
      <c r="E27" s="323">
        <f>SUM(E29,E31,E35,E37,E39,E41,E43)</f>
        <v>15189</v>
      </c>
      <c r="F27" s="324"/>
      <c r="G27" s="324"/>
      <c r="H27" s="323">
        <f>SUM(H29,H31,H35,H37,H39,H41,H43)</f>
        <v>7593</v>
      </c>
      <c r="I27" s="324"/>
      <c r="J27" s="378"/>
      <c r="K27" s="324">
        <f>SUM(K29,K31,K35,K37,K39,K41,K43)</f>
        <v>8869</v>
      </c>
      <c r="L27" s="324"/>
      <c r="M27" s="324"/>
      <c r="N27" s="323">
        <f>SUM(N29,N31,N35,N37,N39,N41,N43)</f>
        <v>6320</v>
      </c>
      <c r="O27" s="324"/>
      <c r="P27" s="378"/>
      <c r="Q27" s="324">
        <f>SUM(Q29,Q31,Q35,Q37,Q39,Q41,Q43)</f>
        <v>2398</v>
      </c>
      <c r="R27" s="324"/>
      <c r="S27" s="324"/>
      <c r="T27" s="323">
        <f>SUM(T29,T31,T35,T37,T39,T41,T43)</f>
        <v>813</v>
      </c>
      <c r="U27" s="324"/>
      <c r="V27" s="378"/>
      <c r="W27" s="323">
        <f>SUM(W29,W31,W35,W37,W39,W41,W43)</f>
        <v>1482</v>
      </c>
      <c r="X27" s="324"/>
      <c r="Y27" s="378"/>
      <c r="Z27" s="323">
        <f>SUM(Z29,Z31,Z35,Z37,Z39,Z41,Z43)</f>
        <v>916</v>
      </c>
      <c r="AA27" s="324"/>
      <c r="AB27" s="378"/>
      <c r="AC27" s="66"/>
      <c r="AD27" s="374"/>
      <c r="AE27" s="374"/>
      <c r="AF27" s="374"/>
    </row>
    <row r="28" spans="2:32" ht="20.25" customHeight="1" x14ac:dyDescent="0.15">
      <c r="B28" s="327" t="s">
        <v>8</v>
      </c>
      <c r="C28" s="328"/>
      <c r="D28" s="329"/>
      <c r="E28" s="338">
        <f>IF(ISERROR((E27-E14)/E14*100),"―",(E27-E14)/E14*100)</f>
        <v>21.921656766736234</v>
      </c>
      <c r="F28" s="339"/>
      <c r="G28" s="339"/>
      <c r="H28" s="338">
        <f>IF(ISERROR((H27-H14)/H14*100),"―",(H27-H14)/H14*100)</f>
        <v>40.663208595776211</v>
      </c>
      <c r="I28" s="339"/>
      <c r="J28" s="373"/>
      <c r="K28" s="339">
        <f>IF(ISERROR((K27-K14)/K14*100),"―",(K27-K14)/K14*100)</f>
        <v>19.802782655680129</v>
      </c>
      <c r="L28" s="339"/>
      <c r="M28" s="339"/>
      <c r="N28" s="338">
        <f>IF(ISERROR((N27-N14)/N14*100),"―",(N27-N14)/N14*100)</f>
        <v>25.024727992087044</v>
      </c>
      <c r="O28" s="339"/>
      <c r="P28" s="373"/>
      <c r="Q28" s="339">
        <f>IF(ISERROR((Q27-Q14)/Q14*100),"―",(Q27-Q14)/Q14*100)</f>
        <v>-7.9815809669992328</v>
      </c>
      <c r="R28" s="339"/>
      <c r="S28" s="339"/>
      <c r="T28" s="338">
        <f>IF(ISERROR((T27-T14)/T14*100),"―",(T27-T14)/T14*100)</f>
        <v>-1.3349514563106795</v>
      </c>
      <c r="U28" s="339"/>
      <c r="V28" s="373"/>
      <c r="W28" s="338">
        <f>IF(ISERROR((W27-W14)/W14*100),"―",(W27-W14)/W14*100)</f>
        <v>-9.7442143727161987</v>
      </c>
      <c r="X28" s="339"/>
      <c r="Y28" s="373"/>
      <c r="Z28" s="338">
        <f>IF(ISERROR((Z27-Z14)/Z14*100),"―",(Z27-Z14)/Z14*100)</f>
        <v>-4.9792531120331951</v>
      </c>
      <c r="AA28" s="339"/>
      <c r="AB28" s="373"/>
      <c r="AC28" s="12"/>
      <c r="AD28" s="379"/>
      <c r="AE28" s="379"/>
      <c r="AF28" s="379"/>
    </row>
    <row r="29" spans="2:32" ht="17.25" customHeight="1" x14ac:dyDescent="0.15">
      <c r="B29" s="334" t="s">
        <v>88</v>
      </c>
      <c r="C29" s="336" t="s">
        <v>9</v>
      </c>
      <c r="D29" s="337"/>
      <c r="E29" s="340">
        <f>SUM(K29:P29)</f>
        <v>8768</v>
      </c>
      <c r="F29" s="341"/>
      <c r="G29" s="341"/>
      <c r="H29" s="340">
        <v>4735</v>
      </c>
      <c r="I29" s="341"/>
      <c r="J29" s="375"/>
      <c r="K29" s="341">
        <v>5213</v>
      </c>
      <c r="L29" s="341"/>
      <c r="M29" s="341"/>
      <c r="N29" s="340">
        <v>3555</v>
      </c>
      <c r="O29" s="341"/>
      <c r="P29" s="375"/>
      <c r="Q29" s="341">
        <f>SUM(W29:AB29)</f>
        <v>1278</v>
      </c>
      <c r="R29" s="341"/>
      <c r="S29" s="341"/>
      <c r="T29" s="340">
        <v>524</v>
      </c>
      <c r="U29" s="341"/>
      <c r="V29" s="375"/>
      <c r="W29" s="340">
        <v>817</v>
      </c>
      <c r="X29" s="341"/>
      <c r="Y29" s="375"/>
      <c r="Z29" s="340">
        <v>461</v>
      </c>
      <c r="AA29" s="341"/>
      <c r="AB29" s="375"/>
      <c r="AC29" s="13"/>
      <c r="AD29" s="377"/>
      <c r="AE29" s="377"/>
      <c r="AF29" s="377"/>
    </row>
    <row r="30" spans="2:32" ht="17.25" customHeight="1" x14ac:dyDescent="0.15">
      <c r="B30" s="335"/>
      <c r="C30" s="330"/>
      <c r="D30" s="331"/>
      <c r="E30" s="105" t="s">
        <v>135</v>
      </c>
      <c r="F30" s="106">
        <v>33</v>
      </c>
      <c r="G30" s="107" t="s">
        <v>187</v>
      </c>
      <c r="H30" s="105" t="s">
        <v>186</v>
      </c>
      <c r="I30" s="106">
        <v>48.2</v>
      </c>
      <c r="J30" s="108" t="s">
        <v>187</v>
      </c>
      <c r="K30" s="107" t="s">
        <v>186</v>
      </c>
      <c r="L30" s="106">
        <v>31.1</v>
      </c>
      <c r="M30" s="107" t="s">
        <v>187</v>
      </c>
      <c r="N30" s="105" t="s">
        <v>186</v>
      </c>
      <c r="O30" s="106">
        <v>35.9</v>
      </c>
      <c r="P30" s="108" t="s">
        <v>187</v>
      </c>
      <c r="Q30" s="107" t="s">
        <v>186</v>
      </c>
      <c r="R30" s="106">
        <v>1.4</v>
      </c>
      <c r="S30" s="107" t="s">
        <v>187</v>
      </c>
      <c r="T30" s="105" t="s">
        <v>186</v>
      </c>
      <c r="U30" s="106">
        <v>7.8</v>
      </c>
      <c r="V30" s="108" t="s">
        <v>187</v>
      </c>
      <c r="W30" s="105" t="s">
        <v>186</v>
      </c>
      <c r="X30" s="106">
        <v>-0.2</v>
      </c>
      <c r="Y30" s="108" t="s">
        <v>187</v>
      </c>
      <c r="Z30" s="105" t="s">
        <v>186</v>
      </c>
      <c r="AA30" s="106">
        <v>4.5</v>
      </c>
      <c r="AB30" s="108" t="s">
        <v>187</v>
      </c>
      <c r="AC30" s="14"/>
      <c r="AD30" s="14"/>
      <c r="AE30" s="15"/>
      <c r="AF30" s="14"/>
    </row>
    <row r="31" spans="2:32" ht="17.25" customHeight="1" x14ac:dyDescent="0.15">
      <c r="B31" s="335"/>
      <c r="C31" s="332" t="s">
        <v>10</v>
      </c>
      <c r="D31" s="333"/>
      <c r="E31" s="342">
        <f>SUM(K31:P31)</f>
        <v>1182</v>
      </c>
      <c r="F31" s="343"/>
      <c r="G31" s="343"/>
      <c r="H31" s="342">
        <v>514</v>
      </c>
      <c r="I31" s="343"/>
      <c r="J31" s="372"/>
      <c r="K31" s="343">
        <v>623</v>
      </c>
      <c r="L31" s="343"/>
      <c r="M31" s="343"/>
      <c r="N31" s="342">
        <v>559</v>
      </c>
      <c r="O31" s="343"/>
      <c r="P31" s="372"/>
      <c r="Q31" s="343">
        <f>SUM(W31:AB31)</f>
        <v>183</v>
      </c>
      <c r="R31" s="343"/>
      <c r="S31" s="343"/>
      <c r="T31" s="342">
        <v>46</v>
      </c>
      <c r="U31" s="343"/>
      <c r="V31" s="372"/>
      <c r="W31" s="342">
        <v>95</v>
      </c>
      <c r="X31" s="343"/>
      <c r="Y31" s="372"/>
      <c r="Z31" s="342">
        <v>88</v>
      </c>
      <c r="AA31" s="343"/>
      <c r="AB31" s="372"/>
      <c r="AC31" s="9"/>
      <c r="AD31" s="374"/>
      <c r="AE31" s="374"/>
      <c r="AF31" s="374"/>
    </row>
    <row r="32" spans="2:32" ht="17.25" customHeight="1" x14ac:dyDescent="0.15">
      <c r="B32" s="335"/>
      <c r="C32" s="332"/>
      <c r="D32" s="333"/>
      <c r="E32" s="105" t="s">
        <v>186</v>
      </c>
      <c r="F32" s="106">
        <v>24.6</v>
      </c>
      <c r="G32" s="107" t="s">
        <v>187</v>
      </c>
      <c r="H32" s="105" t="s">
        <v>186</v>
      </c>
      <c r="I32" s="106">
        <v>76</v>
      </c>
      <c r="J32" s="108" t="s">
        <v>187</v>
      </c>
      <c r="K32" s="107" t="s">
        <v>186</v>
      </c>
      <c r="L32" s="106">
        <v>25.9</v>
      </c>
      <c r="M32" s="107" t="s">
        <v>187</v>
      </c>
      <c r="N32" s="105" t="s">
        <v>186</v>
      </c>
      <c r="O32" s="106">
        <v>23.1</v>
      </c>
      <c r="P32" s="108" t="s">
        <v>187</v>
      </c>
      <c r="Q32" s="107" t="s">
        <v>186</v>
      </c>
      <c r="R32" s="106">
        <v>-10.7</v>
      </c>
      <c r="S32" s="107" t="s">
        <v>187</v>
      </c>
      <c r="T32" s="105" t="s">
        <v>186</v>
      </c>
      <c r="U32" s="106">
        <v>24.3</v>
      </c>
      <c r="V32" s="108" t="s">
        <v>187</v>
      </c>
      <c r="W32" s="105" t="s">
        <v>186</v>
      </c>
      <c r="X32" s="106">
        <v>-1</v>
      </c>
      <c r="Y32" s="108" t="s">
        <v>187</v>
      </c>
      <c r="Z32" s="105" t="s">
        <v>186</v>
      </c>
      <c r="AA32" s="106">
        <v>-19.3</v>
      </c>
      <c r="AB32" s="108" t="s">
        <v>187</v>
      </c>
      <c r="AC32" s="14"/>
      <c r="AD32" s="14"/>
      <c r="AE32" s="15"/>
      <c r="AF32" s="14"/>
    </row>
    <row r="33" spans="2:32" ht="17.25" customHeight="1" x14ac:dyDescent="0.15">
      <c r="B33" s="96" t="s">
        <v>90</v>
      </c>
      <c r="C33" s="346" t="s">
        <v>105</v>
      </c>
      <c r="D33" s="347"/>
      <c r="E33" s="348">
        <f>SUM(K33:P33)</f>
        <v>314</v>
      </c>
      <c r="F33" s="349"/>
      <c r="G33" s="349"/>
      <c r="H33" s="348">
        <v>144</v>
      </c>
      <c r="I33" s="349"/>
      <c r="J33" s="376"/>
      <c r="K33" s="349">
        <v>162</v>
      </c>
      <c r="L33" s="349"/>
      <c r="M33" s="349"/>
      <c r="N33" s="348">
        <v>152</v>
      </c>
      <c r="O33" s="349"/>
      <c r="P33" s="376"/>
      <c r="Q33" s="349">
        <f>SUM(W33:AB33)</f>
        <v>48</v>
      </c>
      <c r="R33" s="349"/>
      <c r="S33" s="349"/>
      <c r="T33" s="348">
        <v>15</v>
      </c>
      <c r="U33" s="349"/>
      <c r="V33" s="376"/>
      <c r="W33" s="348">
        <v>24</v>
      </c>
      <c r="X33" s="349"/>
      <c r="Y33" s="376"/>
      <c r="Z33" s="348">
        <v>24</v>
      </c>
      <c r="AA33" s="349"/>
      <c r="AB33" s="376"/>
      <c r="AC33" s="9"/>
      <c r="AD33" s="374"/>
      <c r="AE33" s="374"/>
      <c r="AF33" s="374"/>
    </row>
    <row r="34" spans="2:32" ht="17.25" customHeight="1" x14ac:dyDescent="0.15">
      <c r="B34" s="97">
        <v>11</v>
      </c>
      <c r="C34" s="344"/>
      <c r="D34" s="345"/>
      <c r="E34" s="109" t="s">
        <v>186</v>
      </c>
      <c r="F34" s="110">
        <v>26.1</v>
      </c>
      <c r="G34" s="111" t="s">
        <v>187</v>
      </c>
      <c r="H34" s="109" t="s">
        <v>186</v>
      </c>
      <c r="I34" s="110">
        <v>69.400000000000006</v>
      </c>
      <c r="J34" s="112" t="s">
        <v>187</v>
      </c>
      <c r="K34" s="111" t="s">
        <v>186</v>
      </c>
      <c r="L34" s="110">
        <v>15.7</v>
      </c>
      <c r="M34" s="111" t="s">
        <v>187</v>
      </c>
      <c r="N34" s="109" t="s">
        <v>186</v>
      </c>
      <c r="O34" s="110">
        <v>39.4</v>
      </c>
      <c r="P34" s="112" t="s">
        <v>187</v>
      </c>
      <c r="Q34" s="111" t="s">
        <v>186</v>
      </c>
      <c r="R34" s="110">
        <v>11.6</v>
      </c>
      <c r="S34" s="111" t="s">
        <v>187</v>
      </c>
      <c r="T34" s="109" t="s">
        <v>186</v>
      </c>
      <c r="U34" s="110">
        <v>25</v>
      </c>
      <c r="V34" s="112" t="s">
        <v>187</v>
      </c>
      <c r="W34" s="109" t="s">
        <v>186</v>
      </c>
      <c r="X34" s="110">
        <v>-4</v>
      </c>
      <c r="Y34" s="112" t="s">
        <v>187</v>
      </c>
      <c r="Z34" s="109" t="s">
        <v>186</v>
      </c>
      <c r="AA34" s="110">
        <v>33.299999999999997</v>
      </c>
      <c r="AB34" s="112" t="s">
        <v>187</v>
      </c>
      <c r="AC34" s="14"/>
      <c r="AD34" s="14"/>
      <c r="AE34" s="15"/>
      <c r="AF34" s="14"/>
    </row>
    <row r="35" spans="2:32" ht="17.25" customHeight="1" x14ac:dyDescent="0.15">
      <c r="B35" s="96" t="s">
        <v>89</v>
      </c>
      <c r="C35" s="332" t="s">
        <v>11</v>
      </c>
      <c r="D35" s="333"/>
      <c r="E35" s="342">
        <f>SUM(K35:P35)</f>
        <v>1694</v>
      </c>
      <c r="F35" s="343"/>
      <c r="G35" s="343"/>
      <c r="H35" s="342">
        <v>741</v>
      </c>
      <c r="I35" s="343"/>
      <c r="J35" s="372"/>
      <c r="K35" s="343">
        <v>1029</v>
      </c>
      <c r="L35" s="343"/>
      <c r="M35" s="343"/>
      <c r="N35" s="342">
        <v>665</v>
      </c>
      <c r="O35" s="343"/>
      <c r="P35" s="372"/>
      <c r="Q35" s="343">
        <f>SUM(W35:AB35)</f>
        <v>313</v>
      </c>
      <c r="R35" s="343"/>
      <c r="S35" s="343"/>
      <c r="T35" s="342">
        <v>75</v>
      </c>
      <c r="U35" s="343"/>
      <c r="V35" s="372"/>
      <c r="W35" s="342">
        <v>196</v>
      </c>
      <c r="X35" s="343"/>
      <c r="Y35" s="372"/>
      <c r="Z35" s="342">
        <v>117</v>
      </c>
      <c r="AA35" s="343"/>
      <c r="AB35" s="372"/>
      <c r="AC35" s="9"/>
      <c r="AD35" s="374"/>
      <c r="AE35" s="374"/>
      <c r="AF35" s="374"/>
    </row>
    <row r="36" spans="2:32" ht="17.25" customHeight="1" x14ac:dyDescent="0.15">
      <c r="B36" s="96" t="s">
        <v>91</v>
      </c>
      <c r="C36" s="330"/>
      <c r="D36" s="331"/>
      <c r="E36" s="105" t="s">
        <v>186</v>
      </c>
      <c r="F36" s="106">
        <v>4.5</v>
      </c>
      <c r="G36" s="107" t="s">
        <v>187</v>
      </c>
      <c r="H36" s="105" t="s">
        <v>186</v>
      </c>
      <c r="I36" s="106">
        <v>16.3</v>
      </c>
      <c r="J36" s="108" t="s">
        <v>187</v>
      </c>
      <c r="K36" s="107" t="s">
        <v>186</v>
      </c>
      <c r="L36" s="106">
        <v>0.9</v>
      </c>
      <c r="M36" s="107" t="s">
        <v>187</v>
      </c>
      <c r="N36" s="105" t="s">
        <v>186</v>
      </c>
      <c r="O36" s="106">
        <v>10.6</v>
      </c>
      <c r="P36" s="108" t="s">
        <v>187</v>
      </c>
      <c r="Q36" s="107" t="s">
        <v>186</v>
      </c>
      <c r="R36" s="106">
        <v>-24.4</v>
      </c>
      <c r="S36" s="107" t="s">
        <v>187</v>
      </c>
      <c r="T36" s="105" t="s">
        <v>186</v>
      </c>
      <c r="U36" s="106">
        <v>-40.9</v>
      </c>
      <c r="V36" s="108" t="s">
        <v>187</v>
      </c>
      <c r="W36" s="105" t="s">
        <v>186</v>
      </c>
      <c r="X36" s="106">
        <v>-26.9</v>
      </c>
      <c r="Y36" s="108" t="s">
        <v>187</v>
      </c>
      <c r="Z36" s="105" t="s">
        <v>186</v>
      </c>
      <c r="AA36" s="106">
        <v>-19.899999999999999</v>
      </c>
      <c r="AB36" s="108" t="s">
        <v>187</v>
      </c>
      <c r="AC36" s="14"/>
      <c r="AD36" s="14"/>
      <c r="AE36" s="15"/>
      <c r="AF36" s="14"/>
    </row>
    <row r="37" spans="2:32" ht="17.25" customHeight="1" x14ac:dyDescent="0.15">
      <c r="B37" s="97" t="s">
        <v>112</v>
      </c>
      <c r="C37" s="332" t="s">
        <v>12</v>
      </c>
      <c r="D37" s="333"/>
      <c r="E37" s="342">
        <f>SUM(K37:P37)</f>
        <v>659</v>
      </c>
      <c r="F37" s="343"/>
      <c r="G37" s="343"/>
      <c r="H37" s="342">
        <v>313</v>
      </c>
      <c r="I37" s="343"/>
      <c r="J37" s="372"/>
      <c r="K37" s="343">
        <v>354</v>
      </c>
      <c r="L37" s="343"/>
      <c r="M37" s="343"/>
      <c r="N37" s="342">
        <v>305</v>
      </c>
      <c r="O37" s="343"/>
      <c r="P37" s="372"/>
      <c r="Q37" s="343">
        <f>SUM(W37:AB37)</f>
        <v>137</v>
      </c>
      <c r="R37" s="343"/>
      <c r="S37" s="343"/>
      <c r="T37" s="342">
        <v>34</v>
      </c>
      <c r="U37" s="343"/>
      <c r="V37" s="372"/>
      <c r="W37" s="342">
        <v>76</v>
      </c>
      <c r="X37" s="343"/>
      <c r="Y37" s="372"/>
      <c r="Z37" s="342">
        <v>61</v>
      </c>
      <c r="AA37" s="343"/>
      <c r="AB37" s="372"/>
      <c r="AC37" s="9"/>
      <c r="AD37" s="374"/>
      <c r="AE37" s="374"/>
      <c r="AF37" s="374"/>
    </row>
    <row r="38" spans="2:32" ht="17.25" customHeight="1" x14ac:dyDescent="0.15">
      <c r="B38" s="335" t="s">
        <v>14</v>
      </c>
      <c r="C38" s="330"/>
      <c r="D38" s="331"/>
      <c r="E38" s="105" t="s">
        <v>186</v>
      </c>
      <c r="F38" s="106">
        <v>3</v>
      </c>
      <c r="G38" s="107" t="s">
        <v>187</v>
      </c>
      <c r="H38" s="105" t="s">
        <v>186</v>
      </c>
      <c r="I38" s="106">
        <v>21.3</v>
      </c>
      <c r="J38" s="108" t="s">
        <v>187</v>
      </c>
      <c r="K38" s="107" t="s">
        <v>186</v>
      </c>
      <c r="L38" s="106">
        <v>-0.8</v>
      </c>
      <c r="M38" s="107" t="s">
        <v>187</v>
      </c>
      <c r="N38" s="105" t="s">
        <v>186</v>
      </c>
      <c r="O38" s="106">
        <v>7.8</v>
      </c>
      <c r="P38" s="108" t="s">
        <v>187</v>
      </c>
      <c r="Q38" s="107" t="s">
        <v>186</v>
      </c>
      <c r="R38" s="106">
        <v>-12.2</v>
      </c>
      <c r="S38" s="107" t="s">
        <v>187</v>
      </c>
      <c r="T38" s="105" t="s">
        <v>186</v>
      </c>
      <c r="U38" s="106">
        <v>-2.9</v>
      </c>
      <c r="V38" s="108" t="s">
        <v>187</v>
      </c>
      <c r="W38" s="105" t="s">
        <v>186</v>
      </c>
      <c r="X38" s="106">
        <v>-9.5</v>
      </c>
      <c r="Y38" s="108" t="s">
        <v>187</v>
      </c>
      <c r="Z38" s="105" t="s">
        <v>186</v>
      </c>
      <c r="AA38" s="106">
        <v>-15.3</v>
      </c>
      <c r="AB38" s="108" t="s">
        <v>187</v>
      </c>
      <c r="AC38" s="14"/>
      <c r="AD38" s="14"/>
      <c r="AE38" s="15"/>
      <c r="AF38" s="14"/>
    </row>
    <row r="39" spans="2:32" ht="17.25" customHeight="1" x14ac:dyDescent="0.15">
      <c r="B39" s="335"/>
      <c r="C39" s="332" t="s">
        <v>13</v>
      </c>
      <c r="D39" s="333"/>
      <c r="E39" s="342">
        <f>SUM(K39:P39)</f>
        <v>871</v>
      </c>
      <c r="F39" s="343"/>
      <c r="G39" s="343"/>
      <c r="H39" s="342">
        <v>398</v>
      </c>
      <c r="I39" s="343"/>
      <c r="J39" s="372"/>
      <c r="K39" s="343">
        <v>504</v>
      </c>
      <c r="L39" s="343"/>
      <c r="M39" s="343"/>
      <c r="N39" s="342">
        <v>367</v>
      </c>
      <c r="O39" s="343"/>
      <c r="P39" s="372"/>
      <c r="Q39" s="343">
        <f>SUM(W39:AB39)</f>
        <v>150</v>
      </c>
      <c r="R39" s="343"/>
      <c r="S39" s="343"/>
      <c r="T39" s="342">
        <v>38</v>
      </c>
      <c r="U39" s="343"/>
      <c r="V39" s="372"/>
      <c r="W39" s="342">
        <v>103</v>
      </c>
      <c r="X39" s="343"/>
      <c r="Y39" s="372"/>
      <c r="Z39" s="342">
        <v>47</v>
      </c>
      <c r="AA39" s="343"/>
      <c r="AB39" s="372"/>
      <c r="AC39" s="9"/>
      <c r="AD39" s="374"/>
      <c r="AE39" s="374"/>
      <c r="AF39" s="374"/>
    </row>
    <row r="40" spans="2:32" ht="17.25" customHeight="1" x14ac:dyDescent="0.15">
      <c r="B40" s="335"/>
      <c r="C40" s="330"/>
      <c r="D40" s="331"/>
      <c r="E40" s="105" t="s">
        <v>186</v>
      </c>
      <c r="F40" s="106">
        <v>12.1</v>
      </c>
      <c r="G40" s="107" t="s">
        <v>187</v>
      </c>
      <c r="H40" s="105" t="s">
        <v>186</v>
      </c>
      <c r="I40" s="106">
        <v>30.1</v>
      </c>
      <c r="J40" s="108" t="s">
        <v>187</v>
      </c>
      <c r="K40" s="107" t="s">
        <v>186</v>
      </c>
      <c r="L40" s="106">
        <v>7.7</v>
      </c>
      <c r="M40" s="107" t="s">
        <v>187</v>
      </c>
      <c r="N40" s="105" t="s">
        <v>186</v>
      </c>
      <c r="O40" s="106">
        <v>18.8</v>
      </c>
      <c r="P40" s="108" t="s">
        <v>187</v>
      </c>
      <c r="Q40" s="107" t="s">
        <v>186</v>
      </c>
      <c r="R40" s="106">
        <v>-16.2</v>
      </c>
      <c r="S40" s="107" t="s">
        <v>187</v>
      </c>
      <c r="T40" s="105" t="s">
        <v>186</v>
      </c>
      <c r="U40" s="106">
        <v>0</v>
      </c>
      <c r="V40" s="108" t="s">
        <v>187</v>
      </c>
      <c r="W40" s="105" t="s">
        <v>186</v>
      </c>
      <c r="X40" s="106">
        <v>-9.6</v>
      </c>
      <c r="Y40" s="108" t="s">
        <v>187</v>
      </c>
      <c r="Z40" s="105" t="s">
        <v>186</v>
      </c>
      <c r="AA40" s="106">
        <v>-27.7</v>
      </c>
      <c r="AB40" s="108" t="s">
        <v>187</v>
      </c>
      <c r="AC40" s="14"/>
      <c r="AD40" s="14"/>
      <c r="AE40" s="15"/>
      <c r="AF40" s="14"/>
    </row>
    <row r="41" spans="2:32" ht="17.25" customHeight="1" x14ac:dyDescent="0.15">
      <c r="B41" s="335"/>
      <c r="C41" s="332" t="s">
        <v>15</v>
      </c>
      <c r="D41" s="333"/>
      <c r="E41" s="342">
        <f>SUM(K41:P41)</f>
        <v>921</v>
      </c>
      <c r="F41" s="343"/>
      <c r="G41" s="343"/>
      <c r="H41" s="342">
        <v>393</v>
      </c>
      <c r="I41" s="343"/>
      <c r="J41" s="372"/>
      <c r="K41" s="343">
        <v>536</v>
      </c>
      <c r="L41" s="343"/>
      <c r="M41" s="343"/>
      <c r="N41" s="342">
        <v>385</v>
      </c>
      <c r="O41" s="343"/>
      <c r="P41" s="372"/>
      <c r="Q41" s="343">
        <f>SUM(W41:AB41)</f>
        <v>164</v>
      </c>
      <c r="R41" s="343"/>
      <c r="S41" s="343"/>
      <c r="T41" s="342">
        <v>53</v>
      </c>
      <c r="U41" s="343"/>
      <c r="V41" s="372"/>
      <c r="W41" s="342">
        <v>101</v>
      </c>
      <c r="X41" s="343"/>
      <c r="Y41" s="372"/>
      <c r="Z41" s="342">
        <v>63</v>
      </c>
      <c r="AA41" s="343"/>
      <c r="AB41" s="372"/>
      <c r="AC41" s="9"/>
      <c r="AD41" s="374"/>
      <c r="AE41" s="374"/>
      <c r="AF41" s="374"/>
    </row>
    <row r="42" spans="2:32" ht="17.25" customHeight="1" x14ac:dyDescent="0.15">
      <c r="B42" s="335"/>
      <c r="C42" s="330"/>
      <c r="D42" s="331"/>
      <c r="E42" s="105" t="s">
        <v>186</v>
      </c>
      <c r="F42" s="106">
        <v>12.6</v>
      </c>
      <c r="G42" s="107" t="s">
        <v>187</v>
      </c>
      <c r="H42" s="105" t="s">
        <v>186</v>
      </c>
      <c r="I42" s="106">
        <v>35.5</v>
      </c>
      <c r="J42" s="108" t="s">
        <v>187</v>
      </c>
      <c r="K42" s="107" t="s">
        <v>186</v>
      </c>
      <c r="L42" s="106">
        <v>10.3</v>
      </c>
      <c r="M42" s="107" t="s">
        <v>187</v>
      </c>
      <c r="N42" s="105" t="s">
        <v>186</v>
      </c>
      <c r="O42" s="106">
        <v>16</v>
      </c>
      <c r="P42" s="108" t="s">
        <v>187</v>
      </c>
      <c r="Q42" s="107" t="s">
        <v>186</v>
      </c>
      <c r="R42" s="106">
        <v>-0.6</v>
      </c>
      <c r="S42" s="107" t="s">
        <v>187</v>
      </c>
      <c r="T42" s="105" t="s">
        <v>186</v>
      </c>
      <c r="U42" s="106">
        <v>47.2</v>
      </c>
      <c r="V42" s="108" t="s">
        <v>187</v>
      </c>
      <c r="W42" s="105" t="s">
        <v>186</v>
      </c>
      <c r="X42" s="106">
        <v>-8.1999999999999993</v>
      </c>
      <c r="Y42" s="108" t="s">
        <v>187</v>
      </c>
      <c r="Z42" s="105" t="s">
        <v>186</v>
      </c>
      <c r="AA42" s="106">
        <v>14.5</v>
      </c>
      <c r="AB42" s="108" t="s">
        <v>187</v>
      </c>
      <c r="AC42" s="14"/>
      <c r="AD42" s="14"/>
      <c r="AE42" s="15"/>
      <c r="AF42" s="14"/>
    </row>
    <row r="43" spans="2:32" ht="17.25" customHeight="1" x14ac:dyDescent="0.15">
      <c r="B43" s="335"/>
      <c r="C43" s="332" t="s">
        <v>16</v>
      </c>
      <c r="D43" s="333"/>
      <c r="E43" s="342">
        <f>SUM(K43:P43)</f>
        <v>1094</v>
      </c>
      <c r="F43" s="343"/>
      <c r="G43" s="343"/>
      <c r="H43" s="342">
        <v>499</v>
      </c>
      <c r="I43" s="343"/>
      <c r="J43" s="372"/>
      <c r="K43" s="343">
        <v>610</v>
      </c>
      <c r="L43" s="343"/>
      <c r="M43" s="343"/>
      <c r="N43" s="342">
        <v>484</v>
      </c>
      <c r="O43" s="343"/>
      <c r="P43" s="372"/>
      <c r="Q43" s="343">
        <f>SUM(W43:AB43)</f>
        <v>173</v>
      </c>
      <c r="R43" s="343"/>
      <c r="S43" s="343"/>
      <c r="T43" s="342">
        <v>43</v>
      </c>
      <c r="U43" s="343"/>
      <c r="V43" s="372"/>
      <c r="W43" s="342">
        <v>94</v>
      </c>
      <c r="X43" s="343"/>
      <c r="Y43" s="372"/>
      <c r="Z43" s="342">
        <v>79</v>
      </c>
      <c r="AA43" s="343"/>
      <c r="AB43" s="372"/>
      <c r="AC43" s="9"/>
      <c r="AD43" s="374"/>
      <c r="AE43" s="374"/>
      <c r="AF43" s="374"/>
    </row>
    <row r="44" spans="2:32" ht="17.25" customHeight="1" x14ac:dyDescent="0.15">
      <c r="B44" s="385"/>
      <c r="C44" s="386"/>
      <c r="D44" s="387"/>
      <c r="E44" s="98" t="s">
        <v>186</v>
      </c>
      <c r="F44" s="99">
        <v>3.1</v>
      </c>
      <c r="G44" s="103" t="s">
        <v>187</v>
      </c>
      <c r="H44" s="98" t="s">
        <v>186</v>
      </c>
      <c r="I44" s="99">
        <v>18.5</v>
      </c>
      <c r="J44" s="100" t="s">
        <v>187</v>
      </c>
      <c r="K44" s="103" t="s">
        <v>186</v>
      </c>
      <c r="L44" s="99">
        <v>1.7</v>
      </c>
      <c r="M44" s="103" t="s">
        <v>187</v>
      </c>
      <c r="N44" s="98" t="s">
        <v>186</v>
      </c>
      <c r="O44" s="99">
        <v>5</v>
      </c>
      <c r="P44" s="100" t="s">
        <v>187</v>
      </c>
      <c r="Q44" s="103" t="s">
        <v>236</v>
      </c>
      <c r="R44" s="99">
        <v>-23.8</v>
      </c>
      <c r="S44" s="103" t="s">
        <v>187</v>
      </c>
      <c r="T44" s="98" t="s">
        <v>236</v>
      </c>
      <c r="U44" s="99">
        <v>-33.799999999999997</v>
      </c>
      <c r="V44" s="100" t="s">
        <v>187</v>
      </c>
      <c r="W44" s="98" t="s">
        <v>186</v>
      </c>
      <c r="X44" s="99">
        <v>-37.700000000000003</v>
      </c>
      <c r="Y44" s="100" t="s">
        <v>187</v>
      </c>
      <c r="Z44" s="98" t="s">
        <v>224</v>
      </c>
      <c r="AA44" s="99">
        <v>3.9</v>
      </c>
      <c r="AB44" s="100" t="s">
        <v>187</v>
      </c>
      <c r="AC44" s="14"/>
      <c r="AD44" s="14"/>
      <c r="AE44" s="15"/>
      <c r="AF44" s="14"/>
    </row>
    <row r="45" spans="2:32" ht="17.45" customHeight="1" x14ac:dyDescent="0.15">
      <c r="B45" s="383" t="s">
        <v>146</v>
      </c>
      <c r="C45" s="384"/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384"/>
      <c r="R45" s="384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2:32" x14ac:dyDescent="0.15">
      <c r="B46" s="382" t="s">
        <v>207</v>
      </c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  <c r="S46" s="382"/>
      <c r="T46" s="382"/>
      <c r="U46" s="382"/>
      <c r="V46" s="382"/>
      <c r="W46" s="382"/>
      <c r="X46" s="382"/>
      <c r="Y46" s="382"/>
      <c r="Z46" s="382"/>
      <c r="AA46" s="382"/>
      <c r="AB46" s="382"/>
    </row>
    <row r="47" spans="2:32" x14ac:dyDescent="0.15">
      <c r="B47" s="380"/>
      <c r="C47" s="380"/>
      <c r="D47" s="380"/>
      <c r="E47" s="380"/>
      <c r="F47" s="380"/>
      <c r="G47" s="380"/>
      <c r="H47" s="380"/>
      <c r="I47" s="380"/>
      <c r="J47" s="380"/>
      <c r="K47" s="380"/>
      <c r="L47" s="380"/>
      <c r="M47" s="380"/>
      <c r="N47" s="380"/>
      <c r="O47" s="380"/>
      <c r="P47" s="380"/>
      <c r="Q47" s="380"/>
      <c r="R47" s="380"/>
      <c r="S47" s="380"/>
      <c r="T47" s="380"/>
      <c r="U47" s="380"/>
      <c r="V47" s="380"/>
      <c r="W47" s="380"/>
      <c r="X47" s="380"/>
      <c r="Y47" s="380"/>
      <c r="Z47" s="380"/>
      <c r="AA47" s="380"/>
      <c r="AB47" s="381"/>
    </row>
  </sheetData>
  <mergeCells count="314">
    <mergeCell ref="AD9:AF9"/>
    <mergeCell ref="Q11:S11"/>
    <mergeCell ref="Z15:AB15"/>
    <mergeCell ref="T12:V12"/>
    <mergeCell ref="Q14:S14"/>
    <mergeCell ref="Q15:S15"/>
    <mergeCell ref="Q13:S13"/>
    <mergeCell ref="Q17:S17"/>
    <mergeCell ref="Q16:S16"/>
    <mergeCell ref="AD16:AF16"/>
    <mergeCell ref="W8:Y8"/>
    <mergeCell ref="Q8:S8"/>
    <mergeCell ref="Q9:S9"/>
    <mergeCell ref="Q10:S10"/>
    <mergeCell ref="Q7:S7"/>
    <mergeCell ref="Q26:S26"/>
    <mergeCell ref="T26:V26"/>
    <mergeCell ref="W26:Y26"/>
    <mergeCell ref="Z26:AB26"/>
    <mergeCell ref="Z25:AB25"/>
    <mergeCell ref="Z11:AB11"/>
    <mergeCell ref="Q23:S23"/>
    <mergeCell ref="AD4:AF6"/>
    <mergeCell ref="AD10:AF10"/>
    <mergeCell ref="Z8:AB8"/>
    <mergeCell ref="Z9:AB9"/>
    <mergeCell ref="AD8:AF8"/>
    <mergeCell ref="AD11:AF11"/>
    <mergeCell ref="T13:V13"/>
    <mergeCell ref="T15:V15"/>
    <mergeCell ref="AD14:AF14"/>
    <mergeCell ref="Z12:AB12"/>
    <mergeCell ref="Z14:AB14"/>
    <mergeCell ref="AD15:AF15"/>
    <mergeCell ref="AD13:AF13"/>
    <mergeCell ref="W14:Y14"/>
    <mergeCell ref="Z13:AB13"/>
    <mergeCell ref="W7:Y7"/>
    <mergeCell ref="T8:V8"/>
    <mergeCell ref="T9:V9"/>
    <mergeCell ref="AD7:AF7"/>
    <mergeCell ref="Z7:AB7"/>
    <mergeCell ref="Z10:AB10"/>
    <mergeCell ref="T11:V11"/>
    <mergeCell ref="W9:Y9"/>
    <mergeCell ref="T7:V7"/>
    <mergeCell ref="B47:AB47"/>
    <mergeCell ref="Q43:S43"/>
    <mergeCell ref="K41:M41"/>
    <mergeCell ref="N41:P41"/>
    <mergeCell ref="W41:Y41"/>
    <mergeCell ref="Z41:AB41"/>
    <mergeCell ref="C42:D42"/>
    <mergeCell ref="B46:AB46"/>
    <mergeCell ref="B45:R45"/>
    <mergeCell ref="B38:B44"/>
    <mergeCell ref="T39:V39"/>
    <mergeCell ref="Q39:S39"/>
    <mergeCell ref="N39:P39"/>
    <mergeCell ref="K39:M39"/>
    <mergeCell ref="H39:J39"/>
    <mergeCell ref="C44:D44"/>
    <mergeCell ref="W43:Y43"/>
    <mergeCell ref="K43:M43"/>
    <mergeCell ref="H41:J41"/>
    <mergeCell ref="H43:J43"/>
    <mergeCell ref="T41:V41"/>
    <mergeCell ref="C38:D38"/>
    <mergeCell ref="C40:D40"/>
    <mergeCell ref="AD43:AF43"/>
    <mergeCell ref="C41:D41"/>
    <mergeCell ref="C43:D43"/>
    <mergeCell ref="E43:G43"/>
    <mergeCell ref="Q41:S41"/>
    <mergeCell ref="E41:G41"/>
    <mergeCell ref="N43:P43"/>
    <mergeCell ref="T43:V43"/>
    <mergeCell ref="Z43:AB43"/>
    <mergeCell ref="AD41:AF41"/>
    <mergeCell ref="H25:J25"/>
    <mergeCell ref="K25:M25"/>
    <mergeCell ref="N25:P25"/>
    <mergeCell ref="Q25:S25"/>
    <mergeCell ref="T25:V25"/>
    <mergeCell ref="W25:Y25"/>
    <mergeCell ref="H26:J26"/>
    <mergeCell ref="K26:M26"/>
    <mergeCell ref="N26:P26"/>
    <mergeCell ref="K24:M24"/>
    <mergeCell ref="N24:P24"/>
    <mergeCell ref="Q24:S24"/>
    <mergeCell ref="T24:V24"/>
    <mergeCell ref="W24:Y24"/>
    <mergeCell ref="Z24:AB24"/>
    <mergeCell ref="AD24:AF24"/>
    <mergeCell ref="T17:V17"/>
    <mergeCell ref="Z23:AB23"/>
    <mergeCell ref="W21:Y21"/>
    <mergeCell ref="Z21:AB21"/>
    <mergeCell ref="T22:V22"/>
    <mergeCell ref="Q21:S21"/>
    <mergeCell ref="T21:V21"/>
    <mergeCell ref="W23:Y23"/>
    <mergeCell ref="AD18:AF18"/>
    <mergeCell ref="AD17:AF17"/>
    <mergeCell ref="AD21:AF21"/>
    <mergeCell ref="W22:Y22"/>
    <mergeCell ref="Z22:AB22"/>
    <mergeCell ref="T19:V19"/>
    <mergeCell ref="K19:M19"/>
    <mergeCell ref="AD20:AF20"/>
    <mergeCell ref="AD22:AF22"/>
    <mergeCell ref="AD39:AF39"/>
    <mergeCell ref="W39:Y39"/>
    <mergeCell ref="Z39:AB39"/>
    <mergeCell ref="W19:Y19"/>
    <mergeCell ref="Z19:AB19"/>
    <mergeCell ref="AD19:AF19"/>
    <mergeCell ref="W17:Y17"/>
    <mergeCell ref="Z17:AB17"/>
    <mergeCell ref="Z16:AB16"/>
    <mergeCell ref="W20:Y20"/>
    <mergeCell ref="Z20:AB20"/>
    <mergeCell ref="W16:Y16"/>
    <mergeCell ref="W18:Y18"/>
    <mergeCell ref="Z18:AB18"/>
    <mergeCell ref="AD37:AF37"/>
    <mergeCell ref="AD28:AF28"/>
    <mergeCell ref="AD27:AF27"/>
    <mergeCell ref="AD26:AF26"/>
    <mergeCell ref="AD25:AF25"/>
    <mergeCell ref="AD23:AF23"/>
    <mergeCell ref="H35:J35"/>
    <mergeCell ref="Z27:AB27"/>
    <mergeCell ref="Z28:AB28"/>
    <mergeCell ref="N37:P37"/>
    <mergeCell ref="Q33:S33"/>
    <mergeCell ref="N29:P29"/>
    <mergeCell ref="W27:Y27"/>
    <mergeCell ref="H29:J29"/>
    <mergeCell ref="Q28:S28"/>
    <mergeCell ref="T37:V37"/>
    <mergeCell ref="T35:V35"/>
    <mergeCell ref="W35:Y35"/>
    <mergeCell ref="H37:J37"/>
    <mergeCell ref="W37:Y37"/>
    <mergeCell ref="N28:P28"/>
    <mergeCell ref="Q31:S31"/>
    <mergeCell ref="K37:M37"/>
    <mergeCell ref="K35:M35"/>
    <mergeCell ref="Q37:S37"/>
    <mergeCell ref="T29:V29"/>
    <mergeCell ref="H27:J27"/>
    <mergeCell ref="H28:J28"/>
    <mergeCell ref="N31:P31"/>
    <mergeCell ref="Q27:S27"/>
    <mergeCell ref="H31:J31"/>
    <mergeCell ref="N21:P21"/>
    <mergeCell ref="T16:V16"/>
    <mergeCell ref="K18:M18"/>
    <mergeCell ref="N18:P18"/>
    <mergeCell ref="Q18:S18"/>
    <mergeCell ref="T33:V33"/>
    <mergeCell ref="T18:V18"/>
    <mergeCell ref="N35:P35"/>
    <mergeCell ref="H33:J33"/>
    <mergeCell ref="T23:V23"/>
    <mergeCell ref="K27:M27"/>
    <mergeCell ref="T27:V27"/>
    <mergeCell ref="N27:P27"/>
    <mergeCell ref="Q22:S22"/>
    <mergeCell ref="H20:J20"/>
    <mergeCell ref="N16:P16"/>
    <mergeCell ref="K20:M20"/>
    <mergeCell ref="N20:P20"/>
    <mergeCell ref="Q20:S20"/>
    <mergeCell ref="T20:V20"/>
    <mergeCell ref="K17:M17"/>
    <mergeCell ref="K16:M16"/>
    <mergeCell ref="Q19:S19"/>
    <mergeCell ref="H22:J22"/>
    <mergeCell ref="N19:P19"/>
    <mergeCell ref="E17:G17"/>
    <mergeCell ref="H17:J17"/>
    <mergeCell ref="K13:M13"/>
    <mergeCell ref="K15:M15"/>
    <mergeCell ref="K10:M10"/>
    <mergeCell ref="H11:J11"/>
    <mergeCell ref="N17:P17"/>
    <mergeCell ref="K23:M23"/>
    <mergeCell ref="N23:P23"/>
    <mergeCell ref="N10:P10"/>
    <mergeCell ref="N12:P12"/>
    <mergeCell ref="N11:P11"/>
    <mergeCell ref="N13:P13"/>
    <mergeCell ref="N14:P14"/>
    <mergeCell ref="N15:P15"/>
    <mergeCell ref="K12:M12"/>
    <mergeCell ref="K14:M14"/>
    <mergeCell ref="K22:M22"/>
    <mergeCell ref="N22:P22"/>
    <mergeCell ref="K21:M21"/>
    <mergeCell ref="T31:V31"/>
    <mergeCell ref="Q35:S35"/>
    <mergeCell ref="Q29:S29"/>
    <mergeCell ref="W28:Y28"/>
    <mergeCell ref="K31:M31"/>
    <mergeCell ref="Z37:AB37"/>
    <mergeCell ref="AD33:AF33"/>
    <mergeCell ref="K28:M28"/>
    <mergeCell ref="K33:M33"/>
    <mergeCell ref="K29:M29"/>
    <mergeCell ref="Z29:AB29"/>
    <mergeCell ref="Z33:AB33"/>
    <mergeCell ref="Z31:AB31"/>
    <mergeCell ref="W33:Y33"/>
    <mergeCell ref="W31:Y31"/>
    <mergeCell ref="W29:Y29"/>
    <mergeCell ref="AD29:AF29"/>
    <mergeCell ref="AD31:AF31"/>
    <mergeCell ref="AD35:AF35"/>
    <mergeCell ref="T28:V28"/>
    <mergeCell ref="N33:P33"/>
    <mergeCell ref="Z35:AB35"/>
    <mergeCell ref="C3:D3"/>
    <mergeCell ref="C7:D7"/>
    <mergeCell ref="E9:G9"/>
    <mergeCell ref="E7:G7"/>
    <mergeCell ref="E8:G8"/>
    <mergeCell ref="E3:P3"/>
    <mergeCell ref="H6:J6"/>
    <mergeCell ref="H9:J9"/>
    <mergeCell ref="N9:P9"/>
    <mergeCell ref="H7:J7"/>
    <mergeCell ref="K7:M7"/>
    <mergeCell ref="H8:J8"/>
    <mergeCell ref="N7:P7"/>
    <mergeCell ref="K9:M9"/>
    <mergeCell ref="E4:G6"/>
    <mergeCell ref="K5:M6"/>
    <mergeCell ref="N5:P6"/>
    <mergeCell ref="C8:D8"/>
    <mergeCell ref="H24:J24"/>
    <mergeCell ref="C9:D9"/>
    <mergeCell ref="E10:G10"/>
    <mergeCell ref="E11:G11"/>
    <mergeCell ref="E12:G12"/>
    <mergeCell ref="E15:G15"/>
    <mergeCell ref="B14:C14"/>
    <mergeCell ref="B7:B13"/>
    <mergeCell ref="E16:G16"/>
    <mergeCell ref="H16:J16"/>
    <mergeCell ref="B17:C17"/>
    <mergeCell ref="C10:D10"/>
    <mergeCell ref="C11:D11"/>
    <mergeCell ref="C13:D13"/>
    <mergeCell ref="C12:D12"/>
    <mergeCell ref="E18:G18"/>
    <mergeCell ref="H18:J18"/>
    <mergeCell ref="E21:G21"/>
    <mergeCell ref="H21:J21"/>
    <mergeCell ref="E19:G19"/>
    <mergeCell ref="H19:J19"/>
    <mergeCell ref="E20:G20"/>
    <mergeCell ref="E23:G23"/>
    <mergeCell ref="H23:J23"/>
    <mergeCell ref="E27:G27"/>
    <mergeCell ref="E22:G22"/>
    <mergeCell ref="B28:D28"/>
    <mergeCell ref="C36:D36"/>
    <mergeCell ref="C37:D37"/>
    <mergeCell ref="C39:D39"/>
    <mergeCell ref="B29:B32"/>
    <mergeCell ref="C29:D29"/>
    <mergeCell ref="C30:D30"/>
    <mergeCell ref="E28:G28"/>
    <mergeCell ref="E29:G29"/>
    <mergeCell ref="E24:G24"/>
    <mergeCell ref="E31:G31"/>
    <mergeCell ref="E39:G39"/>
    <mergeCell ref="C34:D34"/>
    <mergeCell ref="C33:D33"/>
    <mergeCell ref="C31:D31"/>
    <mergeCell ref="E37:G37"/>
    <mergeCell ref="E33:G33"/>
    <mergeCell ref="E35:G35"/>
    <mergeCell ref="C32:D32"/>
    <mergeCell ref="C35:D35"/>
    <mergeCell ref="E26:G26"/>
    <mergeCell ref="E25:G25"/>
    <mergeCell ref="X2:AB2"/>
    <mergeCell ref="H12:J12"/>
    <mergeCell ref="E13:G13"/>
    <mergeCell ref="H13:J13"/>
    <mergeCell ref="H15:J15"/>
    <mergeCell ref="E14:G14"/>
    <mergeCell ref="H14:J14"/>
    <mergeCell ref="Q3:AB3"/>
    <mergeCell ref="T6:V6"/>
    <mergeCell ref="W5:Y6"/>
    <mergeCell ref="Q4:S6"/>
    <mergeCell ref="W15:Y15"/>
    <mergeCell ref="T10:V10"/>
    <mergeCell ref="W10:Y10"/>
    <mergeCell ref="W13:Y13"/>
    <mergeCell ref="W12:Y12"/>
    <mergeCell ref="W11:Y11"/>
    <mergeCell ref="T14:V14"/>
    <mergeCell ref="Q12:S12"/>
    <mergeCell ref="H10:J10"/>
    <mergeCell ref="Z5:AB6"/>
    <mergeCell ref="N8:P8"/>
    <mergeCell ref="K8:M8"/>
    <mergeCell ref="K11:M11"/>
  </mergeCells>
  <phoneticPr fontId="3"/>
  <pageMargins left="0.51181102362204722" right="0.19685039370078741" top="0.59055118110236227" bottom="0" header="0.39370078740157483" footer="0.19685039370078741"/>
  <pageSetup paperSize="9" scale="96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39997558519241921"/>
    <pageSetUpPr fitToPage="1"/>
  </sheetPr>
  <dimension ref="B1:AO47"/>
  <sheetViews>
    <sheetView view="pageBreakPreview" zoomScaleNormal="100" zoomScaleSheetLayoutView="100" workbookViewId="0">
      <pane ySplit="6" topLeftCell="A7" activePane="bottomLeft" state="frozen"/>
      <selection pane="bottomLeft"/>
    </sheetView>
  </sheetViews>
  <sheetFormatPr defaultRowHeight="14.25" x14ac:dyDescent="0.15"/>
  <cols>
    <col min="1" max="1" width="3.75" style="4" customWidth="1"/>
    <col min="2" max="2" width="3.375" style="4" customWidth="1"/>
    <col min="3" max="3" width="4.625" style="4" customWidth="1"/>
    <col min="4" max="4" width="6.125" style="4" customWidth="1"/>
    <col min="5" max="5" width="1.625" style="4" customWidth="1"/>
    <col min="6" max="6" width="7.75" style="4" customWidth="1"/>
    <col min="7" max="8" width="1.625" style="4" customWidth="1"/>
    <col min="9" max="9" width="7.375" style="4" customWidth="1"/>
    <col min="10" max="11" width="1.625" style="4" customWidth="1"/>
    <col min="12" max="12" width="7.625" style="4" customWidth="1"/>
    <col min="13" max="14" width="1.625" style="4" customWidth="1"/>
    <col min="15" max="15" width="7.625" style="4" customWidth="1"/>
    <col min="16" max="17" width="1.625" style="4" customWidth="1"/>
    <col min="18" max="18" width="7.875" style="4" customWidth="1"/>
    <col min="19" max="20" width="1.625" style="4" customWidth="1"/>
    <col min="21" max="21" width="7.375" style="4" customWidth="1"/>
    <col min="22" max="23" width="1.625" style="4" customWidth="1"/>
    <col min="24" max="24" width="7.625" style="4" customWidth="1"/>
    <col min="25" max="26" width="1.625" style="4" customWidth="1"/>
    <col min="27" max="27" width="7.625" style="4" customWidth="1"/>
    <col min="28" max="28" width="1.625" style="4" customWidth="1"/>
    <col min="29" max="29" width="3.625" style="4" customWidth="1"/>
    <col min="30" max="30" width="1.625" style="4" customWidth="1"/>
    <col min="31" max="31" width="7" style="4" customWidth="1"/>
    <col min="32" max="32" width="1.625" style="4" customWidth="1"/>
    <col min="33" max="16384" width="9" style="4"/>
  </cols>
  <sheetData>
    <row r="1" spans="2:35" ht="15" customHeight="1" x14ac:dyDescent="0.15"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2:35" ht="27" customHeight="1" x14ac:dyDescent="0.15">
      <c r="B2" s="19" t="s">
        <v>17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10"/>
      <c r="N2" s="10"/>
      <c r="O2" s="10"/>
      <c r="P2" s="10"/>
      <c r="Q2" s="10"/>
      <c r="R2" s="10"/>
      <c r="S2" s="10"/>
      <c r="T2" s="10"/>
      <c r="U2" s="5"/>
      <c r="V2" s="5"/>
      <c r="W2" s="5"/>
      <c r="X2" s="300" t="s">
        <v>193</v>
      </c>
      <c r="Y2" s="392"/>
      <c r="Z2" s="392"/>
      <c r="AA2" s="392"/>
      <c r="AB2" s="392"/>
    </row>
    <row r="3" spans="2:35" ht="25.5" customHeight="1" x14ac:dyDescent="0.15">
      <c r="B3" s="74"/>
      <c r="C3" s="363" t="s">
        <v>151</v>
      </c>
      <c r="D3" s="363"/>
      <c r="E3" s="370" t="s">
        <v>18</v>
      </c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2"/>
      <c r="Q3" s="370" t="s">
        <v>19</v>
      </c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2"/>
      <c r="AD3" s="6"/>
      <c r="AE3" s="6"/>
    </row>
    <row r="4" spans="2:35" ht="11.25" customHeight="1" x14ac:dyDescent="0.15">
      <c r="B4" s="75"/>
      <c r="C4" s="10"/>
      <c r="D4" s="10"/>
      <c r="E4" s="425" t="s">
        <v>3</v>
      </c>
      <c r="F4" s="426"/>
      <c r="G4" s="426"/>
      <c r="H4" s="55"/>
      <c r="I4" s="55"/>
      <c r="J4" s="55"/>
      <c r="K4" s="53"/>
      <c r="L4" s="54"/>
      <c r="M4" s="54"/>
      <c r="N4" s="53"/>
      <c r="O4" s="53"/>
      <c r="P4" s="104"/>
      <c r="Q4" s="426" t="s">
        <v>3</v>
      </c>
      <c r="R4" s="426"/>
      <c r="S4" s="426"/>
      <c r="T4" s="55"/>
      <c r="U4" s="55"/>
      <c r="V4" s="55"/>
      <c r="W4" s="53"/>
      <c r="X4" s="54"/>
      <c r="Y4" s="54"/>
      <c r="Z4" s="53"/>
      <c r="AA4" s="53"/>
      <c r="AB4" s="104"/>
    </row>
    <row r="5" spans="2:35" ht="13.5" customHeight="1" x14ac:dyDescent="0.15">
      <c r="B5" s="75"/>
      <c r="C5" s="10"/>
      <c r="D5" s="10"/>
      <c r="E5" s="425"/>
      <c r="F5" s="426"/>
      <c r="G5" s="426"/>
      <c r="H5" s="55"/>
      <c r="I5" s="55"/>
      <c r="J5" s="55"/>
      <c r="K5" s="316" t="s">
        <v>106</v>
      </c>
      <c r="L5" s="317"/>
      <c r="M5" s="318"/>
      <c r="N5" s="316" t="s">
        <v>107</v>
      </c>
      <c r="O5" s="317"/>
      <c r="P5" s="318"/>
      <c r="Q5" s="426"/>
      <c r="R5" s="426"/>
      <c r="S5" s="426"/>
      <c r="T5" s="55"/>
      <c r="U5" s="55"/>
      <c r="V5" s="55"/>
      <c r="W5" s="316" t="s">
        <v>106</v>
      </c>
      <c r="X5" s="317"/>
      <c r="Y5" s="318"/>
      <c r="Z5" s="316" t="s">
        <v>107</v>
      </c>
      <c r="AA5" s="317"/>
      <c r="AB5" s="318"/>
    </row>
    <row r="6" spans="2:35" ht="27" customHeight="1" x14ac:dyDescent="0.15">
      <c r="B6" s="76" t="s">
        <v>5</v>
      </c>
      <c r="C6" s="10"/>
      <c r="D6" s="10"/>
      <c r="E6" s="425"/>
      <c r="F6" s="426"/>
      <c r="G6" s="426"/>
      <c r="H6" s="313" t="s">
        <v>6</v>
      </c>
      <c r="I6" s="314"/>
      <c r="J6" s="314"/>
      <c r="K6" s="319"/>
      <c r="L6" s="320"/>
      <c r="M6" s="321"/>
      <c r="N6" s="319"/>
      <c r="O6" s="320"/>
      <c r="P6" s="321"/>
      <c r="Q6" s="426"/>
      <c r="R6" s="426"/>
      <c r="S6" s="426"/>
      <c r="T6" s="313" t="s">
        <v>6</v>
      </c>
      <c r="U6" s="314"/>
      <c r="V6" s="314"/>
      <c r="W6" s="319"/>
      <c r="X6" s="320"/>
      <c r="Y6" s="321"/>
      <c r="Z6" s="319"/>
      <c r="AA6" s="320"/>
      <c r="AB6" s="321"/>
    </row>
    <row r="7" spans="2:35" ht="17.25" customHeight="1" x14ac:dyDescent="0.15">
      <c r="B7" s="357" t="s">
        <v>7</v>
      </c>
      <c r="C7" s="420">
        <v>25</v>
      </c>
      <c r="D7" s="420"/>
      <c r="E7" s="393">
        <v>6144</v>
      </c>
      <c r="F7" s="394"/>
      <c r="G7" s="394"/>
      <c r="H7" s="393">
        <v>1260</v>
      </c>
      <c r="I7" s="394"/>
      <c r="J7" s="394"/>
      <c r="K7" s="393">
        <v>4223</v>
      </c>
      <c r="L7" s="394"/>
      <c r="M7" s="395"/>
      <c r="N7" s="393">
        <v>1921</v>
      </c>
      <c r="O7" s="394"/>
      <c r="P7" s="395"/>
      <c r="Q7" s="394">
        <v>1606</v>
      </c>
      <c r="R7" s="394"/>
      <c r="S7" s="394"/>
      <c r="T7" s="393">
        <v>344</v>
      </c>
      <c r="U7" s="394"/>
      <c r="V7" s="394"/>
      <c r="W7" s="393">
        <v>933</v>
      </c>
      <c r="X7" s="394"/>
      <c r="Y7" s="395"/>
      <c r="Z7" s="393">
        <v>673</v>
      </c>
      <c r="AA7" s="394"/>
      <c r="AB7" s="395"/>
      <c r="AD7" s="374"/>
      <c r="AE7" s="421"/>
      <c r="AF7" s="421"/>
    </row>
    <row r="8" spans="2:35" ht="17.25" customHeight="1" x14ac:dyDescent="0.15">
      <c r="B8" s="358"/>
      <c r="C8" s="362">
        <v>26</v>
      </c>
      <c r="D8" s="362"/>
      <c r="E8" s="396">
        <v>5346</v>
      </c>
      <c r="F8" s="397"/>
      <c r="G8" s="397"/>
      <c r="H8" s="396">
        <v>1062</v>
      </c>
      <c r="I8" s="397"/>
      <c r="J8" s="397"/>
      <c r="K8" s="396">
        <v>3619</v>
      </c>
      <c r="L8" s="397"/>
      <c r="M8" s="398"/>
      <c r="N8" s="396">
        <v>1727</v>
      </c>
      <c r="O8" s="397"/>
      <c r="P8" s="398"/>
      <c r="Q8" s="397">
        <v>1483</v>
      </c>
      <c r="R8" s="397"/>
      <c r="S8" s="397"/>
      <c r="T8" s="396">
        <v>322</v>
      </c>
      <c r="U8" s="397"/>
      <c r="V8" s="397"/>
      <c r="W8" s="396">
        <v>864</v>
      </c>
      <c r="X8" s="397"/>
      <c r="Y8" s="398"/>
      <c r="Z8" s="396">
        <v>619</v>
      </c>
      <c r="AA8" s="397"/>
      <c r="AB8" s="398"/>
      <c r="AD8" s="374"/>
      <c r="AE8" s="421"/>
      <c r="AF8" s="421"/>
    </row>
    <row r="9" spans="2:35" ht="17.25" customHeight="1" x14ac:dyDescent="0.15">
      <c r="B9" s="358"/>
      <c r="C9" s="362">
        <v>27</v>
      </c>
      <c r="D9" s="362"/>
      <c r="E9" s="396">
        <v>5053</v>
      </c>
      <c r="F9" s="397"/>
      <c r="G9" s="397"/>
      <c r="H9" s="396">
        <v>1034</v>
      </c>
      <c r="I9" s="397"/>
      <c r="J9" s="397"/>
      <c r="K9" s="396">
        <v>3426</v>
      </c>
      <c r="L9" s="397"/>
      <c r="M9" s="398"/>
      <c r="N9" s="396">
        <v>1627</v>
      </c>
      <c r="O9" s="397"/>
      <c r="P9" s="398"/>
      <c r="Q9" s="397">
        <v>1464</v>
      </c>
      <c r="R9" s="397"/>
      <c r="S9" s="397"/>
      <c r="T9" s="396">
        <v>321</v>
      </c>
      <c r="U9" s="397"/>
      <c r="V9" s="397"/>
      <c r="W9" s="396">
        <v>840</v>
      </c>
      <c r="X9" s="397"/>
      <c r="Y9" s="398"/>
      <c r="Z9" s="396">
        <v>624</v>
      </c>
      <c r="AA9" s="397"/>
      <c r="AB9" s="398"/>
      <c r="AD9" s="374"/>
      <c r="AE9" s="421"/>
      <c r="AF9" s="421"/>
    </row>
    <row r="10" spans="2:35" ht="17.25" customHeight="1" x14ac:dyDescent="0.15">
      <c r="B10" s="358"/>
      <c r="C10" s="362">
        <v>28</v>
      </c>
      <c r="D10" s="362"/>
      <c r="E10" s="396">
        <v>4619</v>
      </c>
      <c r="F10" s="397"/>
      <c r="G10" s="397"/>
      <c r="H10" s="396">
        <v>970</v>
      </c>
      <c r="I10" s="397"/>
      <c r="J10" s="397"/>
      <c r="K10" s="396">
        <v>3044</v>
      </c>
      <c r="L10" s="397"/>
      <c r="M10" s="398"/>
      <c r="N10" s="396">
        <v>1575</v>
      </c>
      <c r="O10" s="397"/>
      <c r="P10" s="398"/>
      <c r="Q10" s="397">
        <v>1426</v>
      </c>
      <c r="R10" s="397"/>
      <c r="S10" s="397"/>
      <c r="T10" s="396">
        <v>324</v>
      </c>
      <c r="U10" s="397"/>
      <c r="V10" s="397"/>
      <c r="W10" s="396">
        <v>785</v>
      </c>
      <c r="X10" s="397"/>
      <c r="Y10" s="398"/>
      <c r="Z10" s="396">
        <v>641</v>
      </c>
      <c r="AA10" s="397"/>
      <c r="AB10" s="398"/>
      <c r="AD10" s="374"/>
      <c r="AE10" s="421"/>
      <c r="AF10" s="421"/>
    </row>
    <row r="11" spans="2:35" ht="17.25" customHeight="1" x14ac:dyDescent="0.15">
      <c r="B11" s="358"/>
      <c r="C11" s="362">
        <v>29</v>
      </c>
      <c r="D11" s="362"/>
      <c r="E11" s="396">
        <v>4208</v>
      </c>
      <c r="F11" s="397"/>
      <c r="G11" s="397"/>
      <c r="H11" s="396">
        <v>880</v>
      </c>
      <c r="I11" s="397"/>
      <c r="J11" s="397"/>
      <c r="K11" s="396">
        <v>2733</v>
      </c>
      <c r="L11" s="397"/>
      <c r="M11" s="398"/>
      <c r="N11" s="396">
        <v>1475</v>
      </c>
      <c r="O11" s="397"/>
      <c r="P11" s="398"/>
      <c r="Q11" s="397">
        <v>1372</v>
      </c>
      <c r="R11" s="397"/>
      <c r="S11" s="397"/>
      <c r="T11" s="396">
        <v>316</v>
      </c>
      <c r="U11" s="397"/>
      <c r="V11" s="397"/>
      <c r="W11" s="396">
        <v>760</v>
      </c>
      <c r="X11" s="397"/>
      <c r="Y11" s="398"/>
      <c r="Z11" s="396">
        <v>612</v>
      </c>
      <c r="AA11" s="397"/>
      <c r="AB11" s="398"/>
      <c r="AD11" s="374"/>
      <c r="AE11" s="421"/>
      <c r="AF11" s="421"/>
    </row>
    <row r="12" spans="2:35" ht="17.25" customHeight="1" x14ac:dyDescent="0.15">
      <c r="B12" s="358"/>
      <c r="C12" s="362">
        <v>30</v>
      </c>
      <c r="D12" s="362"/>
      <c r="E12" s="396">
        <v>3534</v>
      </c>
      <c r="F12" s="397"/>
      <c r="G12" s="397"/>
      <c r="H12" s="396">
        <v>739</v>
      </c>
      <c r="I12" s="397"/>
      <c r="J12" s="397"/>
      <c r="K12" s="396">
        <v>2224</v>
      </c>
      <c r="L12" s="397"/>
      <c r="M12" s="398"/>
      <c r="N12" s="396">
        <v>1310</v>
      </c>
      <c r="O12" s="397"/>
      <c r="P12" s="398"/>
      <c r="Q12" s="397">
        <v>1269</v>
      </c>
      <c r="R12" s="397"/>
      <c r="S12" s="397"/>
      <c r="T12" s="396">
        <v>303</v>
      </c>
      <c r="U12" s="397"/>
      <c r="V12" s="397"/>
      <c r="W12" s="396">
        <v>694</v>
      </c>
      <c r="X12" s="397"/>
      <c r="Y12" s="398"/>
      <c r="Z12" s="396">
        <v>574</v>
      </c>
      <c r="AA12" s="397"/>
      <c r="AB12" s="398"/>
      <c r="AD12" s="30"/>
      <c r="AE12" s="9"/>
      <c r="AF12" s="9"/>
    </row>
    <row r="13" spans="2:35" ht="17.25" customHeight="1" x14ac:dyDescent="0.15">
      <c r="B13" s="359"/>
      <c r="C13" s="360" t="s">
        <v>238</v>
      </c>
      <c r="D13" s="419"/>
      <c r="E13" s="399">
        <v>3235</v>
      </c>
      <c r="F13" s="400"/>
      <c r="G13" s="400"/>
      <c r="H13" s="399">
        <v>746</v>
      </c>
      <c r="I13" s="400"/>
      <c r="J13" s="400"/>
      <c r="K13" s="399">
        <v>1971</v>
      </c>
      <c r="L13" s="400"/>
      <c r="M13" s="400"/>
      <c r="N13" s="399">
        <v>1264</v>
      </c>
      <c r="O13" s="400"/>
      <c r="P13" s="400"/>
      <c r="Q13" s="399">
        <v>1156</v>
      </c>
      <c r="R13" s="400"/>
      <c r="S13" s="400"/>
      <c r="T13" s="399">
        <v>304</v>
      </c>
      <c r="U13" s="400"/>
      <c r="V13" s="400"/>
      <c r="W13" s="399">
        <v>615</v>
      </c>
      <c r="X13" s="400"/>
      <c r="Y13" s="400"/>
      <c r="Z13" s="399">
        <v>541</v>
      </c>
      <c r="AA13" s="400"/>
      <c r="AB13" s="401"/>
      <c r="AD13" s="374"/>
      <c r="AE13" s="421"/>
      <c r="AF13" s="421"/>
    </row>
    <row r="14" spans="2:35" ht="17.25" customHeight="1" x14ac:dyDescent="0.15">
      <c r="B14" s="355" t="s">
        <v>218</v>
      </c>
      <c r="C14" s="356"/>
      <c r="D14" s="49" t="s">
        <v>227</v>
      </c>
      <c r="E14" s="415">
        <v>2913</v>
      </c>
      <c r="F14" s="416"/>
      <c r="G14" s="416"/>
      <c r="H14" s="415">
        <v>673</v>
      </c>
      <c r="I14" s="416"/>
      <c r="J14" s="416"/>
      <c r="K14" s="415">
        <v>1766</v>
      </c>
      <c r="L14" s="416"/>
      <c r="M14" s="417"/>
      <c r="N14" s="415">
        <v>1147</v>
      </c>
      <c r="O14" s="416"/>
      <c r="P14" s="417"/>
      <c r="Q14" s="416">
        <v>1032</v>
      </c>
      <c r="R14" s="416"/>
      <c r="S14" s="416"/>
      <c r="T14" s="415">
        <v>304</v>
      </c>
      <c r="U14" s="416"/>
      <c r="V14" s="416"/>
      <c r="W14" s="415">
        <v>539</v>
      </c>
      <c r="X14" s="416"/>
      <c r="Y14" s="417"/>
      <c r="Z14" s="415">
        <v>493</v>
      </c>
      <c r="AA14" s="416"/>
      <c r="AB14" s="417"/>
      <c r="AD14" s="374"/>
      <c r="AE14" s="421"/>
      <c r="AF14" s="421"/>
    </row>
    <row r="15" spans="2:35" s="216" customFormat="1" ht="17.25" customHeight="1" x14ac:dyDescent="0.15">
      <c r="B15" s="215"/>
      <c r="C15" s="219"/>
      <c r="D15" s="220"/>
      <c r="E15" s="404"/>
      <c r="F15" s="405"/>
      <c r="G15" s="405"/>
      <c r="H15" s="404"/>
      <c r="I15" s="405"/>
      <c r="J15" s="405"/>
      <c r="K15" s="404"/>
      <c r="L15" s="405"/>
      <c r="M15" s="405"/>
      <c r="N15" s="404"/>
      <c r="O15" s="405"/>
      <c r="P15" s="405"/>
      <c r="Q15" s="402"/>
      <c r="R15" s="403"/>
      <c r="S15" s="403"/>
      <c r="T15" s="402"/>
      <c r="U15" s="403"/>
      <c r="V15" s="403"/>
      <c r="W15" s="404"/>
      <c r="X15" s="405"/>
      <c r="Y15" s="405"/>
      <c r="Z15" s="402"/>
      <c r="AA15" s="403"/>
      <c r="AB15" s="418"/>
      <c r="AD15" s="389"/>
      <c r="AE15" s="424"/>
      <c r="AF15" s="424"/>
      <c r="AI15" s="221"/>
    </row>
    <row r="16" spans="2:35" ht="17.25" customHeight="1" x14ac:dyDescent="0.15">
      <c r="B16" s="80"/>
      <c r="C16" s="201"/>
      <c r="D16" s="49" t="s">
        <v>228</v>
      </c>
      <c r="E16" s="415">
        <v>2504</v>
      </c>
      <c r="F16" s="416"/>
      <c r="G16" s="416"/>
      <c r="H16" s="415">
        <v>577</v>
      </c>
      <c r="I16" s="416"/>
      <c r="J16" s="416"/>
      <c r="K16" s="415">
        <v>1547</v>
      </c>
      <c r="L16" s="416"/>
      <c r="M16" s="417"/>
      <c r="N16" s="415">
        <v>957</v>
      </c>
      <c r="O16" s="416"/>
      <c r="P16" s="417"/>
      <c r="Q16" s="416">
        <v>974</v>
      </c>
      <c r="R16" s="416"/>
      <c r="S16" s="416"/>
      <c r="T16" s="415">
        <v>267</v>
      </c>
      <c r="U16" s="416"/>
      <c r="V16" s="416"/>
      <c r="W16" s="415">
        <v>524</v>
      </c>
      <c r="X16" s="416"/>
      <c r="Y16" s="417"/>
      <c r="Z16" s="415">
        <v>450</v>
      </c>
      <c r="AA16" s="416"/>
      <c r="AB16" s="417"/>
      <c r="AD16" s="374"/>
      <c r="AE16" s="374"/>
      <c r="AF16" s="374"/>
    </row>
    <row r="17" spans="2:32" ht="17.25" customHeight="1" x14ac:dyDescent="0.15">
      <c r="B17" s="355" t="s">
        <v>230</v>
      </c>
      <c r="C17" s="356"/>
      <c r="D17" s="49" t="s">
        <v>229</v>
      </c>
      <c r="E17" s="415">
        <v>3116</v>
      </c>
      <c r="F17" s="416"/>
      <c r="G17" s="416"/>
      <c r="H17" s="415">
        <v>629</v>
      </c>
      <c r="I17" s="416"/>
      <c r="J17" s="416"/>
      <c r="K17" s="415">
        <v>1736</v>
      </c>
      <c r="L17" s="416"/>
      <c r="M17" s="417"/>
      <c r="N17" s="415">
        <v>1380</v>
      </c>
      <c r="O17" s="416"/>
      <c r="P17" s="417"/>
      <c r="Q17" s="416">
        <v>902</v>
      </c>
      <c r="R17" s="416"/>
      <c r="S17" s="416"/>
      <c r="T17" s="415">
        <v>226</v>
      </c>
      <c r="U17" s="416"/>
      <c r="V17" s="416"/>
      <c r="W17" s="415">
        <v>468</v>
      </c>
      <c r="X17" s="416"/>
      <c r="Y17" s="417"/>
      <c r="Z17" s="415">
        <v>434</v>
      </c>
      <c r="AA17" s="416"/>
      <c r="AB17" s="417"/>
      <c r="AD17" s="374"/>
      <c r="AE17" s="374"/>
      <c r="AF17" s="374"/>
    </row>
    <row r="18" spans="2:32" ht="17.25" customHeight="1" x14ac:dyDescent="0.15">
      <c r="B18" s="102"/>
      <c r="C18" s="67"/>
      <c r="D18" s="49" t="s">
        <v>234</v>
      </c>
      <c r="E18" s="415">
        <v>3265</v>
      </c>
      <c r="F18" s="416"/>
      <c r="G18" s="416"/>
      <c r="H18" s="415">
        <v>720</v>
      </c>
      <c r="I18" s="416"/>
      <c r="J18" s="416"/>
      <c r="K18" s="415">
        <v>1959</v>
      </c>
      <c r="L18" s="416"/>
      <c r="M18" s="417"/>
      <c r="N18" s="415">
        <v>1306</v>
      </c>
      <c r="O18" s="416"/>
      <c r="P18" s="417"/>
      <c r="Q18" s="416">
        <v>1089</v>
      </c>
      <c r="R18" s="416"/>
      <c r="S18" s="416"/>
      <c r="T18" s="415">
        <v>250</v>
      </c>
      <c r="U18" s="416"/>
      <c r="V18" s="416"/>
      <c r="W18" s="415">
        <v>549</v>
      </c>
      <c r="X18" s="416"/>
      <c r="Y18" s="417"/>
      <c r="Z18" s="415">
        <v>540</v>
      </c>
      <c r="AA18" s="416"/>
      <c r="AB18" s="417"/>
      <c r="AD18" s="374"/>
      <c r="AE18" s="374"/>
      <c r="AF18" s="374"/>
    </row>
    <row r="19" spans="2:32" ht="17.25" customHeight="1" x14ac:dyDescent="0.15">
      <c r="B19" s="80"/>
      <c r="C19" s="228"/>
      <c r="D19" s="49" t="s">
        <v>213</v>
      </c>
      <c r="E19" s="415">
        <v>3626</v>
      </c>
      <c r="F19" s="416"/>
      <c r="G19" s="416"/>
      <c r="H19" s="415">
        <v>734</v>
      </c>
      <c r="I19" s="416"/>
      <c r="J19" s="416"/>
      <c r="K19" s="415">
        <v>2078</v>
      </c>
      <c r="L19" s="416"/>
      <c r="M19" s="417"/>
      <c r="N19" s="415">
        <v>1548</v>
      </c>
      <c r="O19" s="416"/>
      <c r="P19" s="417"/>
      <c r="Q19" s="416">
        <v>1417</v>
      </c>
      <c r="R19" s="416"/>
      <c r="S19" s="416"/>
      <c r="T19" s="415">
        <v>346</v>
      </c>
      <c r="U19" s="416"/>
      <c r="V19" s="416"/>
      <c r="W19" s="415">
        <v>724</v>
      </c>
      <c r="X19" s="416"/>
      <c r="Y19" s="417"/>
      <c r="Z19" s="415">
        <v>693</v>
      </c>
      <c r="AA19" s="416"/>
      <c r="AB19" s="417"/>
      <c r="AD19" s="374"/>
      <c r="AE19" s="374"/>
      <c r="AF19" s="374"/>
    </row>
    <row r="20" spans="2:32" ht="17.25" customHeight="1" x14ac:dyDescent="0.15">
      <c r="B20" s="80"/>
      <c r="C20" s="232"/>
      <c r="D20" s="49" t="s">
        <v>215</v>
      </c>
      <c r="E20" s="415">
        <v>2848</v>
      </c>
      <c r="F20" s="416"/>
      <c r="G20" s="416"/>
      <c r="H20" s="415">
        <v>607</v>
      </c>
      <c r="I20" s="416"/>
      <c r="J20" s="416"/>
      <c r="K20" s="415">
        <v>1619</v>
      </c>
      <c r="L20" s="416"/>
      <c r="M20" s="417"/>
      <c r="N20" s="415">
        <v>1229</v>
      </c>
      <c r="O20" s="416"/>
      <c r="P20" s="417"/>
      <c r="Q20" s="416">
        <v>1128</v>
      </c>
      <c r="R20" s="416"/>
      <c r="S20" s="416"/>
      <c r="T20" s="415">
        <v>267</v>
      </c>
      <c r="U20" s="416"/>
      <c r="V20" s="416"/>
      <c r="W20" s="415">
        <v>558</v>
      </c>
      <c r="X20" s="416"/>
      <c r="Y20" s="417"/>
      <c r="Z20" s="415">
        <v>570</v>
      </c>
      <c r="AA20" s="416"/>
      <c r="AB20" s="417"/>
      <c r="AD20" s="374"/>
      <c r="AE20" s="374"/>
      <c r="AF20" s="374"/>
    </row>
    <row r="21" spans="2:32" ht="17.25" customHeight="1" x14ac:dyDescent="0.15">
      <c r="B21" s="80"/>
      <c r="C21" s="239"/>
      <c r="D21" s="49" t="s">
        <v>216</v>
      </c>
      <c r="E21" s="415">
        <v>2437</v>
      </c>
      <c r="F21" s="416"/>
      <c r="G21" s="416"/>
      <c r="H21" s="415">
        <v>591</v>
      </c>
      <c r="I21" s="416"/>
      <c r="J21" s="416"/>
      <c r="K21" s="415">
        <v>1401</v>
      </c>
      <c r="L21" s="416"/>
      <c r="M21" s="417"/>
      <c r="N21" s="415">
        <v>1036</v>
      </c>
      <c r="O21" s="416"/>
      <c r="P21" s="417"/>
      <c r="Q21" s="416">
        <v>855</v>
      </c>
      <c r="R21" s="416"/>
      <c r="S21" s="416"/>
      <c r="T21" s="415">
        <v>233</v>
      </c>
      <c r="U21" s="416"/>
      <c r="V21" s="416"/>
      <c r="W21" s="415">
        <v>437</v>
      </c>
      <c r="X21" s="416"/>
      <c r="Y21" s="417"/>
      <c r="Z21" s="415">
        <v>418</v>
      </c>
      <c r="AA21" s="416"/>
      <c r="AB21" s="417"/>
      <c r="AD21" s="374"/>
      <c r="AE21" s="374"/>
      <c r="AF21" s="374"/>
    </row>
    <row r="22" spans="2:32" ht="17.25" customHeight="1" x14ac:dyDescent="0.15">
      <c r="B22" s="102"/>
      <c r="C22" s="67"/>
      <c r="D22" s="49" t="s">
        <v>217</v>
      </c>
      <c r="E22" s="415">
        <v>3158</v>
      </c>
      <c r="F22" s="416"/>
      <c r="G22" s="416"/>
      <c r="H22" s="415">
        <v>774</v>
      </c>
      <c r="I22" s="416"/>
      <c r="J22" s="416"/>
      <c r="K22" s="415">
        <v>1816</v>
      </c>
      <c r="L22" s="416"/>
      <c r="M22" s="417"/>
      <c r="N22" s="415">
        <v>1342</v>
      </c>
      <c r="O22" s="416"/>
      <c r="P22" s="417"/>
      <c r="Q22" s="416">
        <v>994</v>
      </c>
      <c r="R22" s="416"/>
      <c r="S22" s="416"/>
      <c r="T22" s="415">
        <v>288</v>
      </c>
      <c r="U22" s="416"/>
      <c r="V22" s="416"/>
      <c r="W22" s="415">
        <v>459</v>
      </c>
      <c r="X22" s="416"/>
      <c r="Y22" s="417"/>
      <c r="Z22" s="415">
        <v>535</v>
      </c>
      <c r="AA22" s="416"/>
      <c r="AB22" s="417"/>
      <c r="AD22" s="374"/>
      <c r="AE22" s="374"/>
      <c r="AF22" s="374"/>
    </row>
    <row r="23" spans="2:32" ht="17.25" customHeight="1" x14ac:dyDescent="0.15">
      <c r="B23" s="102"/>
      <c r="C23" s="67"/>
      <c r="D23" s="49" t="s">
        <v>219</v>
      </c>
      <c r="E23" s="415">
        <v>2946</v>
      </c>
      <c r="F23" s="416"/>
      <c r="G23" s="416"/>
      <c r="H23" s="415">
        <v>735</v>
      </c>
      <c r="I23" s="416"/>
      <c r="J23" s="416"/>
      <c r="K23" s="415">
        <v>1809</v>
      </c>
      <c r="L23" s="416"/>
      <c r="M23" s="417"/>
      <c r="N23" s="415">
        <v>1137</v>
      </c>
      <c r="O23" s="416"/>
      <c r="P23" s="417"/>
      <c r="Q23" s="416">
        <v>973</v>
      </c>
      <c r="R23" s="416"/>
      <c r="S23" s="416"/>
      <c r="T23" s="415">
        <v>252</v>
      </c>
      <c r="U23" s="416"/>
      <c r="V23" s="416"/>
      <c r="W23" s="415">
        <v>496</v>
      </c>
      <c r="X23" s="416"/>
      <c r="Y23" s="417"/>
      <c r="Z23" s="415">
        <v>477</v>
      </c>
      <c r="AA23" s="416"/>
      <c r="AB23" s="417"/>
      <c r="AD23" s="374"/>
      <c r="AE23" s="374"/>
      <c r="AF23" s="374"/>
    </row>
    <row r="24" spans="2:32" ht="17.25" customHeight="1" x14ac:dyDescent="0.15">
      <c r="B24" s="80"/>
      <c r="C24" s="244"/>
      <c r="D24" s="49" t="s">
        <v>223</v>
      </c>
      <c r="E24" s="415">
        <v>2604</v>
      </c>
      <c r="F24" s="416"/>
      <c r="G24" s="416"/>
      <c r="H24" s="415">
        <v>679</v>
      </c>
      <c r="I24" s="416"/>
      <c r="J24" s="416"/>
      <c r="K24" s="415">
        <v>1596</v>
      </c>
      <c r="L24" s="416"/>
      <c r="M24" s="417"/>
      <c r="N24" s="415">
        <v>1008</v>
      </c>
      <c r="O24" s="416"/>
      <c r="P24" s="417"/>
      <c r="Q24" s="416">
        <v>854</v>
      </c>
      <c r="R24" s="416"/>
      <c r="S24" s="416"/>
      <c r="T24" s="415">
        <v>257</v>
      </c>
      <c r="U24" s="416"/>
      <c r="V24" s="416"/>
      <c r="W24" s="415">
        <v>439</v>
      </c>
      <c r="X24" s="416"/>
      <c r="Y24" s="417"/>
      <c r="Z24" s="415">
        <v>415</v>
      </c>
      <c r="AA24" s="416"/>
      <c r="AB24" s="417"/>
      <c r="AD24" s="374"/>
      <c r="AE24" s="374"/>
      <c r="AF24" s="374"/>
    </row>
    <row r="25" spans="2:32" ht="17.25" customHeight="1" x14ac:dyDescent="0.15">
      <c r="B25" s="102"/>
      <c r="C25" s="67"/>
      <c r="D25" s="49" t="s">
        <v>225</v>
      </c>
      <c r="E25" s="415">
        <v>2953</v>
      </c>
      <c r="F25" s="416"/>
      <c r="G25" s="416"/>
      <c r="H25" s="415">
        <v>765</v>
      </c>
      <c r="I25" s="416"/>
      <c r="J25" s="416"/>
      <c r="K25" s="415">
        <v>1706</v>
      </c>
      <c r="L25" s="416"/>
      <c r="M25" s="417"/>
      <c r="N25" s="415">
        <v>1247</v>
      </c>
      <c r="O25" s="416"/>
      <c r="P25" s="417"/>
      <c r="Q25" s="416">
        <v>986</v>
      </c>
      <c r="R25" s="416"/>
      <c r="S25" s="416"/>
      <c r="T25" s="415">
        <v>281</v>
      </c>
      <c r="U25" s="416"/>
      <c r="V25" s="416"/>
      <c r="W25" s="415">
        <v>488</v>
      </c>
      <c r="X25" s="416"/>
      <c r="Y25" s="417"/>
      <c r="Z25" s="415">
        <v>498</v>
      </c>
      <c r="AA25" s="416"/>
      <c r="AB25" s="417"/>
      <c r="AD25" s="374"/>
      <c r="AE25" s="374"/>
      <c r="AF25" s="374"/>
    </row>
    <row r="26" spans="2:32" ht="17.25" customHeight="1" x14ac:dyDescent="0.15">
      <c r="B26" s="102"/>
      <c r="C26" s="67"/>
      <c r="D26" s="49" t="s">
        <v>226</v>
      </c>
      <c r="E26" s="415">
        <v>3177</v>
      </c>
      <c r="F26" s="416"/>
      <c r="G26" s="416"/>
      <c r="H26" s="415">
        <v>902</v>
      </c>
      <c r="I26" s="416"/>
      <c r="J26" s="416"/>
      <c r="K26" s="415">
        <v>1854</v>
      </c>
      <c r="L26" s="416"/>
      <c r="M26" s="417"/>
      <c r="N26" s="415">
        <v>1323</v>
      </c>
      <c r="O26" s="416"/>
      <c r="P26" s="417"/>
      <c r="Q26" s="416">
        <v>1091</v>
      </c>
      <c r="R26" s="416"/>
      <c r="S26" s="416"/>
      <c r="T26" s="415">
        <v>319</v>
      </c>
      <c r="U26" s="416"/>
      <c r="V26" s="416"/>
      <c r="W26" s="415">
        <v>516</v>
      </c>
      <c r="X26" s="416"/>
      <c r="Y26" s="417"/>
      <c r="Z26" s="415">
        <v>575</v>
      </c>
      <c r="AA26" s="416"/>
      <c r="AB26" s="417"/>
      <c r="AD26" s="374"/>
      <c r="AE26" s="374"/>
      <c r="AF26" s="374"/>
    </row>
    <row r="27" spans="2:32" ht="17.25" customHeight="1" x14ac:dyDescent="0.15">
      <c r="B27" s="204"/>
      <c r="C27" s="205"/>
      <c r="D27" s="116" t="s">
        <v>227</v>
      </c>
      <c r="E27" s="406">
        <f>E29+E31+E35+E37+E39+E41+E43</f>
        <v>2639</v>
      </c>
      <c r="F27" s="407"/>
      <c r="G27" s="407"/>
      <c r="H27" s="406">
        <f>H29+H31+H35+H37+H39+H41+H43</f>
        <v>759</v>
      </c>
      <c r="I27" s="407"/>
      <c r="J27" s="407"/>
      <c r="K27" s="406">
        <f>K29+K31+K35+K37+K39+K41+K43</f>
        <v>1596</v>
      </c>
      <c r="L27" s="407"/>
      <c r="M27" s="408"/>
      <c r="N27" s="406">
        <f>N29+N31+N35+N37+N39+N41+N43</f>
        <v>1043</v>
      </c>
      <c r="O27" s="407"/>
      <c r="P27" s="408"/>
      <c r="Q27" s="407">
        <f>Q29+Q31+Q35+Q37+Q39+Q41+Q43</f>
        <v>932</v>
      </c>
      <c r="R27" s="407"/>
      <c r="S27" s="407"/>
      <c r="T27" s="406">
        <f>T29+T31+T35+T37+T39+T41+T43</f>
        <v>283</v>
      </c>
      <c r="U27" s="407"/>
      <c r="V27" s="407"/>
      <c r="W27" s="406">
        <f>W29+W31+W35+W37+W39+W41+W43</f>
        <v>468</v>
      </c>
      <c r="X27" s="407"/>
      <c r="Y27" s="408"/>
      <c r="Z27" s="406">
        <f>Z29+Z31+Z35+Z37+Z39+Z41+Z43</f>
        <v>464</v>
      </c>
      <c r="AA27" s="407"/>
      <c r="AB27" s="408"/>
      <c r="AD27" s="374"/>
      <c r="AE27" s="374"/>
      <c r="AF27" s="374"/>
    </row>
    <row r="28" spans="2:32" ht="20.25" customHeight="1" x14ac:dyDescent="0.15">
      <c r="B28" s="327" t="s">
        <v>8</v>
      </c>
      <c r="C28" s="328"/>
      <c r="D28" s="328"/>
      <c r="E28" s="338">
        <f>IF(ISERROR((E27-E14)/E14*100),"―",(E27-E14)/E14*100)</f>
        <v>-9.4061105389632687</v>
      </c>
      <c r="F28" s="339"/>
      <c r="G28" s="339"/>
      <c r="H28" s="338">
        <f>IF(ISERROR((H27-H14)/H14*100),"―",(H27-H14)/H14*100)</f>
        <v>12.778603268945021</v>
      </c>
      <c r="I28" s="339"/>
      <c r="J28" s="339"/>
      <c r="K28" s="338">
        <f>IF(ISERROR((K27-K14)/K14*100),"―",(K27-K14)/K14*100)</f>
        <v>-9.6262740656851644</v>
      </c>
      <c r="L28" s="339"/>
      <c r="M28" s="373"/>
      <c r="N28" s="338">
        <f>IF(ISERROR((N27-N14)/N14*100),"―",(N27-N14)/N14*100)</f>
        <v>-9.0671316477768098</v>
      </c>
      <c r="O28" s="339"/>
      <c r="P28" s="373"/>
      <c r="Q28" s="339">
        <f>IF(ISERROR((Q27-Q14)/Q14*100),"―",(Q27-Q14)/Q14*100)</f>
        <v>-9.6899224806201563</v>
      </c>
      <c r="R28" s="339"/>
      <c r="S28" s="339"/>
      <c r="T28" s="338">
        <f>IF(ISERROR((T27-T14)/T14*100),"―",(T27-T14)/T14*100)</f>
        <v>-6.9078947368421062</v>
      </c>
      <c r="U28" s="339"/>
      <c r="V28" s="339"/>
      <c r="W28" s="338">
        <f>IF(ISERROR((W27-W14)/W14*100),"―",(W27-W14)/W14*100)</f>
        <v>-13.172541743970315</v>
      </c>
      <c r="X28" s="339"/>
      <c r="Y28" s="373"/>
      <c r="Z28" s="338">
        <f>IF(ISERROR((Z27-Z14)/Z14*100),"―",(Z27-Z14)/Z14*100)</f>
        <v>-5.8823529411764701</v>
      </c>
      <c r="AA28" s="339"/>
      <c r="AB28" s="373"/>
      <c r="AD28" s="379"/>
      <c r="AE28" s="423"/>
      <c r="AF28" s="423"/>
    </row>
    <row r="29" spans="2:32" ht="17.25" customHeight="1" x14ac:dyDescent="0.15">
      <c r="B29" s="335" t="s">
        <v>88</v>
      </c>
      <c r="C29" s="410" t="s">
        <v>9</v>
      </c>
      <c r="D29" s="410"/>
      <c r="E29" s="342">
        <f>SUM(K29:P29)</f>
        <v>1428</v>
      </c>
      <c r="F29" s="343"/>
      <c r="G29" s="343"/>
      <c r="H29" s="342">
        <v>457</v>
      </c>
      <c r="I29" s="343"/>
      <c r="J29" s="343"/>
      <c r="K29" s="342">
        <v>920</v>
      </c>
      <c r="L29" s="343"/>
      <c r="M29" s="372"/>
      <c r="N29" s="342">
        <v>508</v>
      </c>
      <c r="O29" s="343"/>
      <c r="P29" s="372"/>
      <c r="Q29" s="343">
        <f>SUM(W29:AB29)</f>
        <v>423</v>
      </c>
      <c r="R29" s="343"/>
      <c r="S29" s="343"/>
      <c r="T29" s="342">
        <v>139</v>
      </c>
      <c r="U29" s="343"/>
      <c r="V29" s="343"/>
      <c r="W29" s="342">
        <v>216</v>
      </c>
      <c r="X29" s="343"/>
      <c r="Y29" s="372"/>
      <c r="Z29" s="342">
        <v>207</v>
      </c>
      <c r="AA29" s="343"/>
      <c r="AB29" s="372"/>
      <c r="AD29" s="379"/>
      <c r="AE29" s="423"/>
      <c r="AF29" s="423"/>
    </row>
    <row r="30" spans="2:32" ht="17.25" customHeight="1" x14ac:dyDescent="0.15">
      <c r="B30" s="335"/>
      <c r="C30" s="330"/>
      <c r="D30" s="411"/>
      <c r="E30" s="105" t="s">
        <v>136</v>
      </c>
      <c r="F30" s="106">
        <v>-2.7</v>
      </c>
      <c r="G30" s="107" t="s">
        <v>137</v>
      </c>
      <c r="H30" s="105" t="s">
        <v>242</v>
      </c>
      <c r="I30" s="106">
        <v>25.2</v>
      </c>
      <c r="J30" s="107" t="s">
        <v>187</v>
      </c>
      <c r="K30" s="105" t="s">
        <v>186</v>
      </c>
      <c r="L30" s="106">
        <v>0.1</v>
      </c>
      <c r="M30" s="108" t="s">
        <v>187</v>
      </c>
      <c r="N30" s="105" t="s">
        <v>186</v>
      </c>
      <c r="O30" s="106">
        <v>-7.5</v>
      </c>
      <c r="P30" s="108" t="s">
        <v>187</v>
      </c>
      <c r="Q30" s="107" t="s">
        <v>186</v>
      </c>
      <c r="R30" s="106">
        <v>-7.2</v>
      </c>
      <c r="S30" s="107" t="s">
        <v>187</v>
      </c>
      <c r="T30" s="105" t="s">
        <v>186</v>
      </c>
      <c r="U30" s="106">
        <v>-5.4</v>
      </c>
      <c r="V30" s="107" t="s">
        <v>187</v>
      </c>
      <c r="W30" s="105" t="s">
        <v>186</v>
      </c>
      <c r="X30" s="106">
        <v>-11.5</v>
      </c>
      <c r="Y30" s="108" t="s">
        <v>187</v>
      </c>
      <c r="Z30" s="105" t="s">
        <v>186</v>
      </c>
      <c r="AA30" s="106">
        <v>-2.4</v>
      </c>
      <c r="AB30" s="108" t="s">
        <v>187</v>
      </c>
      <c r="AD30" s="377"/>
      <c r="AE30" s="422"/>
      <c r="AF30" s="422"/>
    </row>
    <row r="31" spans="2:32" ht="17.25" customHeight="1" x14ac:dyDescent="0.15">
      <c r="B31" s="335"/>
      <c r="C31" s="410" t="s">
        <v>10</v>
      </c>
      <c r="D31" s="410"/>
      <c r="E31" s="342">
        <f>SUM(K31:P31)</f>
        <v>218</v>
      </c>
      <c r="F31" s="343"/>
      <c r="G31" s="343"/>
      <c r="H31" s="342">
        <v>60</v>
      </c>
      <c r="I31" s="343"/>
      <c r="J31" s="343"/>
      <c r="K31" s="342">
        <v>117</v>
      </c>
      <c r="L31" s="343"/>
      <c r="M31" s="372"/>
      <c r="N31" s="342">
        <v>101</v>
      </c>
      <c r="O31" s="343"/>
      <c r="P31" s="372"/>
      <c r="Q31" s="343">
        <f>SUM(W31:AB31)</f>
        <v>99</v>
      </c>
      <c r="R31" s="343"/>
      <c r="S31" s="343"/>
      <c r="T31" s="342">
        <v>28</v>
      </c>
      <c r="U31" s="343"/>
      <c r="V31" s="343"/>
      <c r="W31" s="342">
        <v>52</v>
      </c>
      <c r="X31" s="343"/>
      <c r="Y31" s="372"/>
      <c r="Z31" s="342">
        <v>47</v>
      </c>
      <c r="AA31" s="343"/>
      <c r="AB31" s="372"/>
      <c r="AD31" s="14"/>
      <c r="AE31" s="15"/>
      <c r="AF31" s="14"/>
    </row>
    <row r="32" spans="2:32" ht="17.25" customHeight="1" x14ac:dyDescent="0.15">
      <c r="B32" s="335"/>
      <c r="C32" s="410"/>
      <c r="D32" s="410"/>
      <c r="E32" s="105" t="s">
        <v>90</v>
      </c>
      <c r="F32" s="106">
        <v>12.4</v>
      </c>
      <c r="G32" s="107" t="s">
        <v>91</v>
      </c>
      <c r="H32" s="105" t="s">
        <v>186</v>
      </c>
      <c r="I32" s="106">
        <v>87.5</v>
      </c>
      <c r="J32" s="107" t="s">
        <v>187</v>
      </c>
      <c r="K32" s="105" t="s">
        <v>186</v>
      </c>
      <c r="L32" s="106">
        <v>13.6</v>
      </c>
      <c r="M32" s="108" t="s">
        <v>187</v>
      </c>
      <c r="N32" s="105" t="s">
        <v>186</v>
      </c>
      <c r="O32" s="106">
        <v>11</v>
      </c>
      <c r="P32" s="108" t="s">
        <v>187</v>
      </c>
      <c r="Q32" s="107" t="s">
        <v>186</v>
      </c>
      <c r="R32" s="106">
        <v>20.7</v>
      </c>
      <c r="S32" s="107" t="s">
        <v>187</v>
      </c>
      <c r="T32" s="105" t="s">
        <v>186</v>
      </c>
      <c r="U32" s="106">
        <v>33.299999999999997</v>
      </c>
      <c r="V32" s="107" t="s">
        <v>187</v>
      </c>
      <c r="W32" s="105" t="s">
        <v>186</v>
      </c>
      <c r="X32" s="106">
        <v>48.6</v>
      </c>
      <c r="Y32" s="108" t="s">
        <v>187</v>
      </c>
      <c r="Z32" s="105" t="s">
        <v>186</v>
      </c>
      <c r="AA32" s="106">
        <v>0</v>
      </c>
      <c r="AB32" s="108" t="s">
        <v>187</v>
      </c>
      <c r="AD32" s="374"/>
      <c r="AE32" s="421"/>
      <c r="AF32" s="421"/>
    </row>
    <row r="33" spans="2:41" ht="17.25" customHeight="1" x14ac:dyDescent="0.15">
      <c r="B33" s="115" t="s">
        <v>90</v>
      </c>
      <c r="C33" s="414" t="s">
        <v>105</v>
      </c>
      <c r="D33" s="414"/>
      <c r="E33" s="348">
        <f>SUM(K33:P33)</f>
        <v>46</v>
      </c>
      <c r="F33" s="349"/>
      <c r="G33" s="349"/>
      <c r="H33" s="348">
        <v>11</v>
      </c>
      <c r="I33" s="349"/>
      <c r="J33" s="349"/>
      <c r="K33" s="348">
        <v>25</v>
      </c>
      <c r="L33" s="349"/>
      <c r="M33" s="376"/>
      <c r="N33" s="348">
        <v>21</v>
      </c>
      <c r="O33" s="349"/>
      <c r="P33" s="376"/>
      <c r="Q33" s="349">
        <f>SUM(W33:AB33)</f>
        <v>26</v>
      </c>
      <c r="R33" s="349"/>
      <c r="S33" s="349"/>
      <c r="T33" s="348">
        <v>8</v>
      </c>
      <c r="U33" s="349"/>
      <c r="V33" s="349"/>
      <c r="W33" s="348">
        <v>14</v>
      </c>
      <c r="X33" s="349"/>
      <c r="Y33" s="376"/>
      <c r="Z33" s="348">
        <v>12</v>
      </c>
      <c r="AA33" s="349"/>
      <c r="AB33" s="376"/>
      <c r="AD33" s="14"/>
      <c r="AE33" s="250"/>
      <c r="AF33" s="14"/>
    </row>
    <row r="34" spans="2:41" ht="17.25" customHeight="1" x14ac:dyDescent="0.15">
      <c r="B34" s="251">
        <v>11</v>
      </c>
      <c r="C34" s="412"/>
      <c r="D34" s="413"/>
      <c r="E34" s="109" t="s">
        <v>90</v>
      </c>
      <c r="F34" s="110">
        <v>-6.1</v>
      </c>
      <c r="G34" s="111" t="s">
        <v>91</v>
      </c>
      <c r="H34" s="109" t="s">
        <v>186</v>
      </c>
      <c r="I34" s="110">
        <v>83.3</v>
      </c>
      <c r="J34" s="111" t="s">
        <v>187</v>
      </c>
      <c r="K34" s="109" t="s">
        <v>186</v>
      </c>
      <c r="L34" s="110">
        <v>-3.8</v>
      </c>
      <c r="M34" s="112" t="s">
        <v>187</v>
      </c>
      <c r="N34" s="109" t="s">
        <v>186</v>
      </c>
      <c r="O34" s="110">
        <v>-8.6999999999999993</v>
      </c>
      <c r="P34" s="112" t="s">
        <v>187</v>
      </c>
      <c r="Q34" s="111" t="s">
        <v>186</v>
      </c>
      <c r="R34" s="110">
        <v>18.2</v>
      </c>
      <c r="S34" s="111" t="s">
        <v>187</v>
      </c>
      <c r="T34" s="109" t="s">
        <v>186</v>
      </c>
      <c r="U34" s="110">
        <v>100</v>
      </c>
      <c r="V34" s="111" t="s">
        <v>187</v>
      </c>
      <c r="W34" s="109" t="s">
        <v>186</v>
      </c>
      <c r="X34" s="110">
        <v>55.6</v>
      </c>
      <c r="Y34" s="112" t="s">
        <v>187</v>
      </c>
      <c r="Z34" s="109" t="s">
        <v>222</v>
      </c>
      <c r="AA34" s="110">
        <v>-7.7</v>
      </c>
      <c r="AB34" s="112" t="s">
        <v>187</v>
      </c>
      <c r="AD34" s="374"/>
      <c r="AE34" s="416"/>
      <c r="AF34" s="416"/>
    </row>
    <row r="35" spans="2:41" ht="17.25" customHeight="1" x14ac:dyDescent="0.15">
      <c r="B35" s="96" t="s">
        <v>89</v>
      </c>
      <c r="C35" s="410" t="s">
        <v>11</v>
      </c>
      <c r="D35" s="410"/>
      <c r="E35" s="342">
        <f>SUM(K35:P35)</f>
        <v>317</v>
      </c>
      <c r="F35" s="343"/>
      <c r="G35" s="343"/>
      <c r="H35" s="342">
        <v>71</v>
      </c>
      <c r="I35" s="343"/>
      <c r="J35" s="343"/>
      <c r="K35" s="342">
        <v>174</v>
      </c>
      <c r="L35" s="343"/>
      <c r="M35" s="372"/>
      <c r="N35" s="342">
        <v>143</v>
      </c>
      <c r="O35" s="343"/>
      <c r="P35" s="372"/>
      <c r="Q35" s="343">
        <f>SUM(W35:AB35)</f>
        <v>131</v>
      </c>
      <c r="R35" s="343"/>
      <c r="S35" s="343"/>
      <c r="T35" s="342">
        <v>41</v>
      </c>
      <c r="U35" s="343"/>
      <c r="V35" s="343"/>
      <c r="W35" s="342">
        <v>74</v>
      </c>
      <c r="X35" s="343"/>
      <c r="Y35" s="372"/>
      <c r="Z35" s="342">
        <v>57</v>
      </c>
      <c r="AA35" s="343"/>
      <c r="AB35" s="372"/>
      <c r="AD35" s="14"/>
      <c r="AE35" s="15"/>
      <c r="AF35" s="14"/>
      <c r="AG35" s="59"/>
      <c r="AH35" s="59"/>
      <c r="AI35" s="59"/>
      <c r="AJ35" s="59"/>
      <c r="AK35" s="59"/>
      <c r="AL35" s="59"/>
      <c r="AM35" s="59"/>
      <c r="AN35" s="59"/>
      <c r="AO35" s="59"/>
    </row>
    <row r="36" spans="2:41" ht="17.25" customHeight="1" x14ac:dyDescent="0.15">
      <c r="B36" s="96" t="s">
        <v>91</v>
      </c>
      <c r="C36" s="330"/>
      <c r="D36" s="411"/>
      <c r="E36" s="105" t="s">
        <v>90</v>
      </c>
      <c r="F36" s="106">
        <v>-24.3</v>
      </c>
      <c r="G36" s="107" t="s">
        <v>91</v>
      </c>
      <c r="H36" s="105" t="s">
        <v>186</v>
      </c>
      <c r="I36" s="106">
        <v>-14.5</v>
      </c>
      <c r="J36" s="107" t="s">
        <v>187</v>
      </c>
      <c r="K36" s="105" t="s">
        <v>186</v>
      </c>
      <c r="L36" s="106">
        <v>-39.799999999999997</v>
      </c>
      <c r="M36" s="108" t="s">
        <v>187</v>
      </c>
      <c r="N36" s="105" t="s">
        <v>186</v>
      </c>
      <c r="O36" s="106">
        <v>10</v>
      </c>
      <c r="P36" s="108" t="s">
        <v>187</v>
      </c>
      <c r="Q36" s="107" t="s">
        <v>186</v>
      </c>
      <c r="R36" s="106">
        <v>-16</v>
      </c>
      <c r="S36" s="107" t="s">
        <v>187</v>
      </c>
      <c r="T36" s="105" t="s">
        <v>186</v>
      </c>
      <c r="U36" s="106">
        <v>-6.8</v>
      </c>
      <c r="V36" s="107" t="s">
        <v>187</v>
      </c>
      <c r="W36" s="105" t="s">
        <v>186</v>
      </c>
      <c r="X36" s="106">
        <v>-16.899999999999999</v>
      </c>
      <c r="Y36" s="108" t="s">
        <v>187</v>
      </c>
      <c r="Z36" s="105" t="s">
        <v>186</v>
      </c>
      <c r="AA36" s="106">
        <v>-14.9</v>
      </c>
      <c r="AB36" s="108" t="s">
        <v>187</v>
      </c>
      <c r="AD36" s="374"/>
      <c r="AE36" s="421"/>
      <c r="AF36" s="421"/>
    </row>
    <row r="37" spans="2:41" ht="17.25" customHeight="1" x14ac:dyDescent="0.15">
      <c r="B37" s="97" t="s">
        <v>112</v>
      </c>
      <c r="C37" s="410" t="s">
        <v>12</v>
      </c>
      <c r="D37" s="410"/>
      <c r="E37" s="342">
        <f>SUM(K37:P37)</f>
        <v>125</v>
      </c>
      <c r="F37" s="343"/>
      <c r="G37" s="343"/>
      <c r="H37" s="342">
        <v>28</v>
      </c>
      <c r="I37" s="343"/>
      <c r="J37" s="343"/>
      <c r="K37" s="342">
        <v>66</v>
      </c>
      <c r="L37" s="343"/>
      <c r="M37" s="372"/>
      <c r="N37" s="342">
        <v>59</v>
      </c>
      <c r="O37" s="343"/>
      <c r="P37" s="372"/>
      <c r="Q37" s="343">
        <f>SUM(W37:AB37)</f>
        <v>66</v>
      </c>
      <c r="R37" s="343"/>
      <c r="S37" s="343"/>
      <c r="T37" s="342">
        <v>24</v>
      </c>
      <c r="U37" s="343"/>
      <c r="V37" s="343"/>
      <c r="W37" s="342">
        <v>34</v>
      </c>
      <c r="X37" s="343"/>
      <c r="Y37" s="372"/>
      <c r="Z37" s="342">
        <v>32</v>
      </c>
      <c r="AA37" s="343"/>
      <c r="AB37" s="372"/>
      <c r="AD37" s="14"/>
      <c r="AE37" s="15"/>
      <c r="AF37" s="14"/>
    </row>
    <row r="38" spans="2:41" ht="17.25" customHeight="1" x14ac:dyDescent="0.15">
      <c r="B38" s="335" t="s">
        <v>14</v>
      </c>
      <c r="C38" s="330"/>
      <c r="D38" s="411"/>
      <c r="E38" s="105" t="s">
        <v>90</v>
      </c>
      <c r="F38" s="106">
        <v>-25.1</v>
      </c>
      <c r="G38" s="107" t="s">
        <v>91</v>
      </c>
      <c r="H38" s="105" t="s">
        <v>186</v>
      </c>
      <c r="I38" s="106">
        <v>-24.3</v>
      </c>
      <c r="J38" s="107" t="s">
        <v>187</v>
      </c>
      <c r="K38" s="105" t="s">
        <v>186</v>
      </c>
      <c r="L38" s="106">
        <v>-10.8</v>
      </c>
      <c r="M38" s="108" t="s">
        <v>187</v>
      </c>
      <c r="N38" s="105" t="s">
        <v>186</v>
      </c>
      <c r="O38" s="106">
        <v>-36.6</v>
      </c>
      <c r="P38" s="108" t="s">
        <v>187</v>
      </c>
      <c r="Q38" s="107" t="s">
        <v>186</v>
      </c>
      <c r="R38" s="106">
        <v>-20.5</v>
      </c>
      <c r="S38" s="107" t="s">
        <v>187</v>
      </c>
      <c r="T38" s="105" t="s">
        <v>186</v>
      </c>
      <c r="U38" s="106">
        <v>0</v>
      </c>
      <c r="V38" s="107" t="s">
        <v>187</v>
      </c>
      <c r="W38" s="105" t="s">
        <v>186</v>
      </c>
      <c r="X38" s="106">
        <v>-17.100000000000001</v>
      </c>
      <c r="Y38" s="108" t="s">
        <v>187</v>
      </c>
      <c r="Z38" s="105" t="s">
        <v>186</v>
      </c>
      <c r="AA38" s="106">
        <v>-23.8</v>
      </c>
      <c r="AB38" s="108" t="s">
        <v>187</v>
      </c>
      <c r="AD38" s="374"/>
      <c r="AE38" s="421"/>
      <c r="AF38" s="421"/>
    </row>
    <row r="39" spans="2:41" ht="17.25" customHeight="1" x14ac:dyDescent="0.15">
      <c r="B39" s="335"/>
      <c r="C39" s="410" t="s">
        <v>13</v>
      </c>
      <c r="D39" s="410"/>
      <c r="E39" s="342">
        <f>SUM(K39:P39)</f>
        <v>170</v>
      </c>
      <c r="F39" s="343"/>
      <c r="G39" s="343"/>
      <c r="H39" s="342">
        <v>40</v>
      </c>
      <c r="I39" s="343"/>
      <c r="J39" s="343"/>
      <c r="K39" s="342">
        <v>94</v>
      </c>
      <c r="L39" s="343"/>
      <c r="M39" s="372"/>
      <c r="N39" s="342">
        <v>76</v>
      </c>
      <c r="O39" s="343"/>
      <c r="P39" s="372"/>
      <c r="Q39" s="343">
        <f>SUM(W39:AB39)</f>
        <v>73</v>
      </c>
      <c r="R39" s="343"/>
      <c r="S39" s="343"/>
      <c r="T39" s="342">
        <v>20</v>
      </c>
      <c r="U39" s="343"/>
      <c r="V39" s="343"/>
      <c r="W39" s="342">
        <v>30</v>
      </c>
      <c r="X39" s="343"/>
      <c r="Y39" s="372"/>
      <c r="Z39" s="342">
        <v>43</v>
      </c>
      <c r="AA39" s="343"/>
      <c r="AB39" s="372"/>
      <c r="AD39" s="14"/>
      <c r="AE39" s="15"/>
      <c r="AF39" s="14"/>
    </row>
    <row r="40" spans="2:41" ht="17.25" customHeight="1" x14ac:dyDescent="0.15">
      <c r="B40" s="335"/>
      <c r="C40" s="330"/>
      <c r="D40" s="411"/>
      <c r="E40" s="105" t="s">
        <v>90</v>
      </c>
      <c r="F40" s="106">
        <v>-6.1</v>
      </c>
      <c r="G40" s="107" t="s">
        <v>91</v>
      </c>
      <c r="H40" s="105" t="s">
        <v>186</v>
      </c>
      <c r="I40" s="106">
        <v>2.6</v>
      </c>
      <c r="J40" s="107" t="s">
        <v>187</v>
      </c>
      <c r="K40" s="105" t="s">
        <v>186</v>
      </c>
      <c r="L40" s="106">
        <v>2.2000000000000002</v>
      </c>
      <c r="M40" s="108" t="s">
        <v>187</v>
      </c>
      <c r="N40" s="105" t="s">
        <v>186</v>
      </c>
      <c r="O40" s="106">
        <v>-14.6</v>
      </c>
      <c r="P40" s="108" t="s">
        <v>187</v>
      </c>
      <c r="Q40" s="107" t="s">
        <v>186</v>
      </c>
      <c r="R40" s="106">
        <v>-3.9</v>
      </c>
      <c r="S40" s="107" t="s">
        <v>187</v>
      </c>
      <c r="T40" s="105" t="s">
        <v>186</v>
      </c>
      <c r="U40" s="106">
        <v>17.600000000000001</v>
      </c>
      <c r="V40" s="107" t="s">
        <v>187</v>
      </c>
      <c r="W40" s="105" t="s">
        <v>186</v>
      </c>
      <c r="X40" s="106">
        <v>-14.3</v>
      </c>
      <c r="Y40" s="108" t="s">
        <v>187</v>
      </c>
      <c r="Z40" s="105" t="s">
        <v>186</v>
      </c>
      <c r="AA40" s="106">
        <v>4.9000000000000004</v>
      </c>
      <c r="AB40" s="108" t="s">
        <v>187</v>
      </c>
      <c r="AD40" s="374"/>
      <c r="AE40" s="421"/>
      <c r="AF40" s="421"/>
    </row>
    <row r="41" spans="2:41" ht="17.25" customHeight="1" x14ac:dyDescent="0.15">
      <c r="B41" s="335"/>
      <c r="C41" s="410" t="s">
        <v>15</v>
      </c>
      <c r="D41" s="410"/>
      <c r="E41" s="342">
        <f>SUM(K41:P41)</f>
        <v>153</v>
      </c>
      <c r="F41" s="343"/>
      <c r="G41" s="343"/>
      <c r="H41" s="342">
        <v>40</v>
      </c>
      <c r="I41" s="343"/>
      <c r="J41" s="343"/>
      <c r="K41" s="342">
        <v>76</v>
      </c>
      <c r="L41" s="343"/>
      <c r="M41" s="372"/>
      <c r="N41" s="342">
        <v>77</v>
      </c>
      <c r="O41" s="343"/>
      <c r="P41" s="372"/>
      <c r="Q41" s="343">
        <f>SUM(W41:AB41)</f>
        <v>63</v>
      </c>
      <c r="R41" s="343"/>
      <c r="S41" s="343"/>
      <c r="T41" s="342">
        <v>15</v>
      </c>
      <c r="U41" s="343"/>
      <c r="V41" s="343"/>
      <c r="W41" s="342">
        <v>25</v>
      </c>
      <c r="X41" s="343"/>
      <c r="Y41" s="372"/>
      <c r="Z41" s="342">
        <v>38</v>
      </c>
      <c r="AA41" s="343"/>
      <c r="AB41" s="372"/>
      <c r="AD41" s="14"/>
      <c r="AE41" s="15"/>
      <c r="AF41" s="14"/>
    </row>
    <row r="42" spans="2:41" ht="17.25" customHeight="1" x14ac:dyDescent="0.15">
      <c r="B42" s="335"/>
      <c r="C42" s="330"/>
      <c r="D42" s="411"/>
      <c r="E42" s="105" t="s">
        <v>90</v>
      </c>
      <c r="F42" s="106">
        <v>-19</v>
      </c>
      <c r="G42" s="107" t="s">
        <v>91</v>
      </c>
      <c r="H42" s="105" t="s">
        <v>186</v>
      </c>
      <c r="I42" s="106">
        <v>-9.1</v>
      </c>
      <c r="J42" s="107" t="s">
        <v>187</v>
      </c>
      <c r="K42" s="105" t="s">
        <v>186</v>
      </c>
      <c r="L42" s="106">
        <v>-33.299999999999997</v>
      </c>
      <c r="M42" s="108" t="s">
        <v>187</v>
      </c>
      <c r="N42" s="105" t="s">
        <v>186</v>
      </c>
      <c r="O42" s="106">
        <v>2.7</v>
      </c>
      <c r="P42" s="108" t="s">
        <v>187</v>
      </c>
      <c r="Q42" s="107" t="s">
        <v>186</v>
      </c>
      <c r="R42" s="106">
        <v>-21.3</v>
      </c>
      <c r="S42" s="107" t="s">
        <v>187</v>
      </c>
      <c r="T42" s="105" t="s">
        <v>186</v>
      </c>
      <c r="U42" s="106">
        <v>-31.8</v>
      </c>
      <c r="V42" s="107" t="s">
        <v>187</v>
      </c>
      <c r="W42" s="105" t="s">
        <v>186</v>
      </c>
      <c r="X42" s="106">
        <v>-41.9</v>
      </c>
      <c r="Y42" s="108" t="s">
        <v>187</v>
      </c>
      <c r="Z42" s="105" t="s">
        <v>186</v>
      </c>
      <c r="AA42" s="106">
        <v>2.7</v>
      </c>
      <c r="AB42" s="108" t="s">
        <v>187</v>
      </c>
      <c r="AD42" s="374"/>
      <c r="AE42" s="421"/>
      <c r="AF42" s="421"/>
    </row>
    <row r="43" spans="2:41" ht="17.25" customHeight="1" x14ac:dyDescent="0.15">
      <c r="B43" s="335"/>
      <c r="C43" s="410" t="s">
        <v>16</v>
      </c>
      <c r="D43" s="410"/>
      <c r="E43" s="342">
        <f>SUM(K43:P43)</f>
        <v>228</v>
      </c>
      <c r="F43" s="343"/>
      <c r="G43" s="343"/>
      <c r="H43" s="342">
        <v>63</v>
      </c>
      <c r="I43" s="343"/>
      <c r="J43" s="343"/>
      <c r="K43" s="342">
        <v>149</v>
      </c>
      <c r="L43" s="343"/>
      <c r="M43" s="372"/>
      <c r="N43" s="342">
        <v>79</v>
      </c>
      <c r="O43" s="343"/>
      <c r="P43" s="372"/>
      <c r="Q43" s="343">
        <f>SUM(W43:AB43)</f>
        <v>77</v>
      </c>
      <c r="R43" s="343"/>
      <c r="S43" s="343"/>
      <c r="T43" s="342">
        <v>16</v>
      </c>
      <c r="U43" s="343"/>
      <c r="V43" s="343"/>
      <c r="W43" s="342">
        <v>37</v>
      </c>
      <c r="X43" s="343"/>
      <c r="Y43" s="372"/>
      <c r="Z43" s="342">
        <v>40</v>
      </c>
      <c r="AA43" s="343"/>
      <c r="AB43" s="372"/>
      <c r="AD43" s="14"/>
      <c r="AE43" s="15"/>
      <c r="AF43" s="14"/>
    </row>
    <row r="44" spans="2:41" ht="17.25" customHeight="1" x14ac:dyDescent="0.15">
      <c r="B44" s="385"/>
      <c r="C44" s="409"/>
      <c r="D44" s="409"/>
      <c r="E44" s="98" t="s">
        <v>90</v>
      </c>
      <c r="F44" s="99">
        <v>-22.7</v>
      </c>
      <c r="G44" s="103" t="s">
        <v>91</v>
      </c>
      <c r="H44" s="98" t="s">
        <v>186</v>
      </c>
      <c r="I44" s="99">
        <v>-13.7</v>
      </c>
      <c r="J44" s="103" t="s">
        <v>187</v>
      </c>
      <c r="K44" s="98" t="s">
        <v>186</v>
      </c>
      <c r="L44" s="99">
        <v>-14.9</v>
      </c>
      <c r="M44" s="100" t="s">
        <v>187</v>
      </c>
      <c r="N44" s="98" t="s">
        <v>186</v>
      </c>
      <c r="O44" s="99">
        <v>-34.200000000000003</v>
      </c>
      <c r="P44" s="100" t="s">
        <v>187</v>
      </c>
      <c r="Q44" s="103" t="s">
        <v>186</v>
      </c>
      <c r="R44" s="99">
        <v>-22.2</v>
      </c>
      <c r="S44" s="103" t="s">
        <v>187</v>
      </c>
      <c r="T44" s="98" t="s">
        <v>186</v>
      </c>
      <c r="U44" s="99">
        <v>-44.8</v>
      </c>
      <c r="V44" s="103" t="s">
        <v>187</v>
      </c>
      <c r="W44" s="98" t="s">
        <v>186</v>
      </c>
      <c r="X44" s="99">
        <v>-28.8</v>
      </c>
      <c r="Y44" s="100" t="s">
        <v>187</v>
      </c>
      <c r="Z44" s="98" t="s">
        <v>186</v>
      </c>
      <c r="AA44" s="99">
        <v>-14.9</v>
      </c>
      <c r="AB44" s="100" t="s">
        <v>187</v>
      </c>
      <c r="AD44" s="374"/>
      <c r="AE44" s="421"/>
      <c r="AF44" s="421"/>
    </row>
    <row r="45" spans="2:41" ht="18" customHeight="1" x14ac:dyDescent="0.1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B45" s="10"/>
      <c r="AD45" s="14"/>
      <c r="AE45" s="15"/>
      <c r="AF45" s="14"/>
    </row>
    <row r="46" spans="2:41" x14ac:dyDescent="0.15">
      <c r="B46" s="382" t="s">
        <v>208</v>
      </c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  <c r="S46" s="382"/>
      <c r="T46" s="382"/>
      <c r="U46" s="382"/>
      <c r="V46" s="382"/>
      <c r="W46" s="382"/>
      <c r="X46" s="382"/>
      <c r="Y46" s="382"/>
      <c r="Z46" s="382"/>
      <c r="AA46" s="382"/>
      <c r="AB46" s="382"/>
    </row>
    <row r="47" spans="2:41" x14ac:dyDescent="0.15">
      <c r="B47" s="3"/>
      <c r="C47" s="3"/>
      <c r="D47" s="3"/>
      <c r="E47" s="3"/>
    </row>
  </sheetData>
  <mergeCells count="312">
    <mergeCell ref="Z25:AB25"/>
    <mergeCell ref="AD25:AF25"/>
    <mergeCell ref="E26:G26"/>
    <mergeCell ref="H26:J26"/>
    <mergeCell ref="K26:M26"/>
    <mergeCell ref="N26:P26"/>
    <mergeCell ref="Q26:S26"/>
    <mergeCell ref="T26:V26"/>
    <mergeCell ref="W26:Y26"/>
    <mergeCell ref="Z26:AB26"/>
    <mergeCell ref="AD26:AF26"/>
    <mergeCell ref="E13:G13"/>
    <mergeCell ref="H14:J14"/>
    <mergeCell ref="E14:G14"/>
    <mergeCell ref="H15:J15"/>
    <mergeCell ref="K15:M15"/>
    <mergeCell ref="H13:J13"/>
    <mergeCell ref="H10:J10"/>
    <mergeCell ref="E19:G19"/>
    <mergeCell ref="T16:V16"/>
    <mergeCell ref="E18:G18"/>
    <mergeCell ref="H18:J18"/>
    <mergeCell ref="Q14:S14"/>
    <mergeCell ref="H16:J16"/>
    <mergeCell ref="K16:M16"/>
    <mergeCell ref="H19:J19"/>
    <mergeCell ref="Q19:S19"/>
    <mergeCell ref="T19:V19"/>
    <mergeCell ref="Q18:S18"/>
    <mergeCell ref="T18:V18"/>
    <mergeCell ref="Q17:S17"/>
    <mergeCell ref="T17:V17"/>
    <mergeCell ref="K17:M17"/>
    <mergeCell ref="K19:M19"/>
    <mergeCell ref="K12:M12"/>
    <mergeCell ref="C3:D3"/>
    <mergeCell ref="E3:P3"/>
    <mergeCell ref="Q3:AB3"/>
    <mergeCell ref="H6:J6"/>
    <mergeCell ref="T6:V6"/>
    <mergeCell ref="Z5:AB6"/>
    <mergeCell ref="E4:G6"/>
    <mergeCell ref="Q4:S6"/>
    <mergeCell ref="W5:Y6"/>
    <mergeCell ref="K5:M6"/>
    <mergeCell ref="N5:P6"/>
    <mergeCell ref="Z7:AB7"/>
    <mergeCell ref="W7:Y7"/>
    <mergeCell ref="T7:V7"/>
    <mergeCell ref="K8:M8"/>
    <mergeCell ref="K14:M14"/>
    <mergeCell ref="Q7:S7"/>
    <mergeCell ref="W8:Y8"/>
    <mergeCell ref="W13:Y13"/>
    <mergeCell ref="Q12:S12"/>
    <mergeCell ref="N13:P13"/>
    <mergeCell ref="K13:M13"/>
    <mergeCell ref="K10:M10"/>
    <mergeCell ref="N11:P11"/>
    <mergeCell ref="W12:Y12"/>
    <mergeCell ref="W11:Y11"/>
    <mergeCell ref="W10:Y10"/>
    <mergeCell ref="T12:V12"/>
    <mergeCell ref="T14:V14"/>
    <mergeCell ref="W14:Y14"/>
    <mergeCell ref="N14:P14"/>
    <mergeCell ref="N12:P12"/>
    <mergeCell ref="K7:M7"/>
    <mergeCell ref="K9:M9"/>
    <mergeCell ref="K11:M11"/>
    <mergeCell ref="T22:V22"/>
    <mergeCell ref="W22:Y22"/>
    <mergeCell ref="N24:P24"/>
    <mergeCell ref="Q24:S24"/>
    <mergeCell ref="T24:V24"/>
    <mergeCell ref="W24:Y24"/>
    <mergeCell ref="W20:Y20"/>
    <mergeCell ref="T28:V28"/>
    <mergeCell ref="Q28:S28"/>
    <mergeCell ref="T21:V21"/>
    <mergeCell ref="Q20:S20"/>
    <mergeCell ref="T20:V20"/>
    <mergeCell ref="N25:P25"/>
    <mergeCell ref="Q25:S25"/>
    <mergeCell ref="T25:V25"/>
    <mergeCell ref="W25:Y25"/>
    <mergeCell ref="AD23:AF23"/>
    <mergeCell ref="AD22:AF22"/>
    <mergeCell ref="AD21:AF21"/>
    <mergeCell ref="AD24:AF24"/>
    <mergeCell ref="Z24:AB24"/>
    <mergeCell ref="W43:Y43"/>
    <mergeCell ref="W35:Y35"/>
    <mergeCell ref="W41:Y41"/>
    <mergeCell ref="Z27:AB27"/>
    <mergeCell ref="W28:Y28"/>
    <mergeCell ref="W29:Y29"/>
    <mergeCell ref="Z29:AB29"/>
    <mergeCell ref="Z28:AB28"/>
    <mergeCell ref="W31:Y31"/>
    <mergeCell ref="Z31:AB31"/>
    <mergeCell ref="W27:Y27"/>
    <mergeCell ref="Z33:AB33"/>
    <mergeCell ref="W39:Y39"/>
    <mergeCell ref="Z41:AB41"/>
    <mergeCell ref="Z43:AB43"/>
    <mergeCell ref="W37:Y37"/>
    <mergeCell ref="Z39:AB39"/>
    <mergeCell ref="Z37:AB37"/>
    <mergeCell ref="W33:Y33"/>
    <mergeCell ref="N43:P43"/>
    <mergeCell ref="T43:V43"/>
    <mergeCell ref="Q37:S37"/>
    <mergeCell ref="K39:M39"/>
    <mergeCell ref="Z35:AB35"/>
    <mergeCell ref="T29:V29"/>
    <mergeCell ref="AD28:AF28"/>
    <mergeCell ref="AD29:AF29"/>
    <mergeCell ref="AD7:AF7"/>
    <mergeCell ref="AD8:AF8"/>
    <mergeCell ref="AD9:AF9"/>
    <mergeCell ref="AD10:AF10"/>
    <mergeCell ref="AD11:AF11"/>
    <mergeCell ref="AD13:AF13"/>
    <mergeCell ref="AD27:AF27"/>
    <mergeCell ref="AD14:AF14"/>
    <mergeCell ref="AD15:AF15"/>
    <mergeCell ref="AD19:AF19"/>
    <mergeCell ref="AD18:AF18"/>
    <mergeCell ref="AD17:AF17"/>
    <mergeCell ref="AD16:AF16"/>
    <mergeCell ref="AD20:AF20"/>
    <mergeCell ref="K37:M37"/>
    <mergeCell ref="N37:P37"/>
    <mergeCell ref="AD44:AF44"/>
    <mergeCell ref="AD30:AF30"/>
    <mergeCell ref="AD36:AF36"/>
    <mergeCell ref="AD38:AF38"/>
    <mergeCell ref="AD32:AF32"/>
    <mergeCell ref="AD40:AF40"/>
    <mergeCell ref="AD42:AF42"/>
    <mergeCell ref="AD34:AF34"/>
    <mergeCell ref="T37:V37"/>
    <mergeCell ref="T41:V41"/>
    <mergeCell ref="T39:V39"/>
    <mergeCell ref="T31:V31"/>
    <mergeCell ref="T35:V35"/>
    <mergeCell ref="T33:V33"/>
    <mergeCell ref="H37:J37"/>
    <mergeCell ref="E37:G37"/>
    <mergeCell ref="N29:P29"/>
    <mergeCell ref="E33:G33"/>
    <mergeCell ref="N33:P33"/>
    <mergeCell ref="H33:J33"/>
    <mergeCell ref="K33:M33"/>
    <mergeCell ref="K35:M35"/>
    <mergeCell ref="E31:G31"/>
    <mergeCell ref="H31:J31"/>
    <mergeCell ref="E29:G29"/>
    <mergeCell ref="H29:J29"/>
    <mergeCell ref="K31:M31"/>
    <mergeCell ref="N35:P35"/>
    <mergeCell ref="K20:M20"/>
    <mergeCell ref="Q16:S16"/>
    <mergeCell ref="H9:J9"/>
    <mergeCell ref="K29:M29"/>
    <mergeCell ref="H35:J35"/>
    <mergeCell ref="Q31:S31"/>
    <mergeCell ref="N18:P18"/>
    <mergeCell ref="N17:P17"/>
    <mergeCell ref="Q22:S22"/>
    <mergeCell ref="Q29:S29"/>
    <mergeCell ref="Q35:S35"/>
    <mergeCell ref="N19:P19"/>
    <mergeCell ref="H25:J25"/>
    <mergeCell ref="K25:M25"/>
    <mergeCell ref="Q27:S27"/>
    <mergeCell ref="H27:J27"/>
    <mergeCell ref="N31:P31"/>
    <mergeCell ref="N28:P28"/>
    <mergeCell ref="H28:J28"/>
    <mergeCell ref="E28:G28"/>
    <mergeCell ref="E22:G22"/>
    <mergeCell ref="H22:J22"/>
    <mergeCell ref="K22:M22"/>
    <mergeCell ref="N22:P22"/>
    <mergeCell ref="E23:G23"/>
    <mergeCell ref="K28:M28"/>
    <mergeCell ref="E24:G24"/>
    <mergeCell ref="H24:J24"/>
    <mergeCell ref="K24:M24"/>
    <mergeCell ref="E25:G25"/>
    <mergeCell ref="B29:B32"/>
    <mergeCell ref="E39:G39"/>
    <mergeCell ref="B38:B44"/>
    <mergeCell ref="C37:D37"/>
    <mergeCell ref="N41:P41"/>
    <mergeCell ref="C40:D40"/>
    <mergeCell ref="E41:G41"/>
    <mergeCell ref="C10:D10"/>
    <mergeCell ref="E15:G15"/>
    <mergeCell ref="E16:G16"/>
    <mergeCell ref="H23:J23"/>
    <mergeCell ref="B14:C14"/>
    <mergeCell ref="E20:G20"/>
    <mergeCell ref="H20:J20"/>
    <mergeCell ref="B17:C17"/>
    <mergeCell ref="E17:G17"/>
    <mergeCell ref="H17:J17"/>
    <mergeCell ref="E21:G21"/>
    <mergeCell ref="H21:J21"/>
    <mergeCell ref="B7:B13"/>
    <mergeCell ref="E11:G11"/>
    <mergeCell ref="H11:J11"/>
    <mergeCell ref="E12:G12"/>
    <mergeCell ref="H8:J8"/>
    <mergeCell ref="E7:G7"/>
    <mergeCell ref="C8:D8"/>
    <mergeCell ref="E10:G10"/>
    <mergeCell ref="C13:D13"/>
    <mergeCell ref="C9:D9"/>
    <mergeCell ref="C39:D39"/>
    <mergeCell ref="C38:D38"/>
    <mergeCell ref="N16:P16"/>
    <mergeCell ref="K21:M21"/>
    <mergeCell ref="N21:P21"/>
    <mergeCell ref="N20:P20"/>
    <mergeCell ref="C29:D29"/>
    <mergeCell ref="C35:D35"/>
    <mergeCell ref="C32:D32"/>
    <mergeCell ref="C31:D31"/>
    <mergeCell ref="C30:D30"/>
    <mergeCell ref="H12:J12"/>
    <mergeCell ref="C11:D11"/>
    <mergeCell ref="E9:G9"/>
    <mergeCell ref="C12:D12"/>
    <mergeCell ref="C7:D7"/>
    <mergeCell ref="E8:G8"/>
    <mergeCell ref="H7:J7"/>
    <mergeCell ref="C36:D36"/>
    <mergeCell ref="W15:Y15"/>
    <mergeCell ref="Z14:AB14"/>
    <mergeCell ref="Z15:AB15"/>
    <mergeCell ref="Q15:S15"/>
    <mergeCell ref="Z22:AB22"/>
    <mergeCell ref="Z17:AB17"/>
    <mergeCell ref="Z16:AB16"/>
    <mergeCell ref="K23:M23"/>
    <mergeCell ref="N23:P23"/>
    <mergeCell ref="Q23:S23"/>
    <mergeCell ref="T23:V23"/>
    <mergeCell ref="W23:Y23"/>
    <mergeCell ref="Z23:AB23"/>
    <mergeCell ref="Q21:S21"/>
    <mergeCell ref="W21:Y21"/>
    <mergeCell ref="Z21:AB21"/>
    <mergeCell ref="Z20:AB20"/>
    <mergeCell ref="W19:Y19"/>
    <mergeCell ref="Z19:AB19"/>
    <mergeCell ref="K18:M18"/>
    <mergeCell ref="W18:Y18"/>
    <mergeCell ref="Z18:AB18"/>
    <mergeCell ref="W17:Y17"/>
    <mergeCell ref="W16:Y16"/>
    <mergeCell ref="B46:AB46"/>
    <mergeCell ref="E27:G27"/>
    <mergeCell ref="T27:V27"/>
    <mergeCell ref="E35:G35"/>
    <mergeCell ref="Q33:S33"/>
    <mergeCell ref="H43:J43"/>
    <mergeCell ref="K43:M43"/>
    <mergeCell ref="H41:J41"/>
    <mergeCell ref="K41:M41"/>
    <mergeCell ref="N39:P39"/>
    <mergeCell ref="N27:P27"/>
    <mergeCell ref="K27:M27"/>
    <mergeCell ref="C44:D44"/>
    <mergeCell ref="C43:D43"/>
    <mergeCell ref="E43:G43"/>
    <mergeCell ref="C41:D41"/>
    <mergeCell ref="C42:D42"/>
    <mergeCell ref="Q43:S43"/>
    <mergeCell ref="Q39:S39"/>
    <mergeCell ref="Q41:S41"/>
    <mergeCell ref="H39:J39"/>
    <mergeCell ref="B28:D28"/>
    <mergeCell ref="C34:D34"/>
    <mergeCell ref="C33:D33"/>
    <mergeCell ref="X2:AB2"/>
    <mergeCell ref="N7:P7"/>
    <mergeCell ref="N8:P8"/>
    <mergeCell ref="N10:P10"/>
    <mergeCell ref="Z13:AB13"/>
    <mergeCell ref="T15:V15"/>
    <mergeCell ref="Z9:AB9"/>
    <mergeCell ref="Z11:AB11"/>
    <mergeCell ref="T11:V11"/>
    <mergeCell ref="Z10:AB10"/>
    <mergeCell ref="Q13:S13"/>
    <mergeCell ref="Z8:AB8"/>
    <mergeCell ref="Q9:S9"/>
    <mergeCell ref="Z12:AB12"/>
    <mergeCell ref="T13:V13"/>
    <mergeCell ref="T10:V10"/>
    <mergeCell ref="T9:V9"/>
    <mergeCell ref="W9:Y9"/>
    <mergeCell ref="N15:P15"/>
    <mergeCell ref="T8:V8"/>
    <mergeCell ref="Q8:S8"/>
    <mergeCell ref="Q10:S10"/>
    <mergeCell ref="Q11:S11"/>
    <mergeCell ref="N9:P9"/>
  </mergeCells>
  <phoneticPr fontId="3"/>
  <pageMargins left="0.51181102362204722" right="0.19685039370078741" top="0.59055118110236227" bottom="0" header="0.39370078740157483" footer="0.19685039370078741"/>
  <pageSetup paperSize="9" scale="96" orientation="portrait" blackAndWhite="1" r:id="rId1"/>
  <headerFooter alignWithMargins="0"/>
  <colBreaks count="1" manualBreakCount="1">
    <brk id="2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0.39997558519241921"/>
    <pageSetUpPr fitToPage="1"/>
  </sheetPr>
  <dimension ref="B1:AO49"/>
  <sheetViews>
    <sheetView view="pageBreakPreview" zoomScaleNormal="100" zoomScaleSheetLayoutView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3.625" style="10" customWidth="1"/>
    <col min="2" max="2" width="3.125" style="10" customWidth="1"/>
    <col min="3" max="3" width="4" style="10" customWidth="1"/>
    <col min="4" max="4" width="6.5" style="10" customWidth="1"/>
    <col min="5" max="5" width="1.25" style="10" customWidth="1"/>
    <col min="6" max="6" width="6.625" style="10" customWidth="1"/>
    <col min="7" max="8" width="1.25" style="10" customWidth="1"/>
    <col min="9" max="9" width="6.125" style="10" customWidth="1"/>
    <col min="10" max="11" width="1.25" style="10" customWidth="1"/>
    <col min="12" max="12" width="6.125" style="10" customWidth="1"/>
    <col min="13" max="14" width="1.25" style="10" customWidth="1"/>
    <col min="15" max="15" width="6.375" style="10" customWidth="1"/>
    <col min="16" max="17" width="1.25" style="10" customWidth="1"/>
    <col min="18" max="18" width="6" style="10" customWidth="1"/>
    <col min="19" max="19" width="1.25" style="10" customWidth="1"/>
    <col min="20" max="20" width="3.625" style="10" hidden="1" customWidth="1"/>
    <col min="21" max="21" width="0.125" style="10" hidden="1" customWidth="1"/>
    <col min="22" max="22" width="3.125" style="10" hidden="1" customWidth="1"/>
    <col min="23" max="23" width="1.25" style="10" customWidth="1"/>
    <col min="24" max="24" width="6.125" style="10" customWidth="1"/>
    <col min="25" max="26" width="1.25" style="10" customWidth="1"/>
    <col min="27" max="27" width="6.25" style="10" customWidth="1"/>
    <col min="28" max="29" width="1.25" style="10" customWidth="1"/>
    <col min="30" max="30" width="6.25" style="10" customWidth="1"/>
    <col min="31" max="32" width="1.25" style="10" customWidth="1"/>
    <col min="33" max="33" width="5.625" style="10" customWidth="1"/>
    <col min="34" max="35" width="1.25" style="10" customWidth="1"/>
    <col min="36" max="36" width="5.625" style="10" customWidth="1"/>
    <col min="37" max="37" width="1.375" style="10" customWidth="1"/>
    <col min="38" max="38" width="1.25" style="10" customWidth="1"/>
    <col min="39" max="39" width="10.875" style="10" customWidth="1"/>
    <col min="40" max="40" width="1.625" style="10" customWidth="1"/>
    <col min="41" max="16384" width="9" style="10"/>
  </cols>
  <sheetData>
    <row r="1" spans="2:41" ht="15" customHeight="1" x14ac:dyDescent="0.15"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</row>
    <row r="2" spans="2:41" ht="27" customHeight="1" x14ac:dyDescent="0.15">
      <c r="B2" s="19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W2" s="20"/>
      <c r="X2" s="20"/>
      <c r="Y2" s="20"/>
      <c r="AA2" s="5"/>
      <c r="AB2" s="5"/>
      <c r="AC2" s="5"/>
      <c r="AD2" s="5"/>
      <c r="AE2" s="5"/>
      <c r="AF2" s="5"/>
      <c r="AG2" s="300" t="s">
        <v>191</v>
      </c>
      <c r="AH2" s="392"/>
      <c r="AI2" s="392"/>
      <c r="AJ2" s="392"/>
      <c r="AK2" s="392"/>
    </row>
    <row r="3" spans="2:41" ht="25.5" customHeight="1" x14ac:dyDescent="0.15">
      <c r="B3" s="74"/>
      <c r="C3" s="363" t="s">
        <v>152</v>
      </c>
      <c r="D3" s="364"/>
      <c r="E3" s="314" t="s">
        <v>21</v>
      </c>
      <c r="F3" s="314"/>
      <c r="G3" s="314"/>
      <c r="H3" s="314"/>
      <c r="I3" s="314"/>
      <c r="J3" s="314"/>
      <c r="K3" s="314"/>
      <c r="L3" s="314"/>
      <c r="M3" s="314"/>
      <c r="N3" s="313" t="s">
        <v>22</v>
      </c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5"/>
      <c r="Z3" s="427" t="s">
        <v>182</v>
      </c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5"/>
      <c r="AL3" s="5"/>
      <c r="AM3" s="5"/>
    </row>
    <row r="4" spans="2:41" ht="25.5" customHeight="1" x14ac:dyDescent="0.15">
      <c r="B4" s="75"/>
      <c r="D4" s="89"/>
      <c r="E4" s="426"/>
      <c r="F4" s="426"/>
      <c r="G4" s="426"/>
      <c r="H4" s="435" t="s">
        <v>106</v>
      </c>
      <c r="I4" s="317"/>
      <c r="J4" s="318"/>
      <c r="K4" s="435" t="s">
        <v>123</v>
      </c>
      <c r="L4" s="317"/>
      <c r="M4" s="317"/>
      <c r="N4" s="425"/>
      <c r="O4" s="426"/>
      <c r="P4" s="426"/>
      <c r="Q4" s="435" t="s">
        <v>180</v>
      </c>
      <c r="R4" s="438"/>
      <c r="S4" s="438"/>
      <c r="T4" s="70"/>
      <c r="U4" s="70"/>
      <c r="V4" s="70"/>
      <c r="W4" s="435" t="s">
        <v>123</v>
      </c>
      <c r="X4" s="317"/>
      <c r="Y4" s="318"/>
      <c r="Z4" s="426"/>
      <c r="AA4" s="426"/>
      <c r="AB4" s="426"/>
      <c r="AC4" s="313" t="s">
        <v>4</v>
      </c>
      <c r="AD4" s="314"/>
      <c r="AE4" s="314"/>
      <c r="AF4" s="314"/>
      <c r="AG4" s="314"/>
      <c r="AH4" s="315"/>
      <c r="AI4" s="435" t="s">
        <v>123</v>
      </c>
      <c r="AJ4" s="438"/>
      <c r="AK4" s="445"/>
    </row>
    <row r="5" spans="2:41" ht="25.5" customHeight="1" x14ac:dyDescent="0.15">
      <c r="B5" s="76" t="s">
        <v>5</v>
      </c>
      <c r="D5" s="89"/>
      <c r="E5" s="426"/>
      <c r="F5" s="426"/>
      <c r="G5" s="426"/>
      <c r="H5" s="319"/>
      <c r="I5" s="320"/>
      <c r="J5" s="321"/>
      <c r="K5" s="319"/>
      <c r="L5" s="320"/>
      <c r="M5" s="320"/>
      <c r="N5" s="425"/>
      <c r="O5" s="426"/>
      <c r="P5" s="426"/>
      <c r="Q5" s="439"/>
      <c r="R5" s="440"/>
      <c r="S5" s="440"/>
      <c r="T5" s="437" t="s">
        <v>23</v>
      </c>
      <c r="U5" s="437"/>
      <c r="V5" s="437"/>
      <c r="W5" s="319"/>
      <c r="X5" s="320"/>
      <c r="Y5" s="321"/>
      <c r="Z5" s="426"/>
      <c r="AA5" s="426"/>
      <c r="AB5" s="426"/>
      <c r="AC5" s="81"/>
      <c r="AD5" s="68"/>
      <c r="AE5" s="68"/>
      <c r="AF5" s="442" t="s">
        <v>24</v>
      </c>
      <c r="AG5" s="443"/>
      <c r="AH5" s="444"/>
      <c r="AI5" s="439"/>
      <c r="AJ5" s="440"/>
      <c r="AK5" s="446"/>
      <c r="AL5" s="440"/>
      <c r="AM5" s="440"/>
      <c r="AN5" s="440"/>
    </row>
    <row r="6" spans="2:41" ht="17.25" customHeight="1" x14ac:dyDescent="0.15">
      <c r="B6" s="357" t="s">
        <v>7</v>
      </c>
      <c r="C6" s="420">
        <v>25</v>
      </c>
      <c r="D6" s="366"/>
      <c r="E6" s="394">
        <v>14872</v>
      </c>
      <c r="F6" s="394"/>
      <c r="G6" s="394"/>
      <c r="H6" s="393">
        <v>7889</v>
      </c>
      <c r="I6" s="394"/>
      <c r="J6" s="395"/>
      <c r="K6" s="393">
        <v>6983</v>
      </c>
      <c r="L6" s="394"/>
      <c r="M6" s="394"/>
      <c r="N6" s="393">
        <v>5727</v>
      </c>
      <c r="O6" s="394"/>
      <c r="P6" s="394"/>
      <c r="Q6" s="393">
        <v>3040</v>
      </c>
      <c r="R6" s="394"/>
      <c r="S6" s="394"/>
      <c r="T6" s="394"/>
      <c r="U6" s="394"/>
      <c r="V6" s="394"/>
      <c r="W6" s="393">
        <v>2687</v>
      </c>
      <c r="X6" s="394"/>
      <c r="Y6" s="395"/>
      <c r="Z6" s="394">
        <v>1520</v>
      </c>
      <c r="AA6" s="394"/>
      <c r="AB6" s="394"/>
      <c r="AC6" s="393">
        <v>875</v>
      </c>
      <c r="AD6" s="394"/>
      <c r="AE6" s="394"/>
      <c r="AF6" s="393">
        <v>77</v>
      </c>
      <c r="AG6" s="394"/>
      <c r="AH6" s="395"/>
      <c r="AI6" s="393">
        <v>645</v>
      </c>
      <c r="AJ6" s="394"/>
      <c r="AK6" s="395"/>
      <c r="AL6" s="441"/>
      <c r="AM6" s="441"/>
      <c r="AN6" s="441"/>
    </row>
    <row r="7" spans="2:41" ht="17.25" customHeight="1" x14ac:dyDescent="0.15">
      <c r="B7" s="358"/>
      <c r="C7" s="362">
        <v>26</v>
      </c>
      <c r="D7" s="352"/>
      <c r="E7" s="397">
        <v>15175</v>
      </c>
      <c r="F7" s="397"/>
      <c r="G7" s="397"/>
      <c r="H7" s="396">
        <v>8123</v>
      </c>
      <c r="I7" s="397"/>
      <c r="J7" s="398"/>
      <c r="K7" s="396">
        <v>7051</v>
      </c>
      <c r="L7" s="397"/>
      <c r="M7" s="397"/>
      <c r="N7" s="396">
        <v>5654</v>
      </c>
      <c r="O7" s="397"/>
      <c r="P7" s="397"/>
      <c r="Q7" s="396">
        <v>3031</v>
      </c>
      <c r="R7" s="397"/>
      <c r="S7" s="397"/>
      <c r="T7" s="397"/>
      <c r="U7" s="397"/>
      <c r="V7" s="397"/>
      <c r="W7" s="396">
        <v>2623</v>
      </c>
      <c r="X7" s="397"/>
      <c r="Y7" s="398"/>
      <c r="Z7" s="397">
        <v>1405</v>
      </c>
      <c r="AA7" s="397"/>
      <c r="AB7" s="397"/>
      <c r="AC7" s="396">
        <v>816</v>
      </c>
      <c r="AD7" s="397"/>
      <c r="AE7" s="397"/>
      <c r="AF7" s="396">
        <v>75</v>
      </c>
      <c r="AG7" s="397"/>
      <c r="AH7" s="398"/>
      <c r="AI7" s="396">
        <v>589</v>
      </c>
      <c r="AJ7" s="397"/>
      <c r="AK7" s="398"/>
      <c r="AL7" s="441"/>
      <c r="AM7" s="441"/>
      <c r="AN7" s="441"/>
    </row>
    <row r="8" spans="2:41" ht="17.25" customHeight="1" x14ac:dyDescent="0.15">
      <c r="B8" s="358"/>
      <c r="C8" s="362">
        <v>27</v>
      </c>
      <c r="D8" s="352"/>
      <c r="E8" s="397">
        <v>15904</v>
      </c>
      <c r="F8" s="397"/>
      <c r="G8" s="397"/>
      <c r="H8" s="396">
        <v>8243</v>
      </c>
      <c r="I8" s="397"/>
      <c r="J8" s="398"/>
      <c r="K8" s="396">
        <v>7661</v>
      </c>
      <c r="L8" s="397"/>
      <c r="M8" s="397"/>
      <c r="N8" s="396">
        <v>5985</v>
      </c>
      <c r="O8" s="397"/>
      <c r="P8" s="397"/>
      <c r="Q8" s="396">
        <v>3095</v>
      </c>
      <c r="R8" s="397"/>
      <c r="S8" s="397"/>
      <c r="T8" s="397"/>
      <c r="U8" s="397"/>
      <c r="V8" s="397"/>
      <c r="W8" s="396">
        <v>2891</v>
      </c>
      <c r="X8" s="397"/>
      <c r="Y8" s="398"/>
      <c r="Z8" s="397">
        <v>1368</v>
      </c>
      <c r="AA8" s="397"/>
      <c r="AB8" s="397"/>
      <c r="AC8" s="396">
        <v>781</v>
      </c>
      <c r="AD8" s="397"/>
      <c r="AE8" s="397"/>
      <c r="AF8" s="396">
        <v>66</v>
      </c>
      <c r="AG8" s="397"/>
      <c r="AH8" s="398"/>
      <c r="AI8" s="396">
        <v>588</v>
      </c>
      <c r="AJ8" s="397"/>
      <c r="AK8" s="398"/>
      <c r="AL8" s="441"/>
      <c r="AM8" s="441"/>
      <c r="AN8" s="441"/>
    </row>
    <row r="9" spans="2:41" ht="17.25" customHeight="1" x14ac:dyDescent="0.15">
      <c r="B9" s="358"/>
      <c r="C9" s="362">
        <v>28</v>
      </c>
      <c r="D9" s="352"/>
      <c r="E9" s="397">
        <v>16621</v>
      </c>
      <c r="F9" s="397"/>
      <c r="G9" s="397"/>
      <c r="H9" s="396">
        <v>8494</v>
      </c>
      <c r="I9" s="397"/>
      <c r="J9" s="398"/>
      <c r="K9" s="396">
        <v>8127</v>
      </c>
      <c r="L9" s="397"/>
      <c r="M9" s="397"/>
      <c r="N9" s="396">
        <v>6149</v>
      </c>
      <c r="O9" s="397"/>
      <c r="P9" s="397"/>
      <c r="Q9" s="396">
        <v>3117</v>
      </c>
      <c r="R9" s="397"/>
      <c r="S9" s="397"/>
      <c r="T9" s="397">
        <v>3032</v>
      </c>
      <c r="U9" s="397"/>
      <c r="V9" s="397"/>
      <c r="W9" s="396">
        <v>3032</v>
      </c>
      <c r="X9" s="397"/>
      <c r="Y9" s="398"/>
      <c r="Z9" s="397">
        <v>1342</v>
      </c>
      <c r="AA9" s="397"/>
      <c r="AB9" s="397"/>
      <c r="AC9" s="396">
        <v>730</v>
      </c>
      <c r="AD9" s="397"/>
      <c r="AE9" s="397"/>
      <c r="AF9" s="396">
        <v>59</v>
      </c>
      <c r="AG9" s="397"/>
      <c r="AH9" s="398"/>
      <c r="AI9" s="396">
        <v>612</v>
      </c>
      <c r="AJ9" s="397"/>
      <c r="AK9" s="398"/>
      <c r="AL9" s="441"/>
      <c r="AM9" s="441"/>
      <c r="AN9" s="441"/>
    </row>
    <row r="10" spans="2:41" ht="17.25" customHeight="1" x14ac:dyDescent="0.15">
      <c r="B10" s="358"/>
      <c r="C10" s="362">
        <v>29</v>
      </c>
      <c r="D10" s="352"/>
      <c r="E10" s="397">
        <v>17196</v>
      </c>
      <c r="F10" s="397"/>
      <c r="G10" s="397"/>
      <c r="H10" s="396">
        <v>8790</v>
      </c>
      <c r="I10" s="397"/>
      <c r="J10" s="398"/>
      <c r="K10" s="396">
        <v>8406</v>
      </c>
      <c r="L10" s="397"/>
      <c r="M10" s="397"/>
      <c r="N10" s="396">
        <v>6284</v>
      </c>
      <c r="O10" s="397"/>
      <c r="P10" s="397"/>
      <c r="Q10" s="396">
        <v>3211</v>
      </c>
      <c r="R10" s="397"/>
      <c r="S10" s="397"/>
      <c r="T10" s="397"/>
      <c r="U10" s="397"/>
      <c r="V10" s="397"/>
      <c r="W10" s="396">
        <v>3073</v>
      </c>
      <c r="X10" s="397"/>
      <c r="Y10" s="398"/>
      <c r="Z10" s="397">
        <v>1289</v>
      </c>
      <c r="AA10" s="397"/>
      <c r="AB10" s="397"/>
      <c r="AC10" s="396">
        <v>706</v>
      </c>
      <c r="AD10" s="397"/>
      <c r="AE10" s="397"/>
      <c r="AF10" s="396">
        <v>57</v>
      </c>
      <c r="AG10" s="397"/>
      <c r="AH10" s="398"/>
      <c r="AI10" s="396">
        <v>583</v>
      </c>
      <c r="AJ10" s="397"/>
      <c r="AK10" s="398"/>
      <c r="AL10" s="441"/>
      <c r="AM10" s="441"/>
      <c r="AN10" s="441"/>
    </row>
    <row r="11" spans="2:41" ht="17.25" customHeight="1" x14ac:dyDescent="0.15">
      <c r="B11" s="358"/>
      <c r="C11" s="362">
        <v>30</v>
      </c>
      <c r="D11" s="352"/>
      <c r="E11" s="397">
        <v>17494</v>
      </c>
      <c r="F11" s="397"/>
      <c r="G11" s="397"/>
      <c r="H11" s="396">
        <v>9245</v>
      </c>
      <c r="I11" s="397"/>
      <c r="J11" s="398"/>
      <c r="K11" s="396">
        <v>8249</v>
      </c>
      <c r="L11" s="397"/>
      <c r="M11" s="397"/>
      <c r="N11" s="396">
        <v>6365</v>
      </c>
      <c r="O11" s="397"/>
      <c r="P11" s="397"/>
      <c r="Q11" s="396">
        <v>3336</v>
      </c>
      <c r="R11" s="397"/>
      <c r="S11" s="397"/>
      <c r="T11" s="397">
        <v>3029</v>
      </c>
      <c r="U11" s="397"/>
      <c r="V11" s="397"/>
      <c r="W11" s="396">
        <v>3029</v>
      </c>
      <c r="X11" s="397"/>
      <c r="Y11" s="398"/>
      <c r="Z11" s="397">
        <v>1185</v>
      </c>
      <c r="AA11" s="397"/>
      <c r="AB11" s="397"/>
      <c r="AC11" s="396">
        <v>636</v>
      </c>
      <c r="AD11" s="397"/>
      <c r="AE11" s="397"/>
      <c r="AF11" s="396">
        <v>47</v>
      </c>
      <c r="AG11" s="397"/>
      <c r="AH11" s="398"/>
      <c r="AI11" s="396">
        <v>549</v>
      </c>
      <c r="AJ11" s="397"/>
      <c r="AK11" s="398"/>
      <c r="AL11" s="29"/>
      <c r="AM11" s="29"/>
      <c r="AN11" s="29"/>
    </row>
    <row r="12" spans="2:41" ht="17.25" customHeight="1" x14ac:dyDescent="0.15">
      <c r="B12" s="359"/>
      <c r="C12" s="360" t="s">
        <v>238</v>
      </c>
      <c r="D12" s="361"/>
      <c r="E12" s="428">
        <v>17653</v>
      </c>
      <c r="F12" s="400"/>
      <c r="G12" s="400"/>
      <c r="H12" s="433">
        <v>9303</v>
      </c>
      <c r="I12" s="434"/>
      <c r="J12" s="434"/>
      <c r="K12" s="433">
        <v>8350</v>
      </c>
      <c r="L12" s="434"/>
      <c r="M12" s="434"/>
      <c r="N12" s="433">
        <v>6323</v>
      </c>
      <c r="O12" s="434"/>
      <c r="P12" s="434"/>
      <c r="Q12" s="433">
        <v>3291</v>
      </c>
      <c r="R12" s="434"/>
      <c r="S12" s="434"/>
      <c r="T12" s="433"/>
      <c r="U12" s="434"/>
      <c r="V12" s="434"/>
      <c r="W12" s="433">
        <v>3032</v>
      </c>
      <c r="X12" s="434"/>
      <c r="Y12" s="434"/>
      <c r="Z12" s="433">
        <v>1082</v>
      </c>
      <c r="AA12" s="434"/>
      <c r="AB12" s="434"/>
      <c r="AC12" s="433">
        <v>568</v>
      </c>
      <c r="AD12" s="434"/>
      <c r="AE12" s="434"/>
      <c r="AF12" s="433">
        <v>43</v>
      </c>
      <c r="AG12" s="434"/>
      <c r="AH12" s="434"/>
      <c r="AI12" s="399">
        <v>515</v>
      </c>
      <c r="AJ12" s="400"/>
      <c r="AK12" s="401"/>
      <c r="AL12" s="211"/>
      <c r="AM12" s="212"/>
      <c r="AN12" s="212"/>
    </row>
    <row r="13" spans="2:41" ht="17.25" customHeight="1" x14ac:dyDescent="0.15">
      <c r="B13" s="355" t="s">
        <v>218</v>
      </c>
      <c r="C13" s="356"/>
      <c r="D13" s="90" t="s">
        <v>227</v>
      </c>
      <c r="E13" s="415">
        <v>18370</v>
      </c>
      <c r="F13" s="416"/>
      <c r="G13" s="417"/>
      <c r="H13" s="415">
        <v>9551</v>
      </c>
      <c r="I13" s="416"/>
      <c r="J13" s="417"/>
      <c r="K13" s="415">
        <v>8819</v>
      </c>
      <c r="L13" s="416"/>
      <c r="M13" s="417"/>
      <c r="N13" s="415">
        <v>6533</v>
      </c>
      <c r="O13" s="416"/>
      <c r="P13" s="417"/>
      <c r="Q13" s="415">
        <v>3296</v>
      </c>
      <c r="R13" s="416"/>
      <c r="S13" s="416"/>
      <c r="T13" s="416"/>
      <c r="U13" s="416"/>
      <c r="V13" s="417"/>
      <c r="W13" s="415">
        <v>3237</v>
      </c>
      <c r="X13" s="416"/>
      <c r="Y13" s="417"/>
      <c r="Z13" s="415">
        <v>952</v>
      </c>
      <c r="AA13" s="416"/>
      <c r="AB13" s="417"/>
      <c r="AC13" s="415">
        <v>477</v>
      </c>
      <c r="AD13" s="416"/>
      <c r="AE13" s="417"/>
      <c r="AF13" s="415">
        <v>33</v>
      </c>
      <c r="AG13" s="416"/>
      <c r="AH13" s="417"/>
      <c r="AI13" s="415">
        <v>475</v>
      </c>
      <c r="AJ13" s="416"/>
      <c r="AK13" s="417"/>
      <c r="AL13" s="211"/>
      <c r="AM13" s="212"/>
      <c r="AN13" s="212"/>
    </row>
    <row r="14" spans="2:41" s="223" customFormat="1" ht="17.25" customHeight="1" x14ac:dyDescent="0.15">
      <c r="B14" s="215"/>
      <c r="C14" s="219"/>
      <c r="D14" s="217"/>
      <c r="E14" s="403"/>
      <c r="F14" s="403"/>
      <c r="G14" s="403"/>
      <c r="H14" s="431"/>
      <c r="I14" s="432"/>
      <c r="J14" s="432"/>
      <c r="K14" s="431"/>
      <c r="L14" s="432"/>
      <c r="M14" s="432"/>
      <c r="N14" s="436"/>
      <c r="O14" s="436"/>
      <c r="P14" s="436"/>
      <c r="Q14" s="431"/>
      <c r="R14" s="432"/>
      <c r="S14" s="432"/>
      <c r="T14" s="431"/>
      <c r="U14" s="432"/>
      <c r="V14" s="432"/>
      <c r="W14" s="436"/>
      <c r="X14" s="436"/>
      <c r="Y14" s="436"/>
      <c r="Z14" s="436"/>
      <c r="AA14" s="436"/>
      <c r="AB14" s="436"/>
      <c r="AC14" s="431"/>
      <c r="AD14" s="432"/>
      <c r="AE14" s="432"/>
      <c r="AF14" s="431"/>
      <c r="AG14" s="432"/>
      <c r="AH14" s="432"/>
      <c r="AI14" s="436"/>
      <c r="AJ14" s="436"/>
      <c r="AK14" s="436"/>
      <c r="AL14" s="222"/>
      <c r="AM14" s="222"/>
      <c r="AN14" s="222"/>
    </row>
    <row r="15" spans="2:41" ht="17.25" customHeight="1" x14ac:dyDescent="0.15">
      <c r="B15" s="80"/>
      <c r="C15" s="202"/>
      <c r="D15" s="90" t="s">
        <v>228</v>
      </c>
      <c r="E15" s="415">
        <v>17958</v>
      </c>
      <c r="F15" s="416"/>
      <c r="G15" s="417"/>
      <c r="H15" s="415">
        <v>9147</v>
      </c>
      <c r="I15" s="416"/>
      <c r="J15" s="417"/>
      <c r="K15" s="415">
        <v>8811</v>
      </c>
      <c r="L15" s="416"/>
      <c r="M15" s="417"/>
      <c r="N15" s="415">
        <v>5830</v>
      </c>
      <c r="O15" s="416"/>
      <c r="P15" s="417"/>
      <c r="Q15" s="415">
        <v>2908</v>
      </c>
      <c r="R15" s="416"/>
      <c r="S15" s="416"/>
      <c r="T15" s="416"/>
      <c r="U15" s="416"/>
      <c r="V15" s="417"/>
      <c r="W15" s="415">
        <v>2922</v>
      </c>
      <c r="X15" s="416"/>
      <c r="Y15" s="417"/>
      <c r="Z15" s="415">
        <v>912</v>
      </c>
      <c r="AA15" s="416"/>
      <c r="AB15" s="417"/>
      <c r="AC15" s="415">
        <v>480</v>
      </c>
      <c r="AD15" s="416"/>
      <c r="AE15" s="417"/>
      <c r="AF15" s="415">
        <v>38</v>
      </c>
      <c r="AG15" s="416"/>
      <c r="AH15" s="417"/>
      <c r="AI15" s="415">
        <v>432</v>
      </c>
      <c r="AJ15" s="416"/>
      <c r="AK15" s="417"/>
      <c r="AL15" s="211"/>
      <c r="AM15" s="212"/>
      <c r="AN15" s="212"/>
      <c r="AO15" s="52"/>
    </row>
    <row r="16" spans="2:41" ht="17.25" customHeight="1" x14ac:dyDescent="0.15">
      <c r="B16" s="355" t="s">
        <v>230</v>
      </c>
      <c r="C16" s="356"/>
      <c r="D16" s="90" t="s">
        <v>229</v>
      </c>
      <c r="E16" s="415">
        <v>16978</v>
      </c>
      <c r="F16" s="416"/>
      <c r="G16" s="417"/>
      <c r="H16" s="415">
        <v>8704</v>
      </c>
      <c r="I16" s="416"/>
      <c r="J16" s="417"/>
      <c r="K16" s="415">
        <v>8274</v>
      </c>
      <c r="L16" s="416"/>
      <c r="M16" s="417"/>
      <c r="N16" s="415">
        <v>6272</v>
      </c>
      <c r="O16" s="416"/>
      <c r="P16" s="417"/>
      <c r="Q16" s="415">
        <v>3165</v>
      </c>
      <c r="R16" s="416"/>
      <c r="S16" s="416"/>
      <c r="T16" s="416"/>
      <c r="U16" s="416"/>
      <c r="V16" s="417"/>
      <c r="W16" s="415">
        <v>3107</v>
      </c>
      <c r="X16" s="416"/>
      <c r="Y16" s="417"/>
      <c r="Z16" s="415">
        <v>831</v>
      </c>
      <c r="AA16" s="416"/>
      <c r="AB16" s="417"/>
      <c r="AC16" s="415">
        <v>426</v>
      </c>
      <c r="AD16" s="416"/>
      <c r="AE16" s="417"/>
      <c r="AF16" s="415">
        <v>26</v>
      </c>
      <c r="AG16" s="416"/>
      <c r="AH16" s="417"/>
      <c r="AI16" s="415">
        <v>405</v>
      </c>
      <c r="AJ16" s="416"/>
      <c r="AK16" s="417"/>
      <c r="AL16" s="211"/>
      <c r="AM16" s="212"/>
      <c r="AN16" s="212"/>
      <c r="AO16" s="52"/>
    </row>
    <row r="17" spans="2:41" ht="17.25" customHeight="1" x14ac:dyDescent="0.15">
      <c r="B17" s="102"/>
      <c r="C17" s="67"/>
      <c r="D17" s="90" t="s">
        <v>234</v>
      </c>
      <c r="E17" s="415">
        <v>16698</v>
      </c>
      <c r="F17" s="416"/>
      <c r="G17" s="417"/>
      <c r="H17" s="415">
        <v>8701</v>
      </c>
      <c r="I17" s="416"/>
      <c r="J17" s="417"/>
      <c r="K17" s="415">
        <v>7997</v>
      </c>
      <c r="L17" s="416"/>
      <c r="M17" s="417"/>
      <c r="N17" s="415">
        <v>6215</v>
      </c>
      <c r="O17" s="416"/>
      <c r="P17" s="417"/>
      <c r="Q17" s="415">
        <v>3191</v>
      </c>
      <c r="R17" s="416"/>
      <c r="S17" s="416"/>
      <c r="T17" s="416"/>
      <c r="U17" s="416"/>
      <c r="V17" s="417"/>
      <c r="W17" s="415">
        <v>3024</v>
      </c>
      <c r="X17" s="416"/>
      <c r="Y17" s="417"/>
      <c r="Z17" s="415">
        <v>1028</v>
      </c>
      <c r="AA17" s="416"/>
      <c r="AB17" s="417"/>
      <c r="AC17" s="415">
        <v>506</v>
      </c>
      <c r="AD17" s="416"/>
      <c r="AE17" s="417"/>
      <c r="AF17" s="415">
        <v>36</v>
      </c>
      <c r="AG17" s="416"/>
      <c r="AH17" s="417"/>
      <c r="AI17" s="415">
        <v>522</v>
      </c>
      <c r="AJ17" s="416"/>
      <c r="AK17" s="417"/>
      <c r="AL17" s="211"/>
      <c r="AM17" s="212"/>
      <c r="AN17" s="212"/>
      <c r="AO17" s="52"/>
    </row>
    <row r="18" spans="2:41" ht="17.25" customHeight="1" x14ac:dyDescent="0.15">
      <c r="B18" s="80"/>
      <c r="C18" s="228"/>
      <c r="D18" s="90" t="s">
        <v>213</v>
      </c>
      <c r="E18" s="415">
        <v>16277</v>
      </c>
      <c r="F18" s="416"/>
      <c r="G18" s="417"/>
      <c r="H18" s="415">
        <v>8701</v>
      </c>
      <c r="I18" s="416"/>
      <c r="J18" s="417"/>
      <c r="K18" s="415">
        <v>7576</v>
      </c>
      <c r="L18" s="416"/>
      <c r="M18" s="417"/>
      <c r="N18" s="415">
        <v>5570</v>
      </c>
      <c r="O18" s="416"/>
      <c r="P18" s="417"/>
      <c r="Q18" s="415">
        <v>2952</v>
      </c>
      <c r="R18" s="416"/>
      <c r="S18" s="416"/>
      <c r="T18" s="416"/>
      <c r="U18" s="416"/>
      <c r="V18" s="417"/>
      <c r="W18" s="415">
        <v>2618</v>
      </c>
      <c r="X18" s="416"/>
      <c r="Y18" s="417"/>
      <c r="Z18" s="415">
        <v>1339</v>
      </c>
      <c r="AA18" s="416"/>
      <c r="AB18" s="417"/>
      <c r="AC18" s="415">
        <v>665</v>
      </c>
      <c r="AD18" s="416"/>
      <c r="AE18" s="417"/>
      <c r="AF18" s="415">
        <v>40</v>
      </c>
      <c r="AG18" s="416"/>
      <c r="AH18" s="417"/>
      <c r="AI18" s="415">
        <v>674</v>
      </c>
      <c r="AJ18" s="416"/>
      <c r="AK18" s="417"/>
      <c r="AL18" s="211"/>
      <c r="AM18" s="227"/>
      <c r="AN18" s="227"/>
      <c r="AO18" s="52"/>
    </row>
    <row r="19" spans="2:41" ht="17.25" customHeight="1" x14ac:dyDescent="0.15">
      <c r="B19" s="80"/>
      <c r="C19" s="232"/>
      <c r="D19" s="90" t="s">
        <v>215</v>
      </c>
      <c r="E19" s="415">
        <v>14812</v>
      </c>
      <c r="F19" s="416"/>
      <c r="G19" s="417"/>
      <c r="H19" s="415">
        <v>8034</v>
      </c>
      <c r="I19" s="416"/>
      <c r="J19" s="417"/>
      <c r="K19" s="415">
        <v>6778</v>
      </c>
      <c r="L19" s="416"/>
      <c r="M19" s="417"/>
      <c r="N19" s="415">
        <v>4926</v>
      </c>
      <c r="O19" s="416"/>
      <c r="P19" s="417"/>
      <c r="Q19" s="415">
        <v>2595</v>
      </c>
      <c r="R19" s="416"/>
      <c r="S19" s="416"/>
      <c r="T19" s="416"/>
      <c r="U19" s="416"/>
      <c r="V19" s="417"/>
      <c r="W19" s="415">
        <v>2331</v>
      </c>
      <c r="X19" s="416"/>
      <c r="Y19" s="417"/>
      <c r="Z19" s="415">
        <v>1059</v>
      </c>
      <c r="AA19" s="416"/>
      <c r="AB19" s="417"/>
      <c r="AC19" s="415">
        <v>509</v>
      </c>
      <c r="AD19" s="416"/>
      <c r="AE19" s="417"/>
      <c r="AF19" s="415">
        <v>34</v>
      </c>
      <c r="AG19" s="416"/>
      <c r="AH19" s="417"/>
      <c r="AI19" s="415">
        <v>550</v>
      </c>
      <c r="AJ19" s="416"/>
      <c r="AK19" s="417"/>
      <c r="AL19" s="211"/>
      <c r="AM19" s="231"/>
      <c r="AN19" s="231"/>
      <c r="AO19" s="52"/>
    </row>
    <row r="20" spans="2:41" s="50" customFormat="1" ht="17.25" customHeight="1" x14ac:dyDescent="0.15">
      <c r="B20" s="80"/>
      <c r="C20" s="239"/>
      <c r="D20" s="90" t="s">
        <v>216</v>
      </c>
      <c r="E20" s="415">
        <v>13279</v>
      </c>
      <c r="F20" s="416"/>
      <c r="G20" s="417"/>
      <c r="H20" s="415">
        <v>7225</v>
      </c>
      <c r="I20" s="416"/>
      <c r="J20" s="417"/>
      <c r="K20" s="415">
        <v>6054</v>
      </c>
      <c r="L20" s="416"/>
      <c r="M20" s="417"/>
      <c r="N20" s="415">
        <v>4660</v>
      </c>
      <c r="O20" s="416"/>
      <c r="P20" s="417"/>
      <c r="Q20" s="415">
        <v>2436</v>
      </c>
      <c r="R20" s="416"/>
      <c r="S20" s="416"/>
      <c r="T20" s="416"/>
      <c r="U20" s="416"/>
      <c r="V20" s="417"/>
      <c r="W20" s="415">
        <v>2224</v>
      </c>
      <c r="X20" s="416"/>
      <c r="Y20" s="417"/>
      <c r="Z20" s="415">
        <v>835</v>
      </c>
      <c r="AA20" s="416"/>
      <c r="AB20" s="417"/>
      <c r="AC20" s="415">
        <v>436</v>
      </c>
      <c r="AD20" s="416"/>
      <c r="AE20" s="417"/>
      <c r="AF20" s="415">
        <v>37</v>
      </c>
      <c r="AG20" s="416"/>
      <c r="AH20" s="417"/>
      <c r="AI20" s="415">
        <v>399</v>
      </c>
      <c r="AJ20" s="416"/>
      <c r="AK20" s="417"/>
      <c r="AL20" s="237"/>
      <c r="AM20" s="238"/>
      <c r="AN20" s="238"/>
      <c r="AO20" s="208"/>
    </row>
    <row r="21" spans="2:41" ht="17.25" customHeight="1" x14ac:dyDescent="0.15">
      <c r="B21" s="102"/>
      <c r="C21" s="67"/>
      <c r="D21" s="90" t="s">
        <v>217</v>
      </c>
      <c r="E21" s="415">
        <v>13784</v>
      </c>
      <c r="F21" s="416"/>
      <c r="G21" s="417"/>
      <c r="H21" s="415">
        <v>7572</v>
      </c>
      <c r="I21" s="416"/>
      <c r="J21" s="417"/>
      <c r="K21" s="415">
        <v>6212</v>
      </c>
      <c r="L21" s="416"/>
      <c r="M21" s="417"/>
      <c r="N21" s="415">
        <v>5694</v>
      </c>
      <c r="O21" s="416"/>
      <c r="P21" s="417"/>
      <c r="Q21" s="415">
        <v>3175</v>
      </c>
      <c r="R21" s="416"/>
      <c r="S21" s="416"/>
      <c r="T21" s="416"/>
      <c r="U21" s="416"/>
      <c r="V21" s="417"/>
      <c r="W21" s="415">
        <v>2519</v>
      </c>
      <c r="X21" s="416"/>
      <c r="Y21" s="417"/>
      <c r="Z21" s="415">
        <v>945</v>
      </c>
      <c r="AA21" s="416"/>
      <c r="AB21" s="417"/>
      <c r="AC21" s="415">
        <v>426</v>
      </c>
      <c r="AD21" s="416"/>
      <c r="AE21" s="417"/>
      <c r="AF21" s="415">
        <v>38</v>
      </c>
      <c r="AG21" s="416"/>
      <c r="AH21" s="417"/>
      <c r="AI21" s="415">
        <v>519</v>
      </c>
      <c r="AJ21" s="416"/>
      <c r="AK21" s="417"/>
      <c r="AL21" s="211"/>
      <c r="AM21" s="243"/>
      <c r="AN21" s="243"/>
      <c r="AO21" s="52"/>
    </row>
    <row r="22" spans="2:41" ht="17.25" customHeight="1" x14ac:dyDescent="0.15">
      <c r="B22" s="102"/>
      <c r="C22" s="67"/>
      <c r="D22" s="90" t="s">
        <v>219</v>
      </c>
      <c r="E22" s="415">
        <v>14142</v>
      </c>
      <c r="F22" s="416"/>
      <c r="G22" s="417"/>
      <c r="H22" s="415">
        <v>7784</v>
      </c>
      <c r="I22" s="416"/>
      <c r="J22" s="417"/>
      <c r="K22" s="415">
        <v>6358</v>
      </c>
      <c r="L22" s="416"/>
      <c r="M22" s="417"/>
      <c r="N22" s="415">
        <v>5134</v>
      </c>
      <c r="O22" s="416"/>
      <c r="P22" s="417"/>
      <c r="Q22" s="415">
        <v>2751</v>
      </c>
      <c r="R22" s="416"/>
      <c r="S22" s="416"/>
      <c r="T22" s="416"/>
      <c r="U22" s="416"/>
      <c r="V22" s="417"/>
      <c r="W22" s="415">
        <v>2383</v>
      </c>
      <c r="X22" s="416"/>
      <c r="Y22" s="417"/>
      <c r="Z22" s="415">
        <v>915</v>
      </c>
      <c r="AA22" s="416"/>
      <c r="AB22" s="417"/>
      <c r="AC22" s="415">
        <v>454</v>
      </c>
      <c r="AD22" s="416"/>
      <c r="AE22" s="417"/>
      <c r="AF22" s="415">
        <v>35</v>
      </c>
      <c r="AG22" s="416"/>
      <c r="AH22" s="417"/>
      <c r="AI22" s="415">
        <v>461</v>
      </c>
      <c r="AJ22" s="416"/>
      <c r="AK22" s="417"/>
      <c r="AL22" s="211"/>
      <c r="AM22" s="246"/>
      <c r="AN22" s="246"/>
      <c r="AO22" s="52"/>
    </row>
    <row r="23" spans="2:41" ht="17.25" customHeight="1" x14ac:dyDescent="0.15">
      <c r="B23" s="102"/>
      <c r="C23" s="67"/>
      <c r="D23" s="90" t="s">
        <v>223</v>
      </c>
      <c r="E23" s="415">
        <v>14364</v>
      </c>
      <c r="F23" s="416"/>
      <c r="G23" s="417"/>
      <c r="H23" s="415">
        <v>7900</v>
      </c>
      <c r="I23" s="416"/>
      <c r="J23" s="417"/>
      <c r="K23" s="415">
        <v>6464</v>
      </c>
      <c r="L23" s="416"/>
      <c r="M23" s="417"/>
      <c r="N23" s="415">
        <v>5056</v>
      </c>
      <c r="O23" s="416"/>
      <c r="P23" s="417"/>
      <c r="Q23" s="415">
        <v>2666</v>
      </c>
      <c r="R23" s="416"/>
      <c r="S23" s="416"/>
      <c r="T23" s="416"/>
      <c r="U23" s="416"/>
      <c r="V23" s="417"/>
      <c r="W23" s="415">
        <v>2390</v>
      </c>
      <c r="X23" s="416"/>
      <c r="Y23" s="417"/>
      <c r="Z23" s="415">
        <v>835</v>
      </c>
      <c r="AA23" s="416"/>
      <c r="AB23" s="417"/>
      <c r="AC23" s="415">
        <v>417</v>
      </c>
      <c r="AD23" s="416"/>
      <c r="AE23" s="417"/>
      <c r="AF23" s="415">
        <v>37</v>
      </c>
      <c r="AG23" s="416"/>
      <c r="AH23" s="417"/>
      <c r="AI23" s="415">
        <v>418</v>
      </c>
      <c r="AJ23" s="416"/>
      <c r="AK23" s="417"/>
      <c r="AL23" s="211"/>
      <c r="AM23" s="248"/>
      <c r="AN23" s="248"/>
      <c r="AO23" s="52"/>
    </row>
    <row r="24" spans="2:41" ht="17.25" customHeight="1" x14ac:dyDescent="0.15">
      <c r="B24" s="102"/>
      <c r="C24" s="67"/>
      <c r="D24" s="90" t="s">
        <v>225</v>
      </c>
      <c r="E24" s="415">
        <v>14735</v>
      </c>
      <c r="F24" s="416"/>
      <c r="G24" s="417"/>
      <c r="H24" s="415">
        <v>7979</v>
      </c>
      <c r="I24" s="416"/>
      <c r="J24" s="417"/>
      <c r="K24" s="415">
        <v>6756</v>
      </c>
      <c r="L24" s="416"/>
      <c r="M24" s="417"/>
      <c r="N24" s="415">
        <v>5755</v>
      </c>
      <c r="O24" s="416"/>
      <c r="P24" s="417"/>
      <c r="Q24" s="415">
        <v>3110</v>
      </c>
      <c r="R24" s="416"/>
      <c r="S24" s="416"/>
      <c r="T24" s="416"/>
      <c r="U24" s="416"/>
      <c r="V24" s="417"/>
      <c r="W24" s="415">
        <v>2645</v>
      </c>
      <c r="X24" s="416"/>
      <c r="Y24" s="417"/>
      <c r="Z24" s="415">
        <v>958</v>
      </c>
      <c r="AA24" s="416"/>
      <c r="AB24" s="417"/>
      <c r="AC24" s="415">
        <v>473</v>
      </c>
      <c r="AD24" s="416"/>
      <c r="AE24" s="417"/>
      <c r="AF24" s="415">
        <v>36</v>
      </c>
      <c r="AG24" s="416"/>
      <c r="AH24" s="417"/>
      <c r="AI24" s="415">
        <v>485</v>
      </c>
      <c r="AJ24" s="416"/>
      <c r="AK24" s="417"/>
      <c r="AL24" s="211"/>
      <c r="AM24" s="254"/>
      <c r="AN24" s="254"/>
      <c r="AO24" s="52"/>
    </row>
    <row r="25" spans="2:41" ht="17.25" customHeight="1" x14ac:dyDescent="0.15">
      <c r="B25" s="80"/>
      <c r="C25" s="244"/>
      <c r="D25" s="90" t="s">
        <v>226</v>
      </c>
      <c r="E25" s="415">
        <v>15354</v>
      </c>
      <c r="F25" s="416"/>
      <c r="G25" s="417"/>
      <c r="H25" s="415">
        <v>8116</v>
      </c>
      <c r="I25" s="416"/>
      <c r="J25" s="417"/>
      <c r="K25" s="415">
        <v>7238</v>
      </c>
      <c r="L25" s="416"/>
      <c r="M25" s="417"/>
      <c r="N25" s="415">
        <v>5675</v>
      </c>
      <c r="O25" s="416"/>
      <c r="P25" s="417"/>
      <c r="Q25" s="415">
        <v>2836</v>
      </c>
      <c r="R25" s="416"/>
      <c r="S25" s="416"/>
      <c r="T25" s="416"/>
      <c r="U25" s="416"/>
      <c r="V25" s="417"/>
      <c r="W25" s="415">
        <v>2839</v>
      </c>
      <c r="X25" s="416"/>
      <c r="Y25" s="417"/>
      <c r="Z25" s="415">
        <v>1026</v>
      </c>
      <c r="AA25" s="416"/>
      <c r="AB25" s="417"/>
      <c r="AC25" s="415">
        <v>486</v>
      </c>
      <c r="AD25" s="416"/>
      <c r="AE25" s="417"/>
      <c r="AF25" s="415">
        <v>44</v>
      </c>
      <c r="AG25" s="416"/>
      <c r="AH25" s="417"/>
      <c r="AI25" s="415">
        <v>540</v>
      </c>
      <c r="AJ25" s="416"/>
      <c r="AK25" s="417"/>
      <c r="AL25" s="211"/>
      <c r="AM25" s="256"/>
      <c r="AN25" s="256"/>
      <c r="AO25" s="52"/>
    </row>
    <row r="26" spans="2:41" ht="17.25" customHeight="1" x14ac:dyDescent="0.15">
      <c r="B26" s="204"/>
      <c r="C26" s="205"/>
      <c r="D26" s="95" t="s">
        <v>227</v>
      </c>
      <c r="E26" s="406">
        <f>E28+E30+E34+E36+E38+E40+E42</f>
        <v>15586</v>
      </c>
      <c r="F26" s="407"/>
      <c r="G26" s="408"/>
      <c r="H26" s="406">
        <f>H28+H30+H34+H36+H38+H40+H42</f>
        <v>8243</v>
      </c>
      <c r="I26" s="407"/>
      <c r="J26" s="408"/>
      <c r="K26" s="406">
        <f>K28+K30+K34+K36+K38+K40+K42</f>
        <v>7343</v>
      </c>
      <c r="L26" s="407"/>
      <c r="M26" s="408"/>
      <c r="N26" s="406">
        <f>N28+N30+N34+N36+N38+N40+N42</f>
        <v>5516</v>
      </c>
      <c r="O26" s="407"/>
      <c r="P26" s="408"/>
      <c r="Q26" s="406">
        <f>Q28+Q30+Q34+Q36+Q38+Q40+Q42</f>
        <v>2871</v>
      </c>
      <c r="R26" s="407"/>
      <c r="S26" s="407"/>
      <c r="T26" s="407"/>
      <c r="U26" s="407"/>
      <c r="V26" s="408"/>
      <c r="W26" s="406">
        <f>W28+W30+W34+W36+W38+W40+W42</f>
        <v>2645</v>
      </c>
      <c r="X26" s="407"/>
      <c r="Y26" s="408"/>
      <c r="Z26" s="406">
        <f>Z28+Z30+Z34+Z36+Z38+Z40+Z42</f>
        <v>900</v>
      </c>
      <c r="AA26" s="407"/>
      <c r="AB26" s="408"/>
      <c r="AC26" s="406">
        <f>AC28+AC30+AC34+AC36+AC38+AC40+AC42</f>
        <v>444</v>
      </c>
      <c r="AD26" s="407"/>
      <c r="AE26" s="408"/>
      <c r="AF26" s="406">
        <f>AF28+AF30+AF34+AF36+AF38+AF40+AF42</f>
        <v>35</v>
      </c>
      <c r="AG26" s="407"/>
      <c r="AH26" s="408"/>
      <c r="AI26" s="406">
        <f>AI28+AI30+AI34+AI36+AI38+AI40+AI42</f>
        <v>456</v>
      </c>
      <c r="AJ26" s="407"/>
      <c r="AK26" s="408"/>
      <c r="AL26" s="211"/>
      <c r="AM26" s="212"/>
      <c r="AN26" s="212"/>
      <c r="AO26" s="52"/>
    </row>
    <row r="27" spans="2:41" ht="20.25" customHeight="1" x14ac:dyDescent="0.15">
      <c r="B27" s="327" t="s">
        <v>8</v>
      </c>
      <c r="C27" s="328"/>
      <c r="D27" s="329"/>
      <c r="E27" s="339">
        <f>IF(ISERROR((E26-E13)/E13*100),"―",(E26-E13)/E13*100)</f>
        <v>-15.155144256940664</v>
      </c>
      <c r="F27" s="339"/>
      <c r="G27" s="339"/>
      <c r="H27" s="338">
        <f>IF(ISERROR((H26-H13)/H13*100),"―",(H26-H13)/H13*100)</f>
        <v>-13.694901057480893</v>
      </c>
      <c r="I27" s="339"/>
      <c r="J27" s="373"/>
      <c r="K27" s="338">
        <f>IF(ISERROR((K26-K13)/K13*100),"―",(K26-K13)/K13*100)</f>
        <v>-16.73659145027781</v>
      </c>
      <c r="L27" s="339"/>
      <c r="M27" s="339"/>
      <c r="N27" s="338">
        <f>IF(ISERROR((N26-N13)/N13*100),"―",(N26-N13)/N13*100)</f>
        <v>-15.567120771467932</v>
      </c>
      <c r="O27" s="339"/>
      <c r="P27" s="339"/>
      <c r="Q27" s="338">
        <f>IF(ISERROR((Q26-Q13)/Q13*100),"―",(Q26-Q13)/Q13*100)</f>
        <v>-12.894417475728156</v>
      </c>
      <c r="R27" s="339"/>
      <c r="S27" s="339"/>
      <c r="T27" s="339"/>
      <c r="U27" s="339"/>
      <c r="V27" s="339"/>
      <c r="W27" s="338">
        <f>IF(ISERROR((W26-W13)/W13*100),"―",(W26-W13)/W13*100)</f>
        <v>-18.288538770466481</v>
      </c>
      <c r="X27" s="339"/>
      <c r="Y27" s="373"/>
      <c r="Z27" s="339">
        <f>IF(ISERROR((Z26-Z13)/Z13*100),"―",(Z26-Z13)/Z13*100)</f>
        <v>-5.46218487394958</v>
      </c>
      <c r="AA27" s="339"/>
      <c r="AB27" s="339"/>
      <c r="AC27" s="338">
        <f>IF(ISERROR((AC26-AC13)/AC13*100),"―",(AC26-AC13)/AC13*100)</f>
        <v>-6.9182389937106921</v>
      </c>
      <c r="AD27" s="339"/>
      <c r="AE27" s="339"/>
      <c r="AF27" s="338">
        <f>IF(ISERROR((AF26-AF13)/AF13*100),"―",(AF26-AF13)/AF13*100)</f>
        <v>6.0606060606060606</v>
      </c>
      <c r="AG27" s="339"/>
      <c r="AH27" s="373"/>
      <c r="AI27" s="338">
        <f>IF(ISERROR((AI26-AI13)/AI13*100),"―",(AI26-AI13)/AI13*100)</f>
        <v>-4</v>
      </c>
      <c r="AJ27" s="339"/>
      <c r="AK27" s="373"/>
      <c r="AL27" s="92"/>
      <c r="AM27" s="213"/>
      <c r="AN27" s="213"/>
    </row>
    <row r="28" spans="2:41" ht="17.25" customHeight="1" x14ac:dyDescent="0.15">
      <c r="B28" s="334" t="s">
        <v>88</v>
      </c>
      <c r="C28" s="410" t="s">
        <v>9</v>
      </c>
      <c r="D28" s="333"/>
      <c r="E28" s="343">
        <f>SUM(H28:M28)</f>
        <v>7200</v>
      </c>
      <c r="F28" s="343"/>
      <c r="G28" s="343"/>
      <c r="H28" s="342">
        <v>4011</v>
      </c>
      <c r="I28" s="343"/>
      <c r="J28" s="372"/>
      <c r="K28" s="342">
        <v>3189</v>
      </c>
      <c r="L28" s="343"/>
      <c r="M28" s="343"/>
      <c r="N28" s="342">
        <f>SUM(Q28+W28)</f>
        <v>2613</v>
      </c>
      <c r="O28" s="343"/>
      <c r="P28" s="343"/>
      <c r="Q28" s="342">
        <v>1423</v>
      </c>
      <c r="R28" s="343"/>
      <c r="S28" s="343"/>
      <c r="T28" s="343"/>
      <c r="U28" s="343"/>
      <c r="V28" s="343"/>
      <c r="W28" s="342">
        <v>1190</v>
      </c>
      <c r="X28" s="343"/>
      <c r="Y28" s="372"/>
      <c r="Z28" s="343">
        <f>SUM(AI28+AC28)</f>
        <v>423</v>
      </c>
      <c r="AA28" s="343"/>
      <c r="AB28" s="343"/>
      <c r="AC28" s="342">
        <v>208</v>
      </c>
      <c r="AD28" s="343"/>
      <c r="AE28" s="343"/>
      <c r="AF28" s="342">
        <v>9</v>
      </c>
      <c r="AG28" s="343"/>
      <c r="AH28" s="372"/>
      <c r="AI28" s="342">
        <v>215</v>
      </c>
      <c r="AJ28" s="343"/>
      <c r="AK28" s="372"/>
      <c r="AL28" s="447"/>
      <c r="AM28" s="447"/>
      <c r="AN28" s="447"/>
    </row>
    <row r="29" spans="2:41" ht="17.25" customHeight="1" x14ac:dyDescent="0.15">
      <c r="B29" s="335"/>
      <c r="C29" s="330"/>
      <c r="D29" s="331"/>
      <c r="E29" s="107" t="s">
        <v>138</v>
      </c>
      <c r="F29" s="106">
        <v>-23.3</v>
      </c>
      <c r="G29" s="107" t="s">
        <v>139</v>
      </c>
      <c r="H29" s="105" t="s">
        <v>138</v>
      </c>
      <c r="I29" s="106">
        <v>-21.8</v>
      </c>
      <c r="J29" s="108" t="s">
        <v>139</v>
      </c>
      <c r="K29" s="105" t="s">
        <v>202</v>
      </c>
      <c r="L29" s="106">
        <v>-25.1</v>
      </c>
      <c r="M29" s="107" t="s">
        <v>128</v>
      </c>
      <c r="N29" s="105" t="s">
        <v>138</v>
      </c>
      <c r="O29" s="106">
        <v>-26.8</v>
      </c>
      <c r="P29" s="107" t="s">
        <v>139</v>
      </c>
      <c r="Q29" s="105" t="s">
        <v>202</v>
      </c>
      <c r="R29" s="106">
        <v>-22.9</v>
      </c>
      <c r="S29" s="107" t="s">
        <v>128</v>
      </c>
      <c r="T29" s="107"/>
      <c r="U29" s="114"/>
      <c r="V29" s="107" t="s">
        <v>128</v>
      </c>
      <c r="W29" s="105" t="s">
        <v>202</v>
      </c>
      <c r="X29" s="106">
        <v>-31.1</v>
      </c>
      <c r="Y29" s="108" t="s">
        <v>128</v>
      </c>
      <c r="Z29" s="107" t="s">
        <v>138</v>
      </c>
      <c r="AA29" s="114">
        <v>-8</v>
      </c>
      <c r="AB29" s="107" t="s">
        <v>139</v>
      </c>
      <c r="AC29" s="105" t="s">
        <v>202</v>
      </c>
      <c r="AD29" s="114">
        <v>-13.3</v>
      </c>
      <c r="AE29" s="107" t="s">
        <v>128</v>
      </c>
      <c r="AF29" s="105" t="s">
        <v>202</v>
      </c>
      <c r="AG29" s="114">
        <v>-30.8</v>
      </c>
      <c r="AH29" s="108" t="s">
        <v>128</v>
      </c>
      <c r="AI29" s="105" t="s">
        <v>202</v>
      </c>
      <c r="AJ29" s="114">
        <v>-2.2999999999999998</v>
      </c>
      <c r="AK29" s="108" t="s">
        <v>128</v>
      </c>
      <c r="AL29" s="448"/>
      <c r="AM29" s="448"/>
      <c r="AN29" s="448"/>
    </row>
    <row r="30" spans="2:41" ht="17.25" customHeight="1" x14ac:dyDescent="0.15">
      <c r="B30" s="335"/>
      <c r="C30" s="410" t="s">
        <v>10</v>
      </c>
      <c r="D30" s="333"/>
      <c r="E30" s="343">
        <f>SUM(H30:M30)</f>
        <v>1274</v>
      </c>
      <c r="F30" s="343"/>
      <c r="G30" s="343"/>
      <c r="H30" s="342">
        <v>624</v>
      </c>
      <c r="I30" s="343"/>
      <c r="J30" s="372"/>
      <c r="K30" s="342">
        <v>650</v>
      </c>
      <c r="L30" s="343"/>
      <c r="M30" s="343"/>
      <c r="N30" s="342">
        <f>SUM(Q30+W30)</f>
        <v>463</v>
      </c>
      <c r="O30" s="343"/>
      <c r="P30" s="343"/>
      <c r="Q30" s="342">
        <v>223</v>
      </c>
      <c r="R30" s="343"/>
      <c r="S30" s="343"/>
      <c r="T30" s="343"/>
      <c r="U30" s="343"/>
      <c r="V30" s="343"/>
      <c r="W30" s="342">
        <v>240</v>
      </c>
      <c r="X30" s="343"/>
      <c r="Y30" s="372"/>
      <c r="Z30" s="343">
        <f>SUM(AI30+AC30)</f>
        <v>87</v>
      </c>
      <c r="AA30" s="343"/>
      <c r="AB30" s="343"/>
      <c r="AC30" s="342">
        <v>48</v>
      </c>
      <c r="AD30" s="343"/>
      <c r="AE30" s="343"/>
      <c r="AF30" s="342">
        <v>8</v>
      </c>
      <c r="AG30" s="343"/>
      <c r="AH30" s="372"/>
      <c r="AI30" s="342">
        <v>39</v>
      </c>
      <c r="AJ30" s="343"/>
      <c r="AK30" s="372"/>
      <c r="AL30" s="2">
        <v>2839</v>
      </c>
      <c r="AM30" s="1"/>
      <c r="AN30" s="2"/>
    </row>
    <row r="31" spans="2:41" ht="17.25" customHeight="1" x14ac:dyDescent="0.15">
      <c r="B31" s="335"/>
      <c r="C31" s="410"/>
      <c r="D31" s="333"/>
      <c r="E31" s="105" t="s">
        <v>202</v>
      </c>
      <c r="F31" s="106">
        <v>-15.9</v>
      </c>
      <c r="G31" s="107" t="s">
        <v>128</v>
      </c>
      <c r="H31" s="105" t="s">
        <v>202</v>
      </c>
      <c r="I31" s="106">
        <v>-7.3</v>
      </c>
      <c r="J31" s="108" t="s">
        <v>128</v>
      </c>
      <c r="K31" s="105" t="s">
        <v>202</v>
      </c>
      <c r="L31" s="106">
        <v>-22.7</v>
      </c>
      <c r="M31" s="107" t="s">
        <v>128</v>
      </c>
      <c r="N31" s="105" t="s">
        <v>202</v>
      </c>
      <c r="O31" s="106">
        <v>-7.6</v>
      </c>
      <c r="P31" s="107" t="s">
        <v>128</v>
      </c>
      <c r="Q31" s="105" t="s">
        <v>202</v>
      </c>
      <c r="R31" s="106">
        <v>-0.9</v>
      </c>
      <c r="S31" s="107" t="s">
        <v>128</v>
      </c>
      <c r="T31" s="107"/>
      <c r="U31" s="114"/>
      <c r="V31" s="107" t="s">
        <v>128</v>
      </c>
      <c r="W31" s="105" t="s">
        <v>202</v>
      </c>
      <c r="X31" s="106">
        <v>-13</v>
      </c>
      <c r="Y31" s="108" t="s">
        <v>128</v>
      </c>
      <c r="Z31" s="107" t="s">
        <v>202</v>
      </c>
      <c r="AA31" s="114">
        <v>14.5</v>
      </c>
      <c r="AB31" s="107" t="s">
        <v>128</v>
      </c>
      <c r="AC31" s="105" t="s">
        <v>202</v>
      </c>
      <c r="AD31" s="114">
        <v>54.8</v>
      </c>
      <c r="AE31" s="107" t="s">
        <v>128</v>
      </c>
      <c r="AF31" s="105" t="s">
        <v>202</v>
      </c>
      <c r="AG31" s="114">
        <v>-20</v>
      </c>
      <c r="AH31" s="108" t="s">
        <v>128</v>
      </c>
      <c r="AI31" s="105" t="s">
        <v>202</v>
      </c>
      <c r="AJ31" s="114">
        <v>-13.3</v>
      </c>
      <c r="AK31" s="108" t="s">
        <v>128</v>
      </c>
      <c r="AL31" s="441"/>
      <c r="AM31" s="441"/>
      <c r="AN31" s="441"/>
    </row>
    <row r="32" spans="2:41" ht="17.25" customHeight="1" x14ac:dyDescent="0.15">
      <c r="B32" s="96" t="s">
        <v>90</v>
      </c>
      <c r="C32" s="414" t="s">
        <v>105</v>
      </c>
      <c r="D32" s="347"/>
      <c r="E32" s="349">
        <f>SUM(H32:M32)</f>
        <v>309</v>
      </c>
      <c r="F32" s="349"/>
      <c r="G32" s="349"/>
      <c r="H32" s="348">
        <v>161</v>
      </c>
      <c r="I32" s="349"/>
      <c r="J32" s="376"/>
      <c r="K32" s="348">
        <v>148</v>
      </c>
      <c r="L32" s="349"/>
      <c r="M32" s="349"/>
      <c r="N32" s="348">
        <f>SUM(Q32+W32)</f>
        <v>121</v>
      </c>
      <c r="O32" s="349"/>
      <c r="P32" s="349"/>
      <c r="Q32" s="348">
        <v>64</v>
      </c>
      <c r="R32" s="349"/>
      <c r="S32" s="349"/>
      <c r="T32" s="349"/>
      <c r="U32" s="349"/>
      <c r="V32" s="349"/>
      <c r="W32" s="348">
        <v>57</v>
      </c>
      <c r="X32" s="349"/>
      <c r="Y32" s="376"/>
      <c r="Z32" s="349">
        <f>SUM(AI32+AC32)</f>
        <v>18</v>
      </c>
      <c r="AA32" s="349"/>
      <c r="AB32" s="349"/>
      <c r="AC32" s="348">
        <v>11</v>
      </c>
      <c r="AD32" s="349"/>
      <c r="AE32" s="349"/>
      <c r="AF32" s="348">
        <v>0</v>
      </c>
      <c r="AG32" s="349"/>
      <c r="AH32" s="376"/>
      <c r="AI32" s="348">
        <v>7</v>
      </c>
      <c r="AJ32" s="349"/>
      <c r="AK32" s="376"/>
      <c r="AL32" s="2"/>
      <c r="AM32" s="1"/>
      <c r="AN32" s="2"/>
    </row>
    <row r="33" spans="2:41" ht="17.25" customHeight="1" x14ac:dyDescent="0.15">
      <c r="B33" s="97">
        <v>11</v>
      </c>
      <c r="C33" s="344"/>
      <c r="D33" s="345"/>
      <c r="E33" s="111" t="s">
        <v>202</v>
      </c>
      <c r="F33" s="110">
        <v>-14.9</v>
      </c>
      <c r="G33" s="111" t="s">
        <v>128</v>
      </c>
      <c r="H33" s="109" t="s">
        <v>202</v>
      </c>
      <c r="I33" s="110">
        <v>8.8000000000000007</v>
      </c>
      <c r="J33" s="112" t="s">
        <v>128</v>
      </c>
      <c r="K33" s="109" t="s">
        <v>202</v>
      </c>
      <c r="L33" s="110">
        <v>-31.2</v>
      </c>
      <c r="M33" s="111" t="s">
        <v>128</v>
      </c>
      <c r="N33" s="109" t="s">
        <v>202</v>
      </c>
      <c r="O33" s="110">
        <v>-14.2</v>
      </c>
      <c r="P33" s="111" t="s">
        <v>128</v>
      </c>
      <c r="Q33" s="109" t="s">
        <v>202</v>
      </c>
      <c r="R33" s="110">
        <v>16.399999999999999</v>
      </c>
      <c r="S33" s="111" t="s">
        <v>128</v>
      </c>
      <c r="T33" s="111"/>
      <c r="U33" s="252"/>
      <c r="V33" s="111" t="s">
        <v>128</v>
      </c>
      <c r="W33" s="109" t="s">
        <v>202</v>
      </c>
      <c r="X33" s="110">
        <v>-33.700000000000003</v>
      </c>
      <c r="Y33" s="112" t="s">
        <v>128</v>
      </c>
      <c r="Z33" s="111" t="s">
        <v>202</v>
      </c>
      <c r="AA33" s="110">
        <v>28.6</v>
      </c>
      <c r="AB33" s="111" t="s">
        <v>128</v>
      </c>
      <c r="AC33" s="109" t="s">
        <v>202</v>
      </c>
      <c r="AD33" s="110">
        <v>37.5</v>
      </c>
      <c r="AE33" s="111" t="s">
        <v>128</v>
      </c>
      <c r="AF33" s="109" t="s">
        <v>202</v>
      </c>
      <c r="AG33" s="110">
        <v>-100</v>
      </c>
      <c r="AH33" s="112" t="s">
        <v>128</v>
      </c>
      <c r="AI33" s="109" t="s">
        <v>202</v>
      </c>
      <c r="AJ33" s="110">
        <v>16.7</v>
      </c>
      <c r="AK33" s="112" t="s">
        <v>128</v>
      </c>
      <c r="AL33" s="441"/>
      <c r="AM33" s="441"/>
      <c r="AN33" s="441"/>
      <c r="AO33" s="10" t="s">
        <v>127</v>
      </c>
    </row>
    <row r="34" spans="2:41" ht="17.25" customHeight="1" x14ac:dyDescent="0.15">
      <c r="B34" s="96" t="s">
        <v>89</v>
      </c>
      <c r="C34" s="410" t="s">
        <v>11</v>
      </c>
      <c r="D34" s="333"/>
      <c r="E34" s="343">
        <f>SUM(H34:M34)</f>
        <v>2306</v>
      </c>
      <c r="F34" s="343"/>
      <c r="G34" s="343"/>
      <c r="H34" s="342">
        <v>1352</v>
      </c>
      <c r="I34" s="343"/>
      <c r="J34" s="372"/>
      <c r="K34" s="342">
        <v>954</v>
      </c>
      <c r="L34" s="343"/>
      <c r="M34" s="343"/>
      <c r="N34" s="342">
        <f>SUM(Q34+W34)</f>
        <v>775</v>
      </c>
      <c r="O34" s="343"/>
      <c r="P34" s="343"/>
      <c r="Q34" s="342">
        <v>463</v>
      </c>
      <c r="R34" s="343"/>
      <c r="S34" s="343"/>
      <c r="T34" s="343"/>
      <c r="U34" s="343"/>
      <c r="V34" s="343"/>
      <c r="W34" s="342">
        <v>312</v>
      </c>
      <c r="X34" s="343"/>
      <c r="Y34" s="372"/>
      <c r="Z34" s="343">
        <f>SUM(AI34+AC34)</f>
        <v>126</v>
      </c>
      <c r="AA34" s="343"/>
      <c r="AB34" s="343"/>
      <c r="AC34" s="342">
        <v>69</v>
      </c>
      <c r="AD34" s="343"/>
      <c r="AE34" s="343"/>
      <c r="AF34" s="342">
        <v>2</v>
      </c>
      <c r="AG34" s="343"/>
      <c r="AH34" s="372"/>
      <c r="AI34" s="342">
        <v>57</v>
      </c>
      <c r="AJ34" s="343"/>
      <c r="AK34" s="372"/>
      <c r="AL34" s="2"/>
      <c r="AM34" s="1"/>
      <c r="AN34" s="2"/>
    </row>
    <row r="35" spans="2:41" ht="17.25" customHeight="1" x14ac:dyDescent="0.15">
      <c r="B35" s="96" t="s">
        <v>91</v>
      </c>
      <c r="C35" s="330"/>
      <c r="D35" s="331"/>
      <c r="E35" s="107" t="s">
        <v>202</v>
      </c>
      <c r="F35" s="106">
        <v>-7.4</v>
      </c>
      <c r="G35" s="107" t="s">
        <v>128</v>
      </c>
      <c r="H35" s="105" t="s">
        <v>202</v>
      </c>
      <c r="I35" s="106">
        <v>-1</v>
      </c>
      <c r="J35" s="108" t="s">
        <v>128</v>
      </c>
      <c r="K35" s="105" t="s">
        <v>202</v>
      </c>
      <c r="L35" s="106">
        <v>-15.2</v>
      </c>
      <c r="M35" s="107" t="s">
        <v>128</v>
      </c>
      <c r="N35" s="105" t="s">
        <v>202</v>
      </c>
      <c r="O35" s="106">
        <v>-7</v>
      </c>
      <c r="P35" s="107" t="s">
        <v>128</v>
      </c>
      <c r="Q35" s="105" t="s">
        <v>202</v>
      </c>
      <c r="R35" s="106">
        <v>-8.6999999999999993</v>
      </c>
      <c r="S35" s="107" t="s">
        <v>128</v>
      </c>
      <c r="T35" s="107"/>
      <c r="U35" s="114"/>
      <c r="V35" s="107" t="s">
        <v>128</v>
      </c>
      <c r="W35" s="105" t="s">
        <v>202</v>
      </c>
      <c r="X35" s="106">
        <v>-4.3</v>
      </c>
      <c r="Y35" s="108" t="s">
        <v>128</v>
      </c>
      <c r="Z35" s="107" t="s">
        <v>202</v>
      </c>
      <c r="AA35" s="114">
        <v>-8</v>
      </c>
      <c r="AB35" s="107" t="s">
        <v>128</v>
      </c>
      <c r="AC35" s="105" t="s">
        <v>202</v>
      </c>
      <c r="AD35" s="114">
        <v>-10.4</v>
      </c>
      <c r="AE35" s="107" t="s">
        <v>128</v>
      </c>
      <c r="AF35" s="105" t="s">
        <v>202</v>
      </c>
      <c r="AG35" s="106">
        <v>-33.299999999999997</v>
      </c>
      <c r="AH35" s="108" t="s">
        <v>128</v>
      </c>
      <c r="AI35" s="105" t="s">
        <v>202</v>
      </c>
      <c r="AJ35" s="114">
        <v>-5</v>
      </c>
      <c r="AK35" s="108" t="s">
        <v>128</v>
      </c>
      <c r="AL35" s="441"/>
      <c r="AM35" s="441"/>
      <c r="AN35" s="441"/>
    </row>
    <row r="36" spans="2:41" ht="17.25" customHeight="1" x14ac:dyDescent="0.15">
      <c r="B36" s="97" t="s">
        <v>112</v>
      </c>
      <c r="C36" s="410" t="s">
        <v>12</v>
      </c>
      <c r="D36" s="333"/>
      <c r="E36" s="343">
        <f>SUM(H36:M36)</f>
        <v>827</v>
      </c>
      <c r="F36" s="343"/>
      <c r="G36" s="343"/>
      <c r="H36" s="342">
        <v>464</v>
      </c>
      <c r="I36" s="343"/>
      <c r="J36" s="372"/>
      <c r="K36" s="342">
        <v>363</v>
      </c>
      <c r="L36" s="343"/>
      <c r="M36" s="343"/>
      <c r="N36" s="342">
        <f>SUM(Q36+W36)</f>
        <v>349</v>
      </c>
      <c r="O36" s="343"/>
      <c r="P36" s="343"/>
      <c r="Q36" s="342">
        <v>180</v>
      </c>
      <c r="R36" s="343"/>
      <c r="S36" s="343"/>
      <c r="T36" s="343"/>
      <c r="U36" s="343"/>
      <c r="V36" s="343"/>
      <c r="W36" s="342">
        <v>169</v>
      </c>
      <c r="X36" s="343"/>
      <c r="Y36" s="372"/>
      <c r="Z36" s="343">
        <f>SUM(AI36+AC36)</f>
        <v>49</v>
      </c>
      <c r="AA36" s="343"/>
      <c r="AB36" s="343"/>
      <c r="AC36" s="342">
        <v>28</v>
      </c>
      <c r="AD36" s="343"/>
      <c r="AE36" s="343"/>
      <c r="AF36" s="342">
        <v>2</v>
      </c>
      <c r="AG36" s="343"/>
      <c r="AH36" s="372"/>
      <c r="AI36" s="342">
        <v>21</v>
      </c>
      <c r="AJ36" s="343"/>
      <c r="AK36" s="372"/>
      <c r="AL36" s="2"/>
      <c r="AM36" s="1"/>
      <c r="AN36" s="2"/>
    </row>
    <row r="37" spans="2:41" ht="17.25" customHeight="1" x14ac:dyDescent="0.15">
      <c r="B37" s="335" t="s">
        <v>14</v>
      </c>
      <c r="C37" s="330"/>
      <c r="D37" s="331"/>
      <c r="E37" s="107" t="s">
        <v>202</v>
      </c>
      <c r="F37" s="106">
        <v>-0.5</v>
      </c>
      <c r="G37" s="107" t="s">
        <v>128</v>
      </c>
      <c r="H37" s="105" t="s">
        <v>202</v>
      </c>
      <c r="I37" s="106">
        <v>7.7</v>
      </c>
      <c r="J37" s="108" t="s">
        <v>128</v>
      </c>
      <c r="K37" s="105" t="s">
        <v>202</v>
      </c>
      <c r="L37" s="106">
        <v>-9.3000000000000007</v>
      </c>
      <c r="M37" s="107" t="s">
        <v>128</v>
      </c>
      <c r="N37" s="105" t="s">
        <v>202</v>
      </c>
      <c r="O37" s="106">
        <v>16.7</v>
      </c>
      <c r="P37" s="107" t="s">
        <v>128</v>
      </c>
      <c r="Q37" s="105" t="s">
        <v>202</v>
      </c>
      <c r="R37" s="106">
        <v>39.5</v>
      </c>
      <c r="S37" s="107" t="s">
        <v>128</v>
      </c>
      <c r="T37" s="107"/>
      <c r="U37" s="114"/>
      <c r="V37" s="107" t="s">
        <v>128</v>
      </c>
      <c r="W37" s="105" t="s">
        <v>202</v>
      </c>
      <c r="X37" s="106">
        <v>-0.6</v>
      </c>
      <c r="Y37" s="108" t="s">
        <v>128</v>
      </c>
      <c r="Z37" s="107" t="s">
        <v>202</v>
      </c>
      <c r="AA37" s="114">
        <v>-22.2</v>
      </c>
      <c r="AB37" s="107" t="s">
        <v>128</v>
      </c>
      <c r="AC37" s="105" t="s">
        <v>202</v>
      </c>
      <c r="AD37" s="114">
        <v>-6.7</v>
      </c>
      <c r="AE37" s="107" t="s">
        <v>128</v>
      </c>
      <c r="AF37" s="105" t="s">
        <v>202</v>
      </c>
      <c r="AG37" s="106">
        <v>100</v>
      </c>
      <c r="AH37" s="108" t="s">
        <v>128</v>
      </c>
      <c r="AI37" s="105" t="s">
        <v>202</v>
      </c>
      <c r="AJ37" s="114">
        <v>-36.4</v>
      </c>
      <c r="AK37" s="108" t="s">
        <v>128</v>
      </c>
      <c r="AL37" s="441"/>
      <c r="AM37" s="441"/>
      <c r="AN37" s="441"/>
    </row>
    <row r="38" spans="2:41" ht="17.25" customHeight="1" x14ac:dyDescent="0.15">
      <c r="B38" s="335"/>
      <c r="C38" s="410" t="s">
        <v>13</v>
      </c>
      <c r="D38" s="333"/>
      <c r="E38" s="343">
        <f>SUM(H38:M38)</f>
        <v>1960</v>
      </c>
      <c r="F38" s="343"/>
      <c r="G38" s="343"/>
      <c r="H38" s="342">
        <v>806</v>
      </c>
      <c r="I38" s="343"/>
      <c r="J38" s="372"/>
      <c r="K38" s="342">
        <v>1154</v>
      </c>
      <c r="L38" s="343"/>
      <c r="M38" s="343"/>
      <c r="N38" s="342">
        <f>SUM(Q38+W38)</f>
        <v>627</v>
      </c>
      <c r="O38" s="343"/>
      <c r="P38" s="343"/>
      <c r="Q38" s="342">
        <v>264</v>
      </c>
      <c r="R38" s="343"/>
      <c r="S38" s="343"/>
      <c r="T38" s="343"/>
      <c r="U38" s="343"/>
      <c r="V38" s="343"/>
      <c r="W38" s="342">
        <v>363</v>
      </c>
      <c r="X38" s="343"/>
      <c r="Y38" s="372"/>
      <c r="Z38" s="343">
        <f>SUM(AI38+AC38)</f>
        <v>82</v>
      </c>
      <c r="AA38" s="343"/>
      <c r="AB38" s="343"/>
      <c r="AC38" s="342">
        <v>30</v>
      </c>
      <c r="AD38" s="343"/>
      <c r="AE38" s="343"/>
      <c r="AF38" s="342">
        <v>2</v>
      </c>
      <c r="AG38" s="343"/>
      <c r="AH38" s="372"/>
      <c r="AI38" s="342">
        <v>52</v>
      </c>
      <c r="AJ38" s="343"/>
      <c r="AK38" s="372"/>
      <c r="AL38" s="2"/>
      <c r="AM38" s="1"/>
      <c r="AN38" s="2"/>
    </row>
    <row r="39" spans="2:41" ht="17.25" customHeight="1" x14ac:dyDescent="0.15">
      <c r="B39" s="335"/>
      <c r="C39" s="330"/>
      <c r="D39" s="331"/>
      <c r="E39" s="107" t="s">
        <v>202</v>
      </c>
      <c r="F39" s="106">
        <v>2.4</v>
      </c>
      <c r="G39" s="107" t="s">
        <v>128</v>
      </c>
      <c r="H39" s="105" t="s">
        <v>202</v>
      </c>
      <c r="I39" s="106">
        <v>-6</v>
      </c>
      <c r="J39" s="108" t="s">
        <v>128</v>
      </c>
      <c r="K39" s="105" t="s">
        <v>202</v>
      </c>
      <c r="L39" s="106">
        <v>9.1999999999999993</v>
      </c>
      <c r="M39" s="107" t="s">
        <v>128</v>
      </c>
      <c r="N39" s="105" t="s">
        <v>202</v>
      </c>
      <c r="O39" s="106">
        <v>3.8</v>
      </c>
      <c r="P39" s="107" t="s">
        <v>128</v>
      </c>
      <c r="Q39" s="105" t="s">
        <v>202</v>
      </c>
      <c r="R39" s="106">
        <v>-4.7</v>
      </c>
      <c r="S39" s="107" t="s">
        <v>128</v>
      </c>
      <c r="T39" s="107"/>
      <c r="U39" s="114"/>
      <c r="V39" s="107" t="s">
        <v>128</v>
      </c>
      <c r="W39" s="105" t="s">
        <v>202</v>
      </c>
      <c r="X39" s="106">
        <v>11</v>
      </c>
      <c r="Y39" s="108" t="s">
        <v>128</v>
      </c>
      <c r="Z39" s="107" t="s">
        <v>202</v>
      </c>
      <c r="AA39" s="114">
        <v>1.2</v>
      </c>
      <c r="AB39" s="107" t="s">
        <v>128</v>
      </c>
      <c r="AC39" s="105" t="s">
        <v>202</v>
      </c>
      <c r="AD39" s="114">
        <v>-21.1</v>
      </c>
      <c r="AE39" s="107" t="s">
        <v>128</v>
      </c>
      <c r="AF39" s="105" t="s">
        <v>202</v>
      </c>
      <c r="AG39" s="106" t="s">
        <v>245</v>
      </c>
      <c r="AH39" s="108" t="s">
        <v>128</v>
      </c>
      <c r="AI39" s="105" t="s">
        <v>202</v>
      </c>
      <c r="AJ39" s="114">
        <v>20.9</v>
      </c>
      <c r="AK39" s="108" t="s">
        <v>128</v>
      </c>
      <c r="AL39" s="441"/>
      <c r="AM39" s="441"/>
      <c r="AN39" s="441"/>
    </row>
    <row r="40" spans="2:41" ht="17.25" customHeight="1" x14ac:dyDescent="0.15">
      <c r="B40" s="335"/>
      <c r="C40" s="410" t="s">
        <v>15</v>
      </c>
      <c r="D40" s="333"/>
      <c r="E40" s="343">
        <f>SUM(H40:M40)</f>
        <v>825</v>
      </c>
      <c r="F40" s="343"/>
      <c r="G40" s="343"/>
      <c r="H40" s="342">
        <v>406</v>
      </c>
      <c r="I40" s="343"/>
      <c r="J40" s="372"/>
      <c r="K40" s="342">
        <v>419</v>
      </c>
      <c r="L40" s="343"/>
      <c r="M40" s="343"/>
      <c r="N40" s="342">
        <f>SUM(Q40+W40)</f>
        <v>284</v>
      </c>
      <c r="O40" s="343"/>
      <c r="P40" s="343"/>
      <c r="Q40" s="342">
        <v>139</v>
      </c>
      <c r="R40" s="343"/>
      <c r="S40" s="343"/>
      <c r="T40" s="343"/>
      <c r="U40" s="343"/>
      <c r="V40" s="343"/>
      <c r="W40" s="342">
        <v>145</v>
      </c>
      <c r="X40" s="343"/>
      <c r="Y40" s="372"/>
      <c r="Z40" s="343">
        <f>SUM(AI40+AC40)</f>
        <v>60</v>
      </c>
      <c r="AA40" s="343"/>
      <c r="AB40" s="343"/>
      <c r="AC40" s="342">
        <v>21</v>
      </c>
      <c r="AD40" s="343"/>
      <c r="AE40" s="343"/>
      <c r="AF40" s="342">
        <v>0</v>
      </c>
      <c r="AG40" s="343"/>
      <c r="AH40" s="372"/>
      <c r="AI40" s="342">
        <v>39</v>
      </c>
      <c r="AJ40" s="343"/>
      <c r="AK40" s="372"/>
      <c r="AL40" s="2"/>
      <c r="AM40" s="1"/>
      <c r="AN40" s="2"/>
    </row>
    <row r="41" spans="2:41" ht="17.25" customHeight="1" x14ac:dyDescent="0.15">
      <c r="B41" s="335"/>
      <c r="C41" s="330"/>
      <c r="D41" s="331"/>
      <c r="E41" s="107" t="s">
        <v>202</v>
      </c>
      <c r="F41" s="106">
        <v>-8.4</v>
      </c>
      <c r="G41" s="107" t="s">
        <v>128</v>
      </c>
      <c r="H41" s="105" t="s">
        <v>202</v>
      </c>
      <c r="I41" s="106">
        <v>-18.5</v>
      </c>
      <c r="J41" s="108" t="s">
        <v>128</v>
      </c>
      <c r="K41" s="105" t="s">
        <v>202</v>
      </c>
      <c r="L41" s="106">
        <v>4</v>
      </c>
      <c r="M41" s="107" t="s">
        <v>128</v>
      </c>
      <c r="N41" s="105" t="s">
        <v>202</v>
      </c>
      <c r="O41" s="106">
        <v>9.6999999999999993</v>
      </c>
      <c r="P41" s="107" t="s">
        <v>128</v>
      </c>
      <c r="Q41" s="105" t="s">
        <v>202</v>
      </c>
      <c r="R41" s="106">
        <v>10.3</v>
      </c>
      <c r="S41" s="107" t="s">
        <v>128</v>
      </c>
      <c r="T41" s="107"/>
      <c r="U41" s="114"/>
      <c r="V41" s="107" t="s">
        <v>128</v>
      </c>
      <c r="W41" s="105" t="s">
        <v>202</v>
      </c>
      <c r="X41" s="106">
        <v>9</v>
      </c>
      <c r="Y41" s="108" t="s">
        <v>128</v>
      </c>
      <c r="Z41" s="107" t="s">
        <v>202</v>
      </c>
      <c r="AA41" s="114">
        <v>-9.1</v>
      </c>
      <c r="AB41" s="107" t="s">
        <v>128</v>
      </c>
      <c r="AC41" s="105" t="s">
        <v>202</v>
      </c>
      <c r="AD41" s="114">
        <v>-32.299999999999997</v>
      </c>
      <c r="AE41" s="107" t="s">
        <v>128</v>
      </c>
      <c r="AF41" s="105" t="s">
        <v>202</v>
      </c>
      <c r="AG41" s="106">
        <v>-100</v>
      </c>
      <c r="AH41" s="108" t="s">
        <v>128</v>
      </c>
      <c r="AI41" s="105" t="s">
        <v>202</v>
      </c>
      <c r="AJ41" s="114">
        <v>11.4</v>
      </c>
      <c r="AK41" s="108" t="s">
        <v>128</v>
      </c>
      <c r="AL41" s="449"/>
      <c r="AM41" s="449"/>
      <c r="AN41" s="449"/>
    </row>
    <row r="42" spans="2:41" ht="17.25" customHeight="1" x14ac:dyDescent="0.15">
      <c r="B42" s="335"/>
      <c r="C42" s="410" t="s">
        <v>16</v>
      </c>
      <c r="D42" s="333"/>
      <c r="E42" s="343">
        <f>SUM(H42:M42)</f>
        <v>1194</v>
      </c>
      <c r="F42" s="343"/>
      <c r="G42" s="343"/>
      <c r="H42" s="342">
        <v>580</v>
      </c>
      <c r="I42" s="343"/>
      <c r="J42" s="372"/>
      <c r="K42" s="342">
        <v>614</v>
      </c>
      <c r="L42" s="343"/>
      <c r="M42" s="343"/>
      <c r="N42" s="342">
        <f>SUM(Q42+W42)</f>
        <v>405</v>
      </c>
      <c r="O42" s="343"/>
      <c r="P42" s="343"/>
      <c r="Q42" s="342">
        <v>179</v>
      </c>
      <c r="R42" s="343"/>
      <c r="S42" s="343"/>
      <c r="T42" s="343"/>
      <c r="U42" s="343"/>
      <c r="V42" s="343"/>
      <c r="W42" s="342">
        <v>226</v>
      </c>
      <c r="X42" s="343"/>
      <c r="Y42" s="372"/>
      <c r="Z42" s="343">
        <f>SUM(AI42+AC42)</f>
        <v>73</v>
      </c>
      <c r="AA42" s="343"/>
      <c r="AB42" s="343"/>
      <c r="AC42" s="342">
        <v>40</v>
      </c>
      <c r="AD42" s="343"/>
      <c r="AE42" s="343"/>
      <c r="AF42" s="342">
        <v>12</v>
      </c>
      <c r="AG42" s="343"/>
      <c r="AH42" s="372"/>
      <c r="AI42" s="342">
        <v>33</v>
      </c>
      <c r="AJ42" s="343"/>
      <c r="AK42" s="372"/>
      <c r="AL42" s="2"/>
      <c r="AM42" s="1"/>
      <c r="AN42" s="2"/>
    </row>
    <row r="43" spans="2:41" ht="17.25" customHeight="1" x14ac:dyDescent="0.15">
      <c r="B43" s="385"/>
      <c r="C43" s="409"/>
      <c r="D43" s="387"/>
      <c r="E43" s="103" t="s">
        <v>202</v>
      </c>
      <c r="F43" s="99">
        <v>-10.8</v>
      </c>
      <c r="G43" s="103" t="s">
        <v>128</v>
      </c>
      <c r="H43" s="98" t="s">
        <v>202</v>
      </c>
      <c r="I43" s="99">
        <v>-3.5</v>
      </c>
      <c r="J43" s="100" t="s">
        <v>128</v>
      </c>
      <c r="K43" s="98" t="s">
        <v>202</v>
      </c>
      <c r="L43" s="99">
        <v>-16.7</v>
      </c>
      <c r="M43" s="103" t="s">
        <v>128</v>
      </c>
      <c r="N43" s="98" t="s">
        <v>202</v>
      </c>
      <c r="O43" s="99">
        <v>-12.9</v>
      </c>
      <c r="P43" s="103" t="s">
        <v>128</v>
      </c>
      <c r="Q43" s="98" t="s">
        <v>202</v>
      </c>
      <c r="R43" s="99">
        <v>-3.8</v>
      </c>
      <c r="S43" s="103" t="s">
        <v>128</v>
      </c>
      <c r="T43" s="103"/>
      <c r="U43" s="113"/>
      <c r="V43" s="103" t="s">
        <v>128</v>
      </c>
      <c r="W43" s="98" t="s">
        <v>202</v>
      </c>
      <c r="X43" s="99">
        <v>-19</v>
      </c>
      <c r="Y43" s="100" t="s">
        <v>128</v>
      </c>
      <c r="Z43" s="103" t="s">
        <v>202</v>
      </c>
      <c r="AA43" s="113">
        <v>5.8</v>
      </c>
      <c r="AB43" s="103" t="s">
        <v>128</v>
      </c>
      <c r="AC43" s="98" t="s">
        <v>202</v>
      </c>
      <c r="AD43" s="113">
        <v>33.299999999999997</v>
      </c>
      <c r="AE43" s="103" t="s">
        <v>128</v>
      </c>
      <c r="AF43" s="98" t="s">
        <v>202</v>
      </c>
      <c r="AG43" s="113">
        <v>140</v>
      </c>
      <c r="AH43" s="100" t="s">
        <v>128</v>
      </c>
      <c r="AI43" s="98" t="s">
        <v>202</v>
      </c>
      <c r="AJ43" s="113">
        <v>-15.4</v>
      </c>
      <c r="AK43" s="100" t="s">
        <v>128</v>
      </c>
      <c r="AL43" s="441"/>
      <c r="AM43" s="441"/>
      <c r="AN43" s="441"/>
    </row>
    <row r="44" spans="2:41" ht="18" customHeight="1" x14ac:dyDescent="0.15">
      <c r="AL44" s="2"/>
      <c r="AM44" s="1"/>
      <c r="AN44" s="2"/>
    </row>
    <row r="45" spans="2:41" x14ac:dyDescent="0.15">
      <c r="B45" s="429" t="s">
        <v>210</v>
      </c>
      <c r="C45" s="430"/>
      <c r="D45" s="430"/>
      <c r="E45" s="430"/>
      <c r="F45" s="430"/>
      <c r="G45" s="430"/>
      <c r="H45" s="430"/>
      <c r="I45" s="430"/>
      <c r="J45" s="430"/>
      <c r="K45" s="430"/>
      <c r="L45" s="430"/>
      <c r="M45" s="430"/>
      <c r="N45" s="430"/>
      <c r="O45" s="430"/>
      <c r="P45" s="430"/>
      <c r="Q45" s="430"/>
      <c r="R45" s="430"/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430"/>
      <c r="AD45" s="430"/>
      <c r="AE45" s="430"/>
      <c r="AF45" s="430"/>
      <c r="AG45" s="430"/>
      <c r="AH45" s="430"/>
      <c r="AI45" s="430"/>
      <c r="AJ45" s="430"/>
      <c r="AK45" s="430"/>
      <c r="AL45" s="430"/>
    </row>
    <row r="46" spans="2:41" x14ac:dyDescent="0.15">
      <c r="B46" s="3"/>
      <c r="C46" s="3"/>
      <c r="D46" s="3"/>
      <c r="E46" s="3"/>
      <c r="AH46" s="33"/>
    </row>
    <row r="49" spans="4:30" x14ac:dyDescent="0.15">
      <c r="D49" s="382"/>
      <c r="E49" s="382"/>
      <c r="F49" s="382"/>
      <c r="G49" s="382"/>
      <c r="H49" s="382"/>
      <c r="I49" s="382"/>
      <c r="J49" s="382"/>
      <c r="K49" s="382"/>
      <c r="L49" s="382"/>
      <c r="M49" s="382"/>
      <c r="N49" s="382"/>
      <c r="O49" s="382"/>
      <c r="P49" s="382"/>
      <c r="Q49" s="382"/>
      <c r="R49" s="382"/>
      <c r="S49" s="382"/>
      <c r="T49" s="382"/>
      <c r="U49" s="382"/>
      <c r="V49" s="382"/>
      <c r="W49" s="382"/>
      <c r="X49" s="382"/>
      <c r="Y49" s="382"/>
      <c r="Z49" s="382"/>
      <c r="AA49" s="382"/>
      <c r="AB49" s="382"/>
      <c r="AC49" s="382"/>
      <c r="AD49" s="382"/>
    </row>
  </sheetData>
  <sheetProtection selectLockedCells="1" selectUnlockedCells="1"/>
  <mergeCells count="392">
    <mergeCell ref="AF25:AH25"/>
    <mergeCell ref="E15:G15"/>
    <mergeCell ref="K18:M18"/>
    <mergeCell ref="N18:P18"/>
    <mergeCell ref="H18:J18"/>
    <mergeCell ref="E18:G18"/>
    <mergeCell ref="W23:Y23"/>
    <mergeCell ref="Z23:AB23"/>
    <mergeCell ref="Q25:S25"/>
    <mergeCell ref="T25:V25"/>
    <mergeCell ref="AF23:AH23"/>
    <mergeCell ref="AF24:AH24"/>
    <mergeCell ref="T17:V17"/>
    <mergeCell ref="B13:C13"/>
    <mergeCell ref="E19:G19"/>
    <mergeCell ref="H19:J19"/>
    <mergeCell ref="K19:M19"/>
    <mergeCell ref="N19:P19"/>
    <mergeCell ref="W25:Y25"/>
    <mergeCell ref="Z25:AB25"/>
    <mergeCell ref="E22:G22"/>
    <mergeCell ref="H22:J22"/>
    <mergeCell ref="K22:M22"/>
    <mergeCell ref="N22:P22"/>
    <mergeCell ref="K21:M21"/>
    <mergeCell ref="W18:Y18"/>
    <mergeCell ref="W17:Y17"/>
    <mergeCell ref="Z14:AB14"/>
    <mergeCell ref="Z13:AB13"/>
    <mergeCell ref="Q16:S16"/>
    <mergeCell ref="T16:V16"/>
    <mergeCell ref="W16:Y16"/>
    <mergeCell ref="Q15:S15"/>
    <mergeCell ref="T15:V15"/>
    <mergeCell ref="Q18:S18"/>
    <mergeCell ref="T18:V18"/>
    <mergeCell ref="Q17:S17"/>
    <mergeCell ref="AL43:AN43"/>
    <mergeCell ref="AL41:AN41"/>
    <mergeCell ref="H42:J42"/>
    <mergeCell ref="N42:P42"/>
    <mergeCell ref="AF42:AH42"/>
    <mergeCell ref="AC42:AE42"/>
    <mergeCell ref="AI42:AK42"/>
    <mergeCell ref="Q42:S42"/>
    <mergeCell ref="W42:Y42"/>
    <mergeCell ref="K42:M42"/>
    <mergeCell ref="T42:V42"/>
    <mergeCell ref="Z42:AB42"/>
    <mergeCell ref="K40:M40"/>
    <mergeCell ref="Z36:AB36"/>
    <mergeCell ref="AC38:AE38"/>
    <mergeCell ref="Z38:AB38"/>
    <mergeCell ref="AI25:AK25"/>
    <mergeCell ref="Q24:S24"/>
    <mergeCell ref="T24:V24"/>
    <mergeCell ref="AF38:AH38"/>
    <mergeCell ref="AI38:AK38"/>
    <mergeCell ref="Z40:AB40"/>
    <mergeCell ref="AF40:AH40"/>
    <mergeCell ref="T40:V40"/>
    <mergeCell ref="W40:Y40"/>
    <mergeCell ref="W36:Y36"/>
    <mergeCell ref="W38:Y38"/>
    <mergeCell ref="K38:M38"/>
    <mergeCell ref="T38:V38"/>
    <mergeCell ref="Q38:S38"/>
    <mergeCell ref="T36:V36"/>
    <mergeCell ref="N40:P40"/>
    <mergeCell ref="Q40:S40"/>
    <mergeCell ref="AI40:AK40"/>
    <mergeCell ref="AC40:AE40"/>
    <mergeCell ref="AC25:AE25"/>
    <mergeCell ref="N38:P38"/>
    <mergeCell ref="N36:P36"/>
    <mergeCell ref="Q36:S36"/>
    <mergeCell ref="Z34:AB34"/>
    <mergeCell ref="AC19:AE19"/>
    <mergeCell ref="T26:V26"/>
    <mergeCell ref="W34:Y34"/>
    <mergeCell ref="W30:Y30"/>
    <mergeCell ref="W32:Y32"/>
    <mergeCell ref="T32:V32"/>
    <mergeCell ref="N21:P21"/>
    <mergeCell ref="Q21:S21"/>
    <mergeCell ref="AC36:AE36"/>
    <mergeCell ref="K26:M26"/>
    <mergeCell ref="N34:P34"/>
    <mergeCell ref="Q34:S34"/>
    <mergeCell ref="AC20:AE20"/>
    <mergeCell ref="Z19:AB19"/>
    <mergeCell ref="K34:M34"/>
    <mergeCell ref="W28:Y28"/>
    <mergeCell ref="N28:P28"/>
    <mergeCell ref="Q27:S27"/>
    <mergeCell ref="Q28:S28"/>
    <mergeCell ref="N32:P32"/>
    <mergeCell ref="Q32:S32"/>
    <mergeCell ref="K27:M27"/>
    <mergeCell ref="K24:M24"/>
    <mergeCell ref="Z26:AB26"/>
    <mergeCell ref="T22:V22"/>
    <mergeCell ref="W22:Y22"/>
    <mergeCell ref="Q19:S19"/>
    <mergeCell ref="T19:V19"/>
    <mergeCell ref="AI18:AK18"/>
    <mergeCell ref="AC13:AE13"/>
    <mergeCell ref="AC14:AE14"/>
    <mergeCell ref="Z32:AB32"/>
    <mergeCell ref="AI23:AK23"/>
    <mergeCell ref="AF26:AH26"/>
    <mergeCell ref="AI26:AK26"/>
    <mergeCell ref="AC30:AE30"/>
    <mergeCell ref="AC26:AE26"/>
    <mergeCell ref="AI27:AK27"/>
    <mergeCell ref="AF30:AH30"/>
    <mergeCell ref="AF32:AH32"/>
    <mergeCell ref="AF28:AH28"/>
    <mergeCell ref="Z30:AB30"/>
    <mergeCell ref="AF15:AH15"/>
    <mergeCell ref="Z28:AB28"/>
    <mergeCell ref="AI15:AK15"/>
    <mergeCell ref="Z27:AB27"/>
    <mergeCell ref="Z22:AB22"/>
    <mergeCell ref="AC22:AE22"/>
    <mergeCell ref="AF22:AH22"/>
    <mergeCell ref="AI22:AK22"/>
    <mergeCell ref="Z16:AB16"/>
    <mergeCell ref="AC23:AE23"/>
    <mergeCell ref="AL39:AN39"/>
    <mergeCell ref="AL37:AN37"/>
    <mergeCell ref="AL35:AN35"/>
    <mergeCell ref="AL28:AN28"/>
    <mergeCell ref="AL33:AN33"/>
    <mergeCell ref="AL31:AN31"/>
    <mergeCell ref="AL29:AN29"/>
    <mergeCell ref="AC17:AE17"/>
    <mergeCell ref="AC27:AE27"/>
    <mergeCell ref="AC28:AE28"/>
    <mergeCell ref="AI19:AK19"/>
    <mergeCell ref="AF27:AH27"/>
    <mergeCell ref="AI28:AK28"/>
    <mergeCell ref="AC32:AE32"/>
    <mergeCell ref="AF34:AH34"/>
    <mergeCell ref="AI30:AK30"/>
    <mergeCell ref="AI32:AK32"/>
    <mergeCell ref="AI34:AK34"/>
    <mergeCell ref="AC18:AE18"/>
    <mergeCell ref="AF18:AH18"/>
    <mergeCell ref="AC34:AE34"/>
    <mergeCell ref="AF19:AH19"/>
    <mergeCell ref="AI36:AK36"/>
    <mergeCell ref="AF36:AH36"/>
    <mergeCell ref="AL5:AN5"/>
    <mergeCell ref="AL6:AN6"/>
    <mergeCell ref="AL7:AN7"/>
    <mergeCell ref="AL8:AN8"/>
    <mergeCell ref="AL9:AN9"/>
    <mergeCell ref="AF5:AH5"/>
    <mergeCell ref="AI4:AK5"/>
    <mergeCell ref="AC4:AH4"/>
    <mergeCell ref="AC6:AE6"/>
    <mergeCell ref="AC7:AE7"/>
    <mergeCell ref="AC9:AE9"/>
    <mergeCell ref="AF9:AH9"/>
    <mergeCell ref="AI6:AK6"/>
    <mergeCell ref="AL10:AN10"/>
    <mergeCell ref="AF7:AH7"/>
    <mergeCell ref="AF10:AH10"/>
    <mergeCell ref="AF11:AH11"/>
    <mergeCell ref="AI8:AK8"/>
    <mergeCell ref="AI10:AK10"/>
    <mergeCell ref="AI9:AK9"/>
    <mergeCell ref="AI13:AK13"/>
    <mergeCell ref="AI7:AK7"/>
    <mergeCell ref="AI12:AK12"/>
    <mergeCell ref="AF13:AH13"/>
    <mergeCell ref="AI11:AK11"/>
    <mergeCell ref="AF12:AH12"/>
    <mergeCell ref="AC10:AE10"/>
    <mergeCell ref="Q20:S20"/>
    <mergeCell ref="T20:V20"/>
    <mergeCell ref="AC21:AE21"/>
    <mergeCell ref="AF21:AH21"/>
    <mergeCell ref="AI21:AK21"/>
    <mergeCell ref="AF20:AH20"/>
    <mergeCell ref="AI20:AK20"/>
    <mergeCell ref="AF14:AH14"/>
    <mergeCell ref="AC15:AE15"/>
    <mergeCell ref="AF16:AH16"/>
    <mergeCell ref="AI16:AK16"/>
    <mergeCell ref="Z15:AB15"/>
    <mergeCell ref="AC16:AE16"/>
    <mergeCell ref="AI17:AK17"/>
    <mergeCell ref="AF17:AH17"/>
    <mergeCell ref="AC11:AE11"/>
    <mergeCell ref="AI14:AK14"/>
    <mergeCell ref="Z17:AB17"/>
    <mergeCell ref="W15:Y15"/>
    <mergeCell ref="W19:Y19"/>
    <mergeCell ref="AC12:AE12"/>
    <mergeCell ref="Z18:AB18"/>
    <mergeCell ref="Z21:AB21"/>
    <mergeCell ref="AI24:AK24"/>
    <mergeCell ref="Q23:S23"/>
    <mergeCell ref="Q22:S22"/>
    <mergeCell ref="T23:V23"/>
    <mergeCell ref="W24:Y24"/>
    <mergeCell ref="Z24:AB24"/>
    <mergeCell ref="AC24:AE24"/>
    <mergeCell ref="Z20:AB20"/>
    <mergeCell ref="W20:Y20"/>
    <mergeCell ref="T21:V21"/>
    <mergeCell ref="W21:Y21"/>
    <mergeCell ref="W4:Y5"/>
    <mergeCell ref="T14:V14"/>
    <mergeCell ref="N8:P8"/>
    <mergeCell ref="Q8:S8"/>
    <mergeCell ref="W6:Y6"/>
    <mergeCell ref="Q13:S13"/>
    <mergeCell ref="T13:V13"/>
    <mergeCell ref="N14:P14"/>
    <mergeCell ref="T6:V6"/>
    <mergeCell ref="N4:P5"/>
    <mergeCell ref="N6:P6"/>
    <mergeCell ref="T5:V5"/>
    <mergeCell ref="Q4:S5"/>
    <mergeCell ref="N7:P7"/>
    <mergeCell ref="Q7:S7"/>
    <mergeCell ref="W9:Y9"/>
    <mergeCell ref="Q9:S9"/>
    <mergeCell ref="W7:Y7"/>
    <mergeCell ref="T8:V8"/>
    <mergeCell ref="W11:Y11"/>
    <mergeCell ref="Q12:S12"/>
    <mergeCell ref="N10:P10"/>
    <mergeCell ref="N12:P12"/>
    <mergeCell ref="B37:B43"/>
    <mergeCell ref="C39:D39"/>
    <mergeCell ref="C40:D40"/>
    <mergeCell ref="E40:G40"/>
    <mergeCell ref="C42:D42"/>
    <mergeCell ref="E42:G42"/>
    <mergeCell ref="C43:D43"/>
    <mergeCell ref="C41:D41"/>
    <mergeCell ref="C37:D37"/>
    <mergeCell ref="C38:D38"/>
    <mergeCell ref="E38:G38"/>
    <mergeCell ref="H40:J40"/>
    <mergeCell ref="H36:J36"/>
    <mergeCell ref="N27:P27"/>
    <mergeCell ref="N20:P20"/>
    <mergeCell ref="H16:J16"/>
    <mergeCell ref="K16:M16"/>
    <mergeCell ref="H17:J17"/>
    <mergeCell ref="E17:G17"/>
    <mergeCell ref="H27:J27"/>
    <mergeCell ref="E20:G20"/>
    <mergeCell ref="H20:J20"/>
    <mergeCell ref="K20:M20"/>
    <mergeCell ref="E21:G21"/>
    <mergeCell ref="H21:J21"/>
    <mergeCell ref="E16:G16"/>
    <mergeCell ref="K17:M17"/>
    <mergeCell ref="E34:G34"/>
    <mergeCell ref="H38:J38"/>
    <mergeCell ref="K36:M36"/>
    <mergeCell ref="H32:J32"/>
    <mergeCell ref="N17:P17"/>
    <mergeCell ref="E32:G32"/>
    <mergeCell ref="N30:P30"/>
    <mergeCell ref="E23:G23"/>
    <mergeCell ref="K11:M11"/>
    <mergeCell ref="T12:V12"/>
    <mergeCell ref="T11:V11"/>
    <mergeCell ref="W12:Y12"/>
    <mergeCell ref="W13:Y13"/>
    <mergeCell ref="W14:Y14"/>
    <mergeCell ref="Q14:S14"/>
    <mergeCell ref="C32:D32"/>
    <mergeCell ref="K32:M32"/>
    <mergeCell ref="K30:M30"/>
    <mergeCell ref="H23:J23"/>
    <mergeCell ref="K23:M23"/>
    <mergeCell ref="N23:P23"/>
    <mergeCell ref="E24:G24"/>
    <mergeCell ref="H24:J24"/>
    <mergeCell ref="N24:P24"/>
    <mergeCell ref="E25:G25"/>
    <mergeCell ref="H25:J25"/>
    <mergeCell ref="K25:M25"/>
    <mergeCell ref="N25:P25"/>
    <mergeCell ref="C29:D29"/>
    <mergeCell ref="T28:V28"/>
    <mergeCell ref="B16:C16"/>
    <mergeCell ref="T30:V30"/>
    <mergeCell ref="B6:B12"/>
    <mergeCell ref="C3:D3"/>
    <mergeCell ref="E4:G5"/>
    <mergeCell ref="H4:J5"/>
    <mergeCell ref="K4:M5"/>
    <mergeCell ref="K6:M6"/>
    <mergeCell ref="C6:D6"/>
    <mergeCell ref="E6:G6"/>
    <mergeCell ref="E3:M3"/>
    <mergeCell ref="K7:M7"/>
    <mergeCell ref="H6:J6"/>
    <mergeCell ref="C7:D7"/>
    <mergeCell ref="H7:J7"/>
    <mergeCell ref="K8:M8"/>
    <mergeCell ref="K9:M9"/>
    <mergeCell ref="C12:D12"/>
    <mergeCell ref="C10:D10"/>
    <mergeCell ref="H8:J8"/>
    <mergeCell ref="H11:J11"/>
    <mergeCell ref="H9:J9"/>
    <mergeCell ref="H12:J12"/>
    <mergeCell ref="K12:M12"/>
    <mergeCell ref="C11:D11"/>
    <mergeCell ref="E11:G11"/>
    <mergeCell ref="AG2:AK2"/>
    <mergeCell ref="E14:G14"/>
    <mergeCell ref="K14:M14"/>
    <mergeCell ref="H13:J13"/>
    <mergeCell ref="Q6:S6"/>
    <mergeCell ref="K10:M10"/>
    <mergeCell ref="N9:P9"/>
    <mergeCell ref="N13:P13"/>
    <mergeCell ref="K13:M13"/>
    <mergeCell ref="E7:G7"/>
    <mergeCell ref="E9:G9"/>
    <mergeCell ref="N11:P11"/>
    <mergeCell ref="H14:J14"/>
    <mergeCell ref="E13:G13"/>
    <mergeCell ref="AF8:AH8"/>
    <mergeCell ref="AF6:AH6"/>
    <mergeCell ref="AC8:AE8"/>
    <mergeCell ref="T7:V7"/>
    <mergeCell ref="Q11:S11"/>
    <mergeCell ref="Z9:AB9"/>
    <mergeCell ref="Z12:AB12"/>
    <mergeCell ref="Z10:AB10"/>
    <mergeCell ref="W10:Y10"/>
    <mergeCell ref="Z11:AB11"/>
    <mergeCell ref="D49:AD49"/>
    <mergeCell ref="E27:G27"/>
    <mergeCell ref="B45:AL45"/>
    <mergeCell ref="E26:G26"/>
    <mergeCell ref="H26:J26"/>
    <mergeCell ref="W27:Y27"/>
    <mergeCell ref="T27:V27"/>
    <mergeCell ref="Q26:S26"/>
    <mergeCell ref="W26:Y26"/>
    <mergeCell ref="B27:D27"/>
    <mergeCell ref="N26:P26"/>
    <mergeCell ref="B28:B31"/>
    <mergeCell ref="C31:D31"/>
    <mergeCell ref="C35:D35"/>
    <mergeCell ref="K28:M28"/>
    <mergeCell ref="H30:J30"/>
    <mergeCell ref="C30:D30"/>
    <mergeCell ref="E30:G30"/>
    <mergeCell ref="C28:D28"/>
    <mergeCell ref="H34:J34"/>
    <mergeCell ref="Q30:S30"/>
    <mergeCell ref="T34:V34"/>
    <mergeCell ref="E28:G28"/>
    <mergeCell ref="H28:J28"/>
    <mergeCell ref="C34:D34"/>
    <mergeCell ref="C33:D33"/>
    <mergeCell ref="C36:D36"/>
    <mergeCell ref="E36:G36"/>
    <mergeCell ref="Z3:AK3"/>
    <mergeCell ref="Z6:AB6"/>
    <mergeCell ref="Z7:AB7"/>
    <mergeCell ref="Z8:AB8"/>
    <mergeCell ref="W8:Y8"/>
    <mergeCell ref="E10:G10"/>
    <mergeCell ref="H10:J10"/>
    <mergeCell ref="C9:D9"/>
    <mergeCell ref="C8:D8"/>
    <mergeCell ref="E8:G8"/>
    <mergeCell ref="Z4:AB5"/>
    <mergeCell ref="N3:Y3"/>
    <mergeCell ref="H15:J15"/>
    <mergeCell ref="K15:M15"/>
    <mergeCell ref="N15:P15"/>
    <mergeCell ref="N16:P16"/>
    <mergeCell ref="Q10:S10"/>
    <mergeCell ref="T10:V10"/>
    <mergeCell ref="T9:V9"/>
    <mergeCell ref="E12:G12"/>
  </mergeCells>
  <phoneticPr fontId="3"/>
  <pageMargins left="0.51181102362204722" right="0.19685039370078741" top="0.59055118110236227" bottom="0" header="0.39370078740157483" footer="0.19685039370078741"/>
  <pageSetup paperSize="9" scale="98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39997558519241921"/>
    <pageSetUpPr fitToPage="1"/>
  </sheetPr>
  <dimension ref="B1:AF46"/>
  <sheetViews>
    <sheetView view="pageBreakPreview" zoomScaleNormal="144" zoomScaleSheetLayoutView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3.625" style="10" customWidth="1"/>
    <col min="2" max="2" width="3.375" style="10" customWidth="1"/>
    <col min="3" max="3" width="4.625" style="10" customWidth="1"/>
    <col min="4" max="4" width="6.125" style="10" customWidth="1"/>
    <col min="5" max="5" width="1.625" style="10" customWidth="1"/>
    <col min="6" max="6" width="7.625" style="10" customWidth="1"/>
    <col min="7" max="8" width="1.625" style="10" customWidth="1"/>
    <col min="9" max="9" width="7.625" style="10" customWidth="1"/>
    <col min="10" max="11" width="1.625" style="10" customWidth="1"/>
    <col min="12" max="12" width="7.625" style="10" customWidth="1"/>
    <col min="13" max="14" width="1.625" style="10" customWidth="1"/>
    <col min="15" max="15" width="7.625" style="10" customWidth="1"/>
    <col min="16" max="17" width="1.625" style="10" customWidth="1"/>
    <col min="18" max="18" width="7.625" style="10" customWidth="1"/>
    <col min="19" max="20" width="1.625" style="10" customWidth="1"/>
    <col min="21" max="21" width="7.625" style="10" customWidth="1"/>
    <col min="22" max="23" width="1.625" style="10" customWidth="1"/>
    <col min="24" max="24" width="7.625" style="10" customWidth="1"/>
    <col min="25" max="26" width="1.625" style="10" customWidth="1"/>
    <col min="27" max="27" width="7.625" style="10" customWidth="1"/>
    <col min="28" max="28" width="1.625" style="10" customWidth="1"/>
    <col min="29" max="29" width="3.375" style="10" customWidth="1"/>
    <col min="30" max="30" width="10.125" style="10" customWidth="1"/>
    <col min="31" max="31" width="7" style="10" customWidth="1"/>
    <col min="32" max="32" width="1.625" style="10" customWidth="1"/>
    <col min="33" max="16384" width="9" style="10"/>
  </cols>
  <sheetData>
    <row r="1" spans="2:32" ht="15" customHeight="1" x14ac:dyDescent="0.15"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2:32" ht="27" customHeight="1" x14ac:dyDescent="0.15">
      <c r="B2" s="19" t="s">
        <v>95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8"/>
      <c r="R2" s="18"/>
      <c r="S2" s="16"/>
      <c r="T2" s="16"/>
      <c r="U2" s="16"/>
      <c r="V2" s="16"/>
      <c r="W2" s="16"/>
      <c r="X2" s="300" t="s">
        <v>192</v>
      </c>
      <c r="Y2" s="392"/>
      <c r="Z2" s="392"/>
      <c r="AA2" s="392"/>
      <c r="AB2" s="392"/>
    </row>
    <row r="3" spans="2:32" ht="25.5" customHeight="1" x14ac:dyDescent="0.15">
      <c r="B3" s="74"/>
      <c r="C3" s="363" t="s">
        <v>151</v>
      </c>
      <c r="D3" s="364"/>
      <c r="E3" s="313" t="s">
        <v>25</v>
      </c>
      <c r="F3" s="314"/>
      <c r="G3" s="314"/>
      <c r="H3" s="314"/>
      <c r="I3" s="314"/>
      <c r="J3" s="315"/>
      <c r="K3" s="313" t="s">
        <v>26</v>
      </c>
      <c r="L3" s="314"/>
      <c r="M3" s="314"/>
      <c r="N3" s="314"/>
      <c r="O3" s="314"/>
      <c r="P3" s="315"/>
      <c r="Q3" s="313" t="s">
        <v>27</v>
      </c>
      <c r="R3" s="314"/>
      <c r="S3" s="314"/>
      <c r="T3" s="314"/>
      <c r="U3" s="314"/>
      <c r="V3" s="315"/>
      <c r="W3" s="314" t="s">
        <v>28</v>
      </c>
      <c r="X3" s="314"/>
      <c r="Y3" s="314"/>
      <c r="Z3" s="314"/>
      <c r="AA3" s="314"/>
      <c r="AB3" s="315"/>
      <c r="AD3" s="5"/>
      <c r="AE3" s="5"/>
    </row>
    <row r="4" spans="2:32" ht="25.5" customHeight="1" x14ac:dyDescent="0.15">
      <c r="B4" s="75"/>
      <c r="D4" s="89"/>
      <c r="E4" s="425"/>
      <c r="F4" s="426"/>
      <c r="G4" s="426"/>
      <c r="H4" s="454" t="s">
        <v>29</v>
      </c>
      <c r="I4" s="455"/>
      <c r="J4" s="456"/>
      <c r="K4" s="425"/>
      <c r="L4" s="426"/>
      <c r="M4" s="426"/>
      <c r="N4" s="454" t="s">
        <v>29</v>
      </c>
      <c r="O4" s="455"/>
      <c r="P4" s="456"/>
      <c r="Q4" s="425"/>
      <c r="R4" s="426"/>
      <c r="S4" s="426"/>
      <c r="T4" s="454" t="s">
        <v>29</v>
      </c>
      <c r="U4" s="455"/>
      <c r="V4" s="456"/>
      <c r="W4" s="426"/>
      <c r="X4" s="426"/>
      <c r="Y4" s="426"/>
      <c r="Z4" s="454" t="s">
        <v>29</v>
      </c>
      <c r="AA4" s="455"/>
      <c r="AB4" s="456"/>
    </row>
    <row r="5" spans="2:32" ht="25.5" customHeight="1" x14ac:dyDescent="0.15">
      <c r="B5" s="76" t="s">
        <v>5</v>
      </c>
      <c r="D5" s="89"/>
      <c r="E5" s="425"/>
      <c r="F5" s="426"/>
      <c r="G5" s="426"/>
      <c r="H5" s="425" t="s">
        <v>30</v>
      </c>
      <c r="I5" s="426"/>
      <c r="J5" s="457"/>
      <c r="K5" s="425"/>
      <c r="L5" s="426"/>
      <c r="M5" s="426"/>
      <c r="N5" s="425" t="s">
        <v>30</v>
      </c>
      <c r="O5" s="426"/>
      <c r="P5" s="457"/>
      <c r="Q5" s="425"/>
      <c r="R5" s="426"/>
      <c r="S5" s="426"/>
      <c r="T5" s="425" t="s">
        <v>30</v>
      </c>
      <c r="U5" s="426"/>
      <c r="V5" s="457"/>
      <c r="W5" s="426"/>
      <c r="X5" s="426"/>
      <c r="Y5" s="426"/>
      <c r="Z5" s="425" t="s">
        <v>30</v>
      </c>
      <c r="AA5" s="426"/>
      <c r="AB5" s="457"/>
      <c r="AD5" s="440"/>
      <c r="AE5" s="440"/>
      <c r="AF5" s="440"/>
    </row>
    <row r="6" spans="2:32" ht="17.25" customHeight="1" x14ac:dyDescent="0.15">
      <c r="B6" s="357" t="s">
        <v>7</v>
      </c>
      <c r="C6" s="420">
        <v>25</v>
      </c>
      <c r="D6" s="366"/>
      <c r="E6" s="393">
        <v>6840</v>
      </c>
      <c r="F6" s="394"/>
      <c r="G6" s="394"/>
      <c r="H6" s="393">
        <v>3849</v>
      </c>
      <c r="I6" s="394"/>
      <c r="J6" s="395"/>
      <c r="K6" s="393">
        <v>1495</v>
      </c>
      <c r="L6" s="394"/>
      <c r="M6" s="394"/>
      <c r="N6" s="393">
        <v>815</v>
      </c>
      <c r="O6" s="394"/>
      <c r="P6" s="395"/>
      <c r="Q6" s="393">
        <v>2116</v>
      </c>
      <c r="R6" s="394"/>
      <c r="S6" s="394"/>
      <c r="T6" s="393">
        <v>862</v>
      </c>
      <c r="U6" s="394"/>
      <c r="V6" s="395"/>
      <c r="W6" s="394">
        <v>534</v>
      </c>
      <c r="X6" s="394"/>
      <c r="Y6" s="394"/>
      <c r="Z6" s="393">
        <v>238</v>
      </c>
      <c r="AA6" s="394"/>
      <c r="AB6" s="395"/>
      <c r="AD6" s="441"/>
      <c r="AE6" s="441"/>
      <c r="AF6" s="441"/>
    </row>
    <row r="7" spans="2:32" ht="17.25" customHeight="1" x14ac:dyDescent="0.15">
      <c r="B7" s="358"/>
      <c r="C7" s="362">
        <v>26</v>
      </c>
      <c r="D7" s="352"/>
      <c r="E7" s="396">
        <v>6686</v>
      </c>
      <c r="F7" s="397"/>
      <c r="G7" s="397"/>
      <c r="H7" s="396">
        <v>3793</v>
      </c>
      <c r="I7" s="397"/>
      <c r="J7" s="398"/>
      <c r="K7" s="396">
        <v>1452</v>
      </c>
      <c r="L7" s="397"/>
      <c r="M7" s="397"/>
      <c r="N7" s="396">
        <v>798</v>
      </c>
      <c r="O7" s="397"/>
      <c r="P7" s="398"/>
      <c r="Q7" s="396">
        <v>2036</v>
      </c>
      <c r="R7" s="397"/>
      <c r="S7" s="397"/>
      <c r="T7" s="396">
        <v>886</v>
      </c>
      <c r="U7" s="397"/>
      <c r="V7" s="398"/>
      <c r="W7" s="397">
        <v>530</v>
      </c>
      <c r="X7" s="397"/>
      <c r="Y7" s="397"/>
      <c r="Z7" s="396">
        <v>246</v>
      </c>
      <c r="AA7" s="397"/>
      <c r="AB7" s="398"/>
      <c r="AD7" s="441"/>
      <c r="AE7" s="441"/>
      <c r="AF7" s="441"/>
    </row>
    <row r="8" spans="2:32" ht="17.25" customHeight="1" x14ac:dyDescent="0.15">
      <c r="B8" s="358"/>
      <c r="C8" s="362">
        <v>27</v>
      </c>
      <c r="D8" s="352"/>
      <c r="E8" s="396">
        <v>6570</v>
      </c>
      <c r="F8" s="397"/>
      <c r="G8" s="397"/>
      <c r="H8" s="396">
        <v>3659</v>
      </c>
      <c r="I8" s="397"/>
      <c r="J8" s="398"/>
      <c r="K8" s="396">
        <v>1478</v>
      </c>
      <c r="L8" s="397"/>
      <c r="M8" s="397"/>
      <c r="N8" s="396">
        <v>808</v>
      </c>
      <c r="O8" s="397"/>
      <c r="P8" s="398"/>
      <c r="Q8" s="396">
        <v>1980</v>
      </c>
      <c r="R8" s="397"/>
      <c r="S8" s="397"/>
      <c r="T8" s="396">
        <v>844</v>
      </c>
      <c r="U8" s="397"/>
      <c r="V8" s="398"/>
      <c r="W8" s="397">
        <v>558</v>
      </c>
      <c r="X8" s="397"/>
      <c r="Y8" s="397"/>
      <c r="Z8" s="396">
        <v>259</v>
      </c>
      <c r="AA8" s="397"/>
      <c r="AB8" s="398"/>
      <c r="AD8" s="441"/>
      <c r="AE8" s="441"/>
      <c r="AF8" s="441"/>
    </row>
    <row r="9" spans="2:32" ht="17.25" customHeight="1" x14ac:dyDescent="0.15">
      <c r="B9" s="358"/>
      <c r="C9" s="362">
        <v>28</v>
      </c>
      <c r="D9" s="352"/>
      <c r="E9" s="396">
        <v>6486</v>
      </c>
      <c r="F9" s="397"/>
      <c r="G9" s="397"/>
      <c r="H9" s="396">
        <v>3659</v>
      </c>
      <c r="I9" s="397"/>
      <c r="J9" s="398"/>
      <c r="K9" s="396">
        <v>1447</v>
      </c>
      <c r="L9" s="397"/>
      <c r="M9" s="397"/>
      <c r="N9" s="396">
        <v>799</v>
      </c>
      <c r="O9" s="397"/>
      <c r="P9" s="398"/>
      <c r="Q9" s="396">
        <v>1926</v>
      </c>
      <c r="R9" s="397"/>
      <c r="S9" s="397"/>
      <c r="T9" s="396">
        <v>870</v>
      </c>
      <c r="U9" s="397"/>
      <c r="V9" s="398"/>
      <c r="W9" s="397">
        <v>584</v>
      </c>
      <c r="X9" s="397"/>
      <c r="Y9" s="397"/>
      <c r="Z9" s="396">
        <v>278</v>
      </c>
      <c r="AA9" s="397"/>
      <c r="AB9" s="398"/>
      <c r="AD9" s="441"/>
      <c r="AE9" s="441"/>
      <c r="AF9" s="441"/>
    </row>
    <row r="10" spans="2:32" ht="17.25" customHeight="1" x14ac:dyDescent="0.15">
      <c r="B10" s="358"/>
      <c r="C10" s="362">
        <v>29</v>
      </c>
      <c r="D10" s="352"/>
      <c r="E10" s="396">
        <v>6362</v>
      </c>
      <c r="F10" s="397"/>
      <c r="G10" s="397"/>
      <c r="H10" s="396">
        <v>3543</v>
      </c>
      <c r="I10" s="397"/>
      <c r="J10" s="398"/>
      <c r="K10" s="396">
        <v>1470</v>
      </c>
      <c r="L10" s="397"/>
      <c r="M10" s="397"/>
      <c r="N10" s="396">
        <v>819</v>
      </c>
      <c r="O10" s="397"/>
      <c r="P10" s="398"/>
      <c r="Q10" s="396">
        <v>1892</v>
      </c>
      <c r="R10" s="397"/>
      <c r="S10" s="397"/>
      <c r="T10" s="396">
        <v>847</v>
      </c>
      <c r="U10" s="397"/>
      <c r="V10" s="398"/>
      <c r="W10" s="397">
        <v>595</v>
      </c>
      <c r="X10" s="397"/>
      <c r="Y10" s="397"/>
      <c r="Z10" s="396">
        <v>288</v>
      </c>
      <c r="AA10" s="397"/>
      <c r="AB10" s="398"/>
      <c r="AD10" s="441"/>
      <c r="AE10" s="441"/>
      <c r="AF10" s="441"/>
    </row>
    <row r="11" spans="2:32" ht="17.25" customHeight="1" x14ac:dyDescent="0.15">
      <c r="B11" s="358"/>
      <c r="C11" s="362">
        <v>30</v>
      </c>
      <c r="D11" s="352"/>
      <c r="E11" s="396">
        <v>6391</v>
      </c>
      <c r="F11" s="397"/>
      <c r="G11" s="397"/>
      <c r="H11" s="396">
        <v>3570</v>
      </c>
      <c r="I11" s="397"/>
      <c r="J11" s="398"/>
      <c r="K11" s="396">
        <v>1491</v>
      </c>
      <c r="L11" s="397"/>
      <c r="M11" s="397"/>
      <c r="N11" s="396">
        <v>848</v>
      </c>
      <c r="O11" s="397"/>
      <c r="P11" s="398"/>
      <c r="Q11" s="396">
        <v>1686</v>
      </c>
      <c r="R11" s="397"/>
      <c r="S11" s="397"/>
      <c r="T11" s="396">
        <v>790</v>
      </c>
      <c r="U11" s="397"/>
      <c r="V11" s="398"/>
      <c r="W11" s="397">
        <v>595</v>
      </c>
      <c r="X11" s="397"/>
      <c r="Y11" s="397"/>
      <c r="Z11" s="396">
        <v>291</v>
      </c>
      <c r="AA11" s="397"/>
      <c r="AB11" s="398"/>
      <c r="AD11" s="29"/>
      <c r="AE11" s="29"/>
      <c r="AF11" s="29"/>
    </row>
    <row r="12" spans="2:32" ht="17.25" customHeight="1" x14ac:dyDescent="0.15">
      <c r="B12" s="359"/>
      <c r="C12" s="360" t="s">
        <v>238</v>
      </c>
      <c r="D12" s="361"/>
      <c r="E12" s="399">
        <v>6811</v>
      </c>
      <c r="F12" s="400"/>
      <c r="G12" s="400"/>
      <c r="H12" s="399">
        <v>3899</v>
      </c>
      <c r="I12" s="400"/>
      <c r="J12" s="400"/>
      <c r="K12" s="399">
        <v>1573</v>
      </c>
      <c r="L12" s="400"/>
      <c r="M12" s="400"/>
      <c r="N12" s="399">
        <v>901</v>
      </c>
      <c r="O12" s="400"/>
      <c r="P12" s="400"/>
      <c r="Q12" s="399">
        <v>1640</v>
      </c>
      <c r="R12" s="400"/>
      <c r="S12" s="400"/>
      <c r="T12" s="399">
        <v>810</v>
      </c>
      <c r="U12" s="400"/>
      <c r="V12" s="400"/>
      <c r="W12" s="399">
        <v>564</v>
      </c>
      <c r="X12" s="400"/>
      <c r="Y12" s="400"/>
      <c r="Z12" s="399">
        <v>287</v>
      </c>
      <c r="AA12" s="400"/>
      <c r="AB12" s="401"/>
      <c r="AD12" s="214"/>
      <c r="AE12" s="214"/>
      <c r="AF12" s="214"/>
    </row>
    <row r="13" spans="2:32" ht="17.25" customHeight="1" x14ac:dyDescent="0.15">
      <c r="B13" s="355" t="s">
        <v>218</v>
      </c>
      <c r="C13" s="356"/>
      <c r="D13" s="90" t="s">
        <v>227</v>
      </c>
      <c r="E13" s="415">
        <v>6486</v>
      </c>
      <c r="F13" s="416"/>
      <c r="G13" s="416"/>
      <c r="H13" s="415">
        <v>3587</v>
      </c>
      <c r="I13" s="416"/>
      <c r="J13" s="417"/>
      <c r="K13" s="415">
        <v>1306</v>
      </c>
      <c r="L13" s="416"/>
      <c r="M13" s="416"/>
      <c r="N13" s="415">
        <v>686</v>
      </c>
      <c r="O13" s="416"/>
      <c r="P13" s="417"/>
      <c r="Q13" s="415">
        <v>1500</v>
      </c>
      <c r="R13" s="416"/>
      <c r="S13" s="416"/>
      <c r="T13" s="415">
        <v>757</v>
      </c>
      <c r="U13" s="416"/>
      <c r="V13" s="417"/>
      <c r="W13" s="416">
        <v>498</v>
      </c>
      <c r="X13" s="416"/>
      <c r="Y13" s="416"/>
      <c r="Z13" s="415">
        <v>239</v>
      </c>
      <c r="AA13" s="416"/>
      <c r="AB13" s="417"/>
      <c r="AC13" s="52"/>
      <c r="AD13" s="214"/>
      <c r="AE13" s="214"/>
      <c r="AF13" s="214"/>
    </row>
    <row r="14" spans="2:32" s="223" customFormat="1" ht="17.25" customHeight="1" x14ac:dyDescent="0.15">
      <c r="B14" s="215"/>
      <c r="C14" s="219"/>
      <c r="D14" s="217"/>
      <c r="E14" s="404"/>
      <c r="F14" s="405"/>
      <c r="G14" s="405"/>
      <c r="H14" s="404"/>
      <c r="I14" s="405"/>
      <c r="J14" s="405"/>
      <c r="K14" s="402"/>
      <c r="L14" s="403"/>
      <c r="M14" s="403"/>
      <c r="N14" s="404"/>
      <c r="O14" s="405"/>
      <c r="P14" s="405"/>
      <c r="Q14" s="404"/>
      <c r="R14" s="405"/>
      <c r="S14" s="405"/>
      <c r="T14" s="404"/>
      <c r="U14" s="405"/>
      <c r="V14" s="405"/>
      <c r="W14" s="402"/>
      <c r="X14" s="403"/>
      <c r="Y14" s="403"/>
      <c r="Z14" s="404"/>
      <c r="AA14" s="405"/>
      <c r="AB14" s="450"/>
      <c r="AC14" s="224"/>
      <c r="AD14" s="222"/>
      <c r="AE14" s="222"/>
      <c r="AF14" s="222"/>
    </row>
    <row r="15" spans="2:32" ht="17.25" customHeight="1" x14ac:dyDescent="0.15">
      <c r="B15" s="80"/>
      <c r="C15" s="202"/>
      <c r="D15" s="90" t="s">
        <v>228</v>
      </c>
      <c r="E15" s="415">
        <v>6248</v>
      </c>
      <c r="F15" s="416"/>
      <c r="G15" s="416"/>
      <c r="H15" s="415">
        <v>3512</v>
      </c>
      <c r="I15" s="416"/>
      <c r="J15" s="417"/>
      <c r="K15" s="415">
        <v>1187</v>
      </c>
      <c r="L15" s="416"/>
      <c r="M15" s="416"/>
      <c r="N15" s="415">
        <v>691</v>
      </c>
      <c r="O15" s="416"/>
      <c r="P15" s="417"/>
      <c r="Q15" s="415">
        <v>1387</v>
      </c>
      <c r="R15" s="416"/>
      <c r="S15" s="416"/>
      <c r="T15" s="415">
        <v>673</v>
      </c>
      <c r="U15" s="416"/>
      <c r="V15" s="417"/>
      <c r="W15" s="416">
        <v>494</v>
      </c>
      <c r="X15" s="416"/>
      <c r="Y15" s="416"/>
      <c r="Z15" s="415">
        <v>250</v>
      </c>
      <c r="AA15" s="416"/>
      <c r="AB15" s="417"/>
      <c r="AD15" s="214"/>
      <c r="AE15" s="214"/>
      <c r="AF15" s="214"/>
    </row>
    <row r="16" spans="2:32" ht="17.25" customHeight="1" x14ac:dyDescent="0.15">
      <c r="B16" s="355" t="s">
        <v>230</v>
      </c>
      <c r="C16" s="356"/>
      <c r="D16" s="90" t="s">
        <v>229</v>
      </c>
      <c r="E16" s="415">
        <v>7001</v>
      </c>
      <c r="F16" s="416"/>
      <c r="G16" s="416"/>
      <c r="H16" s="415">
        <v>4004</v>
      </c>
      <c r="I16" s="416"/>
      <c r="J16" s="417"/>
      <c r="K16" s="415">
        <v>2116</v>
      </c>
      <c r="L16" s="416"/>
      <c r="M16" s="416"/>
      <c r="N16" s="415">
        <v>1212</v>
      </c>
      <c r="O16" s="416"/>
      <c r="P16" s="417"/>
      <c r="Q16" s="415">
        <v>1705</v>
      </c>
      <c r="R16" s="416"/>
      <c r="S16" s="416"/>
      <c r="T16" s="415">
        <v>896</v>
      </c>
      <c r="U16" s="416"/>
      <c r="V16" s="417"/>
      <c r="W16" s="416">
        <v>448</v>
      </c>
      <c r="X16" s="416"/>
      <c r="Y16" s="416"/>
      <c r="Z16" s="415">
        <v>231</v>
      </c>
      <c r="AA16" s="416"/>
      <c r="AB16" s="417"/>
      <c r="AD16" s="214"/>
      <c r="AE16" s="214"/>
      <c r="AF16" s="214"/>
    </row>
    <row r="17" spans="2:32" ht="17.25" customHeight="1" x14ac:dyDescent="0.15">
      <c r="B17" s="80"/>
      <c r="C17" s="207"/>
      <c r="D17" s="90" t="s">
        <v>234</v>
      </c>
      <c r="E17" s="415">
        <v>7263</v>
      </c>
      <c r="F17" s="416"/>
      <c r="G17" s="416"/>
      <c r="H17" s="415">
        <v>4180</v>
      </c>
      <c r="I17" s="416"/>
      <c r="J17" s="417"/>
      <c r="K17" s="415">
        <v>1511</v>
      </c>
      <c r="L17" s="416"/>
      <c r="M17" s="416"/>
      <c r="N17" s="415">
        <v>860</v>
      </c>
      <c r="O17" s="416"/>
      <c r="P17" s="417"/>
      <c r="Q17" s="415">
        <v>1764</v>
      </c>
      <c r="R17" s="416"/>
      <c r="S17" s="416"/>
      <c r="T17" s="415">
        <v>927</v>
      </c>
      <c r="U17" s="416"/>
      <c r="V17" s="417"/>
      <c r="W17" s="416">
        <v>582</v>
      </c>
      <c r="X17" s="416"/>
      <c r="Y17" s="416"/>
      <c r="Z17" s="415">
        <v>304</v>
      </c>
      <c r="AA17" s="416"/>
      <c r="AB17" s="417"/>
      <c r="AD17" s="214"/>
      <c r="AE17" s="214"/>
      <c r="AF17" s="214"/>
    </row>
    <row r="18" spans="2:32" ht="17.25" customHeight="1" x14ac:dyDescent="0.15">
      <c r="B18" s="80"/>
      <c r="C18" s="228"/>
      <c r="D18" s="90" t="s">
        <v>213</v>
      </c>
      <c r="E18" s="415">
        <v>7495</v>
      </c>
      <c r="F18" s="416"/>
      <c r="G18" s="416"/>
      <c r="H18" s="415">
        <v>4297</v>
      </c>
      <c r="I18" s="416"/>
      <c r="J18" s="417"/>
      <c r="K18" s="415">
        <v>1700</v>
      </c>
      <c r="L18" s="416"/>
      <c r="M18" s="416"/>
      <c r="N18" s="415">
        <v>945</v>
      </c>
      <c r="O18" s="416"/>
      <c r="P18" s="417"/>
      <c r="Q18" s="415">
        <v>1820</v>
      </c>
      <c r="R18" s="416"/>
      <c r="S18" s="416"/>
      <c r="T18" s="415">
        <v>951</v>
      </c>
      <c r="U18" s="416"/>
      <c r="V18" s="417"/>
      <c r="W18" s="416">
        <v>719</v>
      </c>
      <c r="X18" s="416"/>
      <c r="Y18" s="416"/>
      <c r="Z18" s="415">
        <v>401</v>
      </c>
      <c r="AA18" s="416"/>
      <c r="AB18" s="417"/>
      <c r="AD18" s="441"/>
      <c r="AE18" s="441"/>
      <c r="AF18" s="441"/>
    </row>
    <row r="19" spans="2:32" ht="17.25" customHeight="1" x14ac:dyDescent="0.15">
      <c r="B19" s="80"/>
      <c r="C19" s="232"/>
      <c r="D19" s="90" t="s">
        <v>215</v>
      </c>
      <c r="E19" s="415">
        <v>7958</v>
      </c>
      <c r="F19" s="416"/>
      <c r="G19" s="417"/>
      <c r="H19" s="415">
        <v>4783</v>
      </c>
      <c r="I19" s="416"/>
      <c r="J19" s="417"/>
      <c r="K19" s="415">
        <v>2338</v>
      </c>
      <c r="L19" s="416"/>
      <c r="M19" s="417"/>
      <c r="N19" s="415">
        <v>1553</v>
      </c>
      <c r="O19" s="416"/>
      <c r="P19" s="417"/>
      <c r="Q19" s="415">
        <v>1524</v>
      </c>
      <c r="R19" s="416"/>
      <c r="S19" s="417"/>
      <c r="T19" s="415">
        <v>744</v>
      </c>
      <c r="U19" s="416"/>
      <c r="V19" s="417"/>
      <c r="W19" s="415">
        <v>567</v>
      </c>
      <c r="X19" s="416"/>
      <c r="Y19" s="417"/>
      <c r="Z19" s="415">
        <v>306</v>
      </c>
      <c r="AA19" s="416"/>
      <c r="AB19" s="417"/>
      <c r="AD19" s="441"/>
      <c r="AE19" s="441"/>
      <c r="AF19" s="441"/>
    </row>
    <row r="20" spans="2:32" s="50" customFormat="1" ht="17.25" customHeight="1" x14ac:dyDescent="0.15">
      <c r="B20" s="80"/>
      <c r="C20" s="240"/>
      <c r="D20" s="90" t="s">
        <v>216</v>
      </c>
      <c r="E20" s="415">
        <v>7935</v>
      </c>
      <c r="F20" s="416"/>
      <c r="G20" s="417"/>
      <c r="H20" s="415">
        <v>4762</v>
      </c>
      <c r="I20" s="416"/>
      <c r="J20" s="417"/>
      <c r="K20" s="415">
        <v>1601</v>
      </c>
      <c r="L20" s="416"/>
      <c r="M20" s="417"/>
      <c r="N20" s="415">
        <v>955</v>
      </c>
      <c r="O20" s="416"/>
      <c r="P20" s="417"/>
      <c r="Q20" s="415">
        <v>1268</v>
      </c>
      <c r="R20" s="416"/>
      <c r="S20" s="417"/>
      <c r="T20" s="415">
        <v>612</v>
      </c>
      <c r="U20" s="416"/>
      <c r="V20" s="417"/>
      <c r="W20" s="415">
        <v>440</v>
      </c>
      <c r="X20" s="416"/>
      <c r="Y20" s="417"/>
      <c r="Z20" s="415">
        <v>210</v>
      </c>
      <c r="AA20" s="416"/>
      <c r="AB20" s="417"/>
      <c r="AD20" s="416"/>
      <c r="AE20" s="416"/>
      <c r="AF20" s="416"/>
    </row>
    <row r="21" spans="2:32" ht="17.25" customHeight="1" x14ac:dyDescent="0.15">
      <c r="B21" s="102"/>
      <c r="C21" s="67"/>
      <c r="D21" s="90" t="s">
        <v>217</v>
      </c>
      <c r="E21" s="415">
        <v>8059</v>
      </c>
      <c r="F21" s="416"/>
      <c r="G21" s="417"/>
      <c r="H21" s="415">
        <v>4846</v>
      </c>
      <c r="I21" s="416"/>
      <c r="J21" s="417"/>
      <c r="K21" s="415">
        <v>1722</v>
      </c>
      <c r="L21" s="416"/>
      <c r="M21" s="417"/>
      <c r="N21" s="415">
        <v>1023</v>
      </c>
      <c r="O21" s="416"/>
      <c r="P21" s="417"/>
      <c r="Q21" s="415">
        <v>1621</v>
      </c>
      <c r="R21" s="416"/>
      <c r="S21" s="417"/>
      <c r="T21" s="415">
        <v>762</v>
      </c>
      <c r="U21" s="416"/>
      <c r="V21" s="417"/>
      <c r="W21" s="415">
        <v>513</v>
      </c>
      <c r="X21" s="416"/>
      <c r="Y21" s="417"/>
      <c r="Z21" s="415">
        <v>242</v>
      </c>
      <c r="AA21" s="416"/>
      <c r="AB21" s="417"/>
      <c r="AD21" s="441"/>
      <c r="AE21" s="441"/>
      <c r="AF21" s="441"/>
    </row>
    <row r="22" spans="2:32" ht="17.25" customHeight="1" x14ac:dyDescent="0.15">
      <c r="B22" s="102"/>
      <c r="C22" s="67"/>
      <c r="D22" s="90" t="s">
        <v>219</v>
      </c>
      <c r="E22" s="415">
        <v>7985</v>
      </c>
      <c r="F22" s="416"/>
      <c r="G22" s="417"/>
      <c r="H22" s="415">
        <v>4745</v>
      </c>
      <c r="I22" s="416"/>
      <c r="J22" s="417"/>
      <c r="K22" s="415">
        <v>1598</v>
      </c>
      <c r="L22" s="416"/>
      <c r="M22" s="417"/>
      <c r="N22" s="415">
        <v>942</v>
      </c>
      <c r="O22" s="416"/>
      <c r="P22" s="417"/>
      <c r="Q22" s="415">
        <v>1507</v>
      </c>
      <c r="R22" s="416"/>
      <c r="S22" s="417"/>
      <c r="T22" s="415">
        <v>741</v>
      </c>
      <c r="U22" s="416"/>
      <c r="V22" s="417"/>
      <c r="W22" s="415">
        <v>468</v>
      </c>
      <c r="X22" s="416"/>
      <c r="Y22" s="417"/>
      <c r="Z22" s="415">
        <v>252</v>
      </c>
      <c r="AA22" s="416"/>
      <c r="AB22" s="417"/>
      <c r="AD22" s="441"/>
      <c r="AE22" s="441"/>
      <c r="AF22" s="441"/>
    </row>
    <row r="23" spans="2:32" ht="17.25" customHeight="1" x14ac:dyDescent="0.15">
      <c r="B23" s="80"/>
      <c r="C23" s="244"/>
      <c r="D23" s="90" t="s">
        <v>223</v>
      </c>
      <c r="E23" s="415">
        <v>8052</v>
      </c>
      <c r="F23" s="416"/>
      <c r="G23" s="417"/>
      <c r="H23" s="415">
        <v>4715</v>
      </c>
      <c r="I23" s="416"/>
      <c r="J23" s="417"/>
      <c r="K23" s="415">
        <v>1338</v>
      </c>
      <c r="L23" s="416"/>
      <c r="M23" s="417"/>
      <c r="N23" s="415">
        <v>718</v>
      </c>
      <c r="O23" s="416"/>
      <c r="P23" s="417"/>
      <c r="Q23" s="415">
        <v>1342</v>
      </c>
      <c r="R23" s="416"/>
      <c r="S23" s="417"/>
      <c r="T23" s="415">
        <v>636</v>
      </c>
      <c r="U23" s="416"/>
      <c r="V23" s="417"/>
      <c r="W23" s="415">
        <v>427</v>
      </c>
      <c r="X23" s="416"/>
      <c r="Y23" s="417"/>
      <c r="Z23" s="415">
        <v>230</v>
      </c>
      <c r="AA23" s="416"/>
      <c r="AB23" s="417"/>
      <c r="AD23" s="441"/>
      <c r="AE23" s="441"/>
      <c r="AF23" s="441"/>
    </row>
    <row r="24" spans="2:32" ht="17.25" customHeight="1" x14ac:dyDescent="0.15">
      <c r="B24" s="102"/>
      <c r="C24" s="67"/>
      <c r="D24" s="90" t="s">
        <v>225</v>
      </c>
      <c r="E24" s="415">
        <v>8354</v>
      </c>
      <c r="F24" s="416"/>
      <c r="G24" s="417"/>
      <c r="H24" s="415">
        <v>4879</v>
      </c>
      <c r="I24" s="416"/>
      <c r="J24" s="417"/>
      <c r="K24" s="415">
        <v>1546</v>
      </c>
      <c r="L24" s="416"/>
      <c r="M24" s="417"/>
      <c r="N24" s="415">
        <v>894</v>
      </c>
      <c r="O24" s="416"/>
      <c r="P24" s="417"/>
      <c r="Q24" s="415">
        <v>1557</v>
      </c>
      <c r="R24" s="416"/>
      <c r="S24" s="417"/>
      <c r="T24" s="415">
        <v>775</v>
      </c>
      <c r="U24" s="416"/>
      <c r="V24" s="417"/>
      <c r="W24" s="415">
        <v>498</v>
      </c>
      <c r="X24" s="416"/>
      <c r="Y24" s="417"/>
      <c r="Z24" s="415">
        <v>239</v>
      </c>
      <c r="AA24" s="416"/>
      <c r="AB24" s="417"/>
      <c r="AD24" s="441"/>
      <c r="AE24" s="441"/>
      <c r="AF24" s="441"/>
    </row>
    <row r="25" spans="2:32" ht="17.25" customHeight="1" x14ac:dyDescent="0.15">
      <c r="B25" s="80"/>
      <c r="C25" s="244"/>
      <c r="D25" s="90" t="s">
        <v>226</v>
      </c>
      <c r="E25" s="415">
        <v>8635</v>
      </c>
      <c r="F25" s="416"/>
      <c r="G25" s="417"/>
      <c r="H25" s="415">
        <v>5061</v>
      </c>
      <c r="I25" s="416"/>
      <c r="J25" s="417"/>
      <c r="K25" s="415">
        <v>1724</v>
      </c>
      <c r="L25" s="416"/>
      <c r="M25" s="417"/>
      <c r="N25" s="415">
        <v>1003</v>
      </c>
      <c r="O25" s="416"/>
      <c r="P25" s="417"/>
      <c r="Q25" s="415">
        <v>1606</v>
      </c>
      <c r="R25" s="416"/>
      <c r="S25" s="417"/>
      <c r="T25" s="415">
        <v>769</v>
      </c>
      <c r="U25" s="416"/>
      <c r="V25" s="417"/>
      <c r="W25" s="415">
        <v>548</v>
      </c>
      <c r="X25" s="416"/>
      <c r="Y25" s="417"/>
      <c r="Z25" s="415">
        <v>276</v>
      </c>
      <c r="AA25" s="416"/>
      <c r="AB25" s="417"/>
      <c r="AD25" s="441"/>
      <c r="AE25" s="441"/>
      <c r="AF25" s="441"/>
    </row>
    <row r="26" spans="2:32" ht="17.25" customHeight="1" x14ac:dyDescent="0.15">
      <c r="B26" s="204"/>
      <c r="C26" s="205"/>
      <c r="D26" s="95" t="s">
        <v>227</v>
      </c>
      <c r="E26" s="406">
        <f>E28+E30+E34+E36+E38+E40+E42</f>
        <v>8367</v>
      </c>
      <c r="F26" s="407"/>
      <c r="G26" s="408"/>
      <c r="H26" s="406">
        <f>H28+H30+H34+H36+H38+H40+H42</f>
        <v>4929</v>
      </c>
      <c r="I26" s="407"/>
      <c r="J26" s="408"/>
      <c r="K26" s="406">
        <f>K28+K30+K34+K36+K38+K40+K42</f>
        <v>1231</v>
      </c>
      <c r="L26" s="407"/>
      <c r="M26" s="408"/>
      <c r="N26" s="406">
        <f>N28+N30+N34+N36+N38+N40+N42</f>
        <v>703</v>
      </c>
      <c r="O26" s="407"/>
      <c r="P26" s="408"/>
      <c r="Q26" s="406">
        <f>Q28+Q30+Q34+Q36+Q38+Q40+Q42</f>
        <v>1392</v>
      </c>
      <c r="R26" s="407"/>
      <c r="S26" s="408"/>
      <c r="T26" s="406">
        <f>T28+T30+T34+T36+T38+T40+T42</f>
        <v>664</v>
      </c>
      <c r="U26" s="407"/>
      <c r="V26" s="408"/>
      <c r="W26" s="406">
        <f>W28+W30+W34+W36+W38+W40+W42</f>
        <v>494</v>
      </c>
      <c r="X26" s="407"/>
      <c r="Y26" s="408"/>
      <c r="Z26" s="406">
        <f>Z28+Z30+Z34+Z36+Z38+Z40+Z42</f>
        <v>253</v>
      </c>
      <c r="AA26" s="407"/>
      <c r="AB26" s="408"/>
      <c r="AD26" s="441"/>
      <c r="AE26" s="441"/>
      <c r="AF26" s="441"/>
    </row>
    <row r="27" spans="2:32" ht="20.25" customHeight="1" x14ac:dyDescent="0.15">
      <c r="B27" s="462" t="s">
        <v>8</v>
      </c>
      <c r="C27" s="460"/>
      <c r="D27" s="461"/>
      <c r="E27" s="451">
        <f>IF(ISERROR((E26-E13)/E13*100),"―",(E26-E13)/E13*100)</f>
        <v>29.000925069380202</v>
      </c>
      <c r="F27" s="452"/>
      <c r="G27" s="452"/>
      <c r="H27" s="451">
        <f>IF(ISERROR((H26-H13)/H13*100),"―",(H26-H13)/H13*100)</f>
        <v>37.412879843880681</v>
      </c>
      <c r="I27" s="452"/>
      <c r="J27" s="453"/>
      <c r="K27" s="451">
        <f>IF(ISERROR((K26-K13)/K13*100),"―",(K26-K13)/K13*100)</f>
        <v>-5.7427258805513022</v>
      </c>
      <c r="L27" s="452"/>
      <c r="M27" s="452"/>
      <c r="N27" s="451">
        <f>IF(ISERROR((N26-N13)/N13*100),"―",(N26-N13)/N13*100)</f>
        <v>2.4781341107871722</v>
      </c>
      <c r="O27" s="452"/>
      <c r="P27" s="453"/>
      <c r="Q27" s="451">
        <f>IF(ISERROR((Q26-Q13)/Q13*100),"―",(Q26-Q13)/Q13*100)</f>
        <v>-7.1999999999999993</v>
      </c>
      <c r="R27" s="452"/>
      <c r="S27" s="452"/>
      <c r="T27" s="451">
        <f>IF(ISERROR((T26-T13)/T13*100),"―",(T26-T13)/T13*100)</f>
        <v>-12.285336856010568</v>
      </c>
      <c r="U27" s="452"/>
      <c r="V27" s="453"/>
      <c r="W27" s="452">
        <f>IF(ISERROR((W26-W13)/W13*100),"―",(W26-W13)/W13*100)</f>
        <v>-0.80321285140562237</v>
      </c>
      <c r="X27" s="452"/>
      <c r="Y27" s="452"/>
      <c r="Z27" s="451">
        <f>IF(ISERROR((Z26-Z13)/Z13*100),"―",(Z26-Z13)/Z13*100)</f>
        <v>5.8577405857740583</v>
      </c>
      <c r="AA27" s="452"/>
      <c r="AB27" s="453"/>
      <c r="AD27" s="447"/>
      <c r="AE27" s="447"/>
      <c r="AF27" s="447"/>
    </row>
    <row r="28" spans="2:32" ht="17.25" customHeight="1" x14ac:dyDescent="0.15">
      <c r="B28" s="334" t="s">
        <v>88</v>
      </c>
      <c r="C28" s="458" t="s">
        <v>9</v>
      </c>
      <c r="D28" s="337"/>
      <c r="E28" s="340">
        <v>4835</v>
      </c>
      <c r="F28" s="341"/>
      <c r="G28" s="341"/>
      <c r="H28" s="340">
        <v>2759</v>
      </c>
      <c r="I28" s="341"/>
      <c r="J28" s="375"/>
      <c r="K28" s="340">
        <v>659</v>
      </c>
      <c r="L28" s="341"/>
      <c r="M28" s="341"/>
      <c r="N28" s="340">
        <v>372</v>
      </c>
      <c r="O28" s="341"/>
      <c r="P28" s="375"/>
      <c r="Q28" s="340">
        <v>761</v>
      </c>
      <c r="R28" s="341"/>
      <c r="S28" s="341"/>
      <c r="T28" s="340">
        <v>349</v>
      </c>
      <c r="U28" s="341"/>
      <c r="V28" s="375"/>
      <c r="W28" s="341">
        <v>227</v>
      </c>
      <c r="X28" s="341"/>
      <c r="Y28" s="341"/>
      <c r="Z28" s="340">
        <v>106</v>
      </c>
      <c r="AA28" s="341"/>
      <c r="AB28" s="375"/>
      <c r="AD28" s="447"/>
      <c r="AE28" s="447"/>
      <c r="AF28" s="447"/>
    </row>
    <row r="29" spans="2:32" ht="17.25" customHeight="1" x14ac:dyDescent="0.15">
      <c r="B29" s="335"/>
      <c r="C29" s="411"/>
      <c r="D29" s="331"/>
      <c r="E29" s="105" t="s">
        <v>188</v>
      </c>
      <c r="F29" s="106">
        <v>39.299999999999997</v>
      </c>
      <c r="G29" s="107" t="s">
        <v>189</v>
      </c>
      <c r="H29" s="105" t="s">
        <v>186</v>
      </c>
      <c r="I29" s="106">
        <v>50.9</v>
      </c>
      <c r="J29" s="108" t="s">
        <v>187</v>
      </c>
      <c r="K29" s="105" t="s">
        <v>186</v>
      </c>
      <c r="L29" s="106">
        <v>2.2999999999999998</v>
      </c>
      <c r="M29" s="107" t="s">
        <v>187</v>
      </c>
      <c r="N29" s="105" t="s">
        <v>186</v>
      </c>
      <c r="O29" s="106">
        <v>18.5</v>
      </c>
      <c r="P29" s="108" t="s">
        <v>187</v>
      </c>
      <c r="Q29" s="105" t="s">
        <v>186</v>
      </c>
      <c r="R29" s="106">
        <v>-2.2000000000000002</v>
      </c>
      <c r="S29" s="107" t="s">
        <v>187</v>
      </c>
      <c r="T29" s="105" t="s">
        <v>186</v>
      </c>
      <c r="U29" s="106">
        <v>-9.8000000000000007</v>
      </c>
      <c r="V29" s="108" t="s">
        <v>187</v>
      </c>
      <c r="W29" s="107" t="s">
        <v>186</v>
      </c>
      <c r="X29" s="106">
        <v>8.1</v>
      </c>
      <c r="Y29" s="107" t="s">
        <v>187</v>
      </c>
      <c r="Z29" s="105" t="s">
        <v>186</v>
      </c>
      <c r="AA29" s="106">
        <v>14</v>
      </c>
      <c r="AB29" s="108" t="s">
        <v>187</v>
      </c>
      <c r="AC29" s="50"/>
      <c r="AD29" s="448"/>
      <c r="AE29" s="448"/>
      <c r="AF29" s="448"/>
    </row>
    <row r="30" spans="2:32" ht="17.25" customHeight="1" x14ac:dyDescent="0.15">
      <c r="B30" s="335"/>
      <c r="C30" s="410" t="s">
        <v>10</v>
      </c>
      <c r="D30" s="333"/>
      <c r="E30" s="342">
        <v>701</v>
      </c>
      <c r="F30" s="343"/>
      <c r="G30" s="343"/>
      <c r="H30" s="342">
        <v>444</v>
      </c>
      <c r="I30" s="343"/>
      <c r="J30" s="372"/>
      <c r="K30" s="342">
        <v>82</v>
      </c>
      <c r="L30" s="343"/>
      <c r="M30" s="343"/>
      <c r="N30" s="342">
        <v>50</v>
      </c>
      <c r="O30" s="343"/>
      <c r="P30" s="372"/>
      <c r="Q30" s="342">
        <v>117</v>
      </c>
      <c r="R30" s="343"/>
      <c r="S30" s="343"/>
      <c r="T30" s="342">
        <v>63</v>
      </c>
      <c r="U30" s="343"/>
      <c r="V30" s="372"/>
      <c r="W30" s="343">
        <v>55</v>
      </c>
      <c r="X30" s="343"/>
      <c r="Y30" s="343"/>
      <c r="Z30" s="342">
        <v>29</v>
      </c>
      <c r="AA30" s="343"/>
      <c r="AB30" s="372"/>
      <c r="AD30" s="2"/>
      <c r="AE30" s="1"/>
      <c r="AF30" s="2"/>
    </row>
    <row r="31" spans="2:32" ht="17.25" customHeight="1" x14ac:dyDescent="0.15">
      <c r="B31" s="335"/>
      <c r="C31" s="460"/>
      <c r="D31" s="461"/>
      <c r="E31" s="105" t="s">
        <v>90</v>
      </c>
      <c r="F31" s="106">
        <v>31</v>
      </c>
      <c r="G31" s="107" t="s">
        <v>91</v>
      </c>
      <c r="H31" s="105" t="s">
        <v>186</v>
      </c>
      <c r="I31" s="106">
        <v>33.299999999999997</v>
      </c>
      <c r="J31" s="108" t="s">
        <v>187</v>
      </c>
      <c r="K31" s="105" t="s">
        <v>186</v>
      </c>
      <c r="L31" s="106">
        <v>-18</v>
      </c>
      <c r="M31" s="107" t="s">
        <v>187</v>
      </c>
      <c r="N31" s="105" t="s">
        <v>186</v>
      </c>
      <c r="O31" s="106">
        <v>-12.3</v>
      </c>
      <c r="P31" s="108" t="s">
        <v>187</v>
      </c>
      <c r="Q31" s="105" t="s">
        <v>186</v>
      </c>
      <c r="R31" s="106">
        <v>27.2</v>
      </c>
      <c r="S31" s="107" t="s">
        <v>187</v>
      </c>
      <c r="T31" s="105" t="s">
        <v>186</v>
      </c>
      <c r="U31" s="106">
        <v>21.2</v>
      </c>
      <c r="V31" s="108" t="s">
        <v>187</v>
      </c>
      <c r="W31" s="107" t="s">
        <v>186</v>
      </c>
      <c r="X31" s="106">
        <v>52.8</v>
      </c>
      <c r="Y31" s="107" t="s">
        <v>187</v>
      </c>
      <c r="Z31" s="105" t="s">
        <v>186</v>
      </c>
      <c r="AA31" s="106">
        <v>107.1</v>
      </c>
      <c r="AB31" s="108" t="s">
        <v>187</v>
      </c>
      <c r="AD31" s="441"/>
      <c r="AE31" s="441"/>
      <c r="AF31" s="441"/>
    </row>
    <row r="32" spans="2:32" s="50" customFormat="1" ht="17.25" customHeight="1" x14ac:dyDescent="0.15">
      <c r="B32" s="115" t="s">
        <v>90</v>
      </c>
      <c r="C32" s="414" t="s">
        <v>105</v>
      </c>
      <c r="D32" s="347"/>
      <c r="E32" s="348">
        <v>201</v>
      </c>
      <c r="F32" s="349"/>
      <c r="G32" s="349"/>
      <c r="H32" s="348">
        <v>129</v>
      </c>
      <c r="I32" s="349"/>
      <c r="J32" s="376"/>
      <c r="K32" s="348">
        <v>26</v>
      </c>
      <c r="L32" s="349"/>
      <c r="M32" s="349"/>
      <c r="N32" s="348">
        <v>17</v>
      </c>
      <c r="O32" s="349"/>
      <c r="P32" s="376"/>
      <c r="Q32" s="348">
        <v>23</v>
      </c>
      <c r="R32" s="349"/>
      <c r="S32" s="349"/>
      <c r="T32" s="348">
        <v>8</v>
      </c>
      <c r="U32" s="349"/>
      <c r="V32" s="376"/>
      <c r="W32" s="349">
        <v>14</v>
      </c>
      <c r="X32" s="349"/>
      <c r="Y32" s="349"/>
      <c r="Z32" s="348">
        <v>3</v>
      </c>
      <c r="AA32" s="349"/>
      <c r="AB32" s="376"/>
      <c r="AD32" s="244"/>
      <c r="AE32" s="249"/>
      <c r="AF32" s="244"/>
    </row>
    <row r="33" spans="2:32" s="50" customFormat="1" ht="17.25" customHeight="1" x14ac:dyDescent="0.15">
      <c r="B33" s="251">
        <v>11</v>
      </c>
      <c r="C33" s="413"/>
      <c r="D33" s="459"/>
      <c r="E33" s="109" t="s">
        <v>186</v>
      </c>
      <c r="F33" s="110">
        <v>33.1</v>
      </c>
      <c r="G33" s="111" t="s">
        <v>187</v>
      </c>
      <c r="H33" s="109" t="s">
        <v>186</v>
      </c>
      <c r="I33" s="110">
        <v>35.799999999999997</v>
      </c>
      <c r="J33" s="112" t="s">
        <v>187</v>
      </c>
      <c r="K33" s="109" t="s">
        <v>186</v>
      </c>
      <c r="L33" s="110">
        <v>8.3000000000000007</v>
      </c>
      <c r="M33" s="111" t="s">
        <v>187</v>
      </c>
      <c r="N33" s="109" t="s">
        <v>186</v>
      </c>
      <c r="O33" s="110">
        <v>21.4</v>
      </c>
      <c r="P33" s="112" t="s">
        <v>187</v>
      </c>
      <c r="Q33" s="109" t="s">
        <v>186</v>
      </c>
      <c r="R33" s="110">
        <v>-23.3</v>
      </c>
      <c r="S33" s="111" t="s">
        <v>187</v>
      </c>
      <c r="T33" s="109" t="s">
        <v>186</v>
      </c>
      <c r="U33" s="110">
        <v>-46.7</v>
      </c>
      <c r="V33" s="112" t="s">
        <v>187</v>
      </c>
      <c r="W33" s="111" t="s">
        <v>186</v>
      </c>
      <c r="X33" s="110">
        <v>40</v>
      </c>
      <c r="Y33" s="111" t="s">
        <v>187</v>
      </c>
      <c r="Z33" s="109" t="s">
        <v>186</v>
      </c>
      <c r="AA33" s="110">
        <v>-25</v>
      </c>
      <c r="AB33" s="112" t="s">
        <v>187</v>
      </c>
      <c r="AD33" s="416"/>
      <c r="AE33" s="416"/>
      <c r="AF33" s="416"/>
    </row>
    <row r="34" spans="2:32" ht="17.25" customHeight="1" x14ac:dyDescent="0.15">
      <c r="B34" s="115" t="s">
        <v>89</v>
      </c>
      <c r="C34" s="410" t="s">
        <v>11</v>
      </c>
      <c r="D34" s="333"/>
      <c r="E34" s="342">
        <v>877</v>
      </c>
      <c r="F34" s="343"/>
      <c r="G34" s="343"/>
      <c r="H34" s="342">
        <v>516</v>
      </c>
      <c r="I34" s="343"/>
      <c r="J34" s="372"/>
      <c r="K34" s="342">
        <v>152</v>
      </c>
      <c r="L34" s="343"/>
      <c r="M34" s="343"/>
      <c r="N34" s="342">
        <v>86</v>
      </c>
      <c r="O34" s="343"/>
      <c r="P34" s="372"/>
      <c r="Q34" s="342">
        <v>160</v>
      </c>
      <c r="R34" s="343"/>
      <c r="S34" s="343"/>
      <c r="T34" s="342">
        <v>73</v>
      </c>
      <c r="U34" s="343"/>
      <c r="V34" s="372"/>
      <c r="W34" s="343">
        <v>65</v>
      </c>
      <c r="X34" s="343"/>
      <c r="Y34" s="343"/>
      <c r="Z34" s="342">
        <v>38</v>
      </c>
      <c r="AA34" s="343"/>
      <c r="AB34" s="372"/>
      <c r="AD34" s="2"/>
      <c r="AE34" s="1"/>
      <c r="AF34" s="2"/>
    </row>
    <row r="35" spans="2:32" ht="17.25" customHeight="1" x14ac:dyDescent="0.15">
      <c r="B35" s="96" t="s">
        <v>91</v>
      </c>
      <c r="C35" s="411"/>
      <c r="D35" s="331"/>
      <c r="E35" s="105" t="s">
        <v>90</v>
      </c>
      <c r="F35" s="106">
        <v>13.3</v>
      </c>
      <c r="G35" s="107" t="s">
        <v>91</v>
      </c>
      <c r="H35" s="105" t="s">
        <v>186</v>
      </c>
      <c r="I35" s="106">
        <v>29</v>
      </c>
      <c r="J35" s="108" t="s">
        <v>187</v>
      </c>
      <c r="K35" s="105" t="s">
        <v>186</v>
      </c>
      <c r="L35" s="106">
        <v>-28.3</v>
      </c>
      <c r="M35" s="107" t="s">
        <v>187</v>
      </c>
      <c r="N35" s="105" t="s">
        <v>186</v>
      </c>
      <c r="O35" s="106">
        <v>-14</v>
      </c>
      <c r="P35" s="108" t="s">
        <v>187</v>
      </c>
      <c r="Q35" s="105" t="s">
        <v>186</v>
      </c>
      <c r="R35" s="106">
        <v>-15.8</v>
      </c>
      <c r="S35" s="107" t="s">
        <v>187</v>
      </c>
      <c r="T35" s="105" t="s">
        <v>186</v>
      </c>
      <c r="U35" s="106">
        <v>-1.4</v>
      </c>
      <c r="V35" s="108" t="s">
        <v>187</v>
      </c>
      <c r="W35" s="107" t="s">
        <v>186</v>
      </c>
      <c r="X35" s="106">
        <v>-5.8</v>
      </c>
      <c r="Y35" s="107" t="s">
        <v>187</v>
      </c>
      <c r="Z35" s="105" t="s">
        <v>186</v>
      </c>
      <c r="AA35" s="106">
        <v>15.2</v>
      </c>
      <c r="AB35" s="108" t="s">
        <v>187</v>
      </c>
      <c r="AD35" s="441"/>
      <c r="AE35" s="441"/>
      <c r="AF35" s="441"/>
    </row>
    <row r="36" spans="2:32" ht="17.25" customHeight="1" x14ac:dyDescent="0.15">
      <c r="B36" s="97" t="s">
        <v>112</v>
      </c>
      <c r="C36" s="410" t="s">
        <v>12</v>
      </c>
      <c r="D36" s="333"/>
      <c r="E36" s="342">
        <v>380</v>
      </c>
      <c r="F36" s="343"/>
      <c r="G36" s="343"/>
      <c r="H36" s="342">
        <v>237</v>
      </c>
      <c r="I36" s="343"/>
      <c r="J36" s="372"/>
      <c r="K36" s="342">
        <v>81</v>
      </c>
      <c r="L36" s="343"/>
      <c r="M36" s="343"/>
      <c r="N36" s="342">
        <v>47</v>
      </c>
      <c r="O36" s="343"/>
      <c r="P36" s="372"/>
      <c r="Q36" s="342">
        <v>62</v>
      </c>
      <c r="R36" s="343"/>
      <c r="S36" s="343"/>
      <c r="T36" s="342">
        <v>31</v>
      </c>
      <c r="U36" s="343"/>
      <c r="V36" s="372"/>
      <c r="W36" s="343">
        <v>33</v>
      </c>
      <c r="X36" s="343"/>
      <c r="Y36" s="343"/>
      <c r="Z36" s="342">
        <v>20</v>
      </c>
      <c r="AA36" s="343"/>
      <c r="AB36" s="372"/>
      <c r="AD36" s="2"/>
      <c r="AE36" s="1"/>
      <c r="AF36" s="2"/>
    </row>
    <row r="37" spans="2:32" ht="17.25" customHeight="1" x14ac:dyDescent="0.15">
      <c r="B37" s="335" t="s">
        <v>14</v>
      </c>
      <c r="C37" s="411"/>
      <c r="D37" s="331"/>
      <c r="E37" s="105" t="s">
        <v>90</v>
      </c>
      <c r="F37" s="106">
        <v>20.3</v>
      </c>
      <c r="G37" s="107" t="s">
        <v>91</v>
      </c>
      <c r="H37" s="105" t="s">
        <v>186</v>
      </c>
      <c r="I37" s="106">
        <v>16.2</v>
      </c>
      <c r="J37" s="108" t="s">
        <v>187</v>
      </c>
      <c r="K37" s="105" t="s">
        <v>186</v>
      </c>
      <c r="L37" s="106">
        <v>9.5</v>
      </c>
      <c r="M37" s="107" t="s">
        <v>187</v>
      </c>
      <c r="N37" s="105" t="s">
        <v>186</v>
      </c>
      <c r="O37" s="106">
        <v>0</v>
      </c>
      <c r="P37" s="108" t="s">
        <v>187</v>
      </c>
      <c r="Q37" s="105" t="s">
        <v>186</v>
      </c>
      <c r="R37" s="106">
        <v>-31.1</v>
      </c>
      <c r="S37" s="107" t="s">
        <v>187</v>
      </c>
      <c r="T37" s="105" t="s">
        <v>186</v>
      </c>
      <c r="U37" s="106">
        <v>-43.6</v>
      </c>
      <c r="V37" s="108" t="s">
        <v>187</v>
      </c>
      <c r="W37" s="107" t="s">
        <v>186</v>
      </c>
      <c r="X37" s="106">
        <v>-13.2</v>
      </c>
      <c r="Y37" s="107" t="s">
        <v>187</v>
      </c>
      <c r="Z37" s="105" t="s">
        <v>186</v>
      </c>
      <c r="AA37" s="106">
        <v>-13</v>
      </c>
      <c r="AB37" s="108" t="s">
        <v>187</v>
      </c>
      <c r="AD37" s="441"/>
      <c r="AE37" s="441"/>
      <c r="AF37" s="441"/>
    </row>
    <row r="38" spans="2:32" ht="17.25" customHeight="1" x14ac:dyDescent="0.15">
      <c r="B38" s="335"/>
      <c r="C38" s="410" t="s">
        <v>13</v>
      </c>
      <c r="D38" s="333"/>
      <c r="E38" s="342">
        <v>406</v>
      </c>
      <c r="F38" s="343"/>
      <c r="G38" s="343"/>
      <c r="H38" s="342">
        <v>225</v>
      </c>
      <c r="I38" s="343"/>
      <c r="J38" s="372"/>
      <c r="K38" s="342">
        <v>58</v>
      </c>
      <c r="L38" s="343"/>
      <c r="M38" s="343"/>
      <c r="N38" s="342">
        <v>35</v>
      </c>
      <c r="O38" s="343"/>
      <c r="P38" s="372"/>
      <c r="Q38" s="342">
        <v>67</v>
      </c>
      <c r="R38" s="343"/>
      <c r="S38" s="343"/>
      <c r="T38" s="342">
        <v>32</v>
      </c>
      <c r="U38" s="343"/>
      <c r="V38" s="372"/>
      <c r="W38" s="343">
        <v>40</v>
      </c>
      <c r="X38" s="343"/>
      <c r="Y38" s="343"/>
      <c r="Z38" s="342">
        <v>20</v>
      </c>
      <c r="AA38" s="343"/>
      <c r="AB38" s="372"/>
      <c r="AD38" s="2"/>
      <c r="AE38" s="1"/>
      <c r="AF38" s="2"/>
    </row>
    <row r="39" spans="2:32" ht="17.25" customHeight="1" x14ac:dyDescent="0.15">
      <c r="B39" s="335"/>
      <c r="C39" s="411"/>
      <c r="D39" s="331"/>
      <c r="E39" s="105" t="s">
        <v>90</v>
      </c>
      <c r="F39" s="106">
        <v>10</v>
      </c>
      <c r="G39" s="107" t="s">
        <v>91</v>
      </c>
      <c r="H39" s="105" t="s">
        <v>186</v>
      </c>
      <c r="I39" s="106">
        <v>14.2</v>
      </c>
      <c r="J39" s="108" t="s">
        <v>187</v>
      </c>
      <c r="K39" s="105" t="s">
        <v>186</v>
      </c>
      <c r="L39" s="106">
        <v>-21.6</v>
      </c>
      <c r="M39" s="107" t="s">
        <v>187</v>
      </c>
      <c r="N39" s="105" t="s">
        <v>186</v>
      </c>
      <c r="O39" s="106">
        <v>-18.600000000000001</v>
      </c>
      <c r="P39" s="108" t="s">
        <v>187</v>
      </c>
      <c r="Q39" s="105" t="s">
        <v>186</v>
      </c>
      <c r="R39" s="106">
        <v>-23.9</v>
      </c>
      <c r="S39" s="107" t="s">
        <v>187</v>
      </c>
      <c r="T39" s="105" t="s">
        <v>186</v>
      </c>
      <c r="U39" s="106">
        <v>-28.9</v>
      </c>
      <c r="V39" s="108" t="s">
        <v>187</v>
      </c>
      <c r="W39" s="107" t="s">
        <v>186</v>
      </c>
      <c r="X39" s="106">
        <v>-4.8</v>
      </c>
      <c r="Y39" s="107" t="s">
        <v>187</v>
      </c>
      <c r="Z39" s="105" t="s">
        <v>186</v>
      </c>
      <c r="AA39" s="106">
        <v>0</v>
      </c>
      <c r="AB39" s="108" t="s">
        <v>187</v>
      </c>
      <c r="AD39" s="441"/>
      <c r="AE39" s="441"/>
      <c r="AF39" s="441"/>
    </row>
    <row r="40" spans="2:32" ht="17.25" customHeight="1" x14ac:dyDescent="0.15">
      <c r="B40" s="335"/>
      <c r="C40" s="410" t="s">
        <v>15</v>
      </c>
      <c r="D40" s="333"/>
      <c r="E40" s="342">
        <v>559</v>
      </c>
      <c r="F40" s="343"/>
      <c r="G40" s="343"/>
      <c r="H40" s="342">
        <v>353</v>
      </c>
      <c r="I40" s="343"/>
      <c r="J40" s="372"/>
      <c r="K40" s="342">
        <v>92</v>
      </c>
      <c r="L40" s="343"/>
      <c r="M40" s="343"/>
      <c r="N40" s="342">
        <v>56</v>
      </c>
      <c r="O40" s="343"/>
      <c r="P40" s="372"/>
      <c r="Q40" s="342">
        <v>82</v>
      </c>
      <c r="R40" s="343"/>
      <c r="S40" s="343"/>
      <c r="T40" s="342">
        <v>50</v>
      </c>
      <c r="U40" s="343"/>
      <c r="V40" s="372"/>
      <c r="W40" s="343">
        <v>33</v>
      </c>
      <c r="X40" s="343"/>
      <c r="Y40" s="343"/>
      <c r="Z40" s="342">
        <v>15</v>
      </c>
      <c r="AA40" s="343"/>
      <c r="AB40" s="372"/>
      <c r="AD40" s="2"/>
      <c r="AE40" s="1"/>
      <c r="AF40" s="2"/>
    </row>
    <row r="41" spans="2:32" ht="17.25" customHeight="1" x14ac:dyDescent="0.15">
      <c r="B41" s="335"/>
      <c r="C41" s="411"/>
      <c r="D41" s="331"/>
      <c r="E41" s="105" t="s">
        <v>221</v>
      </c>
      <c r="F41" s="106">
        <v>16.7</v>
      </c>
      <c r="G41" s="107" t="s">
        <v>91</v>
      </c>
      <c r="H41" s="105" t="s">
        <v>186</v>
      </c>
      <c r="I41" s="106">
        <v>18.899999999999999</v>
      </c>
      <c r="J41" s="108" t="s">
        <v>187</v>
      </c>
      <c r="K41" s="105" t="s">
        <v>186</v>
      </c>
      <c r="L41" s="106">
        <v>-2.1</v>
      </c>
      <c r="M41" s="107" t="s">
        <v>187</v>
      </c>
      <c r="N41" s="105" t="s">
        <v>186</v>
      </c>
      <c r="O41" s="106">
        <v>1.8</v>
      </c>
      <c r="P41" s="108" t="s">
        <v>187</v>
      </c>
      <c r="Q41" s="105" t="s">
        <v>186</v>
      </c>
      <c r="R41" s="106">
        <v>-21.2</v>
      </c>
      <c r="S41" s="107" t="s">
        <v>187</v>
      </c>
      <c r="T41" s="105" t="s">
        <v>186</v>
      </c>
      <c r="U41" s="106">
        <v>-12.3</v>
      </c>
      <c r="V41" s="108" t="s">
        <v>187</v>
      </c>
      <c r="W41" s="107" t="s">
        <v>186</v>
      </c>
      <c r="X41" s="106">
        <v>-34</v>
      </c>
      <c r="Y41" s="107" t="s">
        <v>187</v>
      </c>
      <c r="Z41" s="105" t="s">
        <v>186</v>
      </c>
      <c r="AA41" s="106">
        <v>-48.3</v>
      </c>
      <c r="AB41" s="108" t="s">
        <v>187</v>
      </c>
      <c r="AD41" s="441"/>
      <c r="AE41" s="441"/>
      <c r="AF41" s="441"/>
    </row>
    <row r="42" spans="2:32" ht="17.25" customHeight="1" x14ac:dyDescent="0.15">
      <c r="B42" s="335"/>
      <c r="C42" s="410" t="s">
        <v>16</v>
      </c>
      <c r="D42" s="333"/>
      <c r="E42" s="342">
        <v>609</v>
      </c>
      <c r="F42" s="343"/>
      <c r="G42" s="343"/>
      <c r="H42" s="342">
        <v>395</v>
      </c>
      <c r="I42" s="343"/>
      <c r="J42" s="372"/>
      <c r="K42" s="342">
        <v>107</v>
      </c>
      <c r="L42" s="343"/>
      <c r="M42" s="343"/>
      <c r="N42" s="342">
        <v>57</v>
      </c>
      <c r="O42" s="343"/>
      <c r="P42" s="372"/>
      <c r="Q42" s="342">
        <v>143</v>
      </c>
      <c r="R42" s="343"/>
      <c r="S42" s="343"/>
      <c r="T42" s="342">
        <v>66</v>
      </c>
      <c r="U42" s="343"/>
      <c r="V42" s="372"/>
      <c r="W42" s="343">
        <v>41</v>
      </c>
      <c r="X42" s="343"/>
      <c r="Y42" s="343"/>
      <c r="Z42" s="342">
        <v>25</v>
      </c>
      <c r="AA42" s="343"/>
      <c r="AB42" s="372"/>
      <c r="AD42" s="2"/>
      <c r="AE42" s="1"/>
      <c r="AF42" s="2"/>
    </row>
    <row r="43" spans="2:32" ht="17.25" customHeight="1" x14ac:dyDescent="0.15">
      <c r="B43" s="385"/>
      <c r="C43" s="409"/>
      <c r="D43" s="387"/>
      <c r="E43" s="98" t="s">
        <v>90</v>
      </c>
      <c r="F43" s="99">
        <v>12.6</v>
      </c>
      <c r="G43" s="103" t="s">
        <v>91</v>
      </c>
      <c r="H43" s="98" t="s">
        <v>186</v>
      </c>
      <c r="I43" s="99">
        <v>20.399999999999999</v>
      </c>
      <c r="J43" s="100" t="s">
        <v>187</v>
      </c>
      <c r="K43" s="98" t="s">
        <v>186</v>
      </c>
      <c r="L43" s="99">
        <v>-0.9</v>
      </c>
      <c r="M43" s="103" t="s">
        <v>187</v>
      </c>
      <c r="N43" s="98" t="s">
        <v>186</v>
      </c>
      <c r="O43" s="99">
        <v>-18.600000000000001</v>
      </c>
      <c r="P43" s="100" t="s">
        <v>187</v>
      </c>
      <c r="Q43" s="98" t="s">
        <v>186</v>
      </c>
      <c r="R43" s="99">
        <v>-9.5</v>
      </c>
      <c r="S43" s="103" t="s">
        <v>187</v>
      </c>
      <c r="T43" s="98" t="s">
        <v>186</v>
      </c>
      <c r="U43" s="99">
        <v>-24.1</v>
      </c>
      <c r="V43" s="100" t="s">
        <v>187</v>
      </c>
      <c r="W43" s="103" t="s">
        <v>186</v>
      </c>
      <c r="X43" s="99">
        <v>-22.6</v>
      </c>
      <c r="Y43" s="103" t="s">
        <v>187</v>
      </c>
      <c r="Z43" s="98" t="s">
        <v>186</v>
      </c>
      <c r="AA43" s="99">
        <v>-7.4</v>
      </c>
      <c r="AB43" s="100" t="s">
        <v>187</v>
      </c>
      <c r="AD43" s="441"/>
      <c r="AE43" s="441"/>
      <c r="AF43" s="441"/>
    </row>
    <row r="44" spans="2:32" ht="18" customHeight="1" x14ac:dyDescent="0.15">
      <c r="B44" s="17" t="s">
        <v>147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AD44" s="2"/>
      <c r="AE44" s="1"/>
      <c r="AF44" s="2"/>
    </row>
    <row r="46" spans="2:32" x14ac:dyDescent="0.15">
      <c r="B46" s="430" t="s">
        <v>134</v>
      </c>
      <c r="C46" s="430"/>
      <c r="D46" s="430"/>
      <c r="E46" s="430"/>
      <c r="F46" s="430"/>
      <c r="G46" s="430"/>
      <c r="H46" s="430"/>
      <c r="I46" s="430"/>
      <c r="J46" s="430"/>
      <c r="K46" s="430"/>
      <c r="L46" s="430"/>
      <c r="M46" s="430"/>
      <c r="N46" s="430"/>
      <c r="O46" s="430"/>
      <c r="P46" s="430"/>
      <c r="Q46" s="430"/>
      <c r="R46" s="430"/>
      <c r="S46" s="430"/>
      <c r="T46" s="430"/>
      <c r="U46" s="430"/>
      <c r="V46" s="430"/>
      <c r="W46" s="430"/>
      <c r="X46" s="430"/>
      <c r="Y46" s="430"/>
      <c r="Z46" s="430"/>
      <c r="AA46" s="430"/>
      <c r="AB46" s="430"/>
    </row>
  </sheetData>
  <mergeCells count="313">
    <mergeCell ref="AD24:AF24"/>
    <mergeCell ref="E25:G25"/>
    <mergeCell ref="H25:J25"/>
    <mergeCell ref="K25:M25"/>
    <mergeCell ref="N25:P25"/>
    <mergeCell ref="Q25:S25"/>
    <mergeCell ref="T25:V25"/>
    <mergeCell ref="W25:Y25"/>
    <mergeCell ref="Z25:AB25"/>
    <mergeCell ref="AD25:AF25"/>
    <mergeCell ref="AD20:AF20"/>
    <mergeCell ref="N19:P19"/>
    <mergeCell ref="Q19:S19"/>
    <mergeCell ref="T19:V19"/>
    <mergeCell ref="W19:Y19"/>
    <mergeCell ref="Z19:AB19"/>
    <mergeCell ref="N23:P23"/>
    <mergeCell ref="Q23:S23"/>
    <mergeCell ref="T23:V23"/>
    <mergeCell ref="W23:Y23"/>
    <mergeCell ref="Z23:AB23"/>
    <mergeCell ref="AD23:AF23"/>
    <mergeCell ref="N21:P21"/>
    <mergeCell ref="Q21:S21"/>
    <mergeCell ref="T21:V21"/>
    <mergeCell ref="AD19:AF19"/>
    <mergeCell ref="Z22:AB22"/>
    <mergeCell ref="AD22:AF22"/>
    <mergeCell ref="Z21:AB21"/>
    <mergeCell ref="AD21:AF21"/>
    <mergeCell ref="Z20:AB20"/>
    <mergeCell ref="AD43:AF43"/>
    <mergeCell ref="T42:V42"/>
    <mergeCell ref="AD41:AF41"/>
    <mergeCell ref="Z38:AB38"/>
    <mergeCell ref="Z42:AB42"/>
    <mergeCell ref="T38:V38"/>
    <mergeCell ref="W42:Y42"/>
    <mergeCell ref="Z40:AB40"/>
    <mergeCell ref="W36:Y36"/>
    <mergeCell ref="AD37:AF37"/>
    <mergeCell ref="W38:Y38"/>
    <mergeCell ref="Z36:AB36"/>
    <mergeCell ref="T40:V40"/>
    <mergeCell ref="W40:Y40"/>
    <mergeCell ref="AD39:AF39"/>
    <mergeCell ref="AD29:AF29"/>
    <mergeCell ref="AD31:AF31"/>
    <mergeCell ref="Z34:AB34"/>
    <mergeCell ref="Q38:S38"/>
    <mergeCell ref="Q32:S32"/>
    <mergeCell ref="AD33:AF33"/>
    <mergeCell ref="Z27:AB27"/>
    <mergeCell ref="W26:Y26"/>
    <mergeCell ref="W30:Y30"/>
    <mergeCell ref="AD35:AF35"/>
    <mergeCell ref="Z28:AB28"/>
    <mergeCell ref="W28:Y28"/>
    <mergeCell ref="Z30:AB30"/>
    <mergeCell ref="W34:Y34"/>
    <mergeCell ref="AD27:AF27"/>
    <mergeCell ref="W27:Y27"/>
    <mergeCell ref="Q28:S28"/>
    <mergeCell ref="Q26:S26"/>
    <mergeCell ref="T27:V27"/>
    <mergeCell ref="T26:V26"/>
    <mergeCell ref="T32:V32"/>
    <mergeCell ref="Z32:AB32"/>
    <mergeCell ref="W32:Y32"/>
    <mergeCell ref="T36:V36"/>
    <mergeCell ref="AD28:AF28"/>
    <mergeCell ref="AD5:AF5"/>
    <mergeCell ref="AD6:AF6"/>
    <mergeCell ref="AD7:AF7"/>
    <mergeCell ref="AD8:AF8"/>
    <mergeCell ref="T14:V14"/>
    <mergeCell ref="Q14:S14"/>
    <mergeCell ref="Z13:AB13"/>
    <mergeCell ref="W11:Y11"/>
    <mergeCell ref="W10:Y10"/>
    <mergeCell ref="W13:Y13"/>
    <mergeCell ref="W14:Y14"/>
    <mergeCell ref="W9:Y9"/>
    <mergeCell ref="W12:Y12"/>
    <mergeCell ref="AD9:AF9"/>
    <mergeCell ref="Z9:AB9"/>
    <mergeCell ref="AD10:AF10"/>
    <mergeCell ref="W7:Y7"/>
    <mergeCell ref="T13:V13"/>
    <mergeCell ref="T9:V9"/>
    <mergeCell ref="Z11:AB11"/>
    <mergeCell ref="Z12:AB12"/>
    <mergeCell ref="AD26:AF26"/>
    <mergeCell ref="Z26:AB26"/>
    <mergeCell ref="N30:P30"/>
    <mergeCell ref="K32:M32"/>
    <mergeCell ref="N32:P32"/>
    <mergeCell ref="Q30:S30"/>
    <mergeCell ref="N28:P28"/>
    <mergeCell ref="Q27:S27"/>
    <mergeCell ref="N27:P27"/>
    <mergeCell ref="K24:M24"/>
    <mergeCell ref="N24:P24"/>
    <mergeCell ref="Q24:S24"/>
    <mergeCell ref="K30:M30"/>
    <mergeCell ref="B16:C16"/>
    <mergeCell ref="B6:B12"/>
    <mergeCell ref="B27:D27"/>
    <mergeCell ref="C6:D6"/>
    <mergeCell ref="C7:D7"/>
    <mergeCell ref="C8:D8"/>
    <mergeCell ref="C10:D10"/>
    <mergeCell ref="C9:D9"/>
    <mergeCell ref="C11:D11"/>
    <mergeCell ref="C12:D12"/>
    <mergeCell ref="B13:C13"/>
    <mergeCell ref="C3:D3"/>
    <mergeCell ref="E3:J3"/>
    <mergeCell ref="E4:G5"/>
    <mergeCell ref="H4:J4"/>
    <mergeCell ref="H5:J5"/>
    <mergeCell ref="E6:G6"/>
    <mergeCell ref="E7:G7"/>
    <mergeCell ref="H7:J7"/>
    <mergeCell ref="K7:M7"/>
    <mergeCell ref="K4:M5"/>
    <mergeCell ref="H6:J6"/>
    <mergeCell ref="K6:M6"/>
    <mergeCell ref="K40:M40"/>
    <mergeCell ref="N40:P40"/>
    <mergeCell ref="N36:P36"/>
    <mergeCell ref="K38:M38"/>
    <mergeCell ref="C32:D32"/>
    <mergeCell ref="N38:P38"/>
    <mergeCell ref="K34:M34"/>
    <mergeCell ref="N34:P34"/>
    <mergeCell ref="Q40:S40"/>
    <mergeCell ref="Q36:S36"/>
    <mergeCell ref="K36:M36"/>
    <mergeCell ref="Q34:S34"/>
    <mergeCell ref="H42:J42"/>
    <mergeCell ref="E38:G38"/>
    <mergeCell ref="H38:J38"/>
    <mergeCell ref="E40:G40"/>
    <mergeCell ref="H40:J40"/>
    <mergeCell ref="E36:G36"/>
    <mergeCell ref="H34:J34"/>
    <mergeCell ref="H32:J32"/>
    <mergeCell ref="C34:D34"/>
    <mergeCell ref="C35:D35"/>
    <mergeCell ref="H36:J36"/>
    <mergeCell ref="E42:G42"/>
    <mergeCell ref="C30:D30"/>
    <mergeCell ref="B46:AB46"/>
    <mergeCell ref="H26:J26"/>
    <mergeCell ref="C39:D39"/>
    <mergeCell ref="C40:D40"/>
    <mergeCell ref="B28:B31"/>
    <mergeCell ref="C28:D28"/>
    <mergeCell ref="C29:D29"/>
    <mergeCell ref="C37:D37"/>
    <mergeCell ref="C33:D33"/>
    <mergeCell ref="E34:G34"/>
    <mergeCell ref="E32:G32"/>
    <mergeCell ref="C42:D42"/>
    <mergeCell ref="C38:D38"/>
    <mergeCell ref="C41:D41"/>
    <mergeCell ref="B37:B43"/>
    <mergeCell ref="C43:D43"/>
    <mergeCell ref="K42:M42"/>
    <mergeCell ref="E28:G28"/>
    <mergeCell ref="E26:G26"/>
    <mergeCell ref="H30:J30"/>
    <mergeCell ref="N42:P42"/>
    <mergeCell ref="C31:D31"/>
    <mergeCell ref="C36:D36"/>
    <mergeCell ref="Q42:S42"/>
    <mergeCell ref="T6:V6"/>
    <mergeCell ref="T30:V30"/>
    <mergeCell ref="T28:V28"/>
    <mergeCell ref="T11:V11"/>
    <mergeCell ref="W4:Y5"/>
    <mergeCell ref="W22:Y22"/>
    <mergeCell ref="W21:Y21"/>
    <mergeCell ref="W20:Y20"/>
    <mergeCell ref="W24:Y24"/>
    <mergeCell ref="Q15:S15"/>
    <mergeCell ref="T15:V15"/>
    <mergeCell ref="Q22:S22"/>
    <mergeCell ref="T22:V22"/>
    <mergeCell ref="Q13:S13"/>
    <mergeCell ref="Q11:S11"/>
    <mergeCell ref="Q7:S7"/>
    <mergeCell ref="T7:V7"/>
    <mergeCell ref="Q8:S8"/>
    <mergeCell ref="T34:V34"/>
    <mergeCell ref="T24:V24"/>
    <mergeCell ref="E15:G15"/>
    <mergeCell ref="H15:J15"/>
    <mergeCell ref="K15:M15"/>
    <mergeCell ref="T5:V5"/>
    <mergeCell ref="T4:V4"/>
    <mergeCell ref="N5:P5"/>
    <mergeCell ref="Q6:S6"/>
    <mergeCell ref="N4:P4"/>
    <mergeCell ref="W6:Y6"/>
    <mergeCell ref="N11:P11"/>
    <mergeCell ref="N15:P15"/>
    <mergeCell ref="N14:P14"/>
    <mergeCell ref="K12:M12"/>
    <mergeCell ref="K11:M11"/>
    <mergeCell ref="K14:M14"/>
    <mergeCell ref="E14:G14"/>
    <mergeCell ref="E10:G10"/>
    <mergeCell ref="E13:G13"/>
    <mergeCell ref="E8:G8"/>
    <mergeCell ref="E12:G12"/>
    <mergeCell ref="E9:G9"/>
    <mergeCell ref="E11:G11"/>
    <mergeCell ref="N8:P8"/>
    <mergeCell ref="N9:P9"/>
    <mergeCell ref="X2:AB2"/>
    <mergeCell ref="K26:M26"/>
    <mergeCell ref="N26:P26"/>
    <mergeCell ref="N6:P6"/>
    <mergeCell ref="W3:AB3"/>
    <mergeCell ref="Q4:S5"/>
    <mergeCell ref="K3:P3"/>
    <mergeCell ref="Z4:AB4"/>
    <mergeCell ref="Q3:V3"/>
    <mergeCell ref="Z5:AB5"/>
    <mergeCell ref="Z10:AB10"/>
    <mergeCell ref="Z6:AB6"/>
    <mergeCell ref="Z8:AB8"/>
    <mergeCell ref="Z7:AB7"/>
    <mergeCell ref="W8:Y8"/>
    <mergeCell ref="Q9:S9"/>
    <mergeCell ref="T8:V8"/>
    <mergeCell ref="N22:P22"/>
    <mergeCell ref="K22:M22"/>
    <mergeCell ref="Z24:AB24"/>
    <mergeCell ref="W16:Y16"/>
    <mergeCell ref="Z16:AB16"/>
    <mergeCell ref="W15:Y15"/>
    <mergeCell ref="Z15:AB15"/>
    <mergeCell ref="H28:J28"/>
    <mergeCell ref="E30:G30"/>
    <mergeCell ref="E19:G19"/>
    <mergeCell ref="H19:J19"/>
    <mergeCell ref="K19:M19"/>
    <mergeCell ref="E18:G18"/>
    <mergeCell ref="H18:J18"/>
    <mergeCell ref="E23:G23"/>
    <mergeCell ref="H23:J23"/>
    <mergeCell ref="H20:J20"/>
    <mergeCell ref="K20:M20"/>
    <mergeCell ref="E27:G27"/>
    <mergeCell ref="H27:J27"/>
    <mergeCell ref="E21:G21"/>
    <mergeCell ref="H21:J21"/>
    <mergeCell ref="K21:M21"/>
    <mergeCell ref="E20:G20"/>
    <mergeCell ref="K27:M27"/>
    <mergeCell ref="K23:M23"/>
    <mergeCell ref="E24:G24"/>
    <mergeCell ref="H24:J24"/>
    <mergeCell ref="E22:G22"/>
    <mergeCell ref="H22:J22"/>
    <mergeCell ref="K28:M28"/>
    <mergeCell ref="E16:G16"/>
    <mergeCell ref="K17:M17"/>
    <mergeCell ref="N20:P20"/>
    <mergeCell ref="Q20:S20"/>
    <mergeCell ref="T20:V20"/>
    <mergeCell ref="T17:V17"/>
    <mergeCell ref="H16:J16"/>
    <mergeCell ref="K16:M16"/>
    <mergeCell ref="N16:P16"/>
    <mergeCell ref="Q16:S16"/>
    <mergeCell ref="T16:V16"/>
    <mergeCell ref="E17:G17"/>
    <mergeCell ref="H17:J17"/>
    <mergeCell ref="K18:M18"/>
    <mergeCell ref="AD18:AF18"/>
    <mergeCell ref="W17:Y17"/>
    <mergeCell ref="Z17:AB17"/>
    <mergeCell ref="N18:P18"/>
    <mergeCell ref="Q18:S18"/>
    <mergeCell ref="T18:V18"/>
    <mergeCell ref="W18:Y18"/>
    <mergeCell ref="Z18:AB18"/>
    <mergeCell ref="N17:P17"/>
    <mergeCell ref="Q17:S17"/>
    <mergeCell ref="N7:P7"/>
    <mergeCell ref="N12:P12"/>
    <mergeCell ref="T10:V10"/>
    <mergeCell ref="Q10:S10"/>
    <mergeCell ref="Q12:S12"/>
    <mergeCell ref="T12:V12"/>
    <mergeCell ref="K9:M9"/>
    <mergeCell ref="Z14:AB14"/>
    <mergeCell ref="H14:J14"/>
    <mergeCell ref="H12:J12"/>
    <mergeCell ref="K13:M13"/>
    <mergeCell ref="H9:J9"/>
    <mergeCell ref="H8:J8"/>
    <mergeCell ref="H10:J10"/>
    <mergeCell ref="H13:J13"/>
    <mergeCell ref="H11:J11"/>
    <mergeCell ref="K10:M10"/>
    <mergeCell ref="N13:P13"/>
    <mergeCell ref="N10:P10"/>
    <mergeCell ref="K8:M8"/>
  </mergeCells>
  <phoneticPr fontId="3"/>
  <pageMargins left="0.51181102362204722" right="0.19685039370078741" top="0.59055118110236227" bottom="0" header="0.39370078740157483" footer="0.19685039370078741"/>
  <pageSetup paperSize="9" scale="96" orientation="portrait" blackAndWhite="1" r:id="rId1"/>
  <headerFooter alignWithMargins="0"/>
  <colBreaks count="1" manualBreakCount="1">
    <brk id="2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39997558519241921"/>
    <pageSetUpPr fitToPage="1"/>
  </sheetPr>
  <dimension ref="B2:AZ49"/>
  <sheetViews>
    <sheetView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3.5" x14ac:dyDescent="0.15"/>
  <cols>
    <col min="1" max="1" width="3.625" style="10" customWidth="1"/>
    <col min="2" max="2" width="3.375" style="10" customWidth="1"/>
    <col min="3" max="3" width="5.125" style="10" customWidth="1"/>
    <col min="4" max="4" width="6.125" style="10" customWidth="1"/>
    <col min="5" max="5" width="2" style="10" customWidth="1"/>
    <col min="6" max="6" width="4.5" style="10" customWidth="1"/>
    <col min="7" max="8" width="2" style="10" customWidth="1"/>
    <col min="9" max="9" width="4.5" style="10" customWidth="1"/>
    <col min="10" max="11" width="2" style="10" customWidth="1"/>
    <col min="12" max="12" width="4.5" style="10" customWidth="1"/>
    <col min="13" max="14" width="2" style="10" customWidth="1"/>
    <col min="15" max="15" width="4.5" style="10" customWidth="1"/>
    <col min="16" max="17" width="2" style="10" customWidth="1"/>
    <col min="18" max="18" width="4.5" style="10" customWidth="1"/>
    <col min="19" max="20" width="2" style="10" customWidth="1"/>
    <col min="21" max="21" width="4.5" style="10" customWidth="1"/>
    <col min="22" max="23" width="2" style="10" customWidth="1"/>
    <col min="24" max="24" width="4.5" style="10" customWidth="1"/>
    <col min="25" max="26" width="2" style="10" customWidth="1"/>
    <col min="27" max="27" width="4.625" style="10" customWidth="1"/>
    <col min="28" max="28" width="1.875" style="10" customWidth="1"/>
    <col min="29" max="29" width="2" style="10" customWidth="1"/>
    <col min="30" max="30" width="5.375" style="10" customWidth="1"/>
    <col min="31" max="32" width="2" style="10" customWidth="1"/>
    <col min="33" max="33" width="5" style="10" customWidth="1"/>
    <col min="34" max="34" width="2.125" style="10" bestFit="1" customWidth="1"/>
    <col min="35" max="35" width="6.625" style="10" customWidth="1"/>
    <col min="36" max="16384" width="9" style="10"/>
  </cols>
  <sheetData>
    <row r="2" spans="2:52" ht="27" customHeight="1" x14ac:dyDescent="0.15">
      <c r="B2" s="19" t="s">
        <v>194</v>
      </c>
      <c r="C2" s="20"/>
      <c r="D2" s="20"/>
      <c r="E2" s="20"/>
      <c r="F2" s="20"/>
      <c r="U2" s="5"/>
      <c r="V2" s="5"/>
      <c r="W2" s="5"/>
      <c r="X2" s="5"/>
      <c r="Y2" s="5"/>
      <c r="Z2" s="5"/>
      <c r="AA2" s="5"/>
      <c r="AC2" s="300" t="s">
        <v>195</v>
      </c>
      <c r="AD2" s="392"/>
      <c r="AE2" s="392"/>
      <c r="AF2" s="392"/>
      <c r="AG2" s="392"/>
      <c r="AH2" s="392"/>
    </row>
    <row r="3" spans="2:52" ht="24.75" customHeight="1" x14ac:dyDescent="0.15">
      <c r="B3" s="74"/>
      <c r="C3" s="363" t="s">
        <v>151</v>
      </c>
      <c r="D3" s="364"/>
      <c r="E3" s="463" t="s">
        <v>198</v>
      </c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463" t="s">
        <v>199</v>
      </c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2"/>
      <c r="AC3" s="427" t="s">
        <v>200</v>
      </c>
      <c r="AD3" s="314"/>
      <c r="AE3" s="314"/>
      <c r="AF3" s="314"/>
      <c r="AG3" s="314"/>
      <c r="AH3" s="315"/>
    </row>
    <row r="4" spans="2:52" ht="24.75" customHeight="1" x14ac:dyDescent="0.15">
      <c r="B4" s="75"/>
      <c r="D4" s="89"/>
      <c r="E4" s="425" t="s">
        <v>31</v>
      </c>
      <c r="F4" s="426"/>
      <c r="G4" s="426"/>
      <c r="H4" s="426"/>
      <c r="I4" s="426"/>
      <c r="J4" s="457"/>
      <c r="K4" s="426" t="s">
        <v>32</v>
      </c>
      <c r="L4" s="426"/>
      <c r="M4" s="426"/>
      <c r="N4" s="426"/>
      <c r="O4" s="426"/>
      <c r="P4" s="426"/>
      <c r="Q4" s="425" t="s">
        <v>96</v>
      </c>
      <c r="R4" s="322"/>
      <c r="S4" s="322"/>
      <c r="T4" s="322"/>
      <c r="U4" s="322"/>
      <c r="V4" s="322"/>
      <c r="W4" s="322"/>
      <c r="X4" s="322"/>
      <c r="Y4" s="322"/>
      <c r="Z4" s="467" t="s">
        <v>107</v>
      </c>
      <c r="AA4" s="438"/>
      <c r="AB4" s="445"/>
      <c r="AC4" s="426"/>
      <c r="AD4" s="426"/>
      <c r="AE4" s="426"/>
      <c r="AF4" s="435" t="s">
        <v>108</v>
      </c>
      <c r="AG4" s="438"/>
      <c r="AH4" s="445"/>
    </row>
    <row r="5" spans="2:52" ht="24.75" customHeight="1" x14ac:dyDescent="0.15">
      <c r="B5" s="76" t="s">
        <v>5</v>
      </c>
      <c r="C5" s="70"/>
      <c r="D5" s="89"/>
      <c r="E5" s="313" t="s">
        <v>33</v>
      </c>
      <c r="F5" s="314"/>
      <c r="G5" s="315"/>
      <c r="H5" s="313" t="s">
        <v>34</v>
      </c>
      <c r="I5" s="314"/>
      <c r="J5" s="315"/>
      <c r="K5" s="313" t="s">
        <v>33</v>
      </c>
      <c r="L5" s="314"/>
      <c r="M5" s="315"/>
      <c r="N5" s="313" t="s">
        <v>34</v>
      </c>
      <c r="O5" s="314"/>
      <c r="P5" s="315"/>
      <c r="Q5" s="81"/>
      <c r="R5" s="68"/>
      <c r="S5" s="68"/>
      <c r="T5" s="442" t="s">
        <v>35</v>
      </c>
      <c r="U5" s="443"/>
      <c r="V5" s="444"/>
      <c r="W5" s="442" t="s">
        <v>6</v>
      </c>
      <c r="X5" s="443"/>
      <c r="Y5" s="443"/>
      <c r="Z5" s="439"/>
      <c r="AA5" s="440"/>
      <c r="AB5" s="446"/>
      <c r="AC5" s="426"/>
      <c r="AD5" s="426"/>
      <c r="AE5" s="426"/>
      <c r="AF5" s="439"/>
      <c r="AG5" s="440"/>
      <c r="AH5" s="446"/>
    </row>
    <row r="6" spans="2:52" ht="17.25" customHeight="1" x14ac:dyDescent="0.15">
      <c r="B6" s="527" t="s">
        <v>87</v>
      </c>
      <c r="C6" s="420">
        <v>25</v>
      </c>
      <c r="D6" s="366"/>
      <c r="E6" s="530"/>
      <c r="F6" s="484"/>
      <c r="G6" s="485"/>
      <c r="H6" s="519">
        <v>0.91</v>
      </c>
      <c r="I6" s="519"/>
      <c r="J6" s="520"/>
      <c r="K6" s="530"/>
      <c r="L6" s="484"/>
      <c r="M6" s="485"/>
      <c r="N6" s="519">
        <v>1.43</v>
      </c>
      <c r="O6" s="519"/>
      <c r="P6" s="519"/>
      <c r="Q6" s="464">
        <v>40.1</v>
      </c>
      <c r="R6" s="465"/>
      <c r="S6" s="465"/>
      <c r="T6" s="464">
        <v>35.700000000000003</v>
      </c>
      <c r="U6" s="465"/>
      <c r="V6" s="466"/>
      <c r="W6" s="464">
        <v>30</v>
      </c>
      <c r="X6" s="465"/>
      <c r="Y6" s="466"/>
      <c r="Z6" s="465">
        <v>51.2</v>
      </c>
      <c r="AA6" s="465"/>
      <c r="AB6" s="466"/>
      <c r="AC6" s="465">
        <v>26.5</v>
      </c>
      <c r="AD6" s="465"/>
      <c r="AE6" s="465"/>
      <c r="AF6" s="464">
        <v>24</v>
      </c>
      <c r="AG6" s="465"/>
      <c r="AH6" s="466"/>
    </row>
    <row r="7" spans="2:52" ht="17.25" customHeight="1" x14ac:dyDescent="0.15">
      <c r="B7" s="528"/>
      <c r="C7" s="362">
        <v>26</v>
      </c>
      <c r="D7" s="352"/>
      <c r="E7" s="486"/>
      <c r="F7" s="487"/>
      <c r="G7" s="488"/>
      <c r="H7" s="531">
        <v>1</v>
      </c>
      <c r="I7" s="531"/>
      <c r="J7" s="532"/>
      <c r="K7" s="486"/>
      <c r="L7" s="487"/>
      <c r="M7" s="488"/>
      <c r="N7" s="531">
        <v>1.54</v>
      </c>
      <c r="O7" s="531"/>
      <c r="P7" s="531"/>
      <c r="Q7" s="451">
        <v>40.4</v>
      </c>
      <c r="R7" s="452"/>
      <c r="S7" s="452"/>
      <c r="T7" s="451">
        <v>36.5</v>
      </c>
      <c r="U7" s="452"/>
      <c r="V7" s="453"/>
      <c r="W7" s="451">
        <v>29.7</v>
      </c>
      <c r="X7" s="452"/>
      <c r="Y7" s="453"/>
      <c r="Z7" s="452">
        <v>50.3</v>
      </c>
      <c r="AA7" s="452"/>
      <c r="AB7" s="453"/>
      <c r="AC7" s="452">
        <v>24.9</v>
      </c>
      <c r="AD7" s="452"/>
      <c r="AE7" s="452"/>
      <c r="AF7" s="451">
        <v>22.5</v>
      </c>
      <c r="AG7" s="452"/>
      <c r="AH7" s="453"/>
    </row>
    <row r="8" spans="2:52" ht="17.25" customHeight="1" x14ac:dyDescent="0.15">
      <c r="B8" s="528"/>
      <c r="C8" s="362">
        <v>27</v>
      </c>
      <c r="D8" s="352"/>
      <c r="E8" s="486"/>
      <c r="F8" s="487"/>
      <c r="G8" s="488"/>
      <c r="H8" s="531">
        <v>1.08</v>
      </c>
      <c r="I8" s="531"/>
      <c r="J8" s="532"/>
      <c r="K8" s="486"/>
      <c r="L8" s="487"/>
      <c r="M8" s="488"/>
      <c r="N8" s="531">
        <v>1.65</v>
      </c>
      <c r="O8" s="531"/>
      <c r="P8" s="531"/>
      <c r="Q8" s="451">
        <v>40.4</v>
      </c>
      <c r="R8" s="452"/>
      <c r="S8" s="452"/>
      <c r="T8" s="451">
        <v>37.799999999999997</v>
      </c>
      <c r="U8" s="452"/>
      <c r="V8" s="453"/>
      <c r="W8" s="451">
        <v>31</v>
      </c>
      <c r="X8" s="452"/>
      <c r="Y8" s="453"/>
      <c r="Z8" s="452">
        <v>51.8</v>
      </c>
      <c r="AA8" s="452"/>
      <c r="AB8" s="453"/>
      <c r="AC8" s="452">
        <v>22.9</v>
      </c>
      <c r="AD8" s="452"/>
      <c r="AE8" s="452"/>
      <c r="AF8" s="451">
        <v>20.3</v>
      </c>
      <c r="AG8" s="452"/>
      <c r="AH8" s="453"/>
    </row>
    <row r="9" spans="2:52" ht="17.25" customHeight="1" x14ac:dyDescent="0.15">
      <c r="B9" s="528"/>
      <c r="C9" s="362">
        <v>28</v>
      </c>
      <c r="D9" s="352"/>
      <c r="E9" s="486"/>
      <c r="F9" s="487"/>
      <c r="G9" s="488"/>
      <c r="H9" s="531">
        <v>1.18</v>
      </c>
      <c r="I9" s="531"/>
      <c r="J9" s="532"/>
      <c r="K9" s="486"/>
      <c r="L9" s="487"/>
      <c r="M9" s="488"/>
      <c r="N9" s="531">
        <v>1.82</v>
      </c>
      <c r="O9" s="531"/>
      <c r="P9" s="531"/>
      <c r="Q9" s="451">
        <v>42.2</v>
      </c>
      <c r="R9" s="452"/>
      <c r="S9" s="452"/>
      <c r="T9" s="451">
        <v>40.299999999999997</v>
      </c>
      <c r="U9" s="452"/>
      <c r="V9" s="453"/>
      <c r="W9" s="451">
        <v>33.200000000000003</v>
      </c>
      <c r="X9" s="452"/>
      <c r="Y9" s="453"/>
      <c r="Z9" s="452">
        <v>54.9</v>
      </c>
      <c r="AA9" s="452"/>
      <c r="AB9" s="453"/>
      <c r="AC9" s="452">
        <v>21.8</v>
      </c>
      <c r="AD9" s="452"/>
      <c r="AE9" s="452"/>
      <c r="AF9" s="451">
        <v>20.2</v>
      </c>
      <c r="AG9" s="452"/>
      <c r="AH9" s="453"/>
    </row>
    <row r="10" spans="2:52" ht="17.25" customHeight="1" x14ac:dyDescent="0.15">
      <c r="B10" s="528"/>
      <c r="C10" s="362">
        <v>29</v>
      </c>
      <c r="D10" s="352"/>
      <c r="E10" s="486"/>
      <c r="F10" s="487"/>
      <c r="G10" s="488"/>
      <c r="H10" s="533">
        <v>1.29</v>
      </c>
      <c r="I10" s="531"/>
      <c r="J10" s="532"/>
      <c r="K10" s="486"/>
      <c r="L10" s="487"/>
      <c r="M10" s="488"/>
      <c r="N10" s="533">
        <v>1.95</v>
      </c>
      <c r="O10" s="531"/>
      <c r="P10" s="532"/>
      <c r="Q10" s="451">
        <v>42.5</v>
      </c>
      <c r="R10" s="452"/>
      <c r="S10" s="453"/>
      <c r="T10" s="451">
        <v>40.5</v>
      </c>
      <c r="U10" s="452"/>
      <c r="V10" s="453"/>
      <c r="W10" s="451">
        <v>33.799999999999997</v>
      </c>
      <c r="X10" s="452"/>
      <c r="Y10" s="453"/>
      <c r="Z10" s="451">
        <v>53.4</v>
      </c>
      <c r="AA10" s="452"/>
      <c r="AB10" s="453"/>
      <c r="AC10" s="451">
        <v>20.5</v>
      </c>
      <c r="AD10" s="452"/>
      <c r="AE10" s="453"/>
      <c r="AF10" s="451">
        <v>19</v>
      </c>
      <c r="AG10" s="452"/>
      <c r="AH10" s="453"/>
    </row>
    <row r="11" spans="2:52" ht="17.25" customHeight="1" x14ac:dyDescent="0.15">
      <c r="B11" s="528"/>
      <c r="C11" s="362">
        <v>30</v>
      </c>
      <c r="D11" s="352"/>
      <c r="E11" s="486"/>
      <c r="F11" s="487"/>
      <c r="G11" s="488"/>
      <c r="H11" s="531">
        <v>1.36</v>
      </c>
      <c r="I11" s="531"/>
      <c r="J11" s="532"/>
      <c r="K11" s="486"/>
      <c r="L11" s="487"/>
      <c r="M11" s="488"/>
      <c r="N11" s="531">
        <v>2.0699999999999998</v>
      </c>
      <c r="O11" s="531"/>
      <c r="P11" s="531"/>
      <c r="Q11" s="451">
        <v>41.2</v>
      </c>
      <c r="R11" s="452"/>
      <c r="S11" s="452"/>
      <c r="T11" s="451">
        <v>39.9</v>
      </c>
      <c r="U11" s="452"/>
      <c r="V11" s="453"/>
      <c r="W11" s="451">
        <v>32.299999999999997</v>
      </c>
      <c r="X11" s="452"/>
      <c r="Y11" s="453"/>
      <c r="Z11" s="452">
        <v>49</v>
      </c>
      <c r="AA11" s="452"/>
      <c r="AB11" s="453"/>
      <c r="AC11" s="452">
        <v>18.600000000000001</v>
      </c>
      <c r="AD11" s="452"/>
      <c r="AE11" s="452"/>
      <c r="AF11" s="451">
        <v>18.100000000000001</v>
      </c>
      <c r="AG11" s="452"/>
      <c r="AH11" s="453"/>
    </row>
    <row r="12" spans="2:52" ht="17.25" customHeight="1" x14ac:dyDescent="0.15">
      <c r="B12" s="529"/>
      <c r="C12" s="535" t="s">
        <v>238</v>
      </c>
      <c r="D12" s="361"/>
      <c r="E12" s="489"/>
      <c r="F12" s="490"/>
      <c r="G12" s="491"/>
      <c r="H12" s="534">
        <v>1.36</v>
      </c>
      <c r="I12" s="503"/>
      <c r="J12" s="522"/>
      <c r="K12" s="489"/>
      <c r="L12" s="490"/>
      <c r="M12" s="491"/>
      <c r="N12" s="534">
        <v>2.0699999999999998</v>
      </c>
      <c r="O12" s="503"/>
      <c r="P12" s="503"/>
      <c r="Q12" s="492">
        <v>37.700000000000003</v>
      </c>
      <c r="R12" s="493"/>
      <c r="S12" s="493"/>
      <c r="T12" s="492">
        <v>35.9</v>
      </c>
      <c r="U12" s="493"/>
      <c r="V12" s="494"/>
      <c r="W12" s="492">
        <v>30.5</v>
      </c>
      <c r="X12" s="493"/>
      <c r="Y12" s="494"/>
      <c r="Z12" s="493">
        <v>45.8</v>
      </c>
      <c r="AA12" s="493"/>
      <c r="AB12" s="494"/>
      <c r="AC12" s="493">
        <v>17.100000000000001</v>
      </c>
      <c r="AD12" s="493"/>
      <c r="AE12" s="493"/>
      <c r="AF12" s="492">
        <v>17</v>
      </c>
      <c r="AG12" s="493"/>
      <c r="AH12" s="494"/>
    </row>
    <row r="13" spans="2:52" ht="17.25" customHeight="1" x14ac:dyDescent="0.15">
      <c r="B13" s="355" t="s">
        <v>218</v>
      </c>
      <c r="C13" s="356"/>
      <c r="D13" s="90" t="s">
        <v>227</v>
      </c>
      <c r="E13" s="495">
        <v>1.38</v>
      </c>
      <c r="F13" s="496"/>
      <c r="G13" s="497"/>
      <c r="H13" s="496">
        <v>1.47</v>
      </c>
      <c r="I13" s="496"/>
      <c r="J13" s="497"/>
      <c r="K13" s="495">
        <v>2.13</v>
      </c>
      <c r="L13" s="496"/>
      <c r="M13" s="497"/>
      <c r="N13" s="496">
        <v>2.5099999999999998</v>
      </c>
      <c r="O13" s="496"/>
      <c r="P13" s="496"/>
      <c r="Q13" s="498">
        <v>39.6</v>
      </c>
      <c r="R13" s="499"/>
      <c r="S13" s="499"/>
      <c r="T13" s="498">
        <v>38.1</v>
      </c>
      <c r="U13" s="499"/>
      <c r="V13" s="500"/>
      <c r="W13" s="498">
        <v>36.9</v>
      </c>
      <c r="X13" s="499"/>
      <c r="Y13" s="500"/>
      <c r="Z13" s="499">
        <v>51.1</v>
      </c>
      <c r="AA13" s="499"/>
      <c r="AB13" s="500"/>
      <c r="AC13" s="499">
        <v>14.6</v>
      </c>
      <c r="AD13" s="499"/>
      <c r="AE13" s="499"/>
      <c r="AF13" s="498">
        <v>14.7</v>
      </c>
      <c r="AG13" s="499"/>
      <c r="AH13" s="500"/>
      <c r="AI13" s="451"/>
      <c r="AJ13" s="452"/>
      <c r="AK13" s="452"/>
      <c r="AL13" s="452"/>
      <c r="AM13" s="452"/>
      <c r="AN13" s="452"/>
      <c r="AO13" s="452"/>
      <c r="AP13" s="452"/>
      <c r="AQ13" s="452"/>
      <c r="AR13" s="452"/>
      <c r="AS13" s="452"/>
      <c r="AT13" s="452"/>
      <c r="AU13" s="452"/>
      <c r="AV13" s="452"/>
      <c r="AW13" s="452"/>
      <c r="AX13" s="452"/>
      <c r="AY13" s="452"/>
      <c r="AZ13" s="452"/>
    </row>
    <row r="14" spans="2:52" ht="17.25" customHeight="1" x14ac:dyDescent="0.15">
      <c r="B14" s="77"/>
      <c r="C14" s="21"/>
      <c r="D14" s="91"/>
      <c r="E14" s="92"/>
      <c r="F14" s="71"/>
      <c r="G14" s="93"/>
      <c r="H14" s="71"/>
      <c r="I14" s="71"/>
      <c r="J14" s="93"/>
      <c r="K14" s="92"/>
      <c r="L14" s="71"/>
      <c r="M14" s="93"/>
      <c r="N14" s="71"/>
      <c r="O14" s="71"/>
      <c r="P14" s="71"/>
      <c r="Q14" s="87"/>
      <c r="R14" s="1"/>
      <c r="S14" s="1"/>
      <c r="T14" s="87"/>
      <c r="U14" s="1"/>
      <c r="V14" s="78"/>
      <c r="W14" s="87"/>
      <c r="X14" s="28"/>
      <c r="Y14" s="94"/>
      <c r="Z14" s="1"/>
      <c r="AA14" s="1"/>
      <c r="AB14" s="78"/>
      <c r="AC14" s="1"/>
      <c r="AD14" s="1"/>
      <c r="AE14" s="1"/>
      <c r="AF14" s="87"/>
      <c r="AG14" s="1"/>
      <c r="AH14" s="78"/>
    </row>
    <row r="15" spans="2:52" ht="17.25" customHeight="1" x14ac:dyDescent="0.15">
      <c r="B15" s="198"/>
      <c r="C15" s="199"/>
      <c r="D15" s="90" t="s">
        <v>228</v>
      </c>
      <c r="E15" s="495">
        <v>1.39</v>
      </c>
      <c r="F15" s="496"/>
      <c r="G15" s="497"/>
      <c r="H15" s="495">
        <v>1.54</v>
      </c>
      <c r="I15" s="496"/>
      <c r="J15" s="497"/>
      <c r="K15" s="495">
        <v>2.2400000000000002</v>
      </c>
      <c r="L15" s="496"/>
      <c r="M15" s="497"/>
      <c r="N15" s="495">
        <v>2.71</v>
      </c>
      <c r="O15" s="496"/>
      <c r="P15" s="497"/>
      <c r="Q15" s="498">
        <v>45.3</v>
      </c>
      <c r="R15" s="499"/>
      <c r="S15" s="500"/>
      <c r="T15" s="498">
        <v>41.6</v>
      </c>
      <c r="U15" s="499"/>
      <c r="V15" s="500"/>
      <c r="W15" s="498">
        <v>41.1</v>
      </c>
      <c r="X15" s="499"/>
      <c r="Y15" s="500"/>
      <c r="Z15" s="498">
        <v>56.7</v>
      </c>
      <c r="AA15" s="499"/>
      <c r="AB15" s="500"/>
      <c r="AC15" s="498">
        <v>15.6</v>
      </c>
      <c r="AD15" s="499"/>
      <c r="AE15" s="500"/>
      <c r="AF15" s="498">
        <v>14.8</v>
      </c>
      <c r="AG15" s="499"/>
      <c r="AH15" s="500"/>
      <c r="AJ15" s="60"/>
      <c r="AK15" s="60"/>
      <c r="AL15" s="60"/>
      <c r="AM15" s="60"/>
    </row>
    <row r="16" spans="2:52" ht="17.25" customHeight="1" x14ac:dyDescent="0.15">
      <c r="B16" s="355" t="s">
        <v>230</v>
      </c>
      <c r="C16" s="356"/>
      <c r="D16" s="90" t="s">
        <v>229</v>
      </c>
      <c r="E16" s="495">
        <v>1.27</v>
      </c>
      <c r="F16" s="496"/>
      <c r="G16" s="497"/>
      <c r="H16" s="495">
        <v>1.33</v>
      </c>
      <c r="I16" s="496"/>
      <c r="J16" s="497"/>
      <c r="K16" s="495">
        <v>1.67</v>
      </c>
      <c r="L16" s="496"/>
      <c r="M16" s="497"/>
      <c r="N16" s="495">
        <v>1.63</v>
      </c>
      <c r="O16" s="496"/>
      <c r="P16" s="497"/>
      <c r="Q16" s="498">
        <v>23.4</v>
      </c>
      <c r="R16" s="499"/>
      <c r="S16" s="500"/>
      <c r="T16" s="498">
        <v>21.2</v>
      </c>
      <c r="U16" s="499"/>
      <c r="V16" s="500"/>
      <c r="W16" s="498">
        <v>18.2</v>
      </c>
      <c r="X16" s="499"/>
      <c r="Y16" s="500"/>
      <c r="Z16" s="498">
        <v>28</v>
      </c>
      <c r="AA16" s="499"/>
      <c r="AB16" s="500"/>
      <c r="AC16" s="498">
        <v>13.2</v>
      </c>
      <c r="AD16" s="499"/>
      <c r="AE16" s="500"/>
      <c r="AF16" s="498">
        <v>13</v>
      </c>
      <c r="AG16" s="499"/>
      <c r="AH16" s="500"/>
      <c r="AJ16" s="60"/>
      <c r="AK16" s="60"/>
      <c r="AL16" s="60"/>
      <c r="AM16" s="60"/>
    </row>
    <row r="17" spans="2:39" ht="17.25" customHeight="1" x14ac:dyDescent="0.15">
      <c r="B17" s="102"/>
      <c r="C17" s="67"/>
      <c r="D17" s="90" t="s">
        <v>234</v>
      </c>
      <c r="E17" s="495">
        <v>1.22</v>
      </c>
      <c r="F17" s="496"/>
      <c r="G17" s="497"/>
      <c r="H17" s="495">
        <v>1.27</v>
      </c>
      <c r="I17" s="496"/>
      <c r="J17" s="497"/>
      <c r="K17" s="495">
        <v>1.96</v>
      </c>
      <c r="L17" s="496"/>
      <c r="M17" s="497"/>
      <c r="N17" s="495">
        <v>2.11</v>
      </c>
      <c r="O17" s="496"/>
      <c r="P17" s="497"/>
      <c r="Q17" s="498">
        <v>37</v>
      </c>
      <c r="R17" s="499"/>
      <c r="S17" s="500"/>
      <c r="T17" s="498">
        <v>38.5</v>
      </c>
      <c r="U17" s="499"/>
      <c r="V17" s="500"/>
      <c r="W17" s="498">
        <v>29.8</v>
      </c>
      <c r="X17" s="499"/>
      <c r="Y17" s="500"/>
      <c r="Z17" s="498">
        <v>48.6</v>
      </c>
      <c r="AA17" s="499"/>
      <c r="AB17" s="500"/>
      <c r="AC17" s="498">
        <v>16.5</v>
      </c>
      <c r="AD17" s="499"/>
      <c r="AE17" s="500"/>
      <c r="AF17" s="498">
        <v>17.3</v>
      </c>
      <c r="AG17" s="499"/>
      <c r="AH17" s="500"/>
      <c r="AJ17" s="60"/>
      <c r="AK17" s="60"/>
      <c r="AL17" s="60"/>
      <c r="AM17" s="60"/>
    </row>
    <row r="18" spans="2:39" ht="17.25" customHeight="1" x14ac:dyDescent="0.15">
      <c r="B18" s="80"/>
      <c r="C18" s="226"/>
      <c r="D18" s="90" t="s">
        <v>213</v>
      </c>
      <c r="E18" s="495">
        <v>1.19</v>
      </c>
      <c r="F18" s="496"/>
      <c r="G18" s="497"/>
      <c r="H18" s="495">
        <v>1.18</v>
      </c>
      <c r="I18" s="496"/>
      <c r="J18" s="497"/>
      <c r="K18" s="495">
        <v>1.81</v>
      </c>
      <c r="L18" s="496"/>
      <c r="M18" s="497"/>
      <c r="N18" s="495">
        <v>1.7</v>
      </c>
      <c r="O18" s="496"/>
      <c r="P18" s="497"/>
      <c r="Q18" s="498">
        <v>43.3</v>
      </c>
      <c r="R18" s="499"/>
      <c r="S18" s="500"/>
      <c r="T18" s="498">
        <v>42.3</v>
      </c>
      <c r="U18" s="499"/>
      <c r="V18" s="500"/>
      <c r="W18" s="498">
        <v>36.299999999999997</v>
      </c>
      <c r="X18" s="499"/>
      <c r="Y18" s="500"/>
      <c r="Z18" s="498">
        <v>56.5</v>
      </c>
      <c r="AA18" s="499"/>
      <c r="AB18" s="500"/>
      <c r="AC18" s="498">
        <v>24</v>
      </c>
      <c r="AD18" s="499"/>
      <c r="AE18" s="500"/>
      <c r="AF18" s="498">
        <v>25.7</v>
      </c>
      <c r="AG18" s="499"/>
      <c r="AH18" s="500"/>
      <c r="AJ18" s="60"/>
      <c r="AK18" s="60"/>
      <c r="AL18" s="60"/>
      <c r="AM18" s="60"/>
    </row>
    <row r="19" spans="2:39" ht="17.25" customHeight="1" x14ac:dyDescent="0.15">
      <c r="B19" s="80"/>
      <c r="C19" s="230"/>
      <c r="D19" s="90" t="s">
        <v>215</v>
      </c>
      <c r="E19" s="495">
        <v>1.1399999999999999</v>
      </c>
      <c r="F19" s="496"/>
      <c r="G19" s="497"/>
      <c r="H19" s="495">
        <v>1.04</v>
      </c>
      <c r="I19" s="496"/>
      <c r="J19" s="497"/>
      <c r="K19" s="495">
        <v>1.74</v>
      </c>
      <c r="L19" s="496"/>
      <c r="M19" s="497"/>
      <c r="N19" s="495">
        <v>1.24</v>
      </c>
      <c r="O19" s="496"/>
      <c r="P19" s="497"/>
      <c r="Q19" s="498">
        <v>28.4</v>
      </c>
      <c r="R19" s="499"/>
      <c r="S19" s="500"/>
      <c r="T19" s="498">
        <v>24.3</v>
      </c>
      <c r="U19" s="499"/>
      <c r="V19" s="500"/>
      <c r="W19" s="498">
        <v>16.7</v>
      </c>
      <c r="X19" s="499"/>
      <c r="Y19" s="500"/>
      <c r="Z19" s="498">
        <v>34.299999999999997</v>
      </c>
      <c r="AA19" s="499"/>
      <c r="AB19" s="500"/>
      <c r="AC19" s="498">
        <v>21.5</v>
      </c>
      <c r="AD19" s="499"/>
      <c r="AE19" s="500"/>
      <c r="AF19" s="498">
        <v>23.6</v>
      </c>
      <c r="AG19" s="499"/>
      <c r="AH19" s="500"/>
      <c r="AJ19" s="60"/>
      <c r="AK19" s="60"/>
      <c r="AL19" s="60"/>
      <c r="AM19" s="60"/>
    </row>
    <row r="20" spans="2:39" s="50" customFormat="1" ht="17.25" customHeight="1" x14ac:dyDescent="0.15">
      <c r="B20" s="80"/>
      <c r="C20" s="239"/>
      <c r="D20" s="90" t="s">
        <v>216</v>
      </c>
      <c r="E20" s="495">
        <v>1.02</v>
      </c>
      <c r="F20" s="496"/>
      <c r="G20" s="497"/>
      <c r="H20" s="495">
        <v>0.94</v>
      </c>
      <c r="I20" s="496"/>
      <c r="J20" s="497"/>
      <c r="K20" s="495">
        <v>1.69</v>
      </c>
      <c r="L20" s="496"/>
      <c r="M20" s="497"/>
      <c r="N20" s="495">
        <v>1.58</v>
      </c>
      <c r="O20" s="496"/>
      <c r="P20" s="497"/>
      <c r="Q20" s="498">
        <v>28.9</v>
      </c>
      <c r="R20" s="499"/>
      <c r="S20" s="500"/>
      <c r="T20" s="498">
        <v>27.5</v>
      </c>
      <c r="U20" s="499"/>
      <c r="V20" s="500"/>
      <c r="W20" s="498">
        <v>20.100000000000001</v>
      </c>
      <c r="X20" s="499"/>
      <c r="Y20" s="500"/>
      <c r="Z20" s="498">
        <v>36.6</v>
      </c>
      <c r="AA20" s="499"/>
      <c r="AB20" s="500"/>
      <c r="AC20" s="498">
        <v>17.899999999999999</v>
      </c>
      <c r="AD20" s="499"/>
      <c r="AE20" s="500"/>
      <c r="AF20" s="498">
        <v>17.899999999999999</v>
      </c>
      <c r="AG20" s="499"/>
      <c r="AH20" s="500"/>
      <c r="AJ20" s="241"/>
      <c r="AK20" s="241"/>
      <c r="AL20" s="241"/>
      <c r="AM20" s="241"/>
    </row>
    <row r="21" spans="2:39" ht="17.25" customHeight="1" x14ac:dyDescent="0.15">
      <c r="B21" s="102"/>
      <c r="C21" s="67"/>
      <c r="D21" s="90" t="s">
        <v>217</v>
      </c>
      <c r="E21" s="495">
        <v>1</v>
      </c>
      <c r="F21" s="496"/>
      <c r="G21" s="497"/>
      <c r="H21" s="495">
        <v>0.96</v>
      </c>
      <c r="I21" s="496"/>
      <c r="J21" s="497"/>
      <c r="K21" s="495">
        <v>1.8</v>
      </c>
      <c r="L21" s="496"/>
      <c r="M21" s="497"/>
      <c r="N21" s="495">
        <v>1.74</v>
      </c>
      <c r="O21" s="496"/>
      <c r="P21" s="497"/>
      <c r="Q21" s="498">
        <v>30.4</v>
      </c>
      <c r="R21" s="499"/>
      <c r="S21" s="500"/>
      <c r="T21" s="498">
        <v>29.8</v>
      </c>
      <c r="U21" s="499"/>
      <c r="V21" s="500"/>
      <c r="W21" s="498">
        <v>25.2</v>
      </c>
      <c r="X21" s="499"/>
      <c r="Y21" s="500"/>
      <c r="Z21" s="498">
        <v>39.9</v>
      </c>
      <c r="AA21" s="499"/>
      <c r="AB21" s="500"/>
      <c r="AC21" s="498">
        <v>16.600000000000001</v>
      </c>
      <c r="AD21" s="499"/>
      <c r="AE21" s="500"/>
      <c r="AF21" s="498">
        <v>20.6</v>
      </c>
      <c r="AG21" s="499"/>
      <c r="AH21" s="500"/>
      <c r="AJ21" s="60"/>
      <c r="AK21" s="60"/>
      <c r="AL21" s="60"/>
      <c r="AM21" s="60"/>
    </row>
    <row r="22" spans="2:39" ht="17.25" customHeight="1" x14ac:dyDescent="0.15">
      <c r="B22" s="102"/>
      <c r="C22" s="67"/>
      <c r="D22" s="90" t="s">
        <v>219</v>
      </c>
      <c r="E22" s="495">
        <v>1</v>
      </c>
      <c r="F22" s="496"/>
      <c r="G22" s="497"/>
      <c r="H22" s="495">
        <v>0.98</v>
      </c>
      <c r="I22" s="496"/>
      <c r="J22" s="497"/>
      <c r="K22" s="495">
        <v>1.55</v>
      </c>
      <c r="L22" s="496"/>
      <c r="M22" s="497"/>
      <c r="N22" s="495">
        <v>1.69</v>
      </c>
      <c r="O22" s="496"/>
      <c r="P22" s="497"/>
      <c r="Q22" s="498">
        <v>31.9</v>
      </c>
      <c r="R22" s="499"/>
      <c r="S22" s="500"/>
      <c r="T22" s="498">
        <v>29.3</v>
      </c>
      <c r="U22" s="499"/>
      <c r="V22" s="500"/>
      <c r="W22" s="498">
        <v>24</v>
      </c>
      <c r="X22" s="499"/>
      <c r="Y22" s="500"/>
      <c r="Z22" s="498">
        <v>44</v>
      </c>
      <c r="AA22" s="499"/>
      <c r="AB22" s="500"/>
      <c r="AC22" s="498">
        <v>17.8</v>
      </c>
      <c r="AD22" s="499"/>
      <c r="AE22" s="500"/>
      <c r="AF22" s="498">
        <v>19.3</v>
      </c>
      <c r="AG22" s="499"/>
      <c r="AH22" s="500"/>
      <c r="AJ22" s="60"/>
      <c r="AK22" s="60"/>
      <c r="AL22" s="60"/>
      <c r="AM22" s="60"/>
    </row>
    <row r="23" spans="2:39" ht="17.25" customHeight="1" x14ac:dyDescent="0.15">
      <c r="B23" s="102"/>
      <c r="C23" s="67"/>
      <c r="D23" s="90" t="s">
        <v>223</v>
      </c>
      <c r="E23" s="495">
        <v>0.97</v>
      </c>
      <c r="F23" s="496"/>
      <c r="G23" s="497"/>
      <c r="H23" s="495">
        <v>0.97</v>
      </c>
      <c r="I23" s="496"/>
      <c r="J23" s="497"/>
      <c r="K23" s="495">
        <v>1.63</v>
      </c>
      <c r="L23" s="496"/>
      <c r="M23" s="497"/>
      <c r="N23" s="495">
        <v>1.85</v>
      </c>
      <c r="O23" s="496"/>
      <c r="P23" s="497"/>
      <c r="Q23" s="498">
        <v>31.2</v>
      </c>
      <c r="R23" s="499"/>
      <c r="S23" s="500"/>
      <c r="T23" s="498">
        <v>31.9</v>
      </c>
      <c r="U23" s="499"/>
      <c r="V23" s="500"/>
      <c r="W23" s="498">
        <v>27</v>
      </c>
      <c r="X23" s="499"/>
      <c r="Y23" s="500"/>
      <c r="Z23" s="498">
        <v>41.2</v>
      </c>
      <c r="AA23" s="499"/>
      <c r="AB23" s="500"/>
      <c r="AC23" s="498">
        <v>16.5</v>
      </c>
      <c r="AD23" s="499"/>
      <c r="AE23" s="500"/>
      <c r="AF23" s="498">
        <v>17.5</v>
      </c>
      <c r="AG23" s="499"/>
      <c r="AH23" s="500"/>
      <c r="AJ23" s="60"/>
      <c r="AK23" s="60"/>
      <c r="AL23" s="60"/>
      <c r="AM23" s="60"/>
    </row>
    <row r="24" spans="2:39" ht="17.25" customHeight="1" x14ac:dyDescent="0.15">
      <c r="B24" s="80"/>
      <c r="C24" s="244"/>
      <c r="D24" s="90" t="s">
        <v>225</v>
      </c>
      <c r="E24" s="495">
        <v>0.96</v>
      </c>
      <c r="F24" s="496"/>
      <c r="G24" s="497"/>
      <c r="H24" s="495">
        <v>0.96</v>
      </c>
      <c r="I24" s="496"/>
      <c r="J24" s="497"/>
      <c r="K24" s="495">
        <v>1.87</v>
      </c>
      <c r="L24" s="496"/>
      <c r="M24" s="497"/>
      <c r="N24" s="495">
        <v>1.93</v>
      </c>
      <c r="O24" s="496"/>
      <c r="P24" s="497"/>
      <c r="Q24" s="498">
        <v>33.1</v>
      </c>
      <c r="R24" s="499"/>
      <c r="S24" s="500"/>
      <c r="T24" s="498">
        <v>32.200000000000003</v>
      </c>
      <c r="U24" s="499"/>
      <c r="V24" s="500"/>
      <c r="W24" s="498">
        <v>29.9</v>
      </c>
      <c r="X24" s="499"/>
      <c r="Y24" s="500"/>
      <c r="Z24" s="498">
        <v>43.6</v>
      </c>
      <c r="AA24" s="499"/>
      <c r="AB24" s="500"/>
      <c r="AC24" s="498">
        <v>16.600000000000001</v>
      </c>
      <c r="AD24" s="499"/>
      <c r="AE24" s="500"/>
      <c r="AF24" s="498">
        <v>18.3</v>
      </c>
      <c r="AG24" s="499"/>
      <c r="AH24" s="500"/>
      <c r="AJ24" s="60"/>
      <c r="AK24" s="60"/>
      <c r="AL24" s="60"/>
      <c r="AM24" s="60"/>
    </row>
    <row r="25" spans="2:39" ht="17.25" customHeight="1" x14ac:dyDescent="0.15">
      <c r="B25" s="102"/>
      <c r="C25" s="67"/>
      <c r="D25" s="90" t="s">
        <v>226</v>
      </c>
      <c r="E25" s="495">
        <v>0.98</v>
      </c>
      <c r="F25" s="496"/>
      <c r="G25" s="497"/>
      <c r="H25" s="495">
        <v>0.98</v>
      </c>
      <c r="I25" s="496"/>
      <c r="J25" s="497"/>
      <c r="K25" s="495">
        <v>1.82</v>
      </c>
      <c r="L25" s="496"/>
      <c r="M25" s="497"/>
      <c r="N25" s="495">
        <v>1.77</v>
      </c>
      <c r="O25" s="496"/>
      <c r="P25" s="497"/>
      <c r="Q25" s="498">
        <v>34.1</v>
      </c>
      <c r="R25" s="499"/>
      <c r="S25" s="500"/>
      <c r="T25" s="498">
        <v>31.8</v>
      </c>
      <c r="U25" s="499"/>
      <c r="V25" s="500"/>
      <c r="W25" s="498">
        <v>27.9</v>
      </c>
      <c r="X25" s="499"/>
      <c r="Y25" s="500"/>
      <c r="Z25" s="498">
        <v>44.1</v>
      </c>
      <c r="AA25" s="499"/>
      <c r="AB25" s="500"/>
      <c r="AC25" s="498">
        <v>18.100000000000001</v>
      </c>
      <c r="AD25" s="499"/>
      <c r="AE25" s="500"/>
      <c r="AF25" s="498">
        <v>19</v>
      </c>
      <c r="AG25" s="499"/>
      <c r="AH25" s="500"/>
      <c r="AJ25" s="60"/>
      <c r="AK25" s="60"/>
      <c r="AL25" s="60"/>
      <c r="AM25" s="60"/>
    </row>
    <row r="26" spans="2:39" ht="17.25" customHeight="1" x14ac:dyDescent="0.15">
      <c r="B26" s="204"/>
      <c r="C26" s="205"/>
      <c r="D26" s="95" t="s">
        <v>227</v>
      </c>
      <c r="E26" s="469">
        <v>0.95</v>
      </c>
      <c r="F26" s="470"/>
      <c r="G26" s="471"/>
      <c r="H26" s="469">
        <f>ROUND('3.求人・充足'!E26/'1.求職状況'!E27,2)</f>
        <v>1.03</v>
      </c>
      <c r="I26" s="470"/>
      <c r="J26" s="471"/>
      <c r="K26" s="469">
        <v>1.9</v>
      </c>
      <c r="L26" s="470"/>
      <c r="M26" s="471"/>
      <c r="N26" s="469">
        <f>ROUND('3.求人・充足'!N26/'1.求職状況'!Q27,2)</f>
        <v>2.2999999999999998</v>
      </c>
      <c r="O26" s="470"/>
      <c r="P26" s="471"/>
      <c r="Q26" s="472">
        <f>ROUND('2.紹介・就職'!Q27/'1.求職状況'!Q27%,1)</f>
        <v>38.9</v>
      </c>
      <c r="R26" s="473"/>
      <c r="S26" s="474"/>
      <c r="T26" s="472">
        <f>ROUND('4.中高年齢者'!W26/'4.中高年齢者'!K26%,1)</f>
        <v>40.1</v>
      </c>
      <c r="U26" s="473"/>
      <c r="V26" s="474"/>
      <c r="W26" s="472">
        <f>ROUND('2.紹介・就職'!T27/'1.求職状況'!T27%,1)</f>
        <v>34.799999999999997</v>
      </c>
      <c r="X26" s="473"/>
      <c r="Y26" s="474"/>
      <c r="Z26" s="472">
        <f>ROUND('2.紹介・就職'!Z27/'1.求職状況'!Z27%,1)</f>
        <v>50.7</v>
      </c>
      <c r="AA26" s="473"/>
      <c r="AB26" s="474"/>
      <c r="AC26" s="472">
        <f>ROUND('3.求人・充足'!Z26/'3.求人・充足'!N26%,1)</f>
        <v>16.3</v>
      </c>
      <c r="AD26" s="473"/>
      <c r="AE26" s="474"/>
      <c r="AF26" s="472">
        <f>ROUND(('3.求人・充足'!Z26-'3.求人・充足'!AC26)/('3.求人・充足'!N26-'3.求人・充足'!Q26)%,1)</f>
        <v>17.2</v>
      </c>
      <c r="AG26" s="473"/>
      <c r="AH26" s="474"/>
      <c r="AJ26" s="60"/>
      <c r="AK26" s="60"/>
      <c r="AL26" s="60"/>
      <c r="AM26" s="60"/>
    </row>
    <row r="27" spans="2:39" ht="20.25" customHeight="1" x14ac:dyDescent="0.15">
      <c r="B27" s="515" t="s">
        <v>36</v>
      </c>
      <c r="C27" s="516"/>
      <c r="D27" s="517"/>
      <c r="E27" s="523">
        <f>E26-E25</f>
        <v>-3.0000000000000027E-2</v>
      </c>
      <c r="F27" s="524"/>
      <c r="G27" s="525"/>
      <c r="H27" s="521" t="s">
        <v>237</v>
      </c>
      <c r="I27" s="521"/>
      <c r="J27" s="526"/>
      <c r="K27" s="518">
        <f>K26-K25</f>
        <v>7.9999999999999849E-2</v>
      </c>
      <c r="L27" s="519"/>
      <c r="M27" s="520"/>
      <c r="N27" s="521" t="s">
        <v>190</v>
      </c>
      <c r="O27" s="521"/>
      <c r="P27" s="521"/>
      <c r="Q27" s="536" t="s">
        <v>190</v>
      </c>
      <c r="R27" s="521"/>
      <c r="S27" s="521"/>
      <c r="T27" s="536" t="s">
        <v>190</v>
      </c>
      <c r="U27" s="521"/>
      <c r="V27" s="526"/>
      <c r="W27" s="536" t="s">
        <v>190</v>
      </c>
      <c r="X27" s="521"/>
      <c r="Y27" s="526"/>
      <c r="Z27" s="521" t="s">
        <v>190</v>
      </c>
      <c r="AA27" s="521"/>
      <c r="AB27" s="526"/>
      <c r="AC27" s="521" t="s">
        <v>190</v>
      </c>
      <c r="AD27" s="521"/>
      <c r="AE27" s="521"/>
      <c r="AF27" s="536" t="s">
        <v>190</v>
      </c>
      <c r="AG27" s="521"/>
      <c r="AH27" s="526"/>
    </row>
    <row r="28" spans="2:39" ht="20.25" customHeight="1" x14ac:dyDescent="0.15">
      <c r="B28" s="510" t="s">
        <v>37</v>
      </c>
      <c r="C28" s="511"/>
      <c r="D28" s="512"/>
      <c r="E28" s="479" t="s">
        <v>190</v>
      </c>
      <c r="F28" s="480"/>
      <c r="G28" s="481"/>
      <c r="H28" s="503">
        <f>H26-H13</f>
        <v>-0.43999999999999995</v>
      </c>
      <c r="I28" s="503"/>
      <c r="J28" s="522"/>
      <c r="K28" s="479" t="s">
        <v>190</v>
      </c>
      <c r="L28" s="480"/>
      <c r="M28" s="481"/>
      <c r="N28" s="503">
        <f>N26-N13</f>
        <v>-0.20999999999999996</v>
      </c>
      <c r="O28" s="503"/>
      <c r="P28" s="503"/>
      <c r="Q28" s="492">
        <f>Q26-Q13</f>
        <v>-0.70000000000000284</v>
      </c>
      <c r="R28" s="493"/>
      <c r="S28" s="493"/>
      <c r="T28" s="492">
        <f>T26-T13</f>
        <v>2</v>
      </c>
      <c r="U28" s="493"/>
      <c r="V28" s="494"/>
      <c r="W28" s="492">
        <f>W26-W13</f>
        <v>-2.1000000000000014</v>
      </c>
      <c r="X28" s="493"/>
      <c r="Y28" s="494"/>
      <c r="Z28" s="493">
        <f>Z26-Z13</f>
        <v>-0.39999999999999858</v>
      </c>
      <c r="AA28" s="493"/>
      <c r="AB28" s="494"/>
      <c r="AC28" s="540">
        <f>AC26-AC13</f>
        <v>1.7000000000000011</v>
      </c>
      <c r="AD28" s="493"/>
      <c r="AE28" s="493"/>
      <c r="AF28" s="492">
        <f>AF26-AF13</f>
        <v>2.5</v>
      </c>
      <c r="AG28" s="493"/>
      <c r="AH28" s="494"/>
    </row>
    <row r="29" spans="2:39" ht="17.25" customHeight="1" x14ac:dyDescent="0.15">
      <c r="B29" s="334" t="s">
        <v>88</v>
      </c>
      <c r="C29" s="336" t="s">
        <v>9</v>
      </c>
      <c r="D29" s="337"/>
      <c r="E29" s="483"/>
      <c r="F29" s="484"/>
      <c r="G29" s="485"/>
      <c r="H29" s="502">
        <f>'3.求人・充足'!E28/'1.求職状況'!E29</f>
        <v>0.82116788321167888</v>
      </c>
      <c r="I29" s="502"/>
      <c r="J29" s="513"/>
      <c r="K29" s="483"/>
      <c r="L29" s="484"/>
      <c r="M29" s="485"/>
      <c r="N29" s="502">
        <f>'3.求人・充足'!N28/'1.求職状況'!Q29</f>
        <v>2.044600938967136</v>
      </c>
      <c r="O29" s="502"/>
      <c r="P29" s="502"/>
      <c r="Q29" s="506">
        <f>'2.紹介・就職'!Q29/'1.求職状況'!Q29%</f>
        <v>33.098591549295776</v>
      </c>
      <c r="R29" s="507"/>
      <c r="S29" s="507"/>
      <c r="T29" s="506">
        <f>'4.中高年齢者'!W28/'4.中高年齢者'!K28%</f>
        <v>34.446130500758727</v>
      </c>
      <c r="U29" s="507"/>
      <c r="V29" s="508"/>
      <c r="W29" s="506">
        <f>'2.紹介・就職'!T29/'1.求職状況'!T29%</f>
        <v>26.526717557251906</v>
      </c>
      <c r="X29" s="507"/>
      <c r="Y29" s="508"/>
      <c r="Z29" s="476">
        <f>'2.紹介・就職'!Z29/'1.求職状況'!Z29%</f>
        <v>44.902386117136658</v>
      </c>
      <c r="AA29" s="476"/>
      <c r="AB29" s="482"/>
      <c r="AC29" s="476">
        <f>'3.求人・充足'!Z28/'3.求人・充足'!N28%</f>
        <v>16.188289322617681</v>
      </c>
      <c r="AD29" s="476"/>
      <c r="AE29" s="476"/>
      <c r="AF29" s="475">
        <f>('3.求人・充足'!Z28-'3.求人・充足'!AC28)/('3.求人・充足'!N28-'3.求人・充足'!Q28)%</f>
        <v>18.067226890756302</v>
      </c>
      <c r="AG29" s="476"/>
      <c r="AH29" s="482"/>
      <c r="AI29" s="2"/>
    </row>
    <row r="30" spans="2:39" ht="17.25" customHeight="1" x14ac:dyDescent="0.15">
      <c r="B30" s="335"/>
      <c r="C30" s="330"/>
      <c r="D30" s="331"/>
      <c r="E30" s="486"/>
      <c r="F30" s="487"/>
      <c r="G30" s="488"/>
      <c r="H30" s="117" t="s">
        <v>240</v>
      </c>
      <c r="I30" s="118">
        <v>1.42</v>
      </c>
      <c r="J30" s="119" t="s">
        <v>128</v>
      </c>
      <c r="K30" s="486"/>
      <c r="L30" s="487"/>
      <c r="M30" s="488"/>
      <c r="N30" s="117" t="s">
        <v>240</v>
      </c>
      <c r="O30" s="118">
        <v>2.83</v>
      </c>
      <c r="P30" s="123" t="s">
        <v>128</v>
      </c>
      <c r="Q30" s="117" t="s">
        <v>240</v>
      </c>
      <c r="R30" s="124">
        <v>36.200000000000003</v>
      </c>
      <c r="S30" s="123" t="s">
        <v>128</v>
      </c>
      <c r="T30" s="117" t="s">
        <v>240</v>
      </c>
      <c r="U30" s="124">
        <v>32.6</v>
      </c>
      <c r="V30" s="119" t="s">
        <v>128</v>
      </c>
      <c r="W30" s="117" t="s">
        <v>241</v>
      </c>
      <c r="X30" s="124">
        <v>30.2</v>
      </c>
      <c r="Y30" s="119" t="s">
        <v>128</v>
      </c>
      <c r="Z30" s="125" t="s">
        <v>241</v>
      </c>
      <c r="AA30" s="124">
        <v>48.1</v>
      </c>
      <c r="AB30" s="119" t="s">
        <v>128</v>
      </c>
      <c r="AC30" s="125" t="s">
        <v>241</v>
      </c>
      <c r="AD30" s="124">
        <v>12.9</v>
      </c>
      <c r="AE30" s="123" t="s">
        <v>128</v>
      </c>
      <c r="AF30" s="117" t="s">
        <v>241</v>
      </c>
      <c r="AG30" s="124">
        <v>12.7</v>
      </c>
      <c r="AH30" s="119" t="s">
        <v>128</v>
      </c>
    </row>
    <row r="31" spans="2:39" ht="17.25" customHeight="1" x14ac:dyDescent="0.15">
      <c r="B31" s="335"/>
      <c r="C31" s="332" t="s">
        <v>10</v>
      </c>
      <c r="D31" s="333"/>
      <c r="E31" s="486"/>
      <c r="F31" s="487"/>
      <c r="G31" s="488"/>
      <c r="H31" s="477">
        <f>'3.求人・充足'!E30/'1.求職状況'!E31</f>
        <v>1.0778341793570221</v>
      </c>
      <c r="I31" s="477"/>
      <c r="J31" s="478"/>
      <c r="K31" s="486"/>
      <c r="L31" s="487"/>
      <c r="M31" s="488"/>
      <c r="N31" s="477">
        <f>'3.求人・充足'!N30/'1.求職状況'!Q31</f>
        <v>2.5300546448087431</v>
      </c>
      <c r="O31" s="477"/>
      <c r="P31" s="477"/>
      <c r="Q31" s="475">
        <f>'2.紹介・就職'!Q31/'1.求職状況'!Q31%</f>
        <v>54.0983606557377</v>
      </c>
      <c r="R31" s="476"/>
      <c r="S31" s="476"/>
      <c r="T31" s="475">
        <f>'4.中高年齢者'!W30/'4.中高年齢者'!K30%</f>
        <v>67.073170731707322</v>
      </c>
      <c r="U31" s="476"/>
      <c r="V31" s="482"/>
      <c r="W31" s="475">
        <f>'2.紹介・就職'!T31/'1.求職状況'!T31%</f>
        <v>60.869565217391305</v>
      </c>
      <c r="X31" s="476"/>
      <c r="Y31" s="482"/>
      <c r="Z31" s="476">
        <f>'2.紹介・就職'!Z31/'1.求職状況'!Z31%</f>
        <v>53.409090909090907</v>
      </c>
      <c r="AA31" s="476"/>
      <c r="AB31" s="482"/>
      <c r="AC31" s="476">
        <f>'3.求人・充足'!Z30/'3.求人・充足'!N30%</f>
        <v>18.790496760259181</v>
      </c>
      <c r="AD31" s="476"/>
      <c r="AE31" s="476"/>
      <c r="AF31" s="475">
        <f>('3.求人・充足'!Z30-'3.求人・充足'!AC30)/('3.求人・充足'!N30-'3.求人・充足'!Q30)%</f>
        <v>16.25</v>
      </c>
      <c r="AG31" s="476"/>
      <c r="AH31" s="482"/>
    </row>
    <row r="32" spans="2:39" ht="17.25" customHeight="1" x14ac:dyDescent="0.15">
      <c r="B32" s="335"/>
      <c r="C32" s="462"/>
      <c r="D32" s="461"/>
      <c r="E32" s="486"/>
      <c r="F32" s="487"/>
      <c r="G32" s="488"/>
      <c r="H32" s="117" t="s">
        <v>240</v>
      </c>
      <c r="I32" s="118">
        <v>1.6</v>
      </c>
      <c r="J32" s="119" t="s">
        <v>128</v>
      </c>
      <c r="K32" s="486"/>
      <c r="L32" s="487"/>
      <c r="M32" s="488"/>
      <c r="N32" s="117" t="s">
        <v>240</v>
      </c>
      <c r="O32" s="118">
        <v>2.44</v>
      </c>
      <c r="P32" s="123" t="s">
        <v>128</v>
      </c>
      <c r="Q32" s="117" t="s">
        <v>240</v>
      </c>
      <c r="R32" s="124">
        <v>40</v>
      </c>
      <c r="S32" s="123" t="s">
        <v>128</v>
      </c>
      <c r="T32" s="117" t="s">
        <v>240</v>
      </c>
      <c r="U32" s="124">
        <v>36</v>
      </c>
      <c r="V32" s="119" t="s">
        <v>128</v>
      </c>
      <c r="W32" s="117" t="s">
        <v>241</v>
      </c>
      <c r="X32" s="124">
        <v>56.8</v>
      </c>
      <c r="Y32" s="119" t="s">
        <v>128</v>
      </c>
      <c r="Z32" s="125" t="s">
        <v>241</v>
      </c>
      <c r="AA32" s="130">
        <v>43.1</v>
      </c>
      <c r="AB32" s="119" t="s">
        <v>128</v>
      </c>
      <c r="AC32" s="125" t="s">
        <v>241</v>
      </c>
      <c r="AD32" s="124">
        <v>15.2</v>
      </c>
      <c r="AE32" s="123" t="s">
        <v>128</v>
      </c>
      <c r="AF32" s="117" t="s">
        <v>241</v>
      </c>
      <c r="AG32" s="124">
        <v>16.3</v>
      </c>
      <c r="AH32" s="119" t="s">
        <v>128</v>
      </c>
    </row>
    <row r="33" spans="2:35" ht="17.25" customHeight="1" x14ac:dyDescent="0.15">
      <c r="B33" s="96" t="s">
        <v>90</v>
      </c>
      <c r="C33" s="346" t="s">
        <v>105</v>
      </c>
      <c r="D33" s="347"/>
      <c r="E33" s="486"/>
      <c r="F33" s="487"/>
      <c r="G33" s="488"/>
      <c r="H33" s="501">
        <f>'3.求人・充足'!E32/'1.求職状況'!E33</f>
        <v>0.98407643312101911</v>
      </c>
      <c r="I33" s="501"/>
      <c r="J33" s="514"/>
      <c r="K33" s="486"/>
      <c r="L33" s="487"/>
      <c r="M33" s="488"/>
      <c r="N33" s="501">
        <f>'3.求人・充足'!N32/'1.求職状況'!Q33</f>
        <v>2.5208333333333335</v>
      </c>
      <c r="O33" s="501"/>
      <c r="P33" s="501"/>
      <c r="Q33" s="504">
        <f>'2.紹介・就職'!Q33/'1.求職状況'!Q33%</f>
        <v>54.166666666666671</v>
      </c>
      <c r="R33" s="505"/>
      <c r="S33" s="505"/>
      <c r="T33" s="504">
        <f>'4.中高年齢者'!W32/'4.中高年齢者'!K32%</f>
        <v>53.846153846153847</v>
      </c>
      <c r="U33" s="505"/>
      <c r="V33" s="509"/>
      <c r="W33" s="504">
        <f>'2.紹介・就職'!T33/'1.求職状況'!T33%</f>
        <v>53.333333333333336</v>
      </c>
      <c r="X33" s="505"/>
      <c r="Y33" s="509"/>
      <c r="Z33" s="505">
        <f>'2.紹介・就職'!Z33/'1.求職状況'!Z33%</f>
        <v>50</v>
      </c>
      <c r="AA33" s="505"/>
      <c r="AB33" s="509"/>
      <c r="AC33" s="505">
        <f>'3.求人・充足'!Z32/'3.求人・充足'!N32%</f>
        <v>14.87603305785124</v>
      </c>
      <c r="AD33" s="505"/>
      <c r="AE33" s="505"/>
      <c r="AF33" s="504">
        <f>('3.求人・充足'!Z32-'3.求人・充足'!AC32)/('3.求人・充足'!N32-'3.求人・充足'!Q32)%</f>
        <v>12.280701754385966</v>
      </c>
      <c r="AG33" s="505"/>
      <c r="AH33" s="509"/>
    </row>
    <row r="34" spans="2:35" ht="17.25" customHeight="1" x14ac:dyDescent="0.15">
      <c r="B34" s="97">
        <v>11</v>
      </c>
      <c r="C34" s="344"/>
      <c r="D34" s="345"/>
      <c r="E34" s="486"/>
      <c r="F34" s="487"/>
      <c r="G34" s="488"/>
      <c r="H34" s="120" t="s">
        <v>241</v>
      </c>
      <c r="I34" s="121">
        <v>1.46</v>
      </c>
      <c r="J34" s="122" t="s">
        <v>243</v>
      </c>
      <c r="K34" s="486"/>
      <c r="L34" s="487"/>
      <c r="M34" s="488"/>
      <c r="N34" s="120" t="s">
        <v>241</v>
      </c>
      <c r="O34" s="121">
        <v>3.28</v>
      </c>
      <c r="P34" s="126" t="s">
        <v>128</v>
      </c>
      <c r="Q34" s="120" t="s">
        <v>241</v>
      </c>
      <c r="R34" s="127">
        <v>51.2</v>
      </c>
      <c r="S34" s="126" t="s">
        <v>128</v>
      </c>
      <c r="T34" s="120" t="s">
        <v>241</v>
      </c>
      <c r="U34" s="127">
        <v>41.7</v>
      </c>
      <c r="V34" s="122" t="s">
        <v>128</v>
      </c>
      <c r="W34" s="120" t="s">
        <v>241</v>
      </c>
      <c r="X34" s="127">
        <v>33.299999999999997</v>
      </c>
      <c r="Y34" s="122" t="s">
        <v>128</v>
      </c>
      <c r="Z34" s="128" t="s">
        <v>241</v>
      </c>
      <c r="AA34" s="129">
        <v>72.2</v>
      </c>
      <c r="AB34" s="122" t="s">
        <v>128</v>
      </c>
      <c r="AC34" s="128" t="s">
        <v>241</v>
      </c>
      <c r="AD34" s="127">
        <v>9.9</v>
      </c>
      <c r="AE34" s="126" t="s">
        <v>128</v>
      </c>
      <c r="AF34" s="120" t="s">
        <v>241</v>
      </c>
      <c r="AG34" s="127">
        <v>7</v>
      </c>
      <c r="AH34" s="122" t="s">
        <v>128</v>
      </c>
    </row>
    <row r="35" spans="2:35" ht="17.25" customHeight="1" x14ac:dyDescent="0.15">
      <c r="B35" s="96" t="s">
        <v>89</v>
      </c>
      <c r="C35" s="332" t="s">
        <v>11</v>
      </c>
      <c r="D35" s="333"/>
      <c r="E35" s="486"/>
      <c r="F35" s="487"/>
      <c r="G35" s="488"/>
      <c r="H35" s="477">
        <f>'3.求人・充足'!E34/'1.求職状況'!E35</f>
        <v>1.3612750885478158</v>
      </c>
      <c r="I35" s="477"/>
      <c r="J35" s="478"/>
      <c r="K35" s="486"/>
      <c r="L35" s="487"/>
      <c r="M35" s="488"/>
      <c r="N35" s="477">
        <f>'3.求人・充足'!N34/'1.求職状況'!Q35</f>
        <v>2.4760383386581468</v>
      </c>
      <c r="O35" s="477"/>
      <c r="P35" s="477"/>
      <c r="Q35" s="475">
        <f>'2.紹介・就職'!Q35/'1.求職状況'!Q35%</f>
        <v>41.853035143769972</v>
      </c>
      <c r="R35" s="476"/>
      <c r="S35" s="476"/>
      <c r="T35" s="475">
        <f>'4.中高年齢者'!W34/'4.中高年齢者'!K34%</f>
        <v>42.763157894736842</v>
      </c>
      <c r="U35" s="476"/>
      <c r="V35" s="482"/>
      <c r="W35" s="475">
        <f>'2.紹介・就職'!T35/'1.求職状況'!T35%</f>
        <v>54.666666666666664</v>
      </c>
      <c r="X35" s="476"/>
      <c r="Y35" s="482"/>
      <c r="Z35" s="476">
        <f>'2.紹介・就職'!Z35/'1.求職状況'!Z35%</f>
        <v>48.717948717948723</v>
      </c>
      <c r="AA35" s="476"/>
      <c r="AB35" s="482"/>
      <c r="AC35" s="476">
        <f>'3.求人・充足'!Z34/'3.求人・充足'!N34%</f>
        <v>16.258064516129032</v>
      </c>
      <c r="AD35" s="476"/>
      <c r="AE35" s="476"/>
      <c r="AF35" s="475">
        <f>('3.求人・充足'!Z34-'3.求人・充足'!AC34)/('3.求人・充足'!N34-'3.求人・充足'!Q34)%</f>
        <v>18.26923076923077</v>
      </c>
      <c r="AG35" s="476"/>
      <c r="AH35" s="482"/>
    </row>
    <row r="36" spans="2:35" ht="17.25" customHeight="1" x14ac:dyDescent="0.15">
      <c r="B36" s="96" t="s">
        <v>91</v>
      </c>
      <c r="C36" s="330"/>
      <c r="D36" s="331"/>
      <c r="E36" s="486"/>
      <c r="F36" s="487"/>
      <c r="G36" s="488"/>
      <c r="H36" s="117" t="s">
        <v>240</v>
      </c>
      <c r="I36" s="118">
        <v>1.54</v>
      </c>
      <c r="J36" s="119" t="s">
        <v>128</v>
      </c>
      <c r="K36" s="486"/>
      <c r="L36" s="487"/>
      <c r="M36" s="488"/>
      <c r="N36" s="117" t="s">
        <v>240</v>
      </c>
      <c r="O36" s="118">
        <v>2.0099999999999998</v>
      </c>
      <c r="P36" s="123" t="s">
        <v>128</v>
      </c>
      <c r="Q36" s="117" t="s">
        <v>240</v>
      </c>
      <c r="R36" s="124">
        <v>37.700000000000003</v>
      </c>
      <c r="S36" s="123" t="s">
        <v>128</v>
      </c>
      <c r="T36" s="117" t="s">
        <v>240</v>
      </c>
      <c r="U36" s="124">
        <v>32.5</v>
      </c>
      <c r="V36" s="119" t="s">
        <v>128</v>
      </c>
      <c r="W36" s="117" t="s">
        <v>241</v>
      </c>
      <c r="X36" s="124">
        <v>34.6</v>
      </c>
      <c r="Y36" s="119" t="s">
        <v>128</v>
      </c>
      <c r="Z36" s="125" t="s">
        <v>241</v>
      </c>
      <c r="AA36" s="124">
        <v>45.9</v>
      </c>
      <c r="AB36" s="119" t="s">
        <v>128</v>
      </c>
      <c r="AC36" s="125" t="s">
        <v>241</v>
      </c>
      <c r="AD36" s="124">
        <v>16.399999999999999</v>
      </c>
      <c r="AE36" s="123" t="s">
        <v>128</v>
      </c>
      <c r="AF36" s="117" t="s">
        <v>241</v>
      </c>
      <c r="AG36" s="124">
        <v>18.399999999999999</v>
      </c>
      <c r="AH36" s="119" t="s">
        <v>128</v>
      </c>
    </row>
    <row r="37" spans="2:35" ht="17.25" customHeight="1" x14ac:dyDescent="0.15">
      <c r="B37" s="97" t="s">
        <v>112</v>
      </c>
      <c r="C37" s="332" t="s">
        <v>12</v>
      </c>
      <c r="D37" s="333"/>
      <c r="E37" s="486"/>
      <c r="F37" s="487"/>
      <c r="G37" s="488"/>
      <c r="H37" s="477">
        <f>'3.求人・充足'!E36/'1.求職状況'!E37</f>
        <v>1.2549317147192716</v>
      </c>
      <c r="I37" s="477"/>
      <c r="J37" s="478"/>
      <c r="K37" s="486"/>
      <c r="L37" s="487"/>
      <c r="M37" s="488"/>
      <c r="N37" s="477">
        <f>'3.求人・充足'!N36/'1.求職状況'!Q37</f>
        <v>2.5474452554744524</v>
      </c>
      <c r="O37" s="477"/>
      <c r="P37" s="477"/>
      <c r="Q37" s="475">
        <f>'2.紹介・就職'!Q37/'1.求職状況'!Q37%</f>
        <v>48.175182481751818</v>
      </c>
      <c r="R37" s="476"/>
      <c r="S37" s="476"/>
      <c r="T37" s="475">
        <f>'4.中高年齢者'!W36/'4.中高年齢者'!K36%</f>
        <v>40.74074074074074</v>
      </c>
      <c r="U37" s="476"/>
      <c r="V37" s="482"/>
      <c r="W37" s="537">
        <f>'2.紹介・就職'!T37/'1.求職状況'!T37%</f>
        <v>70.588235294117638</v>
      </c>
      <c r="X37" s="538"/>
      <c r="Y37" s="539"/>
      <c r="Z37" s="476">
        <f>'2.紹介・就職'!Z37/'1.求職状況'!Z37%</f>
        <v>52.459016393442624</v>
      </c>
      <c r="AA37" s="476"/>
      <c r="AB37" s="482"/>
      <c r="AC37" s="476">
        <f>'3.求人・充足'!Z36/'3.求人・充足'!N36%</f>
        <v>14.040114613180515</v>
      </c>
      <c r="AD37" s="476"/>
      <c r="AE37" s="476"/>
      <c r="AF37" s="475">
        <f>('3.求人・充足'!Z36-'3.求人・充足'!AC36)/('3.求人・充足'!N36-'3.求人・充足'!Q36)%</f>
        <v>12.42603550295858</v>
      </c>
      <c r="AG37" s="476"/>
      <c r="AH37" s="482"/>
      <c r="AI37" s="2"/>
    </row>
    <row r="38" spans="2:35" ht="17.25" customHeight="1" x14ac:dyDescent="0.15">
      <c r="B38" s="335" t="s">
        <v>38</v>
      </c>
      <c r="C38" s="330"/>
      <c r="D38" s="331"/>
      <c r="E38" s="486"/>
      <c r="F38" s="487"/>
      <c r="G38" s="488"/>
      <c r="H38" s="117" t="s">
        <v>240</v>
      </c>
      <c r="I38" s="118">
        <v>1.3</v>
      </c>
      <c r="J38" s="119" t="s">
        <v>128</v>
      </c>
      <c r="K38" s="486"/>
      <c r="L38" s="487"/>
      <c r="M38" s="488"/>
      <c r="N38" s="117" t="s">
        <v>240</v>
      </c>
      <c r="O38" s="118">
        <v>1.92</v>
      </c>
      <c r="P38" s="123" t="s">
        <v>128</v>
      </c>
      <c r="Q38" s="117" t="s">
        <v>240</v>
      </c>
      <c r="R38" s="124">
        <v>53.2</v>
      </c>
      <c r="S38" s="123" t="s">
        <v>128</v>
      </c>
      <c r="T38" s="117" t="s">
        <v>240</v>
      </c>
      <c r="U38" s="124">
        <v>51.4</v>
      </c>
      <c r="V38" s="119" t="s">
        <v>128</v>
      </c>
      <c r="W38" s="117" t="s">
        <v>241</v>
      </c>
      <c r="X38" s="124">
        <v>68.599999999999994</v>
      </c>
      <c r="Y38" s="119" t="s">
        <v>128</v>
      </c>
      <c r="Z38" s="125" t="s">
        <v>241</v>
      </c>
      <c r="AA38" s="130">
        <v>58.3</v>
      </c>
      <c r="AB38" s="119" t="s">
        <v>128</v>
      </c>
      <c r="AC38" s="125" t="s">
        <v>241</v>
      </c>
      <c r="AD38" s="124">
        <v>21.1</v>
      </c>
      <c r="AE38" s="123" t="s">
        <v>128</v>
      </c>
      <c r="AF38" s="117" t="s">
        <v>241</v>
      </c>
      <c r="AG38" s="124">
        <v>19.399999999999999</v>
      </c>
      <c r="AH38" s="119" t="s">
        <v>128</v>
      </c>
    </row>
    <row r="39" spans="2:35" ht="17.25" customHeight="1" x14ac:dyDescent="0.15">
      <c r="B39" s="335"/>
      <c r="C39" s="332" t="s">
        <v>13</v>
      </c>
      <c r="D39" s="333"/>
      <c r="E39" s="486"/>
      <c r="F39" s="487"/>
      <c r="G39" s="488"/>
      <c r="H39" s="477">
        <f>'3.求人・充足'!E38/'1.求職状況'!E39</f>
        <v>2.2502870264064292</v>
      </c>
      <c r="I39" s="477"/>
      <c r="J39" s="478"/>
      <c r="K39" s="486"/>
      <c r="L39" s="487"/>
      <c r="M39" s="488"/>
      <c r="N39" s="477">
        <f>'3.求人・充足'!N38/'1.求職状況'!Q39</f>
        <v>4.18</v>
      </c>
      <c r="O39" s="477"/>
      <c r="P39" s="477"/>
      <c r="Q39" s="475">
        <f>'2.紹介・就職'!Q39/'1.求職状況'!Q39%</f>
        <v>48.666666666666664</v>
      </c>
      <c r="R39" s="476"/>
      <c r="S39" s="476"/>
      <c r="T39" s="475">
        <f>'4.中高年齢者'!W38/'4.中高年齢者'!K38%</f>
        <v>68.965517241379317</v>
      </c>
      <c r="U39" s="476"/>
      <c r="V39" s="482"/>
      <c r="W39" s="475">
        <f>'2.紹介・就職'!T39/'1.求職状況'!T39%</f>
        <v>52.631578947368418</v>
      </c>
      <c r="X39" s="476"/>
      <c r="Y39" s="482"/>
      <c r="Z39" s="476">
        <f>'2.紹介・就職'!Z39/'1.求職状況'!Z39%</f>
        <v>91.489361702127667</v>
      </c>
      <c r="AA39" s="476"/>
      <c r="AB39" s="482"/>
      <c r="AC39" s="476">
        <f>'3.求人・充足'!Z38/'3.求人・充足'!N38%</f>
        <v>13.078149920255184</v>
      </c>
      <c r="AD39" s="476"/>
      <c r="AE39" s="476"/>
      <c r="AF39" s="475">
        <f>('3.求人・充足'!Z38-'3.求人・充足'!AC38)/('3.求人・充足'!N38-'3.求人・充足'!Q38)%</f>
        <v>14.325068870523417</v>
      </c>
      <c r="AG39" s="476"/>
      <c r="AH39" s="482"/>
      <c r="AI39" s="2"/>
    </row>
    <row r="40" spans="2:35" ht="17.25" customHeight="1" x14ac:dyDescent="0.15">
      <c r="B40" s="335"/>
      <c r="C40" s="330"/>
      <c r="D40" s="331"/>
      <c r="E40" s="486"/>
      <c r="F40" s="487"/>
      <c r="G40" s="488"/>
      <c r="H40" s="117" t="s">
        <v>240</v>
      </c>
      <c r="I40" s="118">
        <v>2.46</v>
      </c>
      <c r="J40" s="119" t="s">
        <v>128</v>
      </c>
      <c r="K40" s="486"/>
      <c r="L40" s="487"/>
      <c r="M40" s="488"/>
      <c r="N40" s="117" t="s">
        <v>240</v>
      </c>
      <c r="O40" s="118">
        <v>3.37</v>
      </c>
      <c r="P40" s="123" t="s">
        <v>128</v>
      </c>
      <c r="Q40" s="117" t="s">
        <v>240</v>
      </c>
      <c r="R40" s="124">
        <v>42.5</v>
      </c>
      <c r="S40" s="123" t="s">
        <v>128</v>
      </c>
      <c r="T40" s="117" t="s">
        <v>240</v>
      </c>
      <c r="U40" s="124">
        <v>56.8</v>
      </c>
      <c r="V40" s="119" t="s">
        <v>128</v>
      </c>
      <c r="W40" s="117" t="s">
        <v>241</v>
      </c>
      <c r="X40" s="124">
        <v>44.7</v>
      </c>
      <c r="Y40" s="119" t="s">
        <v>128</v>
      </c>
      <c r="Z40" s="125" t="s">
        <v>241</v>
      </c>
      <c r="AA40" s="130">
        <v>63.1</v>
      </c>
      <c r="AB40" s="119" t="s">
        <v>128</v>
      </c>
      <c r="AC40" s="125" t="s">
        <v>241</v>
      </c>
      <c r="AD40" s="124">
        <v>13.4</v>
      </c>
      <c r="AE40" s="123" t="s">
        <v>128</v>
      </c>
      <c r="AF40" s="117" t="s">
        <v>241</v>
      </c>
      <c r="AG40" s="124">
        <v>13.1</v>
      </c>
      <c r="AH40" s="119" t="s">
        <v>128</v>
      </c>
    </row>
    <row r="41" spans="2:35" ht="17.25" customHeight="1" x14ac:dyDescent="0.15">
      <c r="B41" s="335"/>
      <c r="C41" s="332" t="s">
        <v>15</v>
      </c>
      <c r="D41" s="333"/>
      <c r="E41" s="486"/>
      <c r="F41" s="487"/>
      <c r="G41" s="488"/>
      <c r="H41" s="477">
        <f>'3.求人・充足'!E40/'1.求職状況'!E41</f>
        <v>0.89576547231270354</v>
      </c>
      <c r="I41" s="477"/>
      <c r="J41" s="478"/>
      <c r="K41" s="486"/>
      <c r="L41" s="487"/>
      <c r="M41" s="488"/>
      <c r="N41" s="477">
        <f>'3.求人・充足'!N40/'1.求職状況'!Q41</f>
        <v>1.7317073170731707</v>
      </c>
      <c r="O41" s="477"/>
      <c r="P41" s="477"/>
      <c r="Q41" s="475">
        <f>'2.紹介・就職'!Q41/'1.求職状況'!Q41%</f>
        <v>38.414634146341463</v>
      </c>
      <c r="R41" s="476"/>
      <c r="S41" s="476"/>
      <c r="T41" s="475">
        <f>'4.中高年齢者'!W40/'4.中高年齢者'!K40%</f>
        <v>35.869565217391305</v>
      </c>
      <c r="U41" s="476"/>
      <c r="V41" s="482"/>
      <c r="W41" s="475">
        <f>'2.紹介・就職'!T41/'1.求職状況'!T41%</f>
        <v>28.30188679245283</v>
      </c>
      <c r="X41" s="476"/>
      <c r="Y41" s="482"/>
      <c r="Z41" s="476">
        <f>'2.紹介・就職'!Z41/'1.求職状況'!Z41%</f>
        <v>60.317460317460316</v>
      </c>
      <c r="AA41" s="476"/>
      <c r="AB41" s="482"/>
      <c r="AC41" s="476">
        <f>'3.求人・充足'!Z40/'3.求人・充足'!N40%</f>
        <v>21.126760563380284</v>
      </c>
      <c r="AD41" s="476"/>
      <c r="AE41" s="476"/>
      <c r="AF41" s="475">
        <f>('3.求人・充足'!Z40-'3.求人・充足'!AC40)/('3.求人・充足'!N40-'3.求人・充足'!Q40)%</f>
        <v>26.896551724137932</v>
      </c>
      <c r="AG41" s="476"/>
      <c r="AH41" s="482"/>
      <c r="AI41" s="2"/>
    </row>
    <row r="42" spans="2:35" ht="17.25" customHeight="1" x14ac:dyDescent="0.15">
      <c r="B42" s="335"/>
      <c r="C42" s="330"/>
      <c r="D42" s="331"/>
      <c r="E42" s="486"/>
      <c r="F42" s="487"/>
      <c r="G42" s="488"/>
      <c r="H42" s="117" t="s">
        <v>240</v>
      </c>
      <c r="I42" s="118">
        <v>1.1000000000000001</v>
      </c>
      <c r="J42" s="119" t="s">
        <v>128</v>
      </c>
      <c r="K42" s="486"/>
      <c r="L42" s="487"/>
      <c r="M42" s="488"/>
      <c r="N42" s="117" t="s">
        <v>240</v>
      </c>
      <c r="O42" s="118">
        <v>1.57</v>
      </c>
      <c r="P42" s="123" t="s">
        <v>128</v>
      </c>
      <c r="Q42" s="117" t="s">
        <v>240</v>
      </c>
      <c r="R42" s="124">
        <v>48.5</v>
      </c>
      <c r="S42" s="123" t="s">
        <v>128</v>
      </c>
      <c r="T42" s="117" t="s">
        <v>240</v>
      </c>
      <c r="U42" s="124">
        <v>53.2</v>
      </c>
      <c r="V42" s="119" t="s">
        <v>128</v>
      </c>
      <c r="W42" s="117" t="s">
        <v>241</v>
      </c>
      <c r="X42" s="124">
        <v>61.1</v>
      </c>
      <c r="Y42" s="119" t="s">
        <v>128</v>
      </c>
      <c r="Z42" s="125" t="s">
        <v>241</v>
      </c>
      <c r="AA42" s="124">
        <v>67.3</v>
      </c>
      <c r="AB42" s="119" t="s">
        <v>128</v>
      </c>
      <c r="AC42" s="125" t="s">
        <v>241</v>
      </c>
      <c r="AD42" s="124">
        <v>25.5</v>
      </c>
      <c r="AE42" s="123" t="s">
        <v>128</v>
      </c>
      <c r="AF42" s="117" t="s">
        <v>241</v>
      </c>
      <c r="AG42" s="124">
        <v>26.3</v>
      </c>
      <c r="AH42" s="119" t="s">
        <v>128</v>
      </c>
    </row>
    <row r="43" spans="2:35" ht="17.25" customHeight="1" x14ac:dyDescent="0.15">
      <c r="B43" s="335"/>
      <c r="C43" s="332" t="s">
        <v>16</v>
      </c>
      <c r="D43" s="333"/>
      <c r="E43" s="486"/>
      <c r="F43" s="487"/>
      <c r="G43" s="488"/>
      <c r="H43" s="477">
        <f>'3.求人・充足'!E42/'1.求職状況'!E43</f>
        <v>1.0914076782449726</v>
      </c>
      <c r="I43" s="477"/>
      <c r="J43" s="478"/>
      <c r="K43" s="486"/>
      <c r="L43" s="487"/>
      <c r="M43" s="488"/>
      <c r="N43" s="477">
        <f>'3.求人・充足'!N42/'1.求職状況'!Q43</f>
        <v>2.3410404624277459</v>
      </c>
      <c r="O43" s="477"/>
      <c r="P43" s="477"/>
      <c r="Q43" s="475">
        <f>'2.紹介・就職'!Q43/'1.求職状況'!Q43%</f>
        <v>44.508670520231213</v>
      </c>
      <c r="R43" s="476"/>
      <c r="S43" s="476"/>
      <c r="T43" s="475">
        <f>'4.中高年齢者'!W42/'4.中高年齢者'!K42%</f>
        <v>38.31775700934579</v>
      </c>
      <c r="U43" s="476"/>
      <c r="V43" s="482"/>
      <c r="W43" s="475">
        <f>'2.紹介・就職'!T43/'1.求職状況'!T43%</f>
        <v>37.209302325581397</v>
      </c>
      <c r="X43" s="476"/>
      <c r="Y43" s="482"/>
      <c r="Z43" s="476">
        <f>'2.紹介・就職'!Z43/'1.求職状況'!Z43%</f>
        <v>50.632911392405063</v>
      </c>
      <c r="AA43" s="476"/>
      <c r="AB43" s="482"/>
      <c r="AC43" s="476">
        <f>'3.求人・充足'!Z42/'3.求人・充足'!N42%</f>
        <v>18.024691358024693</v>
      </c>
      <c r="AD43" s="476"/>
      <c r="AE43" s="476"/>
      <c r="AF43" s="475">
        <f>('3.求人・充足'!Z42-'3.求人・充足'!AC42)/('3.求人・充足'!N42-'3.求人・充足'!Q42)%</f>
        <v>14.601769911504427</v>
      </c>
      <c r="AG43" s="476"/>
      <c r="AH43" s="482"/>
      <c r="AI43" s="2"/>
    </row>
    <row r="44" spans="2:35" ht="17.25" customHeight="1" x14ac:dyDescent="0.15">
      <c r="B44" s="385"/>
      <c r="C44" s="386"/>
      <c r="D44" s="387"/>
      <c r="E44" s="489"/>
      <c r="F44" s="490"/>
      <c r="G44" s="491"/>
      <c r="H44" s="88" t="s">
        <v>240</v>
      </c>
      <c r="I44" s="83">
        <v>1.26</v>
      </c>
      <c r="J44" s="86" t="s">
        <v>203</v>
      </c>
      <c r="K44" s="489"/>
      <c r="L44" s="490"/>
      <c r="M44" s="491"/>
      <c r="N44" s="88" t="s">
        <v>240</v>
      </c>
      <c r="O44" s="83">
        <v>2.0499999999999998</v>
      </c>
      <c r="P44" s="84" t="s">
        <v>128</v>
      </c>
      <c r="Q44" s="88" t="s">
        <v>240</v>
      </c>
      <c r="R44" s="85">
        <v>43.6</v>
      </c>
      <c r="S44" s="84" t="s">
        <v>128</v>
      </c>
      <c r="T44" s="88" t="s">
        <v>240</v>
      </c>
      <c r="U44" s="85">
        <v>49.1</v>
      </c>
      <c r="V44" s="86" t="s">
        <v>128</v>
      </c>
      <c r="W44" s="88" t="s">
        <v>241</v>
      </c>
      <c r="X44" s="85">
        <v>44.6</v>
      </c>
      <c r="Y44" s="86" t="s">
        <v>128</v>
      </c>
      <c r="Z44" s="82" t="s">
        <v>241</v>
      </c>
      <c r="AA44" s="85">
        <v>61.8</v>
      </c>
      <c r="AB44" s="86" t="s">
        <v>128</v>
      </c>
      <c r="AC44" s="82" t="s">
        <v>241</v>
      </c>
      <c r="AD44" s="85">
        <v>14.8</v>
      </c>
      <c r="AE44" s="84" t="s">
        <v>128</v>
      </c>
      <c r="AF44" s="88" t="s">
        <v>241</v>
      </c>
      <c r="AG44" s="85">
        <v>14</v>
      </c>
      <c r="AH44" s="86" t="s">
        <v>128</v>
      </c>
    </row>
    <row r="45" spans="2:35" ht="18" customHeight="1" x14ac:dyDescent="0.15">
      <c r="B45" s="42" t="s">
        <v>232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</row>
    <row r="46" spans="2:35" x14ac:dyDescent="0.15">
      <c r="B46" s="468" t="s">
        <v>184</v>
      </c>
      <c r="C46" s="468"/>
      <c r="D46" s="468"/>
      <c r="E46" s="468"/>
      <c r="F46" s="468"/>
      <c r="G46" s="468"/>
      <c r="H46" s="468"/>
      <c r="I46" s="468"/>
      <c r="J46" s="468"/>
      <c r="K46" s="468"/>
      <c r="L46" s="468"/>
      <c r="M46" s="468"/>
      <c r="N46" s="468"/>
      <c r="O46" s="468"/>
      <c r="P46" s="468"/>
      <c r="Q46" s="468"/>
      <c r="R46" s="468"/>
      <c r="S46" s="468"/>
      <c r="T46" s="468"/>
      <c r="U46" s="468"/>
      <c r="V46" s="468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</row>
    <row r="47" spans="2:35" x14ac:dyDescent="0.15">
      <c r="B47" s="42" t="s">
        <v>185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</row>
    <row r="48" spans="2:35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2:34" x14ac:dyDescent="0.15">
      <c r="B49" s="430" t="s">
        <v>133</v>
      </c>
      <c r="C49" s="430"/>
      <c r="D49" s="430"/>
      <c r="E49" s="430"/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X49" s="430"/>
      <c r="Y49" s="430"/>
      <c r="Z49" s="430"/>
      <c r="AA49" s="430"/>
      <c r="AB49" s="430"/>
      <c r="AC49" s="430"/>
      <c r="AD49" s="430"/>
      <c r="AE49" s="430"/>
      <c r="AF49" s="430"/>
      <c r="AG49" s="430"/>
      <c r="AH49" s="430"/>
    </row>
  </sheetData>
  <mergeCells count="329">
    <mergeCell ref="E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R13:AT13"/>
    <mergeCell ref="AU13:AW13"/>
    <mergeCell ref="AX13:AZ13"/>
    <mergeCell ref="AF29:AH29"/>
    <mergeCell ref="AF26:AH26"/>
    <mergeCell ref="AF27:AH27"/>
    <mergeCell ref="AF15:AH15"/>
    <mergeCell ref="AF16:AH16"/>
    <mergeCell ref="AF17:AH17"/>
    <mergeCell ref="AF20:AH20"/>
    <mergeCell ref="AF23:AH23"/>
    <mergeCell ref="AF22:AH22"/>
    <mergeCell ref="AI13:AK13"/>
    <mergeCell ref="AL13:AN13"/>
    <mergeCell ref="AO13:AQ13"/>
    <mergeCell ref="AF18:AH18"/>
    <mergeCell ref="AF24:AH24"/>
    <mergeCell ref="AF25:AH25"/>
    <mergeCell ref="AC28:AE28"/>
    <mergeCell ref="Z28:AB28"/>
    <mergeCell ref="Z29:AB29"/>
    <mergeCell ref="Z27:AB27"/>
    <mergeCell ref="Z26:AB26"/>
    <mergeCell ref="AC27:AE27"/>
    <mergeCell ref="AF28:AH28"/>
    <mergeCell ref="W18:Y18"/>
    <mergeCell ref="W19:Y19"/>
    <mergeCell ref="W20:Y20"/>
    <mergeCell ref="W21:Y21"/>
    <mergeCell ref="Z21:AB21"/>
    <mergeCell ref="AC21:AE21"/>
    <mergeCell ref="AF21:AH21"/>
    <mergeCell ref="Z20:AB20"/>
    <mergeCell ref="AC20:AE20"/>
    <mergeCell ref="W22:Y22"/>
    <mergeCell ref="Z22:AB22"/>
    <mergeCell ref="AC22:AE22"/>
    <mergeCell ref="W29:Y29"/>
    <mergeCell ref="W23:Y23"/>
    <mergeCell ref="Z23:AB23"/>
    <mergeCell ref="AC23:AE23"/>
    <mergeCell ref="AF43:AH43"/>
    <mergeCell ref="AF35:AH35"/>
    <mergeCell ref="AF41:AH41"/>
    <mergeCell ref="AF37:AH37"/>
    <mergeCell ref="AF39:AH39"/>
    <mergeCell ref="AF33:AH33"/>
    <mergeCell ref="W43:Y43"/>
    <mergeCell ref="AC43:AE43"/>
    <mergeCell ref="Z43:AB43"/>
    <mergeCell ref="W33:Y33"/>
    <mergeCell ref="W35:Y35"/>
    <mergeCell ref="Z35:AB35"/>
    <mergeCell ref="W39:Y39"/>
    <mergeCell ref="Z33:AB33"/>
    <mergeCell ref="Z37:AB37"/>
    <mergeCell ref="W37:Y37"/>
    <mergeCell ref="W41:Y41"/>
    <mergeCell ref="AC33:AE33"/>
    <mergeCell ref="AF31:AH31"/>
    <mergeCell ref="W31:Y31"/>
    <mergeCell ref="AC35:AE35"/>
    <mergeCell ref="AC37:AE37"/>
    <mergeCell ref="AC39:AE39"/>
    <mergeCell ref="AC41:AE41"/>
    <mergeCell ref="Z39:AB39"/>
    <mergeCell ref="Z41:AB41"/>
    <mergeCell ref="AC9:AE9"/>
    <mergeCell ref="AF9:AH9"/>
    <mergeCell ref="AF11:AH11"/>
    <mergeCell ref="AF12:AH12"/>
    <mergeCell ref="AC10:AE10"/>
    <mergeCell ref="AC12:AE12"/>
    <mergeCell ref="Z11:AB11"/>
    <mergeCell ref="Z12:AB12"/>
    <mergeCell ref="AC11:AE11"/>
    <mergeCell ref="Z16:AB16"/>
    <mergeCell ref="Z15:AB15"/>
    <mergeCell ref="Z17:AB17"/>
    <mergeCell ref="AC31:AE31"/>
    <mergeCell ref="Z31:AB31"/>
    <mergeCell ref="AC26:AE26"/>
    <mergeCell ref="W28:Y28"/>
    <mergeCell ref="AF7:AH7"/>
    <mergeCell ref="AC13:AE13"/>
    <mergeCell ref="AF13:AH13"/>
    <mergeCell ref="AF10:AH10"/>
    <mergeCell ref="AC8:AE8"/>
    <mergeCell ref="Q10:S10"/>
    <mergeCell ref="Q12:S12"/>
    <mergeCell ref="Q11:S11"/>
    <mergeCell ref="T13:V13"/>
    <mergeCell ref="Q13:S13"/>
    <mergeCell ref="T10:V10"/>
    <mergeCell ref="W9:Y9"/>
    <mergeCell ref="Z10:AB10"/>
    <mergeCell ref="Z9:AB9"/>
    <mergeCell ref="W8:Y8"/>
    <mergeCell ref="W11:Y11"/>
    <mergeCell ref="Q9:S9"/>
    <mergeCell ref="T9:V9"/>
    <mergeCell ref="T12:V12"/>
    <mergeCell ref="T11:V11"/>
    <mergeCell ref="W10:Y10"/>
    <mergeCell ref="W12:Y12"/>
    <mergeCell ref="Z13:AB13"/>
    <mergeCell ref="W13:Y13"/>
    <mergeCell ref="N17:P17"/>
    <mergeCell ref="AC17:AE17"/>
    <mergeCell ref="Q27:S27"/>
    <mergeCell ref="W27:Y27"/>
    <mergeCell ref="T27:V27"/>
    <mergeCell ref="T26:V26"/>
    <mergeCell ref="Q15:S15"/>
    <mergeCell ref="T15:V15"/>
    <mergeCell ref="Q17:S17"/>
    <mergeCell ref="T17:V17"/>
    <mergeCell ref="Z18:AB18"/>
    <mergeCell ref="AC18:AE18"/>
    <mergeCell ref="W17:Y17"/>
    <mergeCell ref="AC15:AE15"/>
    <mergeCell ref="T16:V16"/>
    <mergeCell ref="Q18:S18"/>
    <mergeCell ref="T18:V18"/>
    <mergeCell ref="AC16:AE16"/>
    <mergeCell ref="W16:Y16"/>
    <mergeCell ref="W15:Y15"/>
    <mergeCell ref="N16:P16"/>
    <mergeCell ref="Q16:S16"/>
    <mergeCell ref="N15:P15"/>
    <mergeCell ref="N13:P13"/>
    <mergeCell ref="K13:M13"/>
    <mergeCell ref="N10:P10"/>
    <mergeCell ref="K5:M5"/>
    <mergeCell ref="N5:P5"/>
    <mergeCell ref="N6:P6"/>
    <mergeCell ref="N7:P7"/>
    <mergeCell ref="N9:P9"/>
    <mergeCell ref="H11:J11"/>
    <mergeCell ref="H8:J8"/>
    <mergeCell ref="N12:P12"/>
    <mergeCell ref="N8:P8"/>
    <mergeCell ref="N11:P11"/>
    <mergeCell ref="C3:D3"/>
    <mergeCell ref="C6:D6"/>
    <mergeCell ref="C7:D7"/>
    <mergeCell ref="C8:D8"/>
    <mergeCell ref="C9:D9"/>
    <mergeCell ref="C10:D10"/>
    <mergeCell ref="C12:D12"/>
    <mergeCell ref="E3:P3"/>
    <mergeCell ref="E4:J4"/>
    <mergeCell ref="K4:P4"/>
    <mergeCell ref="E5:G5"/>
    <mergeCell ref="H5:J5"/>
    <mergeCell ref="K6:M12"/>
    <mergeCell ref="B6:B12"/>
    <mergeCell ref="E6:G12"/>
    <mergeCell ref="C11:D11"/>
    <mergeCell ref="H6:J6"/>
    <mergeCell ref="H7:J7"/>
    <mergeCell ref="H9:J9"/>
    <mergeCell ref="H10:J10"/>
    <mergeCell ref="H12:J12"/>
    <mergeCell ref="B13:C13"/>
    <mergeCell ref="H13:J13"/>
    <mergeCell ref="E13:G13"/>
    <mergeCell ref="B16:C16"/>
    <mergeCell ref="H15:J15"/>
    <mergeCell ref="K15:M15"/>
    <mergeCell ref="H28:J28"/>
    <mergeCell ref="H16:J16"/>
    <mergeCell ref="K16:M16"/>
    <mergeCell ref="E17:G17"/>
    <mergeCell ref="H17:J17"/>
    <mergeCell ref="K17:M17"/>
    <mergeCell ref="E15:G15"/>
    <mergeCell ref="E20:G20"/>
    <mergeCell ref="H20:J20"/>
    <mergeCell ref="K20:M20"/>
    <mergeCell ref="E18:G18"/>
    <mergeCell ref="H18:J18"/>
    <mergeCell ref="K18:M18"/>
    <mergeCell ref="E19:G19"/>
    <mergeCell ref="H19:J19"/>
    <mergeCell ref="K19:M19"/>
    <mergeCell ref="E16:G16"/>
    <mergeCell ref="E27:G27"/>
    <mergeCell ref="H27:J27"/>
    <mergeCell ref="E26:G26"/>
    <mergeCell ref="E21:G21"/>
    <mergeCell ref="Q28:S28"/>
    <mergeCell ref="N19:P19"/>
    <mergeCell ref="Q19:S19"/>
    <mergeCell ref="T19:V19"/>
    <mergeCell ref="Q22:S22"/>
    <mergeCell ref="T22:V22"/>
    <mergeCell ref="C29:D29"/>
    <mergeCell ref="B27:D27"/>
    <mergeCell ref="N18:P18"/>
    <mergeCell ref="H21:J21"/>
    <mergeCell ref="K21:M21"/>
    <mergeCell ref="K27:M27"/>
    <mergeCell ref="E22:G22"/>
    <mergeCell ref="H22:J22"/>
    <mergeCell ref="K22:M22"/>
    <mergeCell ref="E23:G23"/>
    <mergeCell ref="H23:J23"/>
    <mergeCell ref="K23:M23"/>
    <mergeCell ref="N23:P23"/>
    <mergeCell ref="Q23:S23"/>
    <mergeCell ref="T23:V23"/>
    <mergeCell ref="N27:P27"/>
    <mergeCell ref="N26:P26"/>
    <mergeCell ref="Q26:S26"/>
    <mergeCell ref="C34:D34"/>
    <mergeCell ref="C43:D43"/>
    <mergeCell ref="Z19:AB19"/>
    <mergeCell ref="AC19:AE19"/>
    <mergeCell ref="AF19:AH19"/>
    <mergeCell ref="T31:V31"/>
    <mergeCell ref="Q31:S31"/>
    <mergeCell ref="T33:V33"/>
    <mergeCell ref="N39:P39"/>
    <mergeCell ref="N31:P31"/>
    <mergeCell ref="C36:D36"/>
    <mergeCell ref="C32:D32"/>
    <mergeCell ref="C30:D30"/>
    <mergeCell ref="B28:D28"/>
    <mergeCell ref="C38:D38"/>
    <mergeCell ref="K29:M44"/>
    <mergeCell ref="E28:G28"/>
    <mergeCell ref="H31:J31"/>
    <mergeCell ref="H29:J29"/>
    <mergeCell ref="H33:J33"/>
    <mergeCell ref="H39:J39"/>
    <mergeCell ref="AC29:AE29"/>
    <mergeCell ref="T43:V43"/>
    <mergeCell ref="Q43:S43"/>
    <mergeCell ref="N41:P41"/>
    <mergeCell ref="T41:V41"/>
    <mergeCell ref="N43:P43"/>
    <mergeCell ref="Q41:S41"/>
    <mergeCell ref="T28:V28"/>
    <mergeCell ref="T39:V39"/>
    <mergeCell ref="N20:P20"/>
    <mergeCell ref="Q20:S20"/>
    <mergeCell ref="T20:V20"/>
    <mergeCell ref="N21:P21"/>
    <mergeCell ref="Q21:S21"/>
    <mergeCell ref="T21:V21"/>
    <mergeCell ref="N37:P37"/>
    <mergeCell ref="N33:P33"/>
    <mergeCell ref="N35:P35"/>
    <mergeCell ref="N29:P29"/>
    <mergeCell ref="N28:P28"/>
    <mergeCell ref="T37:V37"/>
    <mergeCell ref="Q33:S33"/>
    <mergeCell ref="Q35:S35"/>
    <mergeCell ref="Q37:S37"/>
    <mergeCell ref="N22:P22"/>
    <mergeCell ref="Q29:S29"/>
    <mergeCell ref="T29:V29"/>
    <mergeCell ref="B49:AH49"/>
    <mergeCell ref="B46:V46"/>
    <mergeCell ref="H26:J26"/>
    <mergeCell ref="W26:Y26"/>
    <mergeCell ref="Q39:S39"/>
    <mergeCell ref="C37:D37"/>
    <mergeCell ref="H41:J41"/>
    <mergeCell ref="H35:J35"/>
    <mergeCell ref="K28:M28"/>
    <mergeCell ref="K26:M26"/>
    <mergeCell ref="T35:V35"/>
    <mergeCell ref="C35:D35"/>
    <mergeCell ref="H37:J37"/>
    <mergeCell ref="E29:G44"/>
    <mergeCell ref="H43:J43"/>
    <mergeCell ref="C41:D41"/>
    <mergeCell ref="C42:D42"/>
    <mergeCell ref="B38:B44"/>
    <mergeCell ref="B29:B32"/>
    <mergeCell ref="C39:D39"/>
    <mergeCell ref="C44:D44"/>
    <mergeCell ref="C33:D33"/>
    <mergeCell ref="C40:D40"/>
    <mergeCell ref="C31:D31"/>
    <mergeCell ref="AC2:AH2"/>
    <mergeCell ref="Q3:AB3"/>
    <mergeCell ref="T5:V5"/>
    <mergeCell ref="W6:Y6"/>
    <mergeCell ref="Q6:S6"/>
    <mergeCell ref="T8:V8"/>
    <mergeCell ref="W7:Y7"/>
    <mergeCell ref="Q7:S7"/>
    <mergeCell ref="T6:V6"/>
    <mergeCell ref="Z4:AB5"/>
    <mergeCell ref="AC6:AE6"/>
    <mergeCell ref="AC7:AE7"/>
    <mergeCell ref="Z6:AB6"/>
    <mergeCell ref="Z7:AB7"/>
    <mergeCell ref="AF4:AH5"/>
    <mergeCell ref="T7:V7"/>
    <mergeCell ref="Q8:S8"/>
    <mergeCell ref="AC3:AH3"/>
    <mergeCell ref="AC4:AE5"/>
    <mergeCell ref="AF6:AH6"/>
    <mergeCell ref="AF8:AH8"/>
    <mergeCell ref="Q4:Y4"/>
    <mergeCell ref="W5:Y5"/>
    <mergeCell ref="Z8:AB8"/>
  </mergeCells>
  <phoneticPr fontId="3"/>
  <pageMargins left="0.51181102362204722" right="0.19685039370078741" top="0.59055118110236227" bottom="0" header="0.39370078740157483" footer="0.19685039370078741"/>
  <pageSetup paperSize="9" scale="96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0.39997558519241921"/>
    <pageSetUpPr fitToPage="1"/>
  </sheetPr>
  <dimension ref="B1:AK59"/>
  <sheetViews>
    <sheetView view="pageBreakPreview" zoomScaleNormal="100" zoomScaleSheetLayoutView="100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3.625" style="10" customWidth="1"/>
    <col min="2" max="2" width="3.5" style="10" customWidth="1"/>
    <col min="3" max="3" width="3.125" style="10" customWidth="1"/>
    <col min="4" max="4" width="22" style="10" customWidth="1"/>
    <col min="5" max="5" width="7.875" style="11" customWidth="1"/>
    <col min="6" max="7" width="8.125" style="11" customWidth="1"/>
    <col min="8" max="8" width="7.875" style="11" customWidth="1"/>
    <col min="9" max="10" width="8.125" style="11" customWidth="1"/>
    <col min="11" max="11" width="7.875" style="11" customWidth="1"/>
    <col min="12" max="12" width="8.125" style="11" customWidth="1"/>
    <col min="13" max="13" width="8.125" style="17" customWidth="1"/>
    <col min="14" max="17" width="9" style="10"/>
    <col min="18" max="18" width="3.625" style="10" customWidth="1"/>
    <col min="19" max="16384" width="9" style="10"/>
  </cols>
  <sheetData>
    <row r="1" spans="2:34" ht="13.5" customHeight="1" x14ac:dyDescent="0.15"/>
    <row r="2" spans="2:34" ht="27" customHeight="1" x14ac:dyDescent="0.15">
      <c r="B2" s="546" t="s">
        <v>214</v>
      </c>
      <c r="C2" s="546"/>
      <c r="D2" s="546"/>
      <c r="E2" s="546"/>
      <c r="F2" s="546"/>
      <c r="G2" s="546"/>
      <c r="H2" s="546"/>
      <c r="I2" s="546"/>
      <c r="J2" s="546"/>
      <c r="K2" s="541" t="s">
        <v>201</v>
      </c>
      <c r="L2" s="542"/>
      <c r="M2" s="542"/>
    </row>
    <row r="3" spans="2:34" ht="25.5" customHeight="1" x14ac:dyDescent="0.15">
      <c r="B3" s="435"/>
      <c r="C3" s="438"/>
      <c r="D3" s="438"/>
      <c r="E3" s="313" t="s">
        <v>39</v>
      </c>
      <c r="F3" s="314"/>
      <c r="G3" s="549"/>
      <c r="H3" s="313" t="s">
        <v>4</v>
      </c>
      <c r="I3" s="314"/>
      <c r="J3" s="549"/>
      <c r="K3" s="314" t="s">
        <v>40</v>
      </c>
      <c r="L3" s="314"/>
      <c r="M3" s="315"/>
    </row>
    <row r="4" spans="2:34" ht="25.5" customHeight="1" x14ac:dyDescent="0.15">
      <c r="B4" s="544" t="s">
        <v>153</v>
      </c>
      <c r="C4" s="545"/>
      <c r="D4" s="545"/>
      <c r="E4" s="156"/>
      <c r="F4" s="137" t="s">
        <v>121</v>
      </c>
      <c r="G4" s="148" t="s">
        <v>122</v>
      </c>
      <c r="H4" s="139"/>
      <c r="I4" s="137" t="s">
        <v>121</v>
      </c>
      <c r="J4" s="148" t="s">
        <v>122</v>
      </c>
      <c r="K4" s="132"/>
      <c r="L4" s="137" t="s">
        <v>121</v>
      </c>
      <c r="M4" s="148" t="s">
        <v>122</v>
      </c>
    </row>
    <row r="5" spans="2:34" ht="16.5" customHeight="1" x14ac:dyDescent="0.15">
      <c r="B5" s="550" t="s">
        <v>209</v>
      </c>
      <c r="C5" s="460" t="s">
        <v>154</v>
      </c>
      <c r="D5" s="460"/>
      <c r="E5" s="138">
        <f>SUM(H5+K5)</f>
        <v>240</v>
      </c>
      <c r="F5" s="149">
        <f t="shared" ref="F5:F45" si="0">SUM(I5+L5)</f>
        <v>171</v>
      </c>
      <c r="G5" s="131">
        <f>IF(ISERROR((E5-F5)/F5*100),"－",(E5-F5)/F5*100)</f>
        <v>40.350877192982452</v>
      </c>
      <c r="H5" s="141">
        <v>25</v>
      </c>
      <c r="I5" s="236">
        <v>23</v>
      </c>
      <c r="J5" s="142">
        <f t="shared" ref="J5:J45" si="1">IF(ISERROR((H5-I5)/I5*100),"－",(H5-I5)/I5*100)</f>
        <v>8.695652173913043</v>
      </c>
      <c r="K5" s="37">
        <v>215</v>
      </c>
      <c r="L5" s="236">
        <v>148</v>
      </c>
      <c r="M5" s="131">
        <f t="shared" ref="M5:M52" si="2">IF(ISERROR((K5-L5)/L5*100),"－",(K5-L5)/L5*100)</f>
        <v>45.270270270270267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2:34" ht="16.5" customHeight="1" x14ac:dyDescent="0.15">
      <c r="B6" s="358"/>
      <c r="C6" s="460" t="s">
        <v>165</v>
      </c>
      <c r="D6" s="460"/>
      <c r="E6" s="138">
        <f>SUM(H6+K6)</f>
        <v>12</v>
      </c>
      <c r="F6" s="149">
        <f t="shared" si="0"/>
        <v>5</v>
      </c>
      <c r="G6" s="131">
        <f t="shared" ref="G6:G52" si="3">IF(ISERROR((E6-F6)/F6*100),"－",(E6-F6)/F6*100)</f>
        <v>140</v>
      </c>
      <c r="H6" s="141">
        <v>10</v>
      </c>
      <c r="I6" s="152">
        <v>5</v>
      </c>
      <c r="J6" s="142">
        <f t="shared" si="1"/>
        <v>100</v>
      </c>
      <c r="K6" s="37">
        <v>2</v>
      </c>
      <c r="L6" s="152">
        <v>0</v>
      </c>
      <c r="M6" s="131" t="str">
        <f t="shared" si="2"/>
        <v>－</v>
      </c>
      <c r="P6" s="50"/>
    </row>
    <row r="7" spans="2:34" ht="16.5" customHeight="1" x14ac:dyDescent="0.15">
      <c r="B7" s="358"/>
      <c r="C7" s="460" t="s">
        <v>41</v>
      </c>
      <c r="D7" s="460"/>
      <c r="E7" s="138">
        <f t="shared" ref="E7:E45" si="4">SUM(H7+K7)</f>
        <v>483</v>
      </c>
      <c r="F7" s="149">
        <f t="shared" si="0"/>
        <v>423</v>
      </c>
      <c r="G7" s="131">
        <f t="shared" si="3"/>
        <v>14.184397163120568</v>
      </c>
      <c r="H7" s="141">
        <v>445</v>
      </c>
      <c r="I7" s="152">
        <v>391</v>
      </c>
      <c r="J7" s="142">
        <f t="shared" si="1"/>
        <v>13.810741687979538</v>
      </c>
      <c r="K7" s="37">
        <v>38</v>
      </c>
      <c r="L7" s="152">
        <v>32</v>
      </c>
      <c r="M7" s="131">
        <f t="shared" si="2"/>
        <v>18.75</v>
      </c>
    </row>
    <row r="8" spans="2:34" ht="16.5" customHeight="1" x14ac:dyDescent="0.15">
      <c r="B8" s="358"/>
      <c r="C8" s="460" t="s">
        <v>42</v>
      </c>
      <c r="D8" s="460"/>
      <c r="E8" s="138">
        <f t="shared" si="4"/>
        <v>530</v>
      </c>
      <c r="F8" s="149">
        <f t="shared" si="0"/>
        <v>640</v>
      </c>
      <c r="G8" s="131">
        <f t="shared" si="3"/>
        <v>-17.1875</v>
      </c>
      <c r="H8" s="141">
        <v>348</v>
      </c>
      <c r="I8" s="152">
        <v>374</v>
      </c>
      <c r="J8" s="142">
        <f t="shared" si="1"/>
        <v>-6.9518716577540109</v>
      </c>
      <c r="K8" s="37">
        <v>182</v>
      </c>
      <c r="L8" s="152">
        <v>266</v>
      </c>
      <c r="M8" s="131">
        <f t="shared" si="2"/>
        <v>-31.578947368421051</v>
      </c>
      <c r="N8" s="65"/>
      <c r="O8" s="65"/>
      <c r="P8" s="65"/>
      <c r="Q8" s="65"/>
      <c r="S8" s="65"/>
      <c r="T8" s="65"/>
    </row>
    <row r="9" spans="2:34" ht="16.5" customHeight="1" x14ac:dyDescent="0.15">
      <c r="B9" s="358"/>
      <c r="C9" s="41"/>
      <c r="D9" s="69" t="s">
        <v>43</v>
      </c>
      <c r="E9" s="138">
        <f t="shared" si="4"/>
        <v>192</v>
      </c>
      <c r="F9" s="149">
        <f t="shared" si="0"/>
        <v>190</v>
      </c>
      <c r="G9" s="131">
        <f t="shared" si="3"/>
        <v>1.0526315789473684</v>
      </c>
      <c r="H9" s="141">
        <v>85</v>
      </c>
      <c r="I9" s="152">
        <v>62</v>
      </c>
      <c r="J9" s="142">
        <f t="shared" si="1"/>
        <v>37.096774193548384</v>
      </c>
      <c r="K9" s="37">
        <v>107</v>
      </c>
      <c r="L9" s="152">
        <v>128</v>
      </c>
      <c r="M9" s="131">
        <f t="shared" si="2"/>
        <v>-16.40625</v>
      </c>
    </row>
    <row r="10" spans="2:34" ht="16.5" customHeight="1" x14ac:dyDescent="0.15">
      <c r="B10" s="358"/>
      <c r="D10" s="69" t="s">
        <v>155</v>
      </c>
      <c r="E10" s="138">
        <f t="shared" si="4"/>
        <v>10</v>
      </c>
      <c r="F10" s="149">
        <f t="shared" si="0"/>
        <v>14</v>
      </c>
      <c r="G10" s="131">
        <f t="shared" si="3"/>
        <v>-28.571428571428569</v>
      </c>
      <c r="H10" s="141">
        <v>6</v>
      </c>
      <c r="I10" s="152">
        <v>11</v>
      </c>
      <c r="J10" s="142">
        <f t="shared" si="1"/>
        <v>-45.454545454545453</v>
      </c>
      <c r="K10" s="37">
        <v>4</v>
      </c>
      <c r="L10" s="152">
        <v>3</v>
      </c>
      <c r="M10" s="131">
        <f t="shared" si="2"/>
        <v>33.333333333333329</v>
      </c>
    </row>
    <row r="11" spans="2:34" ht="16.5" customHeight="1" x14ac:dyDescent="0.15">
      <c r="B11" s="358"/>
      <c r="D11" s="69" t="s">
        <v>44</v>
      </c>
      <c r="E11" s="138">
        <f t="shared" si="4"/>
        <v>18</v>
      </c>
      <c r="F11" s="149">
        <f t="shared" si="0"/>
        <v>26</v>
      </c>
      <c r="G11" s="131">
        <f t="shared" si="3"/>
        <v>-30.76923076923077</v>
      </c>
      <c r="H11" s="141">
        <v>11</v>
      </c>
      <c r="I11" s="152">
        <v>20</v>
      </c>
      <c r="J11" s="142">
        <f t="shared" si="1"/>
        <v>-45</v>
      </c>
      <c r="K11" s="37">
        <v>7</v>
      </c>
      <c r="L11" s="152">
        <v>6</v>
      </c>
      <c r="M11" s="131">
        <f t="shared" si="2"/>
        <v>16.666666666666664</v>
      </c>
    </row>
    <row r="12" spans="2:34" ht="16.5" customHeight="1" x14ac:dyDescent="0.15">
      <c r="B12" s="358"/>
      <c r="D12" s="69" t="s">
        <v>45</v>
      </c>
      <c r="E12" s="138">
        <f t="shared" si="4"/>
        <v>8</v>
      </c>
      <c r="F12" s="149">
        <f t="shared" si="0"/>
        <v>10</v>
      </c>
      <c r="G12" s="131">
        <f t="shared" si="3"/>
        <v>-20</v>
      </c>
      <c r="H12" s="141">
        <v>6</v>
      </c>
      <c r="I12" s="152">
        <v>6</v>
      </c>
      <c r="J12" s="142">
        <f t="shared" si="1"/>
        <v>0</v>
      </c>
      <c r="K12" s="37">
        <v>2</v>
      </c>
      <c r="L12" s="152">
        <v>4</v>
      </c>
      <c r="M12" s="131">
        <f t="shared" si="2"/>
        <v>-50</v>
      </c>
    </row>
    <row r="13" spans="2:34" ht="16.5" customHeight="1" x14ac:dyDescent="0.15">
      <c r="B13" s="358"/>
      <c r="C13" s="69"/>
      <c r="D13" s="69" t="s">
        <v>46</v>
      </c>
      <c r="E13" s="138">
        <f t="shared" si="4"/>
        <v>15</v>
      </c>
      <c r="F13" s="149">
        <f t="shared" si="0"/>
        <v>13</v>
      </c>
      <c r="G13" s="131">
        <f t="shared" si="3"/>
        <v>15.384615384615385</v>
      </c>
      <c r="H13" s="141">
        <v>9</v>
      </c>
      <c r="I13" s="152">
        <v>12</v>
      </c>
      <c r="J13" s="142">
        <f t="shared" si="1"/>
        <v>-25</v>
      </c>
      <c r="K13" s="37">
        <v>6</v>
      </c>
      <c r="L13" s="152">
        <v>1</v>
      </c>
      <c r="M13" s="131">
        <f t="shared" si="2"/>
        <v>500</v>
      </c>
    </row>
    <row r="14" spans="2:34" ht="16.5" customHeight="1" x14ac:dyDescent="0.15">
      <c r="B14" s="358"/>
      <c r="D14" s="69" t="s">
        <v>166</v>
      </c>
      <c r="E14" s="138">
        <f t="shared" si="4"/>
        <v>4</v>
      </c>
      <c r="F14" s="149">
        <f t="shared" si="0"/>
        <v>13</v>
      </c>
      <c r="G14" s="131">
        <f t="shared" si="3"/>
        <v>-69.230769230769226</v>
      </c>
      <c r="H14" s="141">
        <v>4</v>
      </c>
      <c r="I14" s="152">
        <v>12</v>
      </c>
      <c r="J14" s="142">
        <f t="shared" si="1"/>
        <v>-66.666666666666657</v>
      </c>
      <c r="K14" s="37">
        <v>0</v>
      </c>
      <c r="L14" s="152">
        <v>1</v>
      </c>
      <c r="M14" s="131">
        <f t="shared" si="2"/>
        <v>-100</v>
      </c>
    </row>
    <row r="15" spans="2:34" ht="16.5" customHeight="1" x14ac:dyDescent="0.15">
      <c r="B15" s="358"/>
      <c r="D15" s="69" t="s">
        <v>141</v>
      </c>
      <c r="E15" s="138">
        <f t="shared" si="4"/>
        <v>9</v>
      </c>
      <c r="F15" s="149">
        <f t="shared" si="0"/>
        <v>9</v>
      </c>
      <c r="G15" s="131">
        <f t="shared" si="3"/>
        <v>0</v>
      </c>
      <c r="H15" s="141">
        <v>9</v>
      </c>
      <c r="I15" s="152">
        <v>7</v>
      </c>
      <c r="J15" s="142">
        <f t="shared" si="1"/>
        <v>28.571428571428569</v>
      </c>
      <c r="K15" s="37">
        <v>0</v>
      </c>
      <c r="L15" s="152">
        <v>2</v>
      </c>
      <c r="M15" s="131">
        <f t="shared" si="2"/>
        <v>-100</v>
      </c>
    </row>
    <row r="16" spans="2:34" ht="16.5" customHeight="1" x14ac:dyDescent="0.15">
      <c r="B16" s="358"/>
      <c r="D16" s="69" t="s">
        <v>47</v>
      </c>
      <c r="E16" s="138">
        <f t="shared" si="4"/>
        <v>37</v>
      </c>
      <c r="F16" s="149">
        <f t="shared" si="0"/>
        <v>71</v>
      </c>
      <c r="G16" s="131">
        <f t="shared" si="3"/>
        <v>-47.887323943661968</v>
      </c>
      <c r="H16" s="141">
        <v>30</v>
      </c>
      <c r="I16" s="152">
        <v>39</v>
      </c>
      <c r="J16" s="142">
        <f t="shared" si="1"/>
        <v>-23.076923076923077</v>
      </c>
      <c r="K16" s="37">
        <v>7</v>
      </c>
      <c r="L16" s="152">
        <v>32</v>
      </c>
      <c r="M16" s="131">
        <f t="shared" si="2"/>
        <v>-78.125</v>
      </c>
    </row>
    <row r="17" spans="2:20" ht="16.5" customHeight="1" x14ac:dyDescent="0.15">
      <c r="B17" s="358"/>
      <c r="D17" s="69" t="s">
        <v>48</v>
      </c>
      <c r="E17" s="138">
        <f t="shared" si="4"/>
        <v>1</v>
      </c>
      <c r="F17" s="149">
        <f t="shared" si="0"/>
        <v>3</v>
      </c>
      <c r="G17" s="131">
        <f t="shared" si="3"/>
        <v>-66.666666666666657</v>
      </c>
      <c r="H17" s="141">
        <v>0</v>
      </c>
      <c r="I17" s="152">
        <v>2</v>
      </c>
      <c r="J17" s="142">
        <f t="shared" si="1"/>
        <v>-100</v>
      </c>
      <c r="K17" s="37">
        <v>1</v>
      </c>
      <c r="L17" s="152">
        <v>1</v>
      </c>
      <c r="M17" s="131">
        <f t="shared" si="2"/>
        <v>0</v>
      </c>
    </row>
    <row r="18" spans="2:20" ht="16.5" customHeight="1" x14ac:dyDescent="0.15">
      <c r="B18" s="358"/>
      <c r="D18" s="69" t="s">
        <v>49</v>
      </c>
      <c r="E18" s="138">
        <f t="shared" si="4"/>
        <v>24</v>
      </c>
      <c r="F18" s="149">
        <f t="shared" si="0"/>
        <v>29</v>
      </c>
      <c r="G18" s="131">
        <f t="shared" si="3"/>
        <v>-17.241379310344829</v>
      </c>
      <c r="H18" s="141">
        <v>12</v>
      </c>
      <c r="I18" s="152">
        <v>14</v>
      </c>
      <c r="J18" s="142">
        <f t="shared" si="1"/>
        <v>-14.285714285714285</v>
      </c>
      <c r="K18" s="37">
        <v>12</v>
      </c>
      <c r="L18" s="152">
        <v>15</v>
      </c>
      <c r="M18" s="131">
        <f t="shared" si="2"/>
        <v>-20</v>
      </c>
    </row>
    <row r="19" spans="2:20" ht="16.5" customHeight="1" x14ac:dyDescent="0.15">
      <c r="B19" s="358"/>
      <c r="D19" s="69" t="s">
        <v>50</v>
      </c>
      <c r="E19" s="138">
        <f t="shared" si="4"/>
        <v>6</v>
      </c>
      <c r="F19" s="149">
        <f t="shared" si="0"/>
        <v>2</v>
      </c>
      <c r="G19" s="131">
        <f t="shared" si="3"/>
        <v>200</v>
      </c>
      <c r="H19" s="141">
        <v>5</v>
      </c>
      <c r="I19" s="152">
        <v>2</v>
      </c>
      <c r="J19" s="142">
        <f t="shared" si="1"/>
        <v>150</v>
      </c>
      <c r="K19" s="37">
        <v>1</v>
      </c>
      <c r="L19" s="152">
        <v>0</v>
      </c>
      <c r="M19" s="131" t="str">
        <f t="shared" si="2"/>
        <v>－</v>
      </c>
    </row>
    <row r="20" spans="2:20" ht="16.5" customHeight="1" x14ac:dyDescent="0.15">
      <c r="B20" s="358"/>
      <c r="D20" s="69" t="s">
        <v>51</v>
      </c>
      <c r="E20" s="138">
        <f t="shared" si="4"/>
        <v>26</v>
      </c>
      <c r="F20" s="149">
        <f t="shared" si="0"/>
        <v>15</v>
      </c>
      <c r="G20" s="131">
        <f t="shared" si="3"/>
        <v>73.333333333333329</v>
      </c>
      <c r="H20" s="143">
        <v>25</v>
      </c>
      <c r="I20" s="153">
        <v>12</v>
      </c>
      <c r="J20" s="142">
        <f t="shared" si="1"/>
        <v>108.33333333333333</v>
      </c>
      <c r="K20" s="37">
        <v>1</v>
      </c>
      <c r="L20" s="152">
        <v>3</v>
      </c>
      <c r="M20" s="131">
        <f t="shared" si="2"/>
        <v>-66.666666666666657</v>
      </c>
    </row>
    <row r="21" spans="2:20" ht="16.5" customHeight="1" x14ac:dyDescent="0.15">
      <c r="B21" s="358"/>
      <c r="D21" s="69" t="s">
        <v>52</v>
      </c>
      <c r="E21" s="138">
        <f t="shared" si="4"/>
        <v>15</v>
      </c>
      <c r="F21" s="149">
        <f t="shared" si="0"/>
        <v>61</v>
      </c>
      <c r="G21" s="131">
        <f t="shared" si="3"/>
        <v>-75.409836065573771</v>
      </c>
      <c r="H21" s="141">
        <v>15</v>
      </c>
      <c r="I21" s="152">
        <v>31</v>
      </c>
      <c r="J21" s="142">
        <f t="shared" si="1"/>
        <v>-51.612903225806448</v>
      </c>
      <c r="K21" s="37">
        <v>0</v>
      </c>
      <c r="L21" s="152">
        <v>30</v>
      </c>
      <c r="M21" s="131">
        <f t="shared" si="2"/>
        <v>-100</v>
      </c>
    </row>
    <row r="22" spans="2:20" ht="16.5" customHeight="1" x14ac:dyDescent="0.15">
      <c r="B22" s="358"/>
      <c r="D22" s="69" t="s">
        <v>167</v>
      </c>
      <c r="E22" s="138">
        <f t="shared" si="4"/>
        <v>1</v>
      </c>
      <c r="F22" s="149">
        <f t="shared" si="0"/>
        <v>1</v>
      </c>
      <c r="G22" s="131">
        <f t="shared" si="3"/>
        <v>0</v>
      </c>
      <c r="H22" s="141">
        <v>0</v>
      </c>
      <c r="I22" s="152">
        <v>1</v>
      </c>
      <c r="J22" s="142">
        <f t="shared" si="1"/>
        <v>-100</v>
      </c>
      <c r="K22" s="37">
        <v>1</v>
      </c>
      <c r="L22" s="152">
        <v>0</v>
      </c>
      <c r="M22" s="131" t="str">
        <f t="shared" si="2"/>
        <v>－</v>
      </c>
    </row>
    <row r="23" spans="2:20" ht="16.5" customHeight="1" x14ac:dyDescent="0.15">
      <c r="B23" s="358"/>
      <c r="D23" s="69" t="s">
        <v>53</v>
      </c>
      <c r="E23" s="138">
        <f t="shared" si="4"/>
        <v>63</v>
      </c>
      <c r="F23" s="149">
        <f t="shared" si="0"/>
        <v>46</v>
      </c>
      <c r="G23" s="131">
        <f t="shared" si="3"/>
        <v>36.95652173913043</v>
      </c>
      <c r="H23" s="141">
        <v>56</v>
      </c>
      <c r="I23" s="152">
        <v>38</v>
      </c>
      <c r="J23" s="142">
        <f t="shared" si="1"/>
        <v>47.368421052631575</v>
      </c>
      <c r="K23" s="37">
        <v>7</v>
      </c>
      <c r="L23" s="152">
        <v>8</v>
      </c>
      <c r="M23" s="131">
        <f t="shared" si="2"/>
        <v>-12.5</v>
      </c>
    </row>
    <row r="24" spans="2:20" ht="16.5" customHeight="1" x14ac:dyDescent="0.15">
      <c r="B24" s="358"/>
      <c r="D24" s="69" t="s">
        <v>142</v>
      </c>
      <c r="E24" s="138">
        <f t="shared" si="4"/>
        <v>5</v>
      </c>
      <c r="F24" s="149">
        <f t="shared" si="0"/>
        <v>25</v>
      </c>
      <c r="G24" s="131">
        <f t="shared" si="3"/>
        <v>-80</v>
      </c>
      <c r="H24" s="141">
        <v>5</v>
      </c>
      <c r="I24" s="152">
        <v>23</v>
      </c>
      <c r="J24" s="142">
        <f t="shared" si="1"/>
        <v>-78.260869565217391</v>
      </c>
      <c r="K24" s="37">
        <v>0</v>
      </c>
      <c r="L24" s="152">
        <v>2</v>
      </c>
      <c r="M24" s="131">
        <f t="shared" si="2"/>
        <v>-100</v>
      </c>
      <c r="P24" s="41"/>
      <c r="Q24" s="41"/>
      <c r="R24" s="41"/>
      <c r="S24" s="41"/>
      <c r="T24" s="41"/>
    </row>
    <row r="25" spans="2:20" ht="16.5" customHeight="1" x14ac:dyDescent="0.15">
      <c r="B25" s="358"/>
      <c r="D25" s="69" t="s">
        <v>143</v>
      </c>
      <c r="E25" s="138">
        <f t="shared" si="4"/>
        <v>23</v>
      </c>
      <c r="F25" s="149">
        <f t="shared" si="0"/>
        <v>16</v>
      </c>
      <c r="G25" s="131">
        <f t="shared" si="3"/>
        <v>43.75</v>
      </c>
      <c r="H25" s="141">
        <v>21</v>
      </c>
      <c r="I25" s="152">
        <v>16</v>
      </c>
      <c r="J25" s="142">
        <f t="shared" si="1"/>
        <v>31.25</v>
      </c>
      <c r="K25" s="37">
        <v>2</v>
      </c>
      <c r="L25" s="152">
        <v>0</v>
      </c>
      <c r="M25" s="131" t="str">
        <f t="shared" si="2"/>
        <v>－</v>
      </c>
    </row>
    <row r="26" spans="2:20" ht="16.5" customHeight="1" x14ac:dyDescent="0.15">
      <c r="B26" s="358"/>
      <c r="D26" s="69" t="s">
        <v>144</v>
      </c>
      <c r="E26" s="138">
        <f t="shared" si="4"/>
        <v>15</v>
      </c>
      <c r="F26" s="149">
        <f t="shared" si="0"/>
        <v>21</v>
      </c>
      <c r="G26" s="131">
        <f t="shared" si="3"/>
        <v>-28.571428571428569</v>
      </c>
      <c r="H26" s="141">
        <v>13</v>
      </c>
      <c r="I26" s="152">
        <v>14</v>
      </c>
      <c r="J26" s="142">
        <f t="shared" si="1"/>
        <v>-7.1428571428571423</v>
      </c>
      <c r="K26" s="37">
        <v>2</v>
      </c>
      <c r="L26" s="152">
        <v>7</v>
      </c>
      <c r="M26" s="131">
        <f t="shared" si="2"/>
        <v>-71.428571428571431</v>
      </c>
    </row>
    <row r="27" spans="2:20" ht="16.5" customHeight="1" x14ac:dyDescent="0.15">
      <c r="B27" s="358"/>
      <c r="D27" s="73" t="s">
        <v>168</v>
      </c>
      <c r="E27" s="138">
        <f t="shared" si="4"/>
        <v>6</v>
      </c>
      <c r="F27" s="149">
        <f t="shared" si="0"/>
        <v>1</v>
      </c>
      <c r="G27" s="131">
        <f t="shared" si="3"/>
        <v>500</v>
      </c>
      <c r="H27" s="141">
        <v>1</v>
      </c>
      <c r="I27" s="152">
        <v>1</v>
      </c>
      <c r="J27" s="142">
        <f t="shared" si="1"/>
        <v>0</v>
      </c>
      <c r="K27" s="37">
        <v>5</v>
      </c>
      <c r="L27" s="152">
        <v>0</v>
      </c>
      <c r="M27" s="131" t="str">
        <f t="shared" si="2"/>
        <v>－</v>
      </c>
    </row>
    <row r="28" spans="2:20" ht="16.5" customHeight="1" x14ac:dyDescent="0.15">
      <c r="B28" s="358"/>
      <c r="D28" s="69" t="s">
        <v>54</v>
      </c>
      <c r="E28" s="138">
        <f t="shared" si="4"/>
        <v>18</v>
      </c>
      <c r="F28" s="149">
        <f t="shared" si="0"/>
        <v>53</v>
      </c>
      <c r="G28" s="131">
        <f t="shared" si="3"/>
        <v>-66.037735849056602</v>
      </c>
      <c r="H28" s="141">
        <v>13</v>
      </c>
      <c r="I28" s="152">
        <v>36</v>
      </c>
      <c r="J28" s="142">
        <f t="shared" si="1"/>
        <v>-63.888888888888886</v>
      </c>
      <c r="K28" s="37">
        <v>5</v>
      </c>
      <c r="L28" s="152">
        <v>17</v>
      </c>
      <c r="M28" s="131">
        <f t="shared" si="2"/>
        <v>-70.588235294117652</v>
      </c>
    </row>
    <row r="29" spans="2:20" ht="16.5" customHeight="1" x14ac:dyDescent="0.15">
      <c r="B29" s="358"/>
      <c r="D29" s="69" t="s">
        <v>100</v>
      </c>
      <c r="E29" s="138">
        <f t="shared" si="4"/>
        <v>5</v>
      </c>
      <c r="F29" s="149">
        <f t="shared" si="0"/>
        <v>0</v>
      </c>
      <c r="G29" s="131" t="str">
        <f t="shared" si="3"/>
        <v>－</v>
      </c>
      <c r="H29" s="141">
        <v>5</v>
      </c>
      <c r="I29" s="152">
        <v>0</v>
      </c>
      <c r="J29" s="142" t="str">
        <f t="shared" si="1"/>
        <v>－</v>
      </c>
      <c r="K29" s="37">
        <v>0</v>
      </c>
      <c r="L29" s="152">
        <v>0</v>
      </c>
      <c r="M29" s="131" t="str">
        <f t="shared" si="2"/>
        <v>－</v>
      </c>
    </row>
    <row r="30" spans="2:20" ht="16.5" customHeight="1" x14ac:dyDescent="0.15">
      <c r="B30" s="358"/>
      <c r="D30" s="69" t="s">
        <v>145</v>
      </c>
      <c r="E30" s="138">
        <f t="shared" si="4"/>
        <v>13</v>
      </c>
      <c r="F30" s="149">
        <f t="shared" si="0"/>
        <v>10</v>
      </c>
      <c r="G30" s="131">
        <f t="shared" si="3"/>
        <v>30</v>
      </c>
      <c r="H30" s="141">
        <v>10</v>
      </c>
      <c r="I30" s="152">
        <v>8</v>
      </c>
      <c r="J30" s="142">
        <f t="shared" si="1"/>
        <v>25</v>
      </c>
      <c r="K30" s="37">
        <v>3</v>
      </c>
      <c r="L30" s="152">
        <v>2</v>
      </c>
      <c r="M30" s="131">
        <f t="shared" si="2"/>
        <v>50</v>
      </c>
    </row>
    <row r="31" spans="2:20" ht="16.5" customHeight="1" x14ac:dyDescent="0.15">
      <c r="B31" s="358"/>
      <c r="D31" s="69" t="s">
        <v>55</v>
      </c>
      <c r="E31" s="138">
        <f t="shared" si="4"/>
        <v>16</v>
      </c>
      <c r="F31" s="149">
        <f t="shared" si="0"/>
        <v>11</v>
      </c>
      <c r="G31" s="131">
        <f t="shared" si="3"/>
        <v>45.454545454545453</v>
      </c>
      <c r="H31" s="141">
        <v>7</v>
      </c>
      <c r="I31" s="152">
        <v>7</v>
      </c>
      <c r="J31" s="142">
        <f t="shared" si="1"/>
        <v>0</v>
      </c>
      <c r="K31" s="37">
        <v>9</v>
      </c>
      <c r="L31" s="152">
        <v>4</v>
      </c>
      <c r="M31" s="131">
        <f t="shared" si="2"/>
        <v>125</v>
      </c>
    </row>
    <row r="32" spans="2:20" ht="16.5" customHeight="1" x14ac:dyDescent="0.15">
      <c r="B32" s="358"/>
      <c r="C32" s="460" t="s">
        <v>169</v>
      </c>
      <c r="D32" s="460"/>
      <c r="E32" s="138">
        <f t="shared" si="4"/>
        <v>2</v>
      </c>
      <c r="F32" s="149">
        <f t="shared" si="0"/>
        <v>6</v>
      </c>
      <c r="G32" s="131">
        <f t="shared" si="3"/>
        <v>-66.666666666666657</v>
      </c>
      <c r="H32" s="141">
        <v>2</v>
      </c>
      <c r="I32" s="152">
        <v>5</v>
      </c>
      <c r="J32" s="142">
        <f t="shared" si="1"/>
        <v>-60</v>
      </c>
      <c r="K32" s="37">
        <v>0</v>
      </c>
      <c r="L32" s="152">
        <v>1</v>
      </c>
      <c r="M32" s="131">
        <f t="shared" si="2"/>
        <v>-100</v>
      </c>
    </row>
    <row r="33" spans="2:14" ht="16.5" customHeight="1" x14ac:dyDescent="0.15">
      <c r="B33" s="358"/>
      <c r="C33" s="460" t="s">
        <v>97</v>
      </c>
      <c r="D33" s="460"/>
      <c r="E33" s="138">
        <f t="shared" si="4"/>
        <v>13</v>
      </c>
      <c r="F33" s="149">
        <f t="shared" si="0"/>
        <v>19</v>
      </c>
      <c r="G33" s="131">
        <f t="shared" si="3"/>
        <v>-31.578947368421051</v>
      </c>
      <c r="H33" s="141">
        <v>11</v>
      </c>
      <c r="I33" s="152">
        <v>15</v>
      </c>
      <c r="J33" s="142">
        <f t="shared" si="1"/>
        <v>-26.666666666666668</v>
      </c>
      <c r="K33" s="61">
        <v>2</v>
      </c>
      <c r="L33" s="153">
        <v>4</v>
      </c>
      <c r="M33" s="131">
        <f t="shared" si="2"/>
        <v>-50</v>
      </c>
    </row>
    <row r="34" spans="2:14" ht="16.5" customHeight="1" x14ac:dyDescent="0.15">
      <c r="B34" s="358"/>
      <c r="C34" s="460" t="s">
        <v>170</v>
      </c>
      <c r="D34" s="460"/>
      <c r="E34" s="138">
        <f t="shared" si="4"/>
        <v>298</v>
      </c>
      <c r="F34" s="149">
        <f t="shared" si="0"/>
        <v>259</v>
      </c>
      <c r="G34" s="131">
        <f t="shared" si="3"/>
        <v>15.057915057915059</v>
      </c>
      <c r="H34" s="141">
        <v>209</v>
      </c>
      <c r="I34" s="152">
        <v>191</v>
      </c>
      <c r="J34" s="142">
        <f t="shared" si="1"/>
        <v>9.4240837696335085</v>
      </c>
      <c r="K34" s="37">
        <v>89</v>
      </c>
      <c r="L34" s="152">
        <v>68</v>
      </c>
      <c r="M34" s="131">
        <f t="shared" si="2"/>
        <v>30.882352941176471</v>
      </c>
    </row>
    <row r="35" spans="2:14" ht="16.5" customHeight="1" x14ac:dyDescent="0.15">
      <c r="B35" s="358"/>
      <c r="C35" s="460" t="s">
        <v>171</v>
      </c>
      <c r="D35" s="460"/>
      <c r="E35" s="138">
        <f t="shared" si="4"/>
        <v>623</v>
      </c>
      <c r="F35" s="149">
        <f t="shared" si="0"/>
        <v>1024</v>
      </c>
      <c r="G35" s="131">
        <f t="shared" si="3"/>
        <v>-39.16015625</v>
      </c>
      <c r="H35" s="141">
        <v>304</v>
      </c>
      <c r="I35" s="152">
        <v>404</v>
      </c>
      <c r="J35" s="142">
        <f t="shared" si="1"/>
        <v>-24.752475247524753</v>
      </c>
      <c r="K35" s="37">
        <v>319</v>
      </c>
      <c r="L35" s="152">
        <v>620</v>
      </c>
      <c r="M35" s="131">
        <f t="shared" si="2"/>
        <v>-48.548387096774192</v>
      </c>
    </row>
    <row r="36" spans="2:14" ht="16.5" customHeight="1" x14ac:dyDescent="0.15">
      <c r="B36" s="358"/>
      <c r="C36" s="460" t="s">
        <v>172</v>
      </c>
      <c r="D36" s="460"/>
      <c r="E36" s="138">
        <f t="shared" si="4"/>
        <v>32</v>
      </c>
      <c r="F36" s="149">
        <f t="shared" si="0"/>
        <v>25</v>
      </c>
      <c r="G36" s="131">
        <f t="shared" si="3"/>
        <v>28.000000000000004</v>
      </c>
      <c r="H36" s="141">
        <v>27</v>
      </c>
      <c r="I36" s="152">
        <v>21</v>
      </c>
      <c r="J36" s="142">
        <f t="shared" si="1"/>
        <v>28.571428571428569</v>
      </c>
      <c r="K36" s="37">
        <v>5</v>
      </c>
      <c r="L36" s="152">
        <v>4</v>
      </c>
      <c r="M36" s="131">
        <f t="shared" si="2"/>
        <v>25</v>
      </c>
    </row>
    <row r="37" spans="2:14" ht="16.5" customHeight="1" x14ac:dyDescent="0.15">
      <c r="B37" s="358"/>
      <c r="C37" s="460" t="s">
        <v>173</v>
      </c>
      <c r="D37" s="460"/>
      <c r="E37" s="138">
        <f t="shared" si="4"/>
        <v>53</v>
      </c>
      <c r="F37" s="149">
        <f t="shared" si="0"/>
        <v>77</v>
      </c>
      <c r="G37" s="131">
        <f t="shared" si="3"/>
        <v>-31.168831168831169</v>
      </c>
      <c r="H37" s="141">
        <v>37</v>
      </c>
      <c r="I37" s="152">
        <v>56</v>
      </c>
      <c r="J37" s="142">
        <f t="shared" si="1"/>
        <v>-33.928571428571431</v>
      </c>
      <c r="K37" s="61">
        <v>16</v>
      </c>
      <c r="L37" s="153">
        <v>21</v>
      </c>
      <c r="M37" s="131">
        <f t="shared" si="2"/>
        <v>-23.809523809523807</v>
      </c>
    </row>
    <row r="38" spans="2:14" ht="16.5" customHeight="1" x14ac:dyDescent="0.15">
      <c r="B38" s="358"/>
      <c r="C38" s="548" t="s">
        <v>174</v>
      </c>
      <c r="D38" s="548"/>
      <c r="E38" s="138">
        <f t="shared" si="4"/>
        <v>46</v>
      </c>
      <c r="F38" s="149">
        <f t="shared" si="0"/>
        <v>77</v>
      </c>
      <c r="G38" s="131">
        <f t="shared" si="3"/>
        <v>-40.259740259740262</v>
      </c>
      <c r="H38" s="141">
        <v>34</v>
      </c>
      <c r="I38" s="152">
        <v>50</v>
      </c>
      <c r="J38" s="142">
        <f t="shared" si="1"/>
        <v>-32</v>
      </c>
      <c r="K38" s="37">
        <v>12</v>
      </c>
      <c r="L38" s="152">
        <v>27</v>
      </c>
      <c r="M38" s="131">
        <f t="shared" si="2"/>
        <v>-55.555555555555557</v>
      </c>
    </row>
    <row r="39" spans="2:14" ht="16.5" customHeight="1" x14ac:dyDescent="0.15">
      <c r="B39" s="358"/>
      <c r="C39" s="460" t="s">
        <v>175</v>
      </c>
      <c r="D39" s="460"/>
      <c r="E39" s="138">
        <f t="shared" si="4"/>
        <v>447</v>
      </c>
      <c r="F39" s="149">
        <f t="shared" si="0"/>
        <v>501</v>
      </c>
      <c r="G39" s="131">
        <f t="shared" si="3"/>
        <v>-10.778443113772456</v>
      </c>
      <c r="H39" s="143">
        <v>130</v>
      </c>
      <c r="I39" s="153">
        <v>199</v>
      </c>
      <c r="J39" s="142">
        <f t="shared" si="1"/>
        <v>-34.673366834170857</v>
      </c>
      <c r="K39" s="37">
        <v>317</v>
      </c>
      <c r="L39" s="152">
        <v>302</v>
      </c>
      <c r="M39" s="131">
        <f t="shared" si="2"/>
        <v>4.9668874172185431</v>
      </c>
    </row>
    <row r="40" spans="2:14" ht="16.5" customHeight="1" x14ac:dyDescent="0.15">
      <c r="B40" s="358"/>
      <c r="C40" s="460" t="s">
        <v>176</v>
      </c>
      <c r="D40" s="460" t="s">
        <v>140</v>
      </c>
      <c r="E40" s="138">
        <f t="shared" si="4"/>
        <v>134</v>
      </c>
      <c r="F40" s="149">
        <f t="shared" si="0"/>
        <v>178</v>
      </c>
      <c r="G40" s="131">
        <f t="shared" si="3"/>
        <v>-24.719101123595504</v>
      </c>
      <c r="H40" s="141">
        <v>59</v>
      </c>
      <c r="I40" s="152">
        <v>87</v>
      </c>
      <c r="J40" s="142">
        <f t="shared" si="1"/>
        <v>-32.183908045977013</v>
      </c>
      <c r="K40" s="37">
        <v>75</v>
      </c>
      <c r="L40" s="152">
        <v>91</v>
      </c>
      <c r="M40" s="131">
        <f t="shared" si="2"/>
        <v>-17.582417582417584</v>
      </c>
    </row>
    <row r="41" spans="2:14" ht="16.5" customHeight="1" x14ac:dyDescent="0.15">
      <c r="B41" s="358"/>
      <c r="C41" s="460" t="s">
        <v>156</v>
      </c>
      <c r="D41" s="460"/>
      <c r="E41" s="138">
        <f t="shared" si="4"/>
        <v>468</v>
      </c>
      <c r="F41" s="149">
        <f t="shared" si="0"/>
        <v>506</v>
      </c>
      <c r="G41" s="131">
        <f t="shared" si="3"/>
        <v>-7.5098814229249005</v>
      </c>
      <c r="H41" s="141">
        <v>184</v>
      </c>
      <c r="I41" s="152">
        <v>286</v>
      </c>
      <c r="J41" s="142">
        <f t="shared" si="1"/>
        <v>-35.664335664335667</v>
      </c>
      <c r="K41" s="37">
        <v>284</v>
      </c>
      <c r="L41" s="152">
        <v>220</v>
      </c>
      <c r="M41" s="131">
        <f t="shared" si="2"/>
        <v>29.09090909090909</v>
      </c>
    </row>
    <row r="42" spans="2:14" ht="16.5" customHeight="1" x14ac:dyDescent="0.15">
      <c r="B42" s="358"/>
      <c r="C42" s="460" t="s">
        <v>157</v>
      </c>
      <c r="D42" s="460"/>
      <c r="E42" s="138">
        <f t="shared" si="4"/>
        <v>1413</v>
      </c>
      <c r="F42" s="149">
        <f t="shared" si="0"/>
        <v>1449</v>
      </c>
      <c r="G42" s="131">
        <f t="shared" si="3"/>
        <v>-2.4844720496894408</v>
      </c>
      <c r="H42" s="141">
        <v>762</v>
      </c>
      <c r="I42" s="152">
        <v>689</v>
      </c>
      <c r="J42" s="142">
        <f t="shared" si="1"/>
        <v>10.595065312046444</v>
      </c>
      <c r="K42" s="37">
        <v>651</v>
      </c>
      <c r="L42" s="152">
        <v>760</v>
      </c>
      <c r="M42" s="131">
        <f t="shared" si="2"/>
        <v>-14.342105263157896</v>
      </c>
    </row>
    <row r="43" spans="2:14" ht="16.5" customHeight="1" x14ac:dyDescent="0.15">
      <c r="B43" s="358"/>
      <c r="C43" s="460" t="s">
        <v>98</v>
      </c>
      <c r="D43" s="460"/>
      <c r="E43" s="138">
        <f t="shared" si="4"/>
        <v>116</v>
      </c>
      <c r="F43" s="149">
        <f t="shared" si="0"/>
        <v>98</v>
      </c>
      <c r="G43" s="131">
        <f t="shared" si="3"/>
        <v>18.367346938775512</v>
      </c>
      <c r="H43" s="141">
        <v>30</v>
      </c>
      <c r="I43" s="152">
        <v>38</v>
      </c>
      <c r="J43" s="142">
        <f t="shared" si="1"/>
        <v>-21.052631578947366</v>
      </c>
      <c r="K43" s="37">
        <v>86</v>
      </c>
      <c r="L43" s="152">
        <v>60</v>
      </c>
      <c r="M43" s="131">
        <f t="shared" si="2"/>
        <v>43.333333333333336</v>
      </c>
    </row>
    <row r="44" spans="2:14" ht="16.5" customHeight="1" x14ac:dyDescent="0.15">
      <c r="B44" s="358"/>
      <c r="C44" s="460" t="s">
        <v>56</v>
      </c>
      <c r="D44" s="460"/>
      <c r="E44" s="138">
        <f t="shared" si="4"/>
        <v>451</v>
      </c>
      <c r="F44" s="149">
        <f t="shared" si="0"/>
        <v>476</v>
      </c>
      <c r="G44" s="131">
        <f t="shared" si="3"/>
        <v>-5.2521008403361344</v>
      </c>
      <c r="H44" s="141">
        <v>234</v>
      </c>
      <c r="I44" s="152">
        <v>233</v>
      </c>
      <c r="J44" s="142">
        <f t="shared" si="1"/>
        <v>0.42918454935622319</v>
      </c>
      <c r="K44" s="37">
        <v>217</v>
      </c>
      <c r="L44" s="152">
        <v>243</v>
      </c>
      <c r="M44" s="131">
        <f t="shared" si="2"/>
        <v>-10.699588477366255</v>
      </c>
    </row>
    <row r="45" spans="2:14" ht="16.5" customHeight="1" x14ac:dyDescent="0.15">
      <c r="B45" s="359"/>
      <c r="C45" s="511" t="s">
        <v>99</v>
      </c>
      <c r="D45" s="511"/>
      <c r="E45" s="139">
        <f t="shared" si="4"/>
        <v>155</v>
      </c>
      <c r="F45" s="150">
        <f t="shared" si="0"/>
        <v>599</v>
      </c>
      <c r="G45" s="134">
        <f t="shared" si="3"/>
        <v>-74.123539232053432</v>
      </c>
      <c r="H45" s="144">
        <v>20</v>
      </c>
      <c r="I45" s="154">
        <v>229</v>
      </c>
      <c r="J45" s="145">
        <f t="shared" si="1"/>
        <v>-91.266375545851531</v>
      </c>
      <c r="K45" s="133">
        <v>135</v>
      </c>
      <c r="L45" s="154">
        <v>370</v>
      </c>
      <c r="M45" s="134">
        <f t="shared" si="2"/>
        <v>-63.513513513513509</v>
      </c>
    </row>
    <row r="46" spans="2:14" ht="16.5" customHeight="1" x14ac:dyDescent="0.15">
      <c r="B46" s="370" t="s">
        <v>57</v>
      </c>
      <c r="C46" s="311"/>
      <c r="D46" s="311"/>
      <c r="E46" s="140">
        <f>SUM(H46+K46)</f>
        <v>5516</v>
      </c>
      <c r="F46" s="151">
        <f>SUM(I46+L46)</f>
        <v>6533</v>
      </c>
      <c r="G46" s="136">
        <f t="shared" si="3"/>
        <v>-15.567120771467932</v>
      </c>
      <c r="H46" s="146">
        <f>SUM(H5:H8,H32:H45)</f>
        <v>2871</v>
      </c>
      <c r="I46" s="155">
        <f>SUM(I5:I8,I32:I45)</f>
        <v>3296</v>
      </c>
      <c r="J46" s="147">
        <f t="shared" ref="J46:J52" si="5">IF(ISERROR((H46-I46)/I46*100),"－",(H46-I46)/I46*100)</f>
        <v>-12.894417475728156</v>
      </c>
      <c r="K46" s="135">
        <f>SUM(K5:K8,K32:K45)</f>
        <v>2645</v>
      </c>
      <c r="L46" s="155">
        <f>SUM(L5:L8,L32:L45)</f>
        <v>3237</v>
      </c>
      <c r="M46" s="136">
        <f t="shared" si="2"/>
        <v>-18.288538770466481</v>
      </c>
    </row>
    <row r="47" spans="2:14" ht="16.5" customHeight="1" x14ac:dyDescent="0.15">
      <c r="B47" s="358" t="s">
        <v>58</v>
      </c>
      <c r="C47" s="426" t="s">
        <v>149</v>
      </c>
      <c r="D47" s="426"/>
      <c r="E47" s="138">
        <f t="shared" ref="E47:E52" si="6">SUM(H47+K47)</f>
        <v>3580</v>
      </c>
      <c r="F47" s="149">
        <f t="shared" ref="F47:F52" si="7">SUM(I47+L47)</f>
        <v>4005</v>
      </c>
      <c r="G47" s="131">
        <f>IF(ISERROR((E47-F47)/F47*100),"－",(E47-F47)/F47*100)</f>
        <v>-10.611735330836455</v>
      </c>
      <c r="H47" s="141">
        <v>1775</v>
      </c>
      <c r="I47" s="152">
        <v>2018</v>
      </c>
      <c r="J47" s="142">
        <f t="shared" si="5"/>
        <v>-12.041625371655105</v>
      </c>
      <c r="K47" s="37">
        <v>1805</v>
      </c>
      <c r="L47" s="236">
        <v>1987</v>
      </c>
      <c r="M47" s="131">
        <f t="shared" si="2"/>
        <v>-9.1595369904378465</v>
      </c>
      <c r="N47" s="41"/>
    </row>
    <row r="48" spans="2:14" ht="16.5" customHeight="1" x14ac:dyDescent="0.15">
      <c r="B48" s="358"/>
      <c r="C48" s="543" t="s">
        <v>158</v>
      </c>
      <c r="D48" s="543"/>
      <c r="E48" s="138">
        <f t="shared" si="6"/>
        <v>1214</v>
      </c>
      <c r="F48" s="149">
        <f t="shared" si="7"/>
        <v>1352</v>
      </c>
      <c r="G48" s="131">
        <f t="shared" si="3"/>
        <v>-10.207100591715976</v>
      </c>
      <c r="H48" s="141">
        <v>671</v>
      </c>
      <c r="I48" s="152">
        <v>688</v>
      </c>
      <c r="J48" s="142">
        <f t="shared" si="5"/>
        <v>-2.4709302325581395</v>
      </c>
      <c r="K48" s="37">
        <v>543</v>
      </c>
      <c r="L48" s="152">
        <v>664</v>
      </c>
      <c r="M48" s="131">
        <f t="shared" si="2"/>
        <v>-18.222891566265059</v>
      </c>
      <c r="N48" s="41"/>
    </row>
    <row r="49" spans="2:37" ht="16.5" customHeight="1" x14ac:dyDescent="0.15">
      <c r="B49" s="358"/>
      <c r="C49" s="426" t="s">
        <v>59</v>
      </c>
      <c r="D49" s="426"/>
      <c r="E49" s="138">
        <f t="shared" si="6"/>
        <v>439</v>
      </c>
      <c r="F49" s="149">
        <f t="shared" si="7"/>
        <v>754</v>
      </c>
      <c r="G49" s="131">
        <f t="shared" si="3"/>
        <v>-41.777188328912466</v>
      </c>
      <c r="H49" s="141">
        <v>260</v>
      </c>
      <c r="I49" s="152">
        <v>303</v>
      </c>
      <c r="J49" s="142">
        <f t="shared" si="5"/>
        <v>-14.19141914191419</v>
      </c>
      <c r="K49" s="37">
        <v>179</v>
      </c>
      <c r="L49" s="152">
        <v>451</v>
      </c>
      <c r="M49" s="131">
        <f t="shared" si="2"/>
        <v>-60.310421286031044</v>
      </c>
    </row>
    <row r="50" spans="2:37" ht="16.5" customHeight="1" x14ac:dyDescent="0.15">
      <c r="B50" s="358"/>
      <c r="C50" s="426" t="s">
        <v>60</v>
      </c>
      <c r="D50" s="426"/>
      <c r="E50" s="138">
        <f t="shared" si="6"/>
        <v>105</v>
      </c>
      <c r="F50" s="149">
        <f t="shared" si="7"/>
        <v>69</v>
      </c>
      <c r="G50" s="131">
        <f t="shared" si="3"/>
        <v>52.173913043478258</v>
      </c>
      <c r="H50" s="141">
        <v>45</v>
      </c>
      <c r="I50" s="152">
        <v>40</v>
      </c>
      <c r="J50" s="142">
        <f t="shared" si="5"/>
        <v>12.5</v>
      </c>
      <c r="K50" s="37">
        <v>60</v>
      </c>
      <c r="L50" s="152">
        <v>29</v>
      </c>
      <c r="M50" s="131">
        <f t="shared" si="2"/>
        <v>106.89655172413792</v>
      </c>
    </row>
    <row r="51" spans="2:37" ht="16.5" customHeight="1" x14ac:dyDescent="0.15">
      <c r="B51" s="358"/>
      <c r="C51" s="426" t="s">
        <v>61</v>
      </c>
      <c r="D51" s="426"/>
      <c r="E51" s="138">
        <f t="shared" si="6"/>
        <v>29</v>
      </c>
      <c r="F51" s="149">
        <f t="shared" si="7"/>
        <v>46</v>
      </c>
      <c r="G51" s="131">
        <f>IF(ISERROR((E51-F51)/F51*100),"－",(E51-F51)/F51*100)</f>
        <v>-36.95652173913043</v>
      </c>
      <c r="H51" s="141">
        <v>19</v>
      </c>
      <c r="I51" s="152">
        <v>29</v>
      </c>
      <c r="J51" s="142">
        <f t="shared" si="5"/>
        <v>-34.482758620689658</v>
      </c>
      <c r="K51" s="37">
        <v>10</v>
      </c>
      <c r="L51" s="152">
        <v>17</v>
      </c>
      <c r="M51" s="131">
        <f t="shared" si="2"/>
        <v>-41.17647058823529</v>
      </c>
    </row>
    <row r="52" spans="2:37" ht="16.5" customHeight="1" x14ac:dyDescent="0.15">
      <c r="B52" s="359"/>
      <c r="C52" s="547" t="s">
        <v>183</v>
      </c>
      <c r="D52" s="547"/>
      <c r="E52" s="139">
        <f t="shared" si="6"/>
        <v>149</v>
      </c>
      <c r="F52" s="150">
        <f t="shared" si="7"/>
        <v>307</v>
      </c>
      <c r="G52" s="134">
        <f t="shared" si="3"/>
        <v>-51.465798045602604</v>
      </c>
      <c r="H52" s="144">
        <v>101</v>
      </c>
      <c r="I52" s="154">
        <v>218</v>
      </c>
      <c r="J52" s="145">
        <f t="shared" si="5"/>
        <v>-53.669724770642205</v>
      </c>
      <c r="K52" s="133">
        <v>48</v>
      </c>
      <c r="L52" s="154">
        <v>89</v>
      </c>
      <c r="M52" s="134">
        <f t="shared" si="2"/>
        <v>-46.067415730337082</v>
      </c>
    </row>
    <row r="53" spans="2:37" ht="18" customHeight="1" x14ac:dyDescent="0.15">
      <c r="B53" s="62" t="s">
        <v>212</v>
      </c>
      <c r="C53" s="17"/>
      <c r="D53" s="17"/>
      <c r="H53" s="25"/>
      <c r="I53" s="25"/>
      <c r="J53" s="25"/>
      <c r="K53" s="25"/>
      <c r="L53" s="25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2:37" ht="18" customHeight="1" x14ac:dyDescent="0.15">
      <c r="B54" s="17"/>
      <c r="C54" s="17"/>
      <c r="D54" s="17"/>
      <c r="E54" s="25"/>
      <c r="F54" s="25"/>
      <c r="G54" s="25"/>
      <c r="H54" s="25"/>
      <c r="I54" s="25"/>
      <c r="J54" s="25"/>
      <c r="K54" s="25"/>
      <c r="L54" s="25"/>
      <c r="M54" s="25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2:37" x14ac:dyDescent="0.15">
      <c r="B55" s="430" t="s">
        <v>131</v>
      </c>
      <c r="C55" s="430"/>
      <c r="D55" s="430"/>
      <c r="E55" s="430"/>
      <c r="F55" s="430"/>
      <c r="G55" s="430"/>
      <c r="H55" s="430"/>
      <c r="I55" s="430"/>
      <c r="J55" s="430"/>
      <c r="K55" s="430"/>
      <c r="L55" s="430"/>
      <c r="M55" s="430"/>
      <c r="N55" s="3"/>
      <c r="O55" s="3"/>
      <c r="P55" s="3"/>
      <c r="Q55" s="3"/>
    </row>
    <row r="56" spans="2:37" x14ac:dyDescent="0.15">
      <c r="B56" s="380"/>
      <c r="C56" s="380"/>
      <c r="D56" s="380"/>
      <c r="E56" s="380"/>
      <c r="F56" s="380"/>
      <c r="G56" s="380"/>
      <c r="H56" s="380"/>
      <c r="I56" s="380"/>
      <c r="J56" s="380"/>
      <c r="K56" s="380"/>
      <c r="L56" s="380"/>
      <c r="M56" s="380"/>
    </row>
    <row r="58" spans="2:37" x14ac:dyDescent="0.15">
      <c r="H58" s="25"/>
      <c r="I58" s="25"/>
      <c r="J58" s="25"/>
      <c r="K58" s="25"/>
      <c r="L58" s="25"/>
      <c r="M58" s="25"/>
      <c r="N58" s="25"/>
    </row>
    <row r="59" spans="2:37" x14ac:dyDescent="0.15">
      <c r="H59" s="25"/>
      <c r="I59" s="25"/>
      <c r="J59" s="25"/>
      <c r="K59" s="25"/>
    </row>
  </sheetData>
  <mergeCells count="36">
    <mergeCell ref="B56:M56"/>
    <mergeCell ref="H3:J3"/>
    <mergeCell ref="E3:G3"/>
    <mergeCell ref="C45:D45"/>
    <mergeCell ref="B46:D46"/>
    <mergeCell ref="B47:B52"/>
    <mergeCell ref="C47:D47"/>
    <mergeCell ref="B3:D3"/>
    <mergeCell ref="C49:D49"/>
    <mergeCell ref="K3:M3"/>
    <mergeCell ref="B5:B45"/>
    <mergeCell ref="C5:D5"/>
    <mergeCell ref="C6:D6"/>
    <mergeCell ref="C7:D7"/>
    <mergeCell ref="C8:D8"/>
    <mergeCell ref="C32:D32"/>
    <mergeCell ref="B55:M55"/>
    <mergeCell ref="C52:D52"/>
    <mergeCell ref="C44:D44"/>
    <mergeCell ref="C38:D38"/>
    <mergeCell ref="C40:D40"/>
    <mergeCell ref="C43:D43"/>
    <mergeCell ref="K2:M2"/>
    <mergeCell ref="C51:D51"/>
    <mergeCell ref="C48:D48"/>
    <mergeCell ref="C39:D39"/>
    <mergeCell ref="C42:D42"/>
    <mergeCell ref="C41:D41"/>
    <mergeCell ref="C34:D34"/>
    <mergeCell ref="C50:D50"/>
    <mergeCell ref="C35:D35"/>
    <mergeCell ref="C36:D36"/>
    <mergeCell ref="C33:D33"/>
    <mergeCell ref="B4:D4"/>
    <mergeCell ref="B2:J2"/>
    <mergeCell ref="C37:D37"/>
  </mergeCells>
  <phoneticPr fontId="3"/>
  <pageMargins left="0.51181102362204722" right="0.19685039370078741" top="0.59055118110236227" bottom="0" header="0.39370078740157483" footer="0.19685039370078741"/>
  <pageSetup paperSize="9" scale="93" orientation="portrait" blackAndWhite="1" r:id="rId1"/>
  <headerFooter alignWithMargins="0"/>
  <colBreaks count="1" manualBreakCount="1">
    <brk id="13" min="2" max="4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AK48"/>
  <sheetViews>
    <sheetView view="pageBreakPreview" zoomScaleNormal="100" zoomScaleSheetLayoutView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3.875" style="21" customWidth="1"/>
    <col min="2" max="2" width="3.375" style="21" customWidth="1"/>
    <col min="3" max="3" width="4.625" style="21" customWidth="1"/>
    <col min="4" max="4" width="6.125" style="21" customWidth="1"/>
    <col min="5" max="5" width="2" style="21" customWidth="1"/>
    <col min="6" max="6" width="6.625" style="21" customWidth="1"/>
    <col min="7" max="8" width="2" style="21" customWidth="1"/>
    <col min="9" max="9" width="6.625" style="21" customWidth="1"/>
    <col min="10" max="11" width="2" style="21" customWidth="1"/>
    <col min="12" max="12" width="6.625" style="21" customWidth="1"/>
    <col min="13" max="14" width="2" style="21" customWidth="1"/>
    <col min="15" max="15" width="6.625" style="21" customWidth="1"/>
    <col min="16" max="17" width="2" style="21" customWidth="1"/>
    <col min="18" max="18" width="6.625" style="21" customWidth="1"/>
    <col min="19" max="20" width="2" style="21" customWidth="1"/>
    <col min="21" max="21" width="6.625" style="21" customWidth="1"/>
    <col min="22" max="23" width="2" style="21" customWidth="1"/>
    <col min="24" max="24" width="6.625" style="23" customWidth="1"/>
    <col min="25" max="26" width="2" style="21" customWidth="1"/>
    <col min="27" max="27" width="6.625" style="21" customWidth="1"/>
    <col min="28" max="28" width="2" style="21" customWidth="1"/>
    <col min="29" max="29" width="4.125" style="21" customWidth="1"/>
    <col min="30" max="30" width="7.75" style="23" customWidth="1"/>
    <col min="31" max="35" width="6.625" style="23" customWidth="1"/>
    <col min="36" max="38" width="8.625" style="21" customWidth="1"/>
    <col min="39" max="16384" width="9" style="21"/>
  </cols>
  <sheetData>
    <row r="1" spans="2:37" x14ac:dyDescent="0.15"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7"/>
      <c r="Y1" s="46"/>
      <c r="Z1" s="46"/>
      <c r="AA1" s="46"/>
    </row>
    <row r="2" spans="2:37" ht="27" customHeight="1" x14ac:dyDescent="0.15">
      <c r="B2" s="19" t="s">
        <v>62</v>
      </c>
      <c r="C2" s="20"/>
      <c r="D2" s="20"/>
      <c r="E2" s="20"/>
      <c r="F2" s="20"/>
      <c r="G2" s="20"/>
      <c r="H2" s="20"/>
      <c r="U2" s="561" t="s">
        <v>196</v>
      </c>
      <c r="V2" s="561"/>
      <c r="W2" s="561"/>
      <c r="X2" s="561"/>
      <c r="Y2" s="561"/>
      <c r="Z2" s="561"/>
      <c r="AA2" s="561"/>
      <c r="AB2" s="561"/>
    </row>
    <row r="3" spans="2:37" ht="25.5" customHeight="1" x14ac:dyDescent="0.15">
      <c r="B3" s="157"/>
      <c r="C3" s="588" t="s">
        <v>159</v>
      </c>
      <c r="D3" s="589"/>
      <c r="E3" s="565" t="s">
        <v>63</v>
      </c>
      <c r="F3" s="563"/>
      <c r="G3" s="563"/>
      <c r="H3" s="563"/>
      <c r="I3" s="563"/>
      <c r="J3" s="563"/>
      <c r="K3" s="563"/>
      <c r="L3" s="563"/>
      <c r="M3" s="564"/>
      <c r="N3" s="563" t="s">
        <v>64</v>
      </c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4"/>
      <c r="Z3" s="562" t="s">
        <v>119</v>
      </c>
      <c r="AA3" s="420"/>
      <c r="AB3" s="366"/>
    </row>
    <row r="4" spans="2:37" ht="25.5" customHeight="1" x14ac:dyDescent="0.15">
      <c r="B4" s="77"/>
      <c r="D4" s="165"/>
      <c r="E4" s="365" t="s">
        <v>114</v>
      </c>
      <c r="F4" s="420"/>
      <c r="G4" s="420"/>
      <c r="H4" s="365" t="s">
        <v>115</v>
      </c>
      <c r="I4" s="420"/>
      <c r="J4" s="366"/>
      <c r="K4" s="420" t="s">
        <v>116</v>
      </c>
      <c r="L4" s="420"/>
      <c r="M4" s="366"/>
      <c r="N4" s="420" t="s">
        <v>117</v>
      </c>
      <c r="O4" s="420"/>
      <c r="P4" s="420"/>
      <c r="Q4" s="565" t="s">
        <v>65</v>
      </c>
      <c r="R4" s="563"/>
      <c r="S4" s="563"/>
      <c r="T4" s="563"/>
      <c r="U4" s="563"/>
      <c r="V4" s="564"/>
      <c r="W4" s="365" t="s">
        <v>118</v>
      </c>
      <c r="X4" s="420"/>
      <c r="Y4" s="366"/>
      <c r="Z4" s="362"/>
      <c r="AA4" s="362"/>
      <c r="AB4" s="352"/>
    </row>
    <row r="5" spans="2:37" ht="25.5" customHeight="1" x14ac:dyDescent="0.15">
      <c r="B5" s="161" t="s">
        <v>5</v>
      </c>
      <c r="C5" s="162"/>
      <c r="D5" s="166"/>
      <c r="E5" s="566"/>
      <c r="F5" s="419"/>
      <c r="G5" s="419"/>
      <c r="H5" s="566"/>
      <c r="I5" s="419"/>
      <c r="J5" s="361"/>
      <c r="K5" s="419"/>
      <c r="L5" s="419"/>
      <c r="M5" s="361"/>
      <c r="N5" s="419"/>
      <c r="O5" s="419"/>
      <c r="P5" s="419"/>
      <c r="Q5" s="565" t="s">
        <v>3</v>
      </c>
      <c r="R5" s="563"/>
      <c r="S5" s="564"/>
      <c r="T5" s="563" t="s">
        <v>66</v>
      </c>
      <c r="U5" s="563"/>
      <c r="V5" s="564"/>
      <c r="W5" s="566"/>
      <c r="X5" s="419"/>
      <c r="Y5" s="361"/>
      <c r="Z5" s="419"/>
      <c r="AA5" s="419"/>
      <c r="AB5" s="361"/>
    </row>
    <row r="6" spans="2:37" ht="17.25" customHeight="1" x14ac:dyDescent="0.15">
      <c r="B6" s="567" t="s">
        <v>7</v>
      </c>
      <c r="C6" s="362">
        <v>25</v>
      </c>
      <c r="D6" s="352"/>
      <c r="E6" s="553">
        <v>51</v>
      </c>
      <c r="F6" s="554"/>
      <c r="G6" s="554"/>
      <c r="H6" s="553">
        <v>48</v>
      </c>
      <c r="I6" s="554"/>
      <c r="J6" s="555"/>
      <c r="K6" s="556">
        <v>16656</v>
      </c>
      <c r="L6" s="554"/>
      <c r="M6" s="555"/>
      <c r="N6" s="556">
        <v>3363</v>
      </c>
      <c r="O6" s="554"/>
      <c r="P6" s="554"/>
      <c r="Q6" s="553">
        <v>3196</v>
      </c>
      <c r="R6" s="554"/>
      <c r="S6" s="555"/>
      <c r="T6" s="556">
        <v>260</v>
      </c>
      <c r="U6" s="554"/>
      <c r="V6" s="555"/>
      <c r="W6" s="553">
        <v>226880</v>
      </c>
      <c r="X6" s="554"/>
      <c r="Y6" s="555"/>
      <c r="Z6" s="556">
        <v>2255</v>
      </c>
      <c r="AA6" s="554"/>
      <c r="AB6" s="555"/>
    </row>
    <row r="7" spans="2:37" ht="17.25" customHeight="1" x14ac:dyDescent="0.15">
      <c r="B7" s="568"/>
      <c r="C7" s="362">
        <v>26</v>
      </c>
      <c r="D7" s="352"/>
      <c r="E7" s="553">
        <v>53</v>
      </c>
      <c r="F7" s="554"/>
      <c r="G7" s="554"/>
      <c r="H7" s="553">
        <v>42</v>
      </c>
      <c r="I7" s="554"/>
      <c r="J7" s="555"/>
      <c r="K7" s="556">
        <v>16750</v>
      </c>
      <c r="L7" s="554"/>
      <c r="M7" s="555"/>
      <c r="N7" s="556">
        <v>3297</v>
      </c>
      <c r="O7" s="554"/>
      <c r="P7" s="554"/>
      <c r="Q7" s="553">
        <v>3167</v>
      </c>
      <c r="R7" s="554"/>
      <c r="S7" s="555"/>
      <c r="T7" s="556">
        <v>274</v>
      </c>
      <c r="U7" s="554"/>
      <c r="V7" s="555"/>
      <c r="W7" s="553">
        <v>228069</v>
      </c>
      <c r="X7" s="554"/>
      <c r="Y7" s="555"/>
      <c r="Z7" s="556">
        <v>2244</v>
      </c>
      <c r="AA7" s="554"/>
      <c r="AB7" s="555"/>
    </row>
    <row r="8" spans="2:37" ht="17.25" customHeight="1" x14ac:dyDescent="0.15">
      <c r="B8" s="568"/>
      <c r="C8" s="362">
        <v>27</v>
      </c>
      <c r="D8" s="352"/>
      <c r="E8" s="553">
        <v>63</v>
      </c>
      <c r="F8" s="554"/>
      <c r="G8" s="554"/>
      <c r="H8" s="553">
        <v>44</v>
      </c>
      <c r="I8" s="554"/>
      <c r="J8" s="555"/>
      <c r="K8" s="556">
        <v>16930</v>
      </c>
      <c r="L8" s="554"/>
      <c r="M8" s="555"/>
      <c r="N8" s="556">
        <v>3427</v>
      </c>
      <c r="O8" s="554"/>
      <c r="P8" s="554"/>
      <c r="Q8" s="553">
        <v>3159</v>
      </c>
      <c r="R8" s="554"/>
      <c r="S8" s="555"/>
      <c r="T8" s="556">
        <v>242</v>
      </c>
      <c r="U8" s="554"/>
      <c r="V8" s="555"/>
      <c r="W8" s="553">
        <v>230214</v>
      </c>
      <c r="X8" s="554"/>
      <c r="Y8" s="555"/>
      <c r="Z8" s="556">
        <v>2202</v>
      </c>
      <c r="AA8" s="554"/>
      <c r="AB8" s="555"/>
    </row>
    <row r="9" spans="2:37" ht="17.25" customHeight="1" x14ac:dyDescent="0.15">
      <c r="B9" s="568"/>
      <c r="C9" s="362">
        <v>28</v>
      </c>
      <c r="D9" s="352"/>
      <c r="E9" s="553">
        <v>66</v>
      </c>
      <c r="F9" s="554"/>
      <c r="G9" s="554"/>
      <c r="H9" s="553">
        <v>47</v>
      </c>
      <c r="I9" s="554"/>
      <c r="J9" s="555"/>
      <c r="K9" s="556">
        <v>17147</v>
      </c>
      <c r="L9" s="554"/>
      <c r="M9" s="555"/>
      <c r="N9" s="556">
        <v>3614</v>
      </c>
      <c r="O9" s="554"/>
      <c r="P9" s="554"/>
      <c r="Q9" s="553">
        <v>3156</v>
      </c>
      <c r="R9" s="554"/>
      <c r="S9" s="555"/>
      <c r="T9" s="556">
        <v>208</v>
      </c>
      <c r="U9" s="554"/>
      <c r="V9" s="555"/>
      <c r="W9" s="553">
        <v>233132</v>
      </c>
      <c r="X9" s="554"/>
      <c r="Y9" s="555"/>
      <c r="Z9" s="556">
        <v>2161</v>
      </c>
      <c r="AA9" s="554"/>
      <c r="AB9" s="555"/>
    </row>
    <row r="10" spans="2:37" ht="17.25" customHeight="1" x14ac:dyDescent="0.15">
      <c r="B10" s="568"/>
      <c r="C10" s="362">
        <v>29</v>
      </c>
      <c r="D10" s="352"/>
      <c r="E10" s="553">
        <v>65</v>
      </c>
      <c r="F10" s="554"/>
      <c r="G10" s="554"/>
      <c r="H10" s="553">
        <v>38</v>
      </c>
      <c r="I10" s="554"/>
      <c r="J10" s="555"/>
      <c r="K10" s="556">
        <v>17508</v>
      </c>
      <c r="L10" s="554"/>
      <c r="M10" s="555"/>
      <c r="N10" s="556">
        <v>3562</v>
      </c>
      <c r="O10" s="554"/>
      <c r="P10" s="554"/>
      <c r="Q10" s="553">
        <v>3164</v>
      </c>
      <c r="R10" s="554"/>
      <c r="S10" s="555"/>
      <c r="T10" s="556">
        <v>200</v>
      </c>
      <c r="U10" s="554"/>
      <c r="V10" s="555"/>
      <c r="W10" s="553">
        <v>239933</v>
      </c>
      <c r="X10" s="554"/>
      <c r="Y10" s="555"/>
      <c r="Z10" s="556">
        <v>2166</v>
      </c>
      <c r="AA10" s="554"/>
      <c r="AB10" s="555"/>
    </row>
    <row r="11" spans="2:37" ht="17.25" customHeight="1" x14ac:dyDescent="0.15">
      <c r="B11" s="568"/>
      <c r="C11" s="362">
        <v>30</v>
      </c>
      <c r="D11" s="352"/>
      <c r="E11" s="553">
        <v>50</v>
      </c>
      <c r="F11" s="554"/>
      <c r="G11" s="554"/>
      <c r="H11" s="553">
        <v>43</v>
      </c>
      <c r="I11" s="554"/>
      <c r="J11" s="555"/>
      <c r="K11" s="556">
        <v>17667</v>
      </c>
      <c r="L11" s="554"/>
      <c r="M11" s="555"/>
      <c r="N11" s="556">
        <v>3377</v>
      </c>
      <c r="O11" s="554"/>
      <c r="P11" s="554"/>
      <c r="Q11" s="553">
        <v>3184</v>
      </c>
      <c r="R11" s="554"/>
      <c r="S11" s="555"/>
      <c r="T11" s="556">
        <v>159</v>
      </c>
      <c r="U11" s="554"/>
      <c r="V11" s="555"/>
      <c r="W11" s="553">
        <v>241980</v>
      </c>
      <c r="X11" s="554"/>
      <c r="Y11" s="555"/>
      <c r="Z11" s="556">
        <v>2210</v>
      </c>
      <c r="AA11" s="554"/>
      <c r="AB11" s="555"/>
    </row>
    <row r="12" spans="2:37" ht="17.25" customHeight="1" x14ac:dyDescent="0.15">
      <c r="B12" s="569"/>
      <c r="C12" s="360" t="s">
        <v>239</v>
      </c>
      <c r="D12" s="361"/>
      <c r="E12" s="560">
        <v>50</v>
      </c>
      <c r="F12" s="558"/>
      <c r="G12" s="558"/>
      <c r="H12" s="560">
        <v>43</v>
      </c>
      <c r="I12" s="558"/>
      <c r="J12" s="559"/>
      <c r="K12" s="557">
        <v>17728</v>
      </c>
      <c r="L12" s="558"/>
      <c r="M12" s="559"/>
      <c r="N12" s="557">
        <v>3372</v>
      </c>
      <c r="O12" s="558"/>
      <c r="P12" s="558"/>
      <c r="Q12" s="560">
        <v>3217</v>
      </c>
      <c r="R12" s="558"/>
      <c r="S12" s="559"/>
      <c r="T12" s="557">
        <v>209</v>
      </c>
      <c r="U12" s="558"/>
      <c r="V12" s="559"/>
      <c r="W12" s="560">
        <v>243913</v>
      </c>
      <c r="X12" s="558"/>
      <c r="Y12" s="559"/>
      <c r="Z12" s="557">
        <v>2231</v>
      </c>
      <c r="AA12" s="558"/>
      <c r="AB12" s="559"/>
      <c r="AD12" s="209"/>
      <c r="AE12" s="209"/>
      <c r="AF12" s="209"/>
      <c r="AG12" s="209"/>
      <c r="AH12" s="209"/>
      <c r="AI12" s="209"/>
      <c r="AJ12" s="208"/>
      <c r="AK12" s="208"/>
    </row>
    <row r="13" spans="2:37" ht="17.25" customHeight="1" x14ac:dyDescent="0.15">
      <c r="B13" s="355" t="s">
        <v>218</v>
      </c>
      <c r="C13" s="356"/>
      <c r="D13" s="90" t="s">
        <v>227</v>
      </c>
      <c r="E13" s="551">
        <v>47</v>
      </c>
      <c r="F13" s="552"/>
      <c r="G13" s="552"/>
      <c r="H13" s="415">
        <v>18</v>
      </c>
      <c r="I13" s="416"/>
      <c r="J13" s="417"/>
      <c r="K13" s="416">
        <v>17711</v>
      </c>
      <c r="L13" s="416"/>
      <c r="M13" s="417"/>
      <c r="N13" s="416">
        <v>2791</v>
      </c>
      <c r="O13" s="416"/>
      <c r="P13" s="416"/>
      <c r="Q13" s="415">
        <v>2572</v>
      </c>
      <c r="R13" s="416"/>
      <c r="S13" s="417"/>
      <c r="T13" s="416">
        <v>182</v>
      </c>
      <c r="U13" s="416"/>
      <c r="V13" s="417"/>
      <c r="W13" s="415">
        <v>244335</v>
      </c>
      <c r="X13" s="416"/>
      <c r="Y13" s="417"/>
      <c r="Z13" s="416">
        <v>1706</v>
      </c>
      <c r="AA13" s="416"/>
      <c r="AB13" s="417"/>
      <c r="AC13" s="58"/>
      <c r="AD13" s="209"/>
    </row>
    <row r="14" spans="2:37" ht="17.25" customHeight="1" x14ac:dyDescent="0.15">
      <c r="B14" s="77"/>
      <c r="D14" s="91"/>
      <c r="E14" s="396"/>
      <c r="F14" s="397"/>
      <c r="G14" s="397"/>
      <c r="H14" s="396"/>
      <c r="I14" s="397"/>
      <c r="J14" s="398"/>
      <c r="K14" s="397"/>
      <c r="L14" s="397"/>
      <c r="M14" s="398"/>
      <c r="N14" s="397"/>
      <c r="O14" s="397"/>
      <c r="P14" s="397"/>
      <c r="Q14" s="396"/>
      <c r="R14" s="397"/>
      <c r="S14" s="398"/>
      <c r="T14" s="397"/>
      <c r="U14" s="397"/>
      <c r="V14" s="398"/>
      <c r="W14" s="396"/>
      <c r="X14" s="397"/>
      <c r="Y14" s="398"/>
      <c r="Z14" s="397"/>
      <c r="AA14" s="397"/>
      <c r="AB14" s="398"/>
      <c r="AC14" s="58"/>
      <c r="AD14" s="209"/>
    </row>
    <row r="15" spans="2:37" ht="17.25" customHeight="1" x14ac:dyDescent="0.15">
      <c r="B15" s="80"/>
      <c r="C15" s="202"/>
      <c r="D15" s="90" t="s">
        <v>228</v>
      </c>
      <c r="E15" s="551">
        <v>44</v>
      </c>
      <c r="F15" s="552"/>
      <c r="G15" s="552"/>
      <c r="H15" s="415">
        <v>18</v>
      </c>
      <c r="I15" s="416"/>
      <c r="J15" s="417"/>
      <c r="K15" s="416">
        <v>17736</v>
      </c>
      <c r="L15" s="416"/>
      <c r="M15" s="417"/>
      <c r="N15" s="416">
        <v>2419</v>
      </c>
      <c r="O15" s="416"/>
      <c r="P15" s="416"/>
      <c r="Q15" s="415">
        <v>2331</v>
      </c>
      <c r="R15" s="416"/>
      <c r="S15" s="417"/>
      <c r="T15" s="416">
        <v>150</v>
      </c>
      <c r="U15" s="416"/>
      <c r="V15" s="417"/>
      <c r="W15" s="415">
        <v>244387</v>
      </c>
      <c r="X15" s="416"/>
      <c r="Y15" s="417"/>
      <c r="Z15" s="416">
        <v>1631</v>
      </c>
      <c r="AA15" s="416"/>
      <c r="AB15" s="417"/>
    </row>
    <row r="16" spans="2:37" ht="17.25" customHeight="1" x14ac:dyDescent="0.15">
      <c r="B16" s="355" t="s">
        <v>230</v>
      </c>
      <c r="C16" s="356"/>
      <c r="D16" s="90" t="s">
        <v>229</v>
      </c>
      <c r="E16" s="551">
        <v>33</v>
      </c>
      <c r="F16" s="552"/>
      <c r="G16" s="552"/>
      <c r="H16" s="415">
        <v>22</v>
      </c>
      <c r="I16" s="416"/>
      <c r="J16" s="417"/>
      <c r="K16" s="416">
        <v>17747</v>
      </c>
      <c r="L16" s="416"/>
      <c r="M16" s="417"/>
      <c r="N16" s="416">
        <v>2471</v>
      </c>
      <c r="O16" s="416"/>
      <c r="P16" s="416"/>
      <c r="Q16" s="415">
        <v>3250</v>
      </c>
      <c r="R16" s="416"/>
      <c r="S16" s="417"/>
      <c r="T16" s="416">
        <v>212</v>
      </c>
      <c r="U16" s="416"/>
      <c r="V16" s="417"/>
      <c r="W16" s="415">
        <v>243578</v>
      </c>
      <c r="X16" s="416"/>
      <c r="Y16" s="417"/>
      <c r="Z16" s="416">
        <v>2267</v>
      </c>
      <c r="AA16" s="416"/>
      <c r="AB16" s="417"/>
    </row>
    <row r="17" spans="2:35" ht="17.25" customHeight="1" x14ac:dyDescent="0.15">
      <c r="B17" s="102"/>
      <c r="C17" s="67"/>
      <c r="D17" s="90" t="s">
        <v>234</v>
      </c>
      <c r="E17" s="551">
        <v>50</v>
      </c>
      <c r="F17" s="552"/>
      <c r="G17" s="552"/>
      <c r="H17" s="415">
        <v>24</v>
      </c>
      <c r="I17" s="416"/>
      <c r="J17" s="417"/>
      <c r="K17" s="416">
        <v>17773</v>
      </c>
      <c r="L17" s="416"/>
      <c r="M17" s="417"/>
      <c r="N17" s="416">
        <v>2438</v>
      </c>
      <c r="O17" s="416"/>
      <c r="P17" s="416"/>
      <c r="Q17" s="415">
        <v>2485</v>
      </c>
      <c r="R17" s="416"/>
      <c r="S17" s="417"/>
      <c r="T17" s="416">
        <v>168</v>
      </c>
      <c r="U17" s="416"/>
      <c r="V17" s="417"/>
      <c r="W17" s="415">
        <v>243525</v>
      </c>
      <c r="X17" s="416"/>
      <c r="Y17" s="417"/>
      <c r="Z17" s="416">
        <v>1736</v>
      </c>
      <c r="AA17" s="416"/>
      <c r="AB17" s="417"/>
    </row>
    <row r="18" spans="2:35" ht="17.25" customHeight="1" x14ac:dyDescent="0.15">
      <c r="B18" s="80"/>
      <c r="C18" s="228"/>
      <c r="D18" s="90" t="s">
        <v>213</v>
      </c>
      <c r="E18" s="551">
        <v>52</v>
      </c>
      <c r="F18" s="552"/>
      <c r="G18" s="552"/>
      <c r="H18" s="415">
        <v>37</v>
      </c>
      <c r="I18" s="416"/>
      <c r="J18" s="417"/>
      <c r="K18" s="416">
        <v>17785</v>
      </c>
      <c r="L18" s="416"/>
      <c r="M18" s="417"/>
      <c r="N18" s="416">
        <v>2963</v>
      </c>
      <c r="O18" s="416"/>
      <c r="P18" s="416"/>
      <c r="Q18" s="415">
        <v>3120</v>
      </c>
      <c r="R18" s="416"/>
      <c r="S18" s="417"/>
      <c r="T18" s="416">
        <v>321</v>
      </c>
      <c r="U18" s="416"/>
      <c r="V18" s="417"/>
      <c r="W18" s="415">
        <v>243346</v>
      </c>
      <c r="X18" s="416"/>
      <c r="Y18" s="417"/>
      <c r="Z18" s="416">
        <v>2210</v>
      </c>
      <c r="AA18" s="416"/>
      <c r="AB18" s="417"/>
    </row>
    <row r="19" spans="2:35" ht="17.25" customHeight="1" x14ac:dyDescent="0.15">
      <c r="B19" s="80"/>
      <c r="C19" s="232"/>
      <c r="D19" s="90" t="s">
        <v>215</v>
      </c>
      <c r="E19" s="551">
        <v>106</v>
      </c>
      <c r="F19" s="552"/>
      <c r="G19" s="552"/>
      <c r="H19" s="415">
        <v>59</v>
      </c>
      <c r="I19" s="416"/>
      <c r="J19" s="417"/>
      <c r="K19" s="416">
        <v>17832</v>
      </c>
      <c r="L19" s="416"/>
      <c r="M19" s="417"/>
      <c r="N19" s="416">
        <v>6779</v>
      </c>
      <c r="O19" s="416"/>
      <c r="P19" s="416"/>
      <c r="Q19" s="415">
        <v>6621</v>
      </c>
      <c r="R19" s="416"/>
      <c r="S19" s="417"/>
      <c r="T19" s="416">
        <v>456</v>
      </c>
      <c r="U19" s="416"/>
      <c r="V19" s="417"/>
      <c r="W19" s="415">
        <v>243527</v>
      </c>
      <c r="X19" s="416"/>
      <c r="Y19" s="417"/>
      <c r="Z19" s="416">
        <v>4682</v>
      </c>
      <c r="AA19" s="416"/>
      <c r="AB19" s="417"/>
    </row>
    <row r="20" spans="2:35" s="50" customFormat="1" ht="17.25" customHeight="1" x14ac:dyDescent="0.15">
      <c r="B20" s="80"/>
      <c r="C20" s="240"/>
      <c r="D20" s="90" t="s">
        <v>216</v>
      </c>
      <c r="E20" s="551">
        <v>77</v>
      </c>
      <c r="F20" s="552"/>
      <c r="G20" s="552"/>
      <c r="H20" s="415">
        <v>44</v>
      </c>
      <c r="I20" s="416"/>
      <c r="J20" s="417"/>
      <c r="K20" s="416">
        <v>17862</v>
      </c>
      <c r="L20" s="416"/>
      <c r="M20" s="417"/>
      <c r="N20" s="416">
        <v>4689</v>
      </c>
      <c r="O20" s="416"/>
      <c r="P20" s="416"/>
      <c r="Q20" s="415">
        <v>3258</v>
      </c>
      <c r="R20" s="416"/>
      <c r="S20" s="417"/>
      <c r="T20" s="416">
        <v>473</v>
      </c>
      <c r="U20" s="416"/>
      <c r="V20" s="417"/>
      <c r="W20" s="415">
        <v>244904</v>
      </c>
      <c r="X20" s="416"/>
      <c r="Y20" s="417"/>
      <c r="Z20" s="416">
        <v>2063</v>
      </c>
      <c r="AA20" s="416"/>
      <c r="AB20" s="417"/>
      <c r="AD20" s="210"/>
      <c r="AE20" s="210"/>
      <c r="AF20" s="210"/>
      <c r="AG20" s="210"/>
      <c r="AH20" s="210"/>
      <c r="AI20" s="210"/>
    </row>
    <row r="21" spans="2:35" ht="17.25" customHeight="1" x14ac:dyDescent="0.15">
      <c r="B21" s="102"/>
      <c r="C21" s="67"/>
      <c r="D21" s="90" t="s">
        <v>217</v>
      </c>
      <c r="E21" s="551">
        <v>71</v>
      </c>
      <c r="F21" s="552"/>
      <c r="G21" s="552"/>
      <c r="H21" s="415">
        <v>51</v>
      </c>
      <c r="I21" s="416"/>
      <c r="J21" s="417"/>
      <c r="K21" s="416">
        <v>17879</v>
      </c>
      <c r="L21" s="416"/>
      <c r="M21" s="417"/>
      <c r="N21" s="416">
        <v>3615</v>
      </c>
      <c r="O21" s="416"/>
      <c r="P21" s="416"/>
      <c r="Q21" s="415">
        <v>2744</v>
      </c>
      <c r="R21" s="416"/>
      <c r="S21" s="417"/>
      <c r="T21" s="416">
        <v>193</v>
      </c>
      <c r="U21" s="416"/>
      <c r="V21" s="417"/>
      <c r="W21" s="415">
        <v>245664</v>
      </c>
      <c r="X21" s="416"/>
      <c r="Y21" s="417"/>
      <c r="Z21" s="416">
        <v>1793</v>
      </c>
      <c r="AA21" s="416"/>
      <c r="AB21" s="417"/>
    </row>
    <row r="22" spans="2:35" ht="17.25" customHeight="1" x14ac:dyDescent="0.15">
      <c r="B22" s="102"/>
      <c r="C22" s="67"/>
      <c r="D22" s="90" t="s">
        <v>219</v>
      </c>
      <c r="E22" s="551">
        <v>78</v>
      </c>
      <c r="F22" s="552"/>
      <c r="G22" s="552"/>
      <c r="H22" s="415">
        <v>39</v>
      </c>
      <c r="I22" s="416"/>
      <c r="J22" s="417"/>
      <c r="K22" s="416">
        <v>17915</v>
      </c>
      <c r="L22" s="416"/>
      <c r="M22" s="417"/>
      <c r="N22" s="416">
        <v>2799</v>
      </c>
      <c r="O22" s="416"/>
      <c r="P22" s="416"/>
      <c r="Q22" s="415">
        <v>2730</v>
      </c>
      <c r="R22" s="416"/>
      <c r="S22" s="417"/>
      <c r="T22" s="416">
        <v>144</v>
      </c>
      <c r="U22" s="416"/>
      <c r="V22" s="417"/>
      <c r="W22" s="415">
        <v>245073</v>
      </c>
      <c r="X22" s="416"/>
      <c r="Y22" s="417"/>
      <c r="Z22" s="416">
        <v>1878</v>
      </c>
      <c r="AA22" s="416"/>
      <c r="AB22" s="417"/>
    </row>
    <row r="23" spans="2:35" ht="17.25" customHeight="1" x14ac:dyDescent="0.15">
      <c r="B23" s="102"/>
      <c r="C23" s="67"/>
      <c r="D23" s="90" t="s">
        <v>223</v>
      </c>
      <c r="E23" s="551">
        <v>48</v>
      </c>
      <c r="F23" s="552"/>
      <c r="G23" s="552"/>
      <c r="H23" s="415">
        <v>17</v>
      </c>
      <c r="I23" s="416"/>
      <c r="J23" s="417"/>
      <c r="K23" s="416">
        <v>17947</v>
      </c>
      <c r="L23" s="416"/>
      <c r="M23" s="417"/>
      <c r="N23" s="416">
        <v>2528</v>
      </c>
      <c r="O23" s="416"/>
      <c r="P23" s="416"/>
      <c r="Q23" s="415">
        <v>2493</v>
      </c>
      <c r="R23" s="416"/>
      <c r="S23" s="417"/>
      <c r="T23" s="416">
        <v>187</v>
      </c>
      <c r="U23" s="416"/>
      <c r="V23" s="417"/>
      <c r="W23" s="415">
        <v>244884</v>
      </c>
      <c r="X23" s="416"/>
      <c r="Y23" s="417"/>
      <c r="Z23" s="416">
        <v>1703</v>
      </c>
      <c r="AA23" s="416"/>
      <c r="AB23" s="417"/>
    </row>
    <row r="24" spans="2:35" ht="17.25" customHeight="1" x14ac:dyDescent="0.15">
      <c r="B24" s="102"/>
      <c r="C24" s="67"/>
      <c r="D24" s="90" t="s">
        <v>225</v>
      </c>
      <c r="E24" s="551">
        <v>65</v>
      </c>
      <c r="F24" s="552"/>
      <c r="G24" s="552"/>
      <c r="H24" s="415">
        <v>139</v>
      </c>
      <c r="I24" s="416"/>
      <c r="J24" s="417"/>
      <c r="K24" s="416">
        <v>17876</v>
      </c>
      <c r="L24" s="416"/>
      <c r="M24" s="417"/>
      <c r="N24" s="416">
        <v>2496</v>
      </c>
      <c r="O24" s="416"/>
      <c r="P24" s="416"/>
      <c r="Q24" s="415">
        <v>2502</v>
      </c>
      <c r="R24" s="416"/>
      <c r="S24" s="417"/>
      <c r="T24" s="416">
        <v>158</v>
      </c>
      <c r="U24" s="416"/>
      <c r="V24" s="417"/>
      <c r="W24" s="415">
        <v>244836</v>
      </c>
      <c r="X24" s="416"/>
      <c r="Y24" s="417"/>
      <c r="Z24" s="416">
        <v>1783</v>
      </c>
      <c r="AA24" s="416"/>
      <c r="AB24" s="417"/>
    </row>
    <row r="25" spans="2:35" ht="17.25" customHeight="1" x14ac:dyDescent="0.15">
      <c r="B25" s="80"/>
      <c r="C25" s="244"/>
      <c r="D25" s="90" t="s">
        <v>226</v>
      </c>
      <c r="E25" s="551">
        <v>53</v>
      </c>
      <c r="F25" s="552"/>
      <c r="G25" s="552"/>
      <c r="H25" s="415">
        <v>25</v>
      </c>
      <c r="I25" s="416"/>
      <c r="J25" s="417"/>
      <c r="K25" s="416">
        <v>17905</v>
      </c>
      <c r="L25" s="416"/>
      <c r="M25" s="417"/>
      <c r="N25" s="416">
        <v>2772</v>
      </c>
      <c r="O25" s="416"/>
      <c r="P25" s="416"/>
      <c r="Q25" s="415">
        <v>3226</v>
      </c>
      <c r="R25" s="416"/>
      <c r="S25" s="417"/>
      <c r="T25" s="416">
        <v>174</v>
      </c>
      <c r="U25" s="416"/>
      <c r="V25" s="417"/>
      <c r="W25" s="415">
        <v>244381</v>
      </c>
      <c r="X25" s="416"/>
      <c r="Y25" s="417"/>
      <c r="Z25" s="416">
        <v>2031</v>
      </c>
      <c r="AA25" s="416"/>
      <c r="AB25" s="417"/>
    </row>
    <row r="26" spans="2:35" ht="17.25" customHeight="1" x14ac:dyDescent="0.15">
      <c r="B26" s="204"/>
      <c r="C26" s="205"/>
      <c r="D26" s="95" t="s">
        <v>227</v>
      </c>
      <c r="E26" s="572">
        <f>SUM(E28,E30,E34,E36,E38,E40,E42)</f>
        <v>36</v>
      </c>
      <c r="F26" s="573"/>
      <c r="G26" s="573"/>
      <c r="H26" s="406">
        <f>SUM(H28,H30,H34,H36,H38,H40,H42)</f>
        <v>14</v>
      </c>
      <c r="I26" s="407"/>
      <c r="J26" s="408"/>
      <c r="K26" s="407">
        <f>SUM(K28,K30,K34,K36,K38,K40,K42)</f>
        <v>17927</v>
      </c>
      <c r="L26" s="407"/>
      <c r="M26" s="408"/>
      <c r="N26" s="407">
        <f>SUM(N28,N30,N34,N36,N38,N40,N42)</f>
        <v>2215</v>
      </c>
      <c r="O26" s="407"/>
      <c r="P26" s="407"/>
      <c r="Q26" s="406">
        <f>SUM(Q28,Q30,Q34,Q36,Q38,Q40,Q42)</f>
        <v>2058</v>
      </c>
      <c r="R26" s="407"/>
      <c r="S26" s="408"/>
      <c r="T26" s="407">
        <f>SUM(T28,T30,T34,T36,T38,T40,T42)</f>
        <v>102</v>
      </c>
      <c r="U26" s="407"/>
      <c r="V26" s="408"/>
      <c r="W26" s="406">
        <f>SUM(W28,W30,W34,W36,W38,W40,W42)</f>
        <v>244148</v>
      </c>
      <c r="X26" s="407"/>
      <c r="Y26" s="408"/>
      <c r="Z26" s="407">
        <f>SUM(Z28,Z30,Z34,Z36,Z38,Z40,Z42)</f>
        <v>1419</v>
      </c>
      <c r="AA26" s="407"/>
      <c r="AB26" s="408"/>
    </row>
    <row r="27" spans="2:35" ht="20.25" customHeight="1" x14ac:dyDescent="0.15">
      <c r="B27" s="576" t="s">
        <v>8</v>
      </c>
      <c r="C27" s="577"/>
      <c r="D27" s="578"/>
      <c r="E27" s="338">
        <f>IF(ISERROR((E26-E13)/E13*100),"―",(E26-E13)/E13*100)</f>
        <v>-23.404255319148938</v>
      </c>
      <c r="F27" s="339"/>
      <c r="G27" s="339"/>
      <c r="H27" s="338">
        <f>IF(ISERROR((H26-H13)/H13*100),"―",(H26-H13)/H13*100)</f>
        <v>-22.222222222222221</v>
      </c>
      <c r="I27" s="339"/>
      <c r="J27" s="373"/>
      <c r="K27" s="339">
        <f>IF(ISERROR((K26-K13)/K13*100),"―",(K26-K13)/K13*100)</f>
        <v>1.2195810513240359</v>
      </c>
      <c r="L27" s="339"/>
      <c r="M27" s="373"/>
      <c r="N27" s="339">
        <f>IF(ISERROR((N26-N13)/N13*100),"―",(N26-N13)/N13*100)</f>
        <v>-20.637764242207094</v>
      </c>
      <c r="O27" s="339"/>
      <c r="P27" s="339"/>
      <c r="Q27" s="338">
        <f>IF(ISERROR((Q26-Q13)/Q13*100),"―",(Q26-Q13)/Q13*100)</f>
        <v>-19.984447900466563</v>
      </c>
      <c r="R27" s="339"/>
      <c r="S27" s="373"/>
      <c r="T27" s="339">
        <f>IF(ISERROR((T26-T13)/T13*100),"―",(T26-T13)/T13*100)</f>
        <v>-43.956043956043956</v>
      </c>
      <c r="U27" s="339"/>
      <c r="V27" s="373"/>
      <c r="W27" s="338">
        <f>IF(ISERROR((W26-W13)/W13*100),"―",(W26-W13)/W13*100)</f>
        <v>-7.6534266478400559E-2</v>
      </c>
      <c r="X27" s="339"/>
      <c r="Y27" s="373"/>
      <c r="Z27" s="339">
        <f>IF(ISERROR((Z26-Z13)/Z13*100),"―",(Z26-Z13)/Z13*100)</f>
        <v>-16.82297772567409</v>
      </c>
      <c r="AA27" s="339"/>
      <c r="AB27" s="373"/>
    </row>
    <row r="28" spans="2:35" ht="17.25" customHeight="1" x14ac:dyDescent="0.15">
      <c r="B28" s="582" t="s">
        <v>88</v>
      </c>
      <c r="C28" s="410" t="s">
        <v>9</v>
      </c>
      <c r="D28" s="333"/>
      <c r="E28" s="571">
        <v>21</v>
      </c>
      <c r="F28" s="570"/>
      <c r="G28" s="570"/>
      <c r="H28" s="571">
        <v>10</v>
      </c>
      <c r="I28" s="570"/>
      <c r="J28" s="574"/>
      <c r="K28" s="570">
        <v>9034</v>
      </c>
      <c r="L28" s="570"/>
      <c r="M28" s="574"/>
      <c r="N28" s="570">
        <v>1378</v>
      </c>
      <c r="O28" s="570"/>
      <c r="P28" s="570"/>
      <c r="Q28" s="571">
        <v>1263</v>
      </c>
      <c r="R28" s="570"/>
      <c r="S28" s="574"/>
      <c r="T28" s="570">
        <v>74</v>
      </c>
      <c r="U28" s="570"/>
      <c r="V28" s="574"/>
      <c r="W28" s="571">
        <v>148550</v>
      </c>
      <c r="X28" s="570"/>
      <c r="Y28" s="574"/>
      <c r="Z28" s="570">
        <v>864</v>
      </c>
      <c r="AA28" s="570"/>
      <c r="AB28" s="574"/>
      <c r="AD28" s="23" t="s">
        <v>179</v>
      </c>
    </row>
    <row r="29" spans="2:35" ht="17.25" customHeight="1" x14ac:dyDescent="0.15">
      <c r="B29" s="580"/>
      <c r="C29" s="330"/>
      <c r="D29" s="331"/>
      <c r="E29" s="168" t="s">
        <v>125</v>
      </c>
      <c r="F29" s="169">
        <v>25</v>
      </c>
      <c r="G29" s="170" t="s">
        <v>126</v>
      </c>
      <c r="H29" s="168" t="s">
        <v>186</v>
      </c>
      <c r="I29" s="169">
        <v>6</v>
      </c>
      <c r="J29" s="171" t="s">
        <v>187</v>
      </c>
      <c r="K29" s="170" t="s">
        <v>186</v>
      </c>
      <c r="L29" s="169">
        <v>8888</v>
      </c>
      <c r="M29" s="171" t="s">
        <v>187</v>
      </c>
      <c r="N29" s="170" t="s">
        <v>186</v>
      </c>
      <c r="O29" s="169">
        <v>1696</v>
      </c>
      <c r="P29" s="170" t="s">
        <v>187</v>
      </c>
      <c r="Q29" s="168" t="s">
        <v>186</v>
      </c>
      <c r="R29" s="169">
        <v>1566</v>
      </c>
      <c r="S29" s="171" t="s">
        <v>187</v>
      </c>
      <c r="T29" s="170" t="s">
        <v>186</v>
      </c>
      <c r="U29" s="169">
        <v>54</v>
      </c>
      <c r="V29" s="171" t="s">
        <v>187</v>
      </c>
      <c r="W29" s="168" t="s">
        <v>186</v>
      </c>
      <c r="X29" s="169">
        <v>148538</v>
      </c>
      <c r="Y29" s="171" t="s">
        <v>187</v>
      </c>
      <c r="Z29" s="170" t="s">
        <v>186</v>
      </c>
      <c r="AA29" s="169">
        <v>1030</v>
      </c>
      <c r="AB29" s="171" t="s">
        <v>187</v>
      </c>
    </row>
    <row r="30" spans="2:35" ht="17.25" customHeight="1" x14ac:dyDescent="0.15">
      <c r="B30" s="580"/>
      <c r="C30" s="410" t="s">
        <v>10</v>
      </c>
      <c r="D30" s="333"/>
      <c r="E30" s="571">
        <v>3</v>
      </c>
      <c r="F30" s="570"/>
      <c r="G30" s="570"/>
      <c r="H30" s="571">
        <v>1</v>
      </c>
      <c r="I30" s="570"/>
      <c r="J30" s="574"/>
      <c r="K30" s="570">
        <v>1606</v>
      </c>
      <c r="L30" s="570"/>
      <c r="M30" s="574"/>
      <c r="N30" s="570">
        <v>118</v>
      </c>
      <c r="O30" s="570"/>
      <c r="P30" s="570"/>
      <c r="Q30" s="571">
        <v>110</v>
      </c>
      <c r="R30" s="570"/>
      <c r="S30" s="574"/>
      <c r="T30" s="570">
        <v>5</v>
      </c>
      <c r="U30" s="570"/>
      <c r="V30" s="574"/>
      <c r="W30" s="571">
        <v>13570</v>
      </c>
      <c r="X30" s="570"/>
      <c r="Y30" s="574"/>
      <c r="Z30" s="570">
        <v>77</v>
      </c>
      <c r="AA30" s="570"/>
      <c r="AB30" s="574"/>
    </row>
    <row r="31" spans="2:35" ht="17.25" customHeight="1" x14ac:dyDescent="0.15">
      <c r="B31" s="580"/>
      <c r="C31" s="410"/>
      <c r="D31" s="333"/>
      <c r="E31" s="168" t="s">
        <v>186</v>
      </c>
      <c r="F31" s="169">
        <v>3</v>
      </c>
      <c r="G31" s="170" t="s">
        <v>187</v>
      </c>
      <c r="H31" s="168" t="s">
        <v>186</v>
      </c>
      <c r="I31" s="169">
        <v>2</v>
      </c>
      <c r="J31" s="171" t="s">
        <v>187</v>
      </c>
      <c r="K31" s="170" t="s">
        <v>186</v>
      </c>
      <c r="L31" s="169">
        <v>1591</v>
      </c>
      <c r="M31" s="171" t="s">
        <v>187</v>
      </c>
      <c r="N31" s="170" t="s">
        <v>186</v>
      </c>
      <c r="O31" s="169">
        <v>198</v>
      </c>
      <c r="P31" s="170" t="s">
        <v>187</v>
      </c>
      <c r="Q31" s="168" t="s">
        <v>186</v>
      </c>
      <c r="R31" s="169">
        <v>148</v>
      </c>
      <c r="S31" s="171" t="s">
        <v>187</v>
      </c>
      <c r="T31" s="170" t="s">
        <v>186</v>
      </c>
      <c r="U31" s="169">
        <v>40</v>
      </c>
      <c r="V31" s="171" t="s">
        <v>187</v>
      </c>
      <c r="W31" s="168" t="s">
        <v>186</v>
      </c>
      <c r="X31" s="169">
        <v>13765</v>
      </c>
      <c r="Y31" s="171" t="s">
        <v>187</v>
      </c>
      <c r="Z31" s="170" t="s">
        <v>186</v>
      </c>
      <c r="AA31" s="169">
        <v>101</v>
      </c>
      <c r="AB31" s="171" t="s">
        <v>187</v>
      </c>
      <c r="AD31" s="38"/>
    </row>
    <row r="32" spans="2:35" ht="17.25" customHeight="1" x14ac:dyDescent="0.15">
      <c r="B32" s="163" t="s">
        <v>101</v>
      </c>
      <c r="C32" s="414" t="s">
        <v>105</v>
      </c>
      <c r="D32" s="347"/>
      <c r="E32" s="585">
        <v>2</v>
      </c>
      <c r="F32" s="586"/>
      <c r="G32" s="586"/>
      <c r="H32" s="585">
        <v>1</v>
      </c>
      <c r="I32" s="586"/>
      <c r="J32" s="587"/>
      <c r="K32" s="586">
        <v>398</v>
      </c>
      <c r="L32" s="586"/>
      <c r="M32" s="587"/>
      <c r="N32" s="586">
        <v>34</v>
      </c>
      <c r="O32" s="586"/>
      <c r="P32" s="586"/>
      <c r="Q32" s="585">
        <v>29</v>
      </c>
      <c r="R32" s="586"/>
      <c r="S32" s="587"/>
      <c r="T32" s="586">
        <v>2</v>
      </c>
      <c r="U32" s="586"/>
      <c r="V32" s="587"/>
      <c r="W32" s="585">
        <v>3214</v>
      </c>
      <c r="X32" s="586"/>
      <c r="Y32" s="587"/>
      <c r="Z32" s="586">
        <v>21</v>
      </c>
      <c r="AA32" s="586"/>
      <c r="AB32" s="587"/>
      <c r="AD32" s="210"/>
    </row>
    <row r="33" spans="2:30" ht="17.25" customHeight="1" x14ac:dyDescent="0.15">
      <c r="B33" s="164">
        <v>11</v>
      </c>
      <c r="C33" s="583"/>
      <c r="D33" s="584"/>
      <c r="E33" s="172" t="s">
        <v>186</v>
      </c>
      <c r="F33" s="173">
        <v>3</v>
      </c>
      <c r="G33" s="174" t="s">
        <v>187</v>
      </c>
      <c r="H33" s="172" t="s">
        <v>186</v>
      </c>
      <c r="I33" s="173">
        <v>0</v>
      </c>
      <c r="J33" s="175" t="s">
        <v>91</v>
      </c>
      <c r="K33" s="174" t="s">
        <v>186</v>
      </c>
      <c r="L33" s="173">
        <v>398</v>
      </c>
      <c r="M33" s="175" t="s">
        <v>187</v>
      </c>
      <c r="N33" s="174" t="s">
        <v>186</v>
      </c>
      <c r="O33" s="173">
        <v>24</v>
      </c>
      <c r="P33" s="174" t="s">
        <v>187</v>
      </c>
      <c r="Q33" s="172" t="s">
        <v>186</v>
      </c>
      <c r="R33" s="173">
        <v>16</v>
      </c>
      <c r="S33" s="175" t="s">
        <v>187</v>
      </c>
      <c r="T33" s="174" t="s">
        <v>186</v>
      </c>
      <c r="U33" s="173">
        <v>0</v>
      </c>
      <c r="V33" s="175" t="s">
        <v>187</v>
      </c>
      <c r="W33" s="172" t="s">
        <v>186</v>
      </c>
      <c r="X33" s="173">
        <v>3239</v>
      </c>
      <c r="Y33" s="175" t="s">
        <v>187</v>
      </c>
      <c r="Z33" s="174" t="s">
        <v>186</v>
      </c>
      <c r="AA33" s="173">
        <v>15</v>
      </c>
      <c r="AB33" s="175" t="s">
        <v>187</v>
      </c>
    </row>
    <row r="34" spans="2:30" ht="17.25" customHeight="1" x14ac:dyDescent="0.15">
      <c r="B34" s="163" t="s">
        <v>89</v>
      </c>
      <c r="C34" s="410" t="s">
        <v>11</v>
      </c>
      <c r="D34" s="333"/>
      <c r="E34" s="571">
        <v>7</v>
      </c>
      <c r="F34" s="570"/>
      <c r="G34" s="570"/>
      <c r="H34" s="571">
        <v>1</v>
      </c>
      <c r="I34" s="570"/>
      <c r="J34" s="574"/>
      <c r="K34" s="570">
        <v>2525</v>
      </c>
      <c r="L34" s="570"/>
      <c r="M34" s="574"/>
      <c r="N34" s="570">
        <v>232</v>
      </c>
      <c r="O34" s="570"/>
      <c r="P34" s="570"/>
      <c r="Q34" s="571">
        <v>224</v>
      </c>
      <c r="R34" s="570"/>
      <c r="S34" s="574"/>
      <c r="T34" s="570">
        <v>6</v>
      </c>
      <c r="U34" s="570"/>
      <c r="V34" s="574"/>
      <c r="W34" s="571">
        <v>28145</v>
      </c>
      <c r="X34" s="570"/>
      <c r="Y34" s="574"/>
      <c r="Z34" s="570">
        <v>163</v>
      </c>
      <c r="AA34" s="570"/>
      <c r="AB34" s="574"/>
    </row>
    <row r="35" spans="2:30" ht="17.25" customHeight="1" x14ac:dyDescent="0.15">
      <c r="B35" s="163" t="s">
        <v>94</v>
      </c>
      <c r="C35" s="330"/>
      <c r="D35" s="331"/>
      <c r="E35" s="168" t="s">
        <v>186</v>
      </c>
      <c r="F35" s="169">
        <v>10</v>
      </c>
      <c r="G35" s="170" t="s">
        <v>187</v>
      </c>
      <c r="H35" s="168" t="s">
        <v>186</v>
      </c>
      <c r="I35" s="169">
        <v>4</v>
      </c>
      <c r="J35" s="171" t="s">
        <v>187</v>
      </c>
      <c r="K35" s="170" t="s">
        <v>186</v>
      </c>
      <c r="L35" s="169">
        <v>2490</v>
      </c>
      <c r="M35" s="171" t="s">
        <v>187</v>
      </c>
      <c r="N35" s="170" t="s">
        <v>186</v>
      </c>
      <c r="O35" s="169">
        <v>310</v>
      </c>
      <c r="P35" s="170" t="s">
        <v>187</v>
      </c>
      <c r="Q35" s="168" t="s">
        <v>186</v>
      </c>
      <c r="R35" s="169">
        <v>334</v>
      </c>
      <c r="S35" s="171" t="s">
        <v>187</v>
      </c>
      <c r="T35" s="170" t="s">
        <v>186</v>
      </c>
      <c r="U35" s="169">
        <v>60</v>
      </c>
      <c r="V35" s="171" t="s">
        <v>187</v>
      </c>
      <c r="W35" s="168" t="s">
        <v>186</v>
      </c>
      <c r="X35" s="169">
        <v>28098</v>
      </c>
      <c r="Y35" s="171" t="s">
        <v>187</v>
      </c>
      <c r="Z35" s="170" t="s">
        <v>186</v>
      </c>
      <c r="AA35" s="169">
        <v>230</v>
      </c>
      <c r="AB35" s="171" t="s">
        <v>187</v>
      </c>
    </row>
    <row r="36" spans="2:30" ht="17.25" customHeight="1" x14ac:dyDescent="0.15">
      <c r="B36" s="164" t="s">
        <v>112</v>
      </c>
      <c r="C36" s="410" t="s">
        <v>12</v>
      </c>
      <c r="D36" s="333"/>
      <c r="E36" s="571">
        <v>1</v>
      </c>
      <c r="F36" s="570"/>
      <c r="G36" s="570"/>
      <c r="H36" s="571">
        <v>1</v>
      </c>
      <c r="I36" s="570"/>
      <c r="J36" s="574"/>
      <c r="K36" s="570">
        <v>1132</v>
      </c>
      <c r="L36" s="570"/>
      <c r="M36" s="574"/>
      <c r="N36" s="570">
        <v>86</v>
      </c>
      <c r="O36" s="570"/>
      <c r="P36" s="570"/>
      <c r="Q36" s="571">
        <v>127</v>
      </c>
      <c r="R36" s="570"/>
      <c r="S36" s="574"/>
      <c r="T36" s="570">
        <v>5</v>
      </c>
      <c r="U36" s="570"/>
      <c r="V36" s="574"/>
      <c r="W36" s="571">
        <v>10887</v>
      </c>
      <c r="X36" s="570"/>
      <c r="Y36" s="574"/>
      <c r="Z36" s="570">
        <v>68</v>
      </c>
      <c r="AA36" s="570"/>
      <c r="AB36" s="574"/>
    </row>
    <row r="37" spans="2:30" ht="17.25" customHeight="1" x14ac:dyDescent="0.15">
      <c r="B37" s="579" t="s">
        <v>67</v>
      </c>
      <c r="C37" s="330"/>
      <c r="D37" s="331"/>
      <c r="E37" s="168" t="s">
        <v>186</v>
      </c>
      <c r="F37" s="169">
        <v>3</v>
      </c>
      <c r="G37" s="170" t="s">
        <v>91</v>
      </c>
      <c r="H37" s="168" t="s">
        <v>186</v>
      </c>
      <c r="I37" s="169">
        <v>1</v>
      </c>
      <c r="J37" s="171" t="s">
        <v>187</v>
      </c>
      <c r="K37" s="170" t="s">
        <v>186</v>
      </c>
      <c r="L37" s="169">
        <v>1109</v>
      </c>
      <c r="M37" s="171" t="s">
        <v>187</v>
      </c>
      <c r="N37" s="170" t="s">
        <v>186</v>
      </c>
      <c r="O37" s="169">
        <v>99</v>
      </c>
      <c r="P37" s="170" t="s">
        <v>187</v>
      </c>
      <c r="Q37" s="168" t="s">
        <v>186</v>
      </c>
      <c r="R37" s="169">
        <v>93</v>
      </c>
      <c r="S37" s="171" t="s">
        <v>187</v>
      </c>
      <c r="T37" s="170" t="s">
        <v>186</v>
      </c>
      <c r="U37" s="169">
        <v>11</v>
      </c>
      <c r="V37" s="171" t="s">
        <v>187</v>
      </c>
      <c r="W37" s="168" t="s">
        <v>186</v>
      </c>
      <c r="X37" s="169">
        <v>11081</v>
      </c>
      <c r="Y37" s="171" t="s">
        <v>187</v>
      </c>
      <c r="Z37" s="170" t="s">
        <v>186</v>
      </c>
      <c r="AA37" s="169">
        <v>65</v>
      </c>
      <c r="AB37" s="171" t="s">
        <v>187</v>
      </c>
    </row>
    <row r="38" spans="2:30" ht="17.25" customHeight="1" x14ac:dyDescent="0.15">
      <c r="B38" s="580"/>
      <c r="C38" s="410" t="s">
        <v>13</v>
      </c>
      <c r="D38" s="333"/>
      <c r="E38" s="571">
        <v>0</v>
      </c>
      <c r="F38" s="570"/>
      <c r="G38" s="570"/>
      <c r="H38" s="571">
        <v>1</v>
      </c>
      <c r="I38" s="570"/>
      <c r="J38" s="574"/>
      <c r="K38" s="570">
        <v>1381</v>
      </c>
      <c r="L38" s="570"/>
      <c r="M38" s="574"/>
      <c r="N38" s="570">
        <v>134</v>
      </c>
      <c r="O38" s="570"/>
      <c r="P38" s="570"/>
      <c r="Q38" s="571">
        <v>141</v>
      </c>
      <c r="R38" s="570"/>
      <c r="S38" s="574"/>
      <c r="T38" s="570">
        <v>2</v>
      </c>
      <c r="U38" s="570"/>
      <c r="V38" s="574"/>
      <c r="W38" s="571">
        <v>16125</v>
      </c>
      <c r="X38" s="570"/>
      <c r="Y38" s="574"/>
      <c r="Z38" s="570">
        <v>100</v>
      </c>
      <c r="AA38" s="570"/>
      <c r="AB38" s="574"/>
    </row>
    <row r="39" spans="2:30" ht="17.25" customHeight="1" x14ac:dyDescent="0.15">
      <c r="B39" s="580"/>
      <c r="C39" s="330"/>
      <c r="D39" s="331"/>
      <c r="E39" s="168" t="s">
        <v>186</v>
      </c>
      <c r="F39" s="169">
        <v>5</v>
      </c>
      <c r="G39" s="170" t="s">
        <v>187</v>
      </c>
      <c r="H39" s="168" t="s">
        <v>186</v>
      </c>
      <c r="I39" s="169">
        <v>1</v>
      </c>
      <c r="J39" s="171" t="s">
        <v>187</v>
      </c>
      <c r="K39" s="170" t="s">
        <v>186</v>
      </c>
      <c r="L39" s="169">
        <v>1363</v>
      </c>
      <c r="M39" s="171" t="s">
        <v>187</v>
      </c>
      <c r="N39" s="170" t="s">
        <v>186</v>
      </c>
      <c r="O39" s="169">
        <v>203</v>
      </c>
      <c r="P39" s="170" t="s">
        <v>91</v>
      </c>
      <c r="Q39" s="168" t="s">
        <v>186</v>
      </c>
      <c r="R39" s="169">
        <v>178</v>
      </c>
      <c r="S39" s="171" t="s">
        <v>187</v>
      </c>
      <c r="T39" s="170" t="s">
        <v>186</v>
      </c>
      <c r="U39" s="169">
        <v>5</v>
      </c>
      <c r="V39" s="171" t="s">
        <v>187</v>
      </c>
      <c r="W39" s="168" t="s">
        <v>186</v>
      </c>
      <c r="X39" s="169">
        <v>16337</v>
      </c>
      <c r="Y39" s="171" t="s">
        <v>187</v>
      </c>
      <c r="Z39" s="170" t="s">
        <v>186</v>
      </c>
      <c r="AA39" s="169">
        <v>109</v>
      </c>
      <c r="AB39" s="171" t="s">
        <v>187</v>
      </c>
    </row>
    <row r="40" spans="2:30" ht="17.25" customHeight="1" x14ac:dyDescent="0.15">
      <c r="B40" s="580"/>
      <c r="C40" s="410" t="s">
        <v>15</v>
      </c>
      <c r="D40" s="333"/>
      <c r="E40" s="571">
        <v>1</v>
      </c>
      <c r="F40" s="570"/>
      <c r="G40" s="570"/>
      <c r="H40" s="571">
        <v>0</v>
      </c>
      <c r="I40" s="570"/>
      <c r="J40" s="574"/>
      <c r="K40" s="570">
        <v>1053</v>
      </c>
      <c r="L40" s="570"/>
      <c r="M40" s="574"/>
      <c r="N40" s="570">
        <v>91</v>
      </c>
      <c r="O40" s="570"/>
      <c r="P40" s="570"/>
      <c r="Q40" s="571">
        <v>86</v>
      </c>
      <c r="R40" s="570"/>
      <c r="S40" s="574"/>
      <c r="T40" s="570">
        <v>2</v>
      </c>
      <c r="U40" s="570"/>
      <c r="V40" s="574"/>
      <c r="W40" s="571">
        <v>12982</v>
      </c>
      <c r="X40" s="570"/>
      <c r="Y40" s="574"/>
      <c r="Z40" s="570">
        <v>65</v>
      </c>
      <c r="AA40" s="570"/>
      <c r="AB40" s="574"/>
    </row>
    <row r="41" spans="2:30" ht="17.25" customHeight="1" x14ac:dyDescent="0.15">
      <c r="B41" s="580"/>
      <c r="C41" s="330"/>
      <c r="D41" s="331"/>
      <c r="E41" s="168" t="s">
        <v>186</v>
      </c>
      <c r="F41" s="169">
        <v>1</v>
      </c>
      <c r="G41" s="170" t="s">
        <v>187</v>
      </c>
      <c r="H41" s="168" t="s">
        <v>186</v>
      </c>
      <c r="I41" s="169">
        <v>2</v>
      </c>
      <c r="J41" s="171" t="s">
        <v>187</v>
      </c>
      <c r="K41" s="170" t="s">
        <v>186</v>
      </c>
      <c r="L41" s="169">
        <v>1065</v>
      </c>
      <c r="M41" s="171" t="s">
        <v>187</v>
      </c>
      <c r="N41" s="170" t="s">
        <v>186</v>
      </c>
      <c r="O41" s="169">
        <v>129</v>
      </c>
      <c r="P41" s="170" t="s">
        <v>187</v>
      </c>
      <c r="Q41" s="168" t="s">
        <v>186</v>
      </c>
      <c r="R41" s="169">
        <v>126</v>
      </c>
      <c r="S41" s="171" t="s">
        <v>187</v>
      </c>
      <c r="T41" s="170" t="s">
        <v>186</v>
      </c>
      <c r="U41" s="169">
        <v>8</v>
      </c>
      <c r="V41" s="171" t="s">
        <v>187</v>
      </c>
      <c r="W41" s="168" t="s">
        <v>186</v>
      </c>
      <c r="X41" s="169">
        <v>12724</v>
      </c>
      <c r="Y41" s="171" t="s">
        <v>187</v>
      </c>
      <c r="Z41" s="170" t="s">
        <v>186</v>
      </c>
      <c r="AA41" s="169">
        <v>81</v>
      </c>
      <c r="AB41" s="171" t="s">
        <v>187</v>
      </c>
      <c r="AD41" s="63"/>
    </row>
    <row r="42" spans="2:30" ht="17.25" customHeight="1" x14ac:dyDescent="0.15">
      <c r="B42" s="580"/>
      <c r="C42" s="410" t="s">
        <v>16</v>
      </c>
      <c r="D42" s="333"/>
      <c r="E42" s="571">
        <v>3</v>
      </c>
      <c r="F42" s="570"/>
      <c r="G42" s="570"/>
      <c r="H42" s="571">
        <v>0</v>
      </c>
      <c r="I42" s="570"/>
      <c r="J42" s="574"/>
      <c r="K42" s="570">
        <v>1196</v>
      </c>
      <c r="L42" s="570"/>
      <c r="M42" s="574"/>
      <c r="N42" s="570">
        <v>176</v>
      </c>
      <c r="O42" s="570"/>
      <c r="P42" s="570"/>
      <c r="Q42" s="571">
        <v>107</v>
      </c>
      <c r="R42" s="570"/>
      <c r="S42" s="574"/>
      <c r="T42" s="570">
        <v>8</v>
      </c>
      <c r="U42" s="570"/>
      <c r="V42" s="574"/>
      <c r="W42" s="571">
        <v>13889</v>
      </c>
      <c r="X42" s="570"/>
      <c r="Y42" s="574"/>
      <c r="Z42" s="570">
        <v>82</v>
      </c>
      <c r="AA42" s="570"/>
      <c r="AB42" s="574"/>
    </row>
    <row r="43" spans="2:30" ht="17.25" customHeight="1" x14ac:dyDescent="0.15">
      <c r="B43" s="581"/>
      <c r="C43" s="409"/>
      <c r="D43" s="387"/>
      <c r="E43" s="167" t="s">
        <v>186</v>
      </c>
      <c r="F43" s="159">
        <v>0</v>
      </c>
      <c r="G43" s="158" t="s">
        <v>187</v>
      </c>
      <c r="H43" s="167" t="s">
        <v>186</v>
      </c>
      <c r="I43" s="159">
        <v>2</v>
      </c>
      <c r="J43" s="160" t="s">
        <v>187</v>
      </c>
      <c r="K43" s="158" t="s">
        <v>186</v>
      </c>
      <c r="L43" s="159">
        <v>1205</v>
      </c>
      <c r="M43" s="160" t="s">
        <v>187</v>
      </c>
      <c r="N43" s="158" t="s">
        <v>186</v>
      </c>
      <c r="O43" s="159">
        <v>156</v>
      </c>
      <c r="P43" s="158" t="s">
        <v>187</v>
      </c>
      <c r="Q43" s="167" t="s">
        <v>186</v>
      </c>
      <c r="R43" s="159">
        <v>127</v>
      </c>
      <c r="S43" s="160" t="s">
        <v>187</v>
      </c>
      <c r="T43" s="158" t="s">
        <v>186</v>
      </c>
      <c r="U43" s="159">
        <v>4</v>
      </c>
      <c r="V43" s="160" t="s">
        <v>187</v>
      </c>
      <c r="W43" s="167" t="s">
        <v>186</v>
      </c>
      <c r="X43" s="159">
        <v>13792</v>
      </c>
      <c r="Y43" s="160" t="s">
        <v>187</v>
      </c>
      <c r="Z43" s="158" t="s">
        <v>186</v>
      </c>
      <c r="AA43" s="159">
        <v>90</v>
      </c>
      <c r="AB43" s="160" t="s">
        <v>187</v>
      </c>
    </row>
    <row r="44" spans="2:30" ht="18" customHeight="1" x14ac:dyDescent="0.15"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 spans="2:30" x14ac:dyDescent="0.15">
      <c r="B45" s="575" t="s">
        <v>132</v>
      </c>
      <c r="C45" s="575"/>
      <c r="D45" s="575"/>
      <c r="E45" s="575"/>
      <c r="F45" s="575"/>
      <c r="G45" s="575"/>
      <c r="H45" s="575"/>
      <c r="I45" s="575"/>
      <c r="J45" s="575"/>
      <c r="K45" s="575"/>
      <c r="L45" s="575"/>
      <c r="M45" s="575"/>
      <c r="N45" s="575"/>
      <c r="O45" s="575"/>
      <c r="P45" s="575"/>
      <c r="Q45" s="575"/>
      <c r="R45" s="575"/>
      <c r="S45" s="575"/>
      <c r="T45" s="575"/>
      <c r="U45" s="575"/>
      <c r="V45" s="575"/>
      <c r="W45" s="575"/>
      <c r="X45" s="575"/>
      <c r="Y45" s="575"/>
      <c r="Z45" s="575"/>
      <c r="AA45" s="575"/>
      <c r="AB45" s="575"/>
    </row>
    <row r="46" spans="2:30" x14ac:dyDescent="0.1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8" spans="2:30" x14ac:dyDescent="0.15">
      <c r="F48" s="63"/>
      <c r="I48" s="63"/>
      <c r="L48" s="63"/>
      <c r="O48" s="63"/>
      <c r="R48" s="63"/>
      <c r="U48" s="63"/>
      <c r="X48" s="63"/>
      <c r="AA48" s="63"/>
    </row>
  </sheetData>
  <mergeCells count="283">
    <mergeCell ref="Z23:AB23"/>
    <mergeCell ref="Z13:AB13"/>
    <mergeCell ref="Z14:AB14"/>
    <mergeCell ref="W14:Y14"/>
    <mergeCell ref="T14:V14"/>
    <mergeCell ref="K18:M18"/>
    <mergeCell ref="E16:G16"/>
    <mergeCell ref="H16:J16"/>
    <mergeCell ref="K16:M16"/>
    <mergeCell ref="H15:J15"/>
    <mergeCell ref="K15:M15"/>
    <mergeCell ref="N15:P15"/>
    <mergeCell ref="Q13:S13"/>
    <mergeCell ref="W42:Y42"/>
    <mergeCell ref="Q42:S42"/>
    <mergeCell ref="T32:V32"/>
    <mergeCell ref="T34:V34"/>
    <mergeCell ref="T28:V28"/>
    <mergeCell ref="W27:Y27"/>
    <mergeCell ref="N19:P19"/>
    <mergeCell ref="Q19:S19"/>
    <mergeCell ref="T19:V19"/>
    <mergeCell ref="W19:Y19"/>
    <mergeCell ref="W26:Y26"/>
    <mergeCell ref="Q26:S26"/>
    <mergeCell ref="N20:P20"/>
    <mergeCell ref="Q20:S20"/>
    <mergeCell ref="T20:V20"/>
    <mergeCell ref="W20:Y20"/>
    <mergeCell ref="W21:Y21"/>
    <mergeCell ref="N21:P21"/>
    <mergeCell ref="N24:P24"/>
    <mergeCell ref="Q24:S24"/>
    <mergeCell ref="T24:V24"/>
    <mergeCell ref="W24:Y24"/>
    <mergeCell ref="Q27:S27"/>
    <mergeCell ref="N23:P23"/>
    <mergeCell ref="Z42:AB42"/>
    <mergeCell ref="T27:V27"/>
    <mergeCell ref="N16:P16"/>
    <mergeCell ref="W40:Y40"/>
    <mergeCell ref="W38:Y38"/>
    <mergeCell ref="W28:Y28"/>
    <mergeCell ref="W36:Y36"/>
    <mergeCell ref="Z15:AB15"/>
    <mergeCell ref="Z17:AB17"/>
    <mergeCell ref="W32:Y32"/>
    <mergeCell ref="W34:Y34"/>
    <mergeCell ref="W30:Y30"/>
    <mergeCell ref="Z18:AB18"/>
    <mergeCell ref="T16:V16"/>
    <mergeCell ref="W16:Y16"/>
    <mergeCell ref="Z16:AB16"/>
    <mergeCell ref="T17:V17"/>
    <mergeCell ref="Q28:S28"/>
    <mergeCell ref="Q32:S32"/>
    <mergeCell ref="Q34:S34"/>
    <mergeCell ref="T36:V36"/>
    <mergeCell ref="T15:V15"/>
    <mergeCell ref="N17:P17"/>
    <mergeCell ref="W18:Y18"/>
    <mergeCell ref="Z40:AB40"/>
    <mergeCell ref="Z27:AB27"/>
    <mergeCell ref="Z28:AB28"/>
    <mergeCell ref="Z30:AB30"/>
    <mergeCell ref="Z38:AB38"/>
    <mergeCell ref="Z34:AB34"/>
    <mergeCell ref="Z36:AB36"/>
    <mergeCell ref="Z32:AB32"/>
    <mergeCell ref="Z26:AB26"/>
    <mergeCell ref="T42:V42"/>
    <mergeCell ref="T38:V38"/>
    <mergeCell ref="N32:P32"/>
    <mergeCell ref="N30:P30"/>
    <mergeCell ref="N36:P36"/>
    <mergeCell ref="N42:P42"/>
    <mergeCell ref="T30:V30"/>
    <mergeCell ref="Q40:S40"/>
    <mergeCell ref="Q38:S38"/>
    <mergeCell ref="N40:P40"/>
    <mergeCell ref="Q30:S30"/>
    <mergeCell ref="Q36:S36"/>
    <mergeCell ref="T40:V40"/>
    <mergeCell ref="N38:P38"/>
    <mergeCell ref="N34:P34"/>
    <mergeCell ref="C3:D3"/>
    <mergeCell ref="E9:G9"/>
    <mergeCell ref="E4:G5"/>
    <mergeCell ref="E3:M3"/>
    <mergeCell ref="H9:J9"/>
    <mergeCell ref="H8:J8"/>
    <mergeCell ref="H4:J5"/>
    <mergeCell ref="K7:M7"/>
    <mergeCell ref="H7:J7"/>
    <mergeCell ref="E7:G7"/>
    <mergeCell ref="E8:G8"/>
    <mergeCell ref="K9:M9"/>
    <mergeCell ref="K4:M5"/>
    <mergeCell ref="H6:J6"/>
    <mergeCell ref="K6:M6"/>
    <mergeCell ref="K8:M8"/>
    <mergeCell ref="E6:G6"/>
    <mergeCell ref="C8:D8"/>
    <mergeCell ref="C9:D9"/>
    <mergeCell ref="C6:D6"/>
    <mergeCell ref="E40:G40"/>
    <mergeCell ref="H42:J42"/>
    <mergeCell ref="H40:J40"/>
    <mergeCell ref="E32:G32"/>
    <mergeCell ref="E42:G42"/>
    <mergeCell ref="K34:M34"/>
    <mergeCell ref="K32:M32"/>
    <mergeCell ref="E30:G30"/>
    <mergeCell ref="E34:G34"/>
    <mergeCell ref="E38:G38"/>
    <mergeCell ref="H38:J38"/>
    <mergeCell ref="H30:J30"/>
    <mergeCell ref="E36:G36"/>
    <mergeCell ref="K42:M42"/>
    <mergeCell ref="K40:M40"/>
    <mergeCell ref="H32:J32"/>
    <mergeCell ref="C38:D38"/>
    <mergeCell ref="C31:D31"/>
    <mergeCell ref="C29:D29"/>
    <mergeCell ref="C12:D12"/>
    <mergeCell ref="N12:P12"/>
    <mergeCell ref="E14:G14"/>
    <mergeCell ref="E12:G12"/>
    <mergeCell ref="H12:J12"/>
    <mergeCell ref="K12:M12"/>
    <mergeCell ref="N14:P14"/>
    <mergeCell ref="B13:C13"/>
    <mergeCell ref="C28:D28"/>
    <mergeCell ref="C30:D30"/>
    <mergeCell ref="H26:J26"/>
    <mergeCell ref="H27:J27"/>
    <mergeCell ref="E19:G19"/>
    <mergeCell ref="H19:J19"/>
    <mergeCell ref="K19:M19"/>
    <mergeCell ref="E20:G20"/>
    <mergeCell ref="H20:J20"/>
    <mergeCell ref="K20:M20"/>
    <mergeCell ref="E21:G21"/>
    <mergeCell ref="B16:C16"/>
    <mergeCell ref="C33:D33"/>
    <mergeCell ref="Q7:S7"/>
    <mergeCell ref="C11:D11"/>
    <mergeCell ref="B45:AB45"/>
    <mergeCell ref="C41:D41"/>
    <mergeCell ref="C32:D32"/>
    <mergeCell ref="B27:D27"/>
    <mergeCell ref="C42:D42"/>
    <mergeCell ref="C40:D40"/>
    <mergeCell ref="C36:D36"/>
    <mergeCell ref="K26:M26"/>
    <mergeCell ref="K30:M30"/>
    <mergeCell ref="K28:M28"/>
    <mergeCell ref="C39:D39"/>
    <mergeCell ref="H34:J34"/>
    <mergeCell ref="H36:J36"/>
    <mergeCell ref="K36:M36"/>
    <mergeCell ref="K38:M38"/>
    <mergeCell ref="C37:D37"/>
    <mergeCell ref="C35:D35"/>
    <mergeCell ref="C34:D34"/>
    <mergeCell ref="B37:B43"/>
    <mergeCell ref="B28:B31"/>
    <mergeCell ref="Q10:S10"/>
    <mergeCell ref="C43:D43"/>
    <mergeCell ref="E27:G27"/>
    <mergeCell ref="N27:P27"/>
    <mergeCell ref="E28:G28"/>
    <mergeCell ref="T10:V10"/>
    <mergeCell ref="E26:G26"/>
    <mergeCell ref="H28:J28"/>
    <mergeCell ref="H10:J10"/>
    <mergeCell ref="K11:M11"/>
    <mergeCell ref="W10:Y10"/>
    <mergeCell ref="H21:J21"/>
    <mergeCell ref="K21:M21"/>
    <mergeCell ref="E22:G22"/>
    <mergeCell ref="H22:J22"/>
    <mergeCell ref="E15:G15"/>
    <mergeCell ref="E17:G17"/>
    <mergeCell ref="H17:J17"/>
    <mergeCell ref="K17:M17"/>
    <mergeCell ref="E18:G18"/>
    <mergeCell ref="H18:J18"/>
    <mergeCell ref="W15:Y15"/>
    <mergeCell ref="W17:Y17"/>
    <mergeCell ref="Q16:S16"/>
    <mergeCell ref="Q15:S15"/>
    <mergeCell ref="E24:G24"/>
    <mergeCell ref="N26:P26"/>
    <mergeCell ref="N28:P28"/>
    <mergeCell ref="K27:M27"/>
    <mergeCell ref="H24:J24"/>
    <mergeCell ref="K24:M24"/>
    <mergeCell ref="Q14:S14"/>
    <mergeCell ref="T21:V21"/>
    <mergeCell ref="T13:V13"/>
    <mergeCell ref="Q17:S17"/>
    <mergeCell ref="N18:P18"/>
    <mergeCell ref="Q18:S18"/>
    <mergeCell ref="T18:V18"/>
    <mergeCell ref="T26:V26"/>
    <mergeCell ref="Q21:S21"/>
    <mergeCell ref="H23:J23"/>
    <mergeCell ref="K23:M23"/>
    <mergeCell ref="Q23:S23"/>
    <mergeCell ref="T23:V23"/>
    <mergeCell ref="B6:B12"/>
    <mergeCell ref="C7:D7"/>
    <mergeCell ref="Q6:S6"/>
    <mergeCell ref="T7:V7"/>
    <mergeCell ref="E13:G13"/>
    <mergeCell ref="H14:J14"/>
    <mergeCell ref="H13:J13"/>
    <mergeCell ref="Z6:AB6"/>
    <mergeCell ref="Z7:AB7"/>
    <mergeCell ref="T9:V9"/>
    <mergeCell ref="W8:Y8"/>
    <mergeCell ref="Z10:AB10"/>
    <mergeCell ref="Z9:AB9"/>
    <mergeCell ref="Z11:AB11"/>
    <mergeCell ref="W11:Y11"/>
    <mergeCell ref="W9:Y9"/>
    <mergeCell ref="E10:G10"/>
    <mergeCell ref="K13:M13"/>
    <mergeCell ref="K14:M14"/>
    <mergeCell ref="N13:P13"/>
    <mergeCell ref="N11:P11"/>
    <mergeCell ref="K10:M10"/>
    <mergeCell ref="E11:G11"/>
    <mergeCell ref="H11:J11"/>
    <mergeCell ref="C10:D10"/>
    <mergeCell ref="K22:M22"/>
    <mergeCell ref="N22:P22"/>
    <mergeCell ref="Q22:S22"/>
    <mergeCell ref="T22:V22"/>
    <mergeCell ref="W22:Y22"/>
    <mergeCell ref="Z22:AB22"/>
    <mergeCell ref="U2:AB2"/>
    <mergeCell ref="W7:Y7"/>
    <mergeCell ref="T6:V6"/>
    <mergeCell ref="Z3:AB5"/>
    <mergeCell ref="N3:Y3"/>
    <mergeCell ref="Z8:AB8"/>
    <mergeCell ref="N7:P7"/>
    <mergeCell ref="N9:P9"/>
    <mergeCell ref="N8:P8"/>
    <mergeCell ref="Q5:S5"/>
    <mergeCell ref="T5:V5"/>
    <mergeCell ref="Q4:V4"/>
    <mergeCell ref="N4:P5"/>
    <mergeCell ref="W4:Y5"/>
    <mergeCell ref="W6:Y6"/>
    <mergeCell ref="N6:P6"/>
    <mergeCell ref="T8:V8"/>
    <mergeCell ref="E25:G25"/>
    <mergeCell ref="H25:J25"/>
    <mergeCell ref="K25:M25"/>
    <mergeCell ref="N25:P25"/>
    <mergeCell ref="Q25:S25"/>
    <mergeCell ref="T25:V25"/>
    <mergeCell ref="W25:Y25"/>
    <mergeCell ref="Z25:AB25"/>
    <mergeCell ref="Q8:S8"/>
    <mergeCell ref="N10:P10"/>
    <mergeCell ref="Q9:S9"/>
    <mergeCell ref="Q11:S11"/>
    <mergeCell ref="T12:V12"/>
    <mergeCell ref="T11:V11"/>
    <mergeCell ref="W13:Y13"/>
    <mergeCell ref="W12:Y12"/>
    <mergeCell ref="Z19:AB19"/>
    <mergeCell ref="Z20:AB20"/>
    <mergeCell ref="Z21:AB21"/>
    <mergeCell ref="Z24:AB24"/>
    <mergeCell ref="Z12:AB12"/>
    <mergeCell ref="Q12:S12"/>
    <mergeCell ref="E23:G23"/>
    <mergeCell ref="W23:Y23"/>
  </mergeCells>
  <phoneticPr fontId="3"/>
  <pageMargins left="0.51181102362204722" right="0.19685039370078741" top="0.59055118110236227" bottom="0" header="0.39370078740157483" footer="0.19685039370078741"/>
  <pageSetup paperSize="9" scale="98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表紙</vt:lpstr>
      <vt:lpstr>表紙裏</vt:lpstr>
      <vt:lpstr>1.求職状況</vt:lpstr>
      <vt:lpstr>2.紹介・就職</vt:lpstr>
      <vt:lpstr>3.求人・充足</vt:lpstr>
      <vt:lpstr>4.中高年齢者</vt:lpstr>
      <vt:lpstr>5.求人倍率等</vt:lpstr>
      <vt:lpstr>6.規模別・産業別</vt:lpstr>
      <vt:lpstr>7.雇保適用</vt:lpstr>
      <vt:lpstr>8.雇保給付</vt:lpstr>
      <vt:lpstr>9.継続給付</vt:lpstr>
      <vt:lpstr>10.教育訓練</vt:lpstr>
      <vt:lpstr>'1.求職状況'!Print_Area</vt:lpstr>
      <vt:lpstr>'10.教育訓練'!Print_Area</vt:lpstr>
      <vt:lpstr>'2.紹介・就職'!Print_Area</vt:lpstr>
      <vt:lpstr>'3.求人・充足'!Print_Area</vt:lpstr>
      <vt:lpstr>'4.中高年齢者'!Print_Area</vt:lpstr>
      <vt:lpstr>'5.求人倍率等'!Print_Area</vt:lpstr>
      <vt:lpstr>'6.規模別・産業別'!Print_Area</vt:lpstr>
      <vt:lpstr>'7.雇保適用'!Print_Area</vt:lpstr>
      <vt:lpstr>'8.雇保給付'!Print_Area</vt:lpstr>
      <vt:lpstr>'9.継続給付'!Print_Area</vt:lpstr>
      <vt:lpstr>表紙!Print_Area</vt:lpstr>
      <vt:lpstr>表紙裏!Print_Area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2020-12-15T01:45:48Z</dcterms:created>
  <dcterms:modified xsi:type="dcterms:W3CDTF">2022-01-06T06:52:26Z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