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4026000_5-14026010/WorkingDocLib/分類外のもの（係単位での管理）/会計第一係/会計一係Ｂ/01 契約関係/01 入札/R8/08-8自動車リース契約（局安定部・滑川所）/01執行・入札公告/02正式版/HP用/"/>
    </mc:Choice>
  </mc:AlternateContent>
  <xr:revisionPtr revIDLastSave="156" documentId="13_ncr:1_{A9E8B32F-17A7-40FF-BD13-AAE4E0E53227}" xr6:coauthVersionLast="47" xr6:coauthVersionMax="47" xr10:uidLastSave="{162D1008-DA75-4793-991E-698C8E78608B}"/>
  <bookViews>
    <workbookView xWindow="-120" yWindow="-120" windowWidth="29040" windowHeight="15720" xr2:uid="{00000000-000D-0000-FFFF-FFFF00000000}"/>
  </bookViews>
  <sheets>
    <sheet name="入札書別紙" sheetId="8" r:id="rId1"/>
    <sheet name="過年度分と増税分" sheetId="1" state="hidden" r:id="rId2"/>
    <sheet name="②増税分" sheetId="3" state="hidden" r:id="rId3"/>
  </sheets>
  <definedNames>
    <definedName name="_xlnm._FilterDatabase" localSheetId="2" hidden="1">②増税分!$B$5:$Q$70</definedName>
    <definedName name="_xlnm._FilterDatabase" localSheetId="1" hidden="1">過年度分と増税分!$A$5:$P$6</definedName>
    <definedName name="_xlnm._FilterDatabase" localSheetId="0" hidden="1">入札書別紙!#REF!</definedName>
    <definedName name="_xlnm.Print_Area" localSheetId="2">②増税分!$A$1:$M$71</definedName>
    <definedName name="_xlnm.Print_Area" localSheetId="0">入札書別紙!$A$1:$N$31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8" l="1"/>
  <c r="B30" i="8"/>
  <c r="B29" i="8"/>
  <c r="L22" i="8"/>
  <c r="L21" i="8"/>
  <c r="L27" i="8" l="1"/>
  <c r="L7" i="8"/>
  <c r="L6" i="8"/>
  <c r="L12" i="8"/>
  <c r="L11" i="8"/>
  <c r="L17" i="8"/>
  <c r="L16" i="8"/>
  <c r="L26" i="8"/>
  <c r="J71" i="3" l="1"/>
  <c r="K71" i="3"/>
  <c r="I71" i="3"/>
  <c r="H67" i="3" l="1"/>
  <c r="H22" i="3" l="1"/>
  <c r="H70" i="3"/>
  <c r="H69" i="3"/>
  <c r="H68" i="3"/>
  <c r="H66" i="3"/>
  <c r="H65" i="3"/>
  <c r="H64" i="3"/>
  <c r="H63" i="3"/>
  <c r="H62" i="3"/>
  <c r="H61" i="3"/>
  <c r="H60" i="3"/>
  <c r="H59" i="3"/>
  <c r="H58" i="3"/>
  <c r="H57" i="3"/>
  <c r="H56" i="3"/>
  <c r="H55" i="3" l="1"/>
  <c r="H54" i="3"/>
  <c r="H53" i="3"/>
  <c r="H52" i="3"/>
  <c r="H51" i="3"/>
  <c r="H50" i="3"/>
  <c r="H49" i="3"/>
  <c r="H48" i="3"/>
  <c r="H47" i="3"/>
  <c r="H46" i="3"/>
  <c r="H45" i="3"/>
  <c r="H44" i="3"/>
  <c r="H43" i="3"/>
  <c r="H42" i="3"/>
  <c r="H41" i="3"/>
  <c r="H40" i="3"/>
  <c r="H39" i="3"/>
  <c r="H38" i="3"/>
  <c r="H37" i="3" l="1"/>
  <c r="H36" i="3"/>
  <c r="H35" i="3"/>
  <c r="H34" i="3"/>
  <c r="H33" i="3"/>
  <c r="H32" i="3"/>
  <c r="H31" i="3"/>
  <c r="H30" i="3"/>
  <c r="H29" i="3"/>
  <c r="H28" i="3"/>
  <c r="H27" i="3" l="1"/>
  <c r="H26" i="3"/>
  <c r="H25" i="3"/>
  <c r="H24" i="3"/>
  <c r="H23" i="3"/>
  <c r="H21" i="3"/>
  <c r="H16" i="3" l="1"/>
  <c r="H14" i="3"/>
  <c r="H13" i="3"/>
  <c r="K25" i="1"/>
  <c r="L25" i="1"/>
  <c r="J25" i="1"/>
  <c r="M9" i="3"/>
  <c r="L9" i="3"/>
  <c r="K21" i="1"/>
  <c r="L21" i="1"/>
  <c r="J21" i="1"/>
  <c r="H8" i="3"/>
  <c r="K17" i="1"/>
  <c r="L17" i="1"/>
  <c r="J17" i="1"/>
  <c r="G17" i="1" s="1"/>
  <c r="H7" i="3"/>
  <c r="J13" i="1"/>
  <c r="K13" i="1"/>
  <c r="I13" i="1"/>
  <c r="G13" i="1" s="1"/>
  <c r="M10" i="3" l="1"/>
  <c r="M11" i="3" s="1"/>
  <c r="M12" i="3" s="1"/>
  <c r="M15" i="3" s="1"/>
  <c r="M17" i="3" s="1"/>
  <c r="M18" i="3" s="1"/>
  <c r="H9" i="3"/>
  <c r="L10" i="3"/>
  <c r="H10" i="3" s="1"/>
  <c r="H18" i="3"/>
  <c r="M19" i="3"/>
  <c r="G336" i="1"/>
  <c r="G335" i="1"/>
  <c r="G334" i="1"/>
  <c r="G333" i="1"/>
  <c r="G332" i="1"/>
  <c r="G331" i="1"/>
  <c r="G330" i="1"/>
  <c r="G329" i="1"/>
  <c r="G328" i="1"/>
  <c r="G327" i="1"/>
  <c r="G326" i="1"/>
  <c r="G325" i="1"/>
  <c r="G324" i="1"/>
  <c r="G323" i="1"/>
  <c r="G322" i="1"/>
  <c r="G321" i="1"/>
  <c r="G320" i="1"/>
  <c r="G319" i="1"/>
  <c r="G318" i="1"/>
  <c r="G317" i="1"/>
  <c r="G316" i="1"/>
  <c r="G315" i="1"/>
  <c r="L314" i="1"/>
  <c r="G314" i="1" s="1"/>
  <c r="G313" i="1"/>
  <c r="G312" i="1"/>
  <c r="G311" i="1"/>
  <c r="G310" i="1"/>
  <c r="G309" i="1"/>
  <c r="G308" i="1"/>
  <c r="G307" i="1"/>
  <c r="G306" i="1"/>
  <c r="G305" i="1"/>
  <c r="G304" i="1"/>
  <c r="G303" i="1"/>
  <c r="G302" i="1"/>
  <c r="G301" i="1"/>
  <c r="G300" i="1"/>
  <c r="G299" i="1"/>
  <c r="G298" i="1"/>
  <c r="G297" i="1"/>
  <c r="G295" i="1"/>
  <c r="G294" i="1"/>
  <c r="G293" i="1"/>
  <c r="G292" i="1"/>
  <c r="G291" i="1"/>
  <c r="G290" i="1"/>
  <c r="G289" i="1"/>
  <c r="G287" i="1"/>
  <c r="G286" i="1"/>
  <c r="G285" i="1"/>
  <c r="L284" i="1"/>
  <c r="K284" i="1"/>
  <c r="G284" i="1"/>
  <c r="G283" i="1"/>
  <c r="G282" i="1"/>
  <c r="G281" i="1"/>
  <c r="G280" i="1"/>
  <c r="G279" i="1"/>
  <c r="G278" i="1"/>
  <c r="G277" i="1"/>
  <c r="G276" i="1"/>
  <c r="G275" i="1"/>
  <c r="L274" i="1"/>
  <c r="K274" i="1"/>
  <c r="J274" i="1"/>
  <c r="I274" i="1"/>
  <c r="H274" i="1"/>
  <c r="G273" i="1"/>
  <c r="G272" i="1"/>
  <c r="G271" i="1"/>
  <c r="H17" i="3" l="1"/>
  <c r="L11" i="3"/>
  <c r="G274" i="1"/>
  <c r="M20" i="3"/>
  <c r="M71" i="3" s="1"/>
  <c r="H19" i="3"/>
  <c r="H11" i="3"/>
  <c r="J269" i="1"/>
  <c r="I269" i="1"/>
  <c r="H269" i="1"/>
  <c r="G268" i="1"/>
  <c r="G267" i="1"/>
  <c r="G266" i="1"/>
  <c r="G265" i="1"/>
  <c r="G264" i="1"/>
  <c r="G263" i="1"/>
  <c r="G262" i="1"/>
  <c r="G261" i="1"/>
  <c r="G260" i="1"/>
  <c r="G259" i="1"/>
  <c r="G269" i="1" l="1"/>
  <c r="L12" i="3"/>
  <c r="H12" i="3" s="1"/>
  <c r="L71" i="3"/>
  <c r="H71" i="3" s="1"/>
  <c r="H20" i="3"/>
  <c r="H15" i="3" l="1"/>
  <c r="G257" i="1" l="1"/>
  <c r="G256" i="1"/>
  <c r="G254" i="1"/>
  <c r="G253" i="1"/>
  <c r="G251" i="1"/>
  <c r="G250"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3" i="1"/>
  <c r="G201" i="1"/>
  <c r="G200" i="1"/>
  <c r="G198" i="1"/>
  <c r="G197"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4" i="1"/>
  <c r="G163" i="1"/>
  <c r="G162" i="1"/>
  <c r="G160" i="1"/>
  <c r="G159" i="1"/>
  <c r="G158" i="1"/>
  <c r="G156" i="1"/>
  <c r="G155" i="1"/>
  <c r="G154" i="1"/>
  <c r="G152" i="1"/>
  <c r="G151" i="1"/>
  <c r="G150" i="1"/>
  <c r="G148" i="1"/>
  <c r="G147" i="1"/>
  <c r="G146" i="1"/>
  <c r="G144" i="1"/>
  <c r="G143" i="1"/>
  <c r="G142" i="1"/>
  <c r="G140" i="1" l="1"/>
  <c r="G139" i="1"/>
  <c r="G138" i="1"/>
  <c r="G136" i="1"/>
  <c r="G135" i="1"/>
  <c r="G134" i="1"/>
  <c r="G132" i="1"/>
  <c r="G131" i="1"/>
  <c r="G130" i="1"/>
  <c r="G128" i="1"/>
  <c r="G127" i="1"/>
  <c r="G126" i="1"/>
  <c r="G125" i="1"/>
  <c r="G124" i="1"/>
  <c r="G122" i="1"/>
  <c r="G121" i="1"/>
  <c r="G120" i="1"/>
  <c r="G118" i="1"/>
  <c r="G117" i="1"/>
  <c r="G116" i="1"/>
  <c r="G114" i="1"/>
  <c r="G113" i="1"/>
  <c r="G112" i="1"/>
  <c r="G110" i="1"/>
  <c r="G109" i="1"/>
  <c r="G108" i="1"/>
  <c r="G106" i="1"/>
  <c r="G105" i="1"/>
  <c r="G104" i="1"/>
  <c r="G102" i="1"/>
  <c r="G101" i="1"/>
  <c r="G100" i="1"/>
  <c r="G99" i="1"/>
  <c r="G98" i="1"/>
  <c r="G97" i="1"/>
  <c r="G96" i="1"/>
  <c r="G95" i="1"/>
  <c r="G94" i="1"/>
  <c r="G92" i="1"/>
  <c r="G91" i="1"/>
  <c r="G90" i="1"/>
  <c r="J89" i="1"/>
  <c r="I89" i="1"/>
  <c r="G88" i="1"/>
  <c r="G87" i="1"/>
  <c r="G86" i="1"/>
  <c r="G85" i="1"/>
  <c r="G84" i="1"/>
  <c r="G83" i="1"/>
  <c r="G82" i="1"/>
  <c r="G81" i="1"/>
  <c r="G80" i="1"/>
  <c r="G79"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6" i="1"/>
  <c r="G35" i="1"/>
  <c r="G34" i="1"/>
  <c r="G33" i="1"/>
  <c r="G31" i="1"/>
  <c r="G28" i="1"/>
  <c r="G27" i="1"/>
  <c r="G26" i="1"/>
  <c r="G24" i="1"/>
  <c r="G23" i="1"/>
  <c r="G20" i="1"/>
  <c r="G19" i="1"/>
  <c r="G16" i="1"/>
  <c r="G15" i="1"/>
  <c r="G14" i="1"/>
  <c r="G12" i="1"/>
  <c r="G11" i="1"/>
  <c r="G10" i="1"/>
  <c r="G9" i="1"/>
  <c r="G8"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労災管理課予算係</author>
  </authors>
  <commentList>
    <comment ref="C7" authorId="0" shapeId="0" xr:uid="{00000000-0006-0000-0100-000001000000}">
      <text>
        <r>
          <rPr>
            <b/>
            <sz val="10"/>
            <color indexed="81"/>
            <rFont val="MS P ゴシック"/>
            <family val="3"/>
            <charset val="128"/>
          </rPr>
          <t>機器の賃貸借保守</t>
        </r>
      </text>
    </comment>
    <comment ref="C10" authorId="0" shapeId="0" xr:uid="{00000000-0006-0000-0100-000002000000}">
      <text>
        <r>
          <rPr>
            <b/>
            <sz val="9"/>
            <color indexed="81"/>
            <rFont val="MS P ゴシック"/>
            <family val="3"/>
            <charset val="128"/>
          </rPr>
          <t>インフラ運用</t>
        </r>
      </text>
    </comment>
    <comment ref="I103" authorId="1" shapeId="0" xr:uid="{00000000-0006-0000-0100-000003000000}">
      <text>
        <r>
          <rPr>
            <b/>
            <sz val="9"/>
            <color indexed="81"/>
            <rFont val="MS P ゴシック"/>
            <family val="3"/>
            <charset val="128"/>
          </rPr>
          <t>労災管理課予算係:</t>
        </r>
        <r>
          <rPr>
            <sz val="9"/>
            <color indexed="81"/>
            <rFont val="MS P ゴシック"/>
            <family val="3"/>
            <charset val="128"/>
          </rPr>
          <t xml:space="preserve">
端数で＋１</t>
        </r>
      </text>
    </comment>
    <comment ref="I107" authorId="1" shapeId="0" xr:uid="{00000000-0006-0000-0100-000004000000}">
      <text>
        <r>
          <rPr>
            <b/>
            <sz val="9"/>
            <color indexed="81"/>
            <rFont val="MS P ゴシック"/>
            <family val="3"/>
            <charset val="128"/>
          </rPr>
          <t>労災管理課予算係:</t>
        </r>
        <r>
          <rPr>
            <sz val="9"/>
            <color indexed="81"/>
            <rFont val="MS P ゴシック"/>
            <family val="3"/>
            <charset val="128"/>
          </rPr>
          <t xml:space="preserve">
端数で＋１</t>
        </r>
      </text>
    </comment>
    <comment ref="J111" authorId="1" shapeId="0" xr:uid="{00000000-0006-0000-0100-000005000000}">
      <text>
        <r>
          <rPr>
            <b/>
            <sz val="9"/>
            <color indexed="81"/>
            <rFont val="MS P ゴシック"/>
            <family val="3"/>
            <charset val="128"/>
          </rPr>
          <t>労災管理課予算係:</t>
        </r>
        <r>
          <rPr>
            <sz val="9"/>
            <color indexed="81"/>
            <rFont val="MS P ゴシック"/>
            <family val="3"/>
            <charset val="128"/>
          </rPr>
          <t xml:space="preserve">
端数で＋１（H32～34）</t>
        </r>
      </text>
    </comment>
    <comment ref="I123" authorId="1" shapeId="0" xr:uid="{00000000-0006-0000-0100-000006000000}">
      <text>
        <r>
          <rPr>
            <b/>
            <sz val="9"/>
            <color indexed="81"/>
            <rFont val="MS P ゴシック"/>
            <family val="3"/>
            <charset val="128"/>
          </rPr>
          <t>労災管理課予算係:</t>
        </r>
        <r>
          <rPr>
            <sz val="9"/>
            <color indexed="81"/>
            <rFont val="MS P ゴシック"/>
            <family val="3"/>
            <charset val="128"/>
          </rPr>
          <t xml:space="preserve">
端数で＋１（H31,34）</t>
        </r>
      </text>
    </comment>
    <comment ref="I129" authorId="1" shapeId="0" xr:uid="{00000000-0006-0000-0100-000007000000}">
      <text>
        <r>
          <rPr>
            <b/>
            <sz val="9"/>
            <color indexed="81"/>
            <rFont val="MS P ゴシック"/>
            <family val="3"/>
            <charset val="128"/>
          </rPr>
          <t>労災管理課予算係:</t>
        </r>
        <r>
          <rPr>
            <sz val="9"/>
            <color indexed="81"/>
            <rFont val="MS P ゴシック"/>
            <family val="3"/>
            <charset val="128"/>
          </rPr>
          <t xml:space="preserve">
端数で＋１</t>
        </r>
      </text>
    </comment>
    <comment ref="I137" authorId="1" shapeId="0" xr:uid="{00000000-0006-0000-0100-000008000000}">
      <text>
        <r>
          <rPr>
            <b/>
            <sz val="9"/>
            <color indexed="81"/>
            <rFont val="MS P ゴシック"/>
            <family val="3"/>
            <charset val="128"/>
          </rPr>
          <t>労災管理課予算係:</t>
        </r>
        <r>
          <rPr>
            <sz val="9"/>
            <color indexed="81"/>
            <rFont val="MS P ゴシック"/>
            <family val="3"/>
            <charset val="128"/>
          </rPr>
          <t xml:space="preserve">
端数で＋１（H31～34）</t>
        </r>
      </text>
    </comment>
    <comment ref="I141" authorId="1" shapeId="0" xr:uid="{00000000-0006-0000-0100-000009000000}">
      <text>
        <r>
          <rPr>
            <b/>
            <sz val="9"/>
            <color indexed="81"/>
            <rFont val="MS P ゴシック"/>
            <family val="3"/>
            <charset val="128"/>
          </rPr>
          <t>労災管理課予算係:</t>
        </r>
        <r>
          <rPr>
            <sz val="9"/>
            <color indexed="81"/>
            <rFont val="MS P ゴシック"/>
            <family val="3"/>
            <charset val="128"/>
          </rPr>
          <t xml:space="preserve">
端数で＋１（H31～34）</t>
        </r>
      </text>
    </comment>
    <comment ref="J145" authorId="1" shapeId="0" xr:uid="{00000000-0006-0000-0100-00000A000000}">
      <text>
        <r>
          <rPr>
            <b/>
            <sz val="9"/>
            <color indexed="81"/>
            <rFont val="MS P ゴシック"/>
            <family val="3"/>
            <charset val="128"/>
          </rPr>
          <t>労災管理課予算係:</t>
        </r>
        <r>
          <rPr>
            <sz val="9"/>
            <color indexed="81"/>
            <rFont val="MS P ゴシック"/>
            <family val="3"/>
            <charset val="128"/>
          </rPr>
          <t xml:space="preserve">
端数で＋１</t>
        </r>
      </text>
    </comment>
    <comment ref="J157" authorId="1" shapeId="0" xr:uid="{00000000-0006-0000-0100-00000B000000}">
      <text>
        <r>
          <rPr>
            <b/>
            <sz val="9"/>
            <color indexed="81"/>
            <rFont val="MS P ゴシック"/>
            <family val="3"/>
            <charset val="128"/>
          </rPr>
          <t>労災管理課予算係:</t>
        </r>
        <r>
          <rPr>
            <sz val="9"/>
            <color indexed="81"/>
            <rFont val="MS P ゴシック"/>
            <family val="3"/>
            <charset val="128"/>
          </rPr>
          <t xml:space="preserve">
端数で＋１（H32,34）</t>
        </r>
      </text>
    </comment>
    <comment ref="J161" authorId="1" shapeId="0" xr:uid="{00000000-0006-0000-0100-00000C000000}">
      <text>
        <r>
          <rPr>
            <b/>
            <sz val="9"/>
            <color indexed="81"/>
            <rFont val="MS P ゴシック"/>
            <family val="3"/>
            <charset val="128"/>
          </rPr>
          <t>労災管理課予算係:</t>
        </r>
        <r>
          <rPr>
            <sz val="9"/>
            <color indexed="81"/>
            <rFont val="MS P ゴシック"/>
            <family val="3"/>
            <charset val="128"/>
          </rPr>
          <t xml:space="preserve">
端数で＋１</t>
        </r>
      </text>
    </comment>
    <comment ref="H269" authorId="0" shapeId="0" xr:uid="{00000000-0006-0000-0100-00000D000000}">
      <text>
        <r>
          <rPr>
            <b/>
            <sz val="9"/>
            <color indexed="81"/>
            <rFont val="MS P ゴシック"/>
            <family val="3"/>
            <charset val="128"/>
          </rPr>
          <t>切り上げ</t>
        </r>
      </text>
    </comment>
    <comment ref="I269" authorId="0" shapeId="0" xr:uid="{00000000-0006-0000-0100-00000E000000}">
      <text>
        <r>
          <rPr>
            <b/>
            <sz val="9"/>
            <color indexed="81"/>
            <rFont val="MS P ゴシック"/>
            <family val="3"/>
            <charset val="128"/>
          </rPr>
          <t>切り上げ</t>
        </r>
      </text>
    </comment>
    <comment ref="J269" authorId="0" shapeId="0" xr:uid="{00000000-0006-0000-0100-00000F000000}">
      <text>
        <r>
          <rPr>
            <b/>
            <sz val="9"/>
            <color indexed="81"/>
            <rFont val="MS P ゴシック"/>
            <family val="3"/>
            <charset val="128"/>
          </rPr>
          <t>切り上げ</t>
        </r>
      </text>
    </comment>
    <comment ref="C288" authorId="0" shapeId="0" xr:uid="{00000000-0006-0000-0100-000010000000}">
      <text>
        <r>
          <rPr>
            <b/>
            <sz val="9"/>
            <color indexed="81"/>
            <rFont val="MS P ゴシック"/>
            <family val="3"/>
            <charset val="128"/>
          </rPr>
          <t>厚生労働省ネットワークシステム:</t>
        </r>
        <r>
          <rPr>
            <sz val="9"/>
            <color indexed="81"/>
            <rFont val="MS P ゴシック"/>
            <family val="3"/>
            <charset val="128"/>
          </rPr>
          <t xml:space="preserve">
</t>
        </r>
        <r>
          <rPr>
            <sz val="11"/>
            <color indexed="81"/>
            <rFont val="MS P ゴシック"/>
            <family val="3"/>
            <charset val="128"/>
          </rPr>
          <t>H30.12.14に落札通知</t>
        </r>
      </text>
    </comment>
    <comment ref="C291" authorId="0" shapeId="0" xr:uid="{00000000-0006-0000-0100-000011000000}">
      <text>
        <r>
          <rPr>
            <b/>
            <sz val="9"/>
            <color indexed="81"/>
            <rFont val="MS P ゴシック"/>
            <family val="3"/>
            <charset val="128"/>
          </rPr>
          <t>厚生労働省ネットワークシステム:</t>
        </r>
        <r>
          <rPr>
            <sz val="9"/>
            <color indexed="81"/>
            <rFont val="MS P ゴシック"/>
            <family val="3"/>
            <charset val="128"/>
          </rPr>
          <t xml:space="preserve">
</t>
        </r>
        <r>
          <rPr>
            <sz val="11"/>
            <color indexed="81"/>
            <rFont val="MS P ゴシック"/>
            <family val="3"/>
            <charset val="128"/>
          </rPr>
          <t>H30.11月下旬に開札</t>
        </r>
      </text>
    </comment>
  </commentList>
</comments>
</file>

<file path=xl/sharedStrings.xml><?xml version="1.0" encoding="utf-8"?>
<sst xmlns="http://schemas.openxmlformats.org/spreadsheetml/2006/main" count="1246" uniqueCount="480">
  <si>
    <t>内訳名</t>
    <rPh sb="0" eb="2">
      <t>ウチワケ</t>
    </rPh>
    <rPh sb="2" eb="3">
      <t>メイ</t>
    </rPh>
    <phoneticPr fontId="4"/>
  </si>
  <si>
    <t>行為年度</t>
    <rPh sb="0" eb="2">
      <t>コウイ</t>
    </rPh>
    <rPh sb="2" eb="4">
      <t>ネンド</t>
    </rPh>
    <phoneticPr fontId="4"/>
  </si>
  <si>
    <t>国庫の負担
となる年度</t>
    <rPh sb="0" eb="2">
      <t>コッコ</t>
    </rPh>
    <rPh sb="3" eb="5">
      <t>フタン</t>
    </rPh>
    <rPh sb="9" eb="11">
      <t>ネンド</t>
    </rPh>
    <phoneticPr fontId="4"/>
  </si>
  <si>
    <t>歳出予算科目</t>
    <rPh sb="0" eb="2">
      <t>サイシュツ</t>
    </rPh>
    <rPh sb="2" eb="4">
      <t>ヨサン</t>
    </rPh>
    <rPh sb="4" eb="6">
      <t>カモク</t>
    </rPh>
    <phoneticPr fontId="4"/>
  </si>
  <si>
    <t>限度額</t>
    <rPh sb="0" eb="3">
      <t>ゲンドガク</t>
    </rPh>
    <phoneticPr fontId="4"/>
  </si>
  <si>
    <t>支出額（年割額）</t>
  </si>
  <si>
    <t>平成31年度</t>
    <rPh sb="0" eb="2">
      <t>ヘイセイ</t>
    </rPh>
    <rPh sb="4" eb="6">
      <t>ネンド</t>
    </rPh>
    <phoneticPr fontId="4"/>
  </si>
  <si>
    <t>平成32年度</t>
    <rPh sb="0" eb="2">
      <t>ヘイセイ</t>
    </rPh>
    <rPh sb="4" eb="6">
      <t>ネンド</t>
    </rPh>
    <phoneticPr fontId="4"/>
  </si>
  <si>
    <t>原子力発電所作業員長期的健康管理システム運用等</t>
    <rPh sb="0" eb="3">
      <t>ゲンシリョク</t>
    </rPh>
    <rPh sb="3" eb="5">
      <t>ハツデン</t>
    </rPh>
    <rPh sb="5" eb="6">
      <t>ショ</t>
    </rPh>
    <rPh sb="6" eb="9">
      <t>サギョウイン</t>
    </rPh>
    <rPh sb="9" eb="12">
      <t>チョウキテキ</t>
    </rPh>
    <rPh sb="12" eb="14">
      <t>ケンコウ</t>
    </rPh>
    <rPh sb="14" eb="16">
      <t>カンリ</t>
    </rPh>
    <rPh sb="20" eb="22">
      <t>ウンヨウ</t>
    </rPh>
    <rPh sb="22" eb="23">
      <t>トウ</t>
    </rPh>
    <phoneticPr fontId="8"/>
  </si>
  <si>
    <t>平成28年度</t>
    <rPh sb="0" eb="2">
      <t>ヘイセイ</t>
    </rPh>
    <rPh sb="4" eb="6">
      <t>ネンド</t>
    </rPh>
    <phoneticPr fontId="8"/>
  </si>
  <si>
    <t>平成28年度以降
５箇年度</t>
    <rPh sb="0" eb="2">
      <t>ヘイセイ</t>
    </rPh>
    <rPh sb="4" eb="6">
      <t>ネンド</t>
    </rPh>
    <rPh sb="6" eb="8">
      <t>イコウ</t>
    </rPh>
    <rPh sb="10" eb="12">
      <t>カネン</t>
    </rPh>
    <rPh sb="12" eb="13">
      <t>ド</t>
    </rPh>
    <phoneticPr fontId="8"/>
  </si>
  <si>
    <t>（項）労働安全衛生対策費
　（目）情報処理業務庁費</t>
    <rPh sb="1" eb="2">
      <t>コウ</t>
    </rPh>
    <rPh sb="3" eb="5">
      <t>ロウドウ</t>
    </rPh>
    <rPh sb="5" eb="7">
      <t>アンゼン</t>
    </rPh>
    <rPh sb="7" eb="9">
      <t>エイセイ</t>
    </rPh>
    <rPh sb="9" eb="12">
      <t>タイサクヒ</t>
    </rPh>
    <rPh sb="15" eb="16">
      <t>モク</t>
    </rPh>
    <rPh sb="17" eb="19">
      <t>ジョウホウ</t>
    </rPh>
    <rPh sb="19" eb="21">
      <t>ショリ</t>
    </rPh>
    <rPh sb="21" eb="23">
      <t>ギョウム</t>
    </rPh>
    <rPh sb="23" eb="25">
      <t>チョウヒ</t>
    </rPh>
    <phoneticPr fontId="8"/>
  </si>
  <si>
    <t>28.7.1 契約</t>
    <rPh sb="7" eb="9">
      <t>ケイヤク</t>
    </rPh>
    <phoneticPr fontId="8"/>
  </si>
  <si>
    <r>
      <t>31増税
影響</t>
    </r>
    <r>
      <rPr>
        <b/>
        <strike/>
        <sz val="12"/>
        <color rgb="FFFF0000"/>
        <rFont val="游ゴシック"/>
        <family val="3"/>
        <charset val="128"/>
        <scheme val="minor"/>
      </rPr>
      <t>あり</t>
    </r>
    <r>
      <rPr>
        <b/>
        <sz val="12"/>
        <color rgb="FFFF0000"/>
        <rFont val="游ゴシック"/>
        <family val="3"/>
        <charset val="128"/>
        <scheme val="minor"/>
      </rPr>
      <t>なし</t>
    </r>
    <phoneticPr fontId="8"/>
  </si>
  <si>
    <t>所管</t>
    <rPh sb="0" eb="2">
      <t>ショカン</t>
    </rPh>
    <phoneticPr fontId="4"/>
  </si>
  <si>
    <t>示達先</t>
    <rPh sb="0" eb="2">
      <t>ジタツ</t>
    </rPh>
    <rPh sb="2" eb="3">
      <t>サキ</t>
    </rPh>
    <phoneticPr fontId="4"/>
  </si>
  <si>
    <t>安衛部</t>
    <rPh sb="0" eb="2">
      <t>アンエイ</t>
    </rPh>
    <rPh sb="2" eb="3">
      <t>ブ</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</si>
  <si>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</si>
  <si>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</si>
  <si>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</si>
  <si>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平成31年度</t>
    <rPh sb="0" eb="2">
      <t>ヘイセイ</t>
    </rPh>
    <rPh sb="4" eb="6">
      <t>ネンド</t>
    </rPh>
    <phoneticPr fontId="8"/>
  </si>
  <si>
    <t>平成30年度</t>
    <rPh sb="0" eb="2">
      <t>ヘイセイ</t>
    </rPh>
    <rPh sb="4" eb="6">
      <t>ネンド</t>
    </rPh>
    <phoneticPr fontId="8"/>
  </si>
  <si>
    <t>（項）労働安全衛生対策費
　（目）情報処理業務庁費</t>
    <phoneticPr fontId="8"/>
  </si>
  <si>
    <t>30.4.2 契約</t>
    <rPh sb="7" eb="9">
      <t>ケイヤク</t>
    </rPh>
    <phoneticPr fontId="8"/>
  </si>
  <si>
    <t>31増税
影響あり</t>
    <phoneticPr fontId="8"/>
  </si>
  <si>
    <t>雇用均等行政情報化推進経費（次期事業場台帳管理機能の維持管理及びヘルプデスク業務）</t>
    <phoneticPr fontId="8"/>
  </si>
  <si>
    <t>平成29年度</t>
    <rPh sb="0" eb="2">
      <t>ヘイセイ</t>
    </rPh>
    <rPh sb="4" eb="6">
      <t>ネンド</t>
    </rPh>
    <phoneticPr fontId="8"/>
  </si>
  <si>
    <t>平成29年度以降
５箇年度</t>
    <rPh sb="0" eb="2">
      <t>ヘイセイ</t>
    </rPh>
    <rPh sb="4" eb="6">
      <t>ネンド</t>
    </rPh>
    <rPh sb="6" eb="8">
      <t>イコウ</t>
    </rPh>
    <rPh sb="10" eb="12">
      <t>カネン</t>
    </rPh>
    <rPh sb="12" eb="13">
      <t>ド</t>
    </rPh>
    <phoneticPr fontId="8"/>
  </si>
  <si>
    <t>（項）労働安全衛生対策費
　（目）情報処理業務庁費</t>
    <rPh sb="1" eb="2">
      <t>コウ</t>
    </rPh>
    <rPh sb="15" eb="16">
      <t>モク</t>
    </rPh>
    <phoneticPr fontId="8"/>
  </si>
  <si>
    <r>
      <t>29.</t>
    </r>
    <r>
      <rPr>
        <sz val="11"/>
        <color rgb="FFFF0000"/>
        <rFont val="游ゴシック"/>
        <family val="3"/>
        <charset val="128"/>
        <scheme val="minor"/>
      </rPr>
      <t>12.15 契約</t>
    </r>
    <rPh sb="9" eb="11">
      <t>ケイヤク</t>
    </rPh>
    <phoneticPr fontId="8"/>
  </si>
  <si>
    <t>雇均</t>
    <rPh sb="0" eb="1">
      <t>ヤトイ</t>
    </rPh>
    <rPh sb="1" eb="2">
      <t>ヒトシ</t>
    </rPh>
    <phoneticPr fontId="4"/>
  </si>
  <si>
    <t>労働基準行政関係相談コールセンター運営事業</t>
    <rPh sb="0" eb="2">
      <t>ロウドウ</t>
    </rPh>
    <rPh sb="2" eb="4">
      <t>キジュン</t>
    </rPh>
    <rPh sb="4" eb="6">
      <t>ギョウセイ</t>
    </rPh>
    <rPh sb="6" eb="8">
      <t>カンケイ</t>
    </rPh>
    <rPh sb="8" eb="10">
      <t>ソウダン</t>
    </rPh>
    <rPh sb="17" eb="19">
      <t>ウンエイ</t>
    </rPh>
    <rPh sb="19" eb="21">
      <t>ジギョウ</t>
    </rPh>
    <phoneticPr fontId="1"/>
  </si>
  <si>
    <t>（項）労働安全衛生対策費
　（目）労働災害防止対策事業委託費</t>
    <rPh sb="1" eb="2">
      <t>コウ</t>
    </rPh>
    <rPh sb="3" eb="5">
      <t>ロウドウ</t>
    </rPh>
    <rPh sb="5" eb="7">
      <t>アンゼン</t>
    </rPh>
    <rPh sb="7" eb="9">
      <t>エイセイ</t>
    </rPh>
    <rPh sb="9" eb="12">
      <t>タイサクヒ</t>
    </rPh>
    <rPh sb="15" eb="16">
      <t>モク</t>
    </rPh>
    <rPh sb="17" eb="19">
      <t>ロウドウ</t>
    </rPh>
    <rPh sb="19" eb="21">
      <t>サイガイ</t>
    </rPh>
    <rPh sb="21" eb="23">
      <t>ボウシ</t>
    </rPh>
    <rPh sb="23" eb="25">
      <t>タイサク</t>
    </rPh>
    <rPh sb="25" eb="27">
      <t>ジギョウ</t>
    </rPh>
    <rPh sb="27" eb="29">
      <t>イタク</t>
    </rPh>
    <rPh sb="29" eb="30">
      <t>ヒ</t>
    </rPh>
    <phoneticPr fontId="4"/>
  </si>
  <si>
    <t>（項）業務取扱費
　（大事項）業務取扱いに必要な経費
  　（目）庁費</t>
    <rPh sb="11" eb="12">
      <t>ダイ</t>
    </rPh>
    <rPh sb="12" eb="14">
      <t>ジコウ</t>
    </rPh>
    <rPh sb="15" eb="17">
      <t>ギョウム</t>
    </rPh>
    <rPh sb="17" eb="19">
      <t>トリアツカイ</t>
    </rPh>
    <rPh sb="21" eb="23">
      <t>ヒツヨウ</t>
    </rPh>
    <rPh sb="24" eb="26">
      <t>ケイヒ</t>
    </rPh>
    <phoneticPr fontId="8"/>
  </si>
  <si>
    <t>29.4.3 契約</t>
    <rPh sb="7" eb="9">
      <t>ケイヤク</t>
    </rPh>
    <phoneticPr fontId="8"/>
  </si>
  <si>
    <t>31増税影響なし
（経過措置）</t>
    <rPh sb="10" eb="12">
      <t>ケイカ</t>
    </rPh>
    <rPh sb="12" eb="14">
      <t>ソチ</t>
    </rPh>
    <phoneticPr fontId="8"/>
  </si>
  <si>
    <t>平成30年度以降
４箇年度</t>
    <rPh sb="0" eb="2">
      <t>ヘイセイ</t>
    </rPh>
    <rPh sb="4" eb="6">
      <t>ネンド</t>
    </rPh>
    <rPh sb="6" eb="8">
      <t>イコウ</t>
    </rPh>
    <rPh sb="10" eb="12">
      <t>カネン</t>
    </rPh>
    <rPh sb="12" eb="13">
      <t>ド</t>
    </rPh>
    <phoneticPr fontId="8"/>
  </si>
  <si>
    <t>（項）業務取扱費
　（大事項）業務取扱いに必要な経費
　　（目）情報処理業務庁費</t>
    <rPh sb="1" eb="2">
      <t>コウ</t>
    </rPh>
    <rPh sb="3" eb="5">
      <t>ギョウム</t>
    </rPh>
    <rPh sb="5" eb="6">
      <t>ト</t>
    </rPh>
    <rPh sb="6" eb="7">
      <t>アツカ</t>
    </rPh>
    <rPh sb="7" eb="8">
      <t>ヒ</t>
    </rPh>
    <rPh sb="11" eb="12">
      <t>ダイ</t>
    </rPh>
    <rPh sb="12" eb="14">
      <t>ジコウ</t>
    </rPh>
    <rPh sb="15" eb="17">
      <t>ギョウム</t>
    </rPh>
    <rPh sb="17" eb="19">
      <t>トリアツカイ</t>
    </rPh>
    <rPh sb="21" eb="23">
      <t>ヒツヨウ</t>
    </rPh>
    <rPh sb="24" eb="26">
      <t>ケイヒ</t>
    </rPh>
    <rPh sb="30" eb="31">
      <t>メ</t>
    </rPh>
    <rPh sb="32" eb="34">
      <t>ジョウホウ</t>
    </rPh>
    <rPh sb="34" eb="36">
      <t>ショリ</t>
    </rPh>
    <rPh sb="36" eb="39">
      <t>ギョウムチョウ</t>
    </rPh>
    <rPh sb="39" eb="40">
      <t>ヒ</t>
    </rPh>
    <phoneticPr fontId="8"/>
  </si>
  <si>
    <t>次期申請・届出処理システム一式に必要な経費</t>
    <rPh sb="0" eb="2">
      <t>ジキ</t>
    </rPh>
    <rPh sb="2" eb="4">
      <t>シンセイ</t>
    </rPh>
    <rPh sb="5" eb="7">
      <t>トドケデ</t>
    </rPh>
    <rPh sb="7" eb="9">
      <t>ショリ</t>
    </rPh>
    <rPh sb="13" eb="15">
      <t>イッシキ</t>
    </rPh>
    <rPh sb="16" eb="18">
      <t>ヒツヨウ</t>
    </rPh>
    <rPh sb="19" eb="21">
      <t>ケイヒ</t>
    </rPh>
    <phoneticPr fontId="8"/>
  </si>
  <si>
    <t>29.4.28 契約</t>
    <rPh sb="8" eb="10">
      <t>ケイヤク</t>
    </rPh>
    <phoneticPr fontId="8"/>
  </si>
  <si>
    <t>31増税影響あり</t>
    <phoneticPr fontId="8"/>
  </si>
  <si>
    <t>影響額</t>
    <rPh sb="0" eb="2">
      <t>エイキョウ</t>
    </rPh>
    <rPh sb="2" eb="3">
      <t>ガク</t>
    </rPh>
    <phoneticPr fontId="8"/>
  </si>
  <si>
    <t>次期申請・届出処理システムの運用に必要な経費</t>
    <rPh sb="0" eb="2">
      <t>ジキ</t>
    </rPh>
    <rPh sb="2" eb="4">
      <t>シンセイ</t>
    </rPh>
    <rPh sb="5" eb="7">
      <t>トドケデ</t>
    </rPh>
    <rPh sb="7" eb="9">
      <t>ショリ</t>
    </rPh>
    <rPh sb="14" eb="16">
      <t>ウンヨウ</t>
    </rPh>
    <rPh sb="17" eb="19">
      <t>ヒツヨウ</t>
    </rPh>
    <rPh sb="20" eb="22">
      <t>ケイヒ</t>
    </rPh>
    <phoneticPr fontId="8"/>
  </si>
  <si>
    <t>31増税影響あり</t>
    <phoneticPr fontId="8"/>
  </si>
  <si>
    <t>労働統計オンラインシステム機器借入等</t>
    <rPh sb="0" eb="2">
      <t>ロウドウ</t>
    </rPh>
    <rPh sb="2" eb="4">
      <t>トウケイ</t>
    </rPh>
    <rPh sb="13" eb="15">
      <t>キキ</t>
    </rPh>
    <rPh sb="15" eb="17">
      <t>カリイレ</t>
    </rPh>
    <rPh sb="17" eb="18">
      <t>トウ</t>
    </rPh>
    <phoneticPr fontId="4"/>
  </si>
  <si>
    <t>平成29年度以降
５箇年度</t>
    <rPh sb="0" eb="2">
      <t>ヘイセイ</t>
    </rPh>
    <rPh sb="4" eb="6">
      <t>ネンド</t>
    </rPh>
    <rPh sb="6" eb="8">
      <t>イコウ</t>
    </rPh>
    <rPh sb="10" eb="11">
      <t>カ</t>
    </rPh>
    <rPh sb="11" eb="13">
      <t>ネンド</t>
    </rPh>
    <phoneticPr fontId="4"/>
  </si>
  <si>
    <t>（項）業務取扱費
　（大事項）業務取扱いに必要な経費
　　（目）情報処理業務庁費</t>
    <rPh sb="1" eb="2">
      <t>コウ</t>
    </rPh>
    <rPh sb="3" eb="5">
      <t>ギョウム</t>
    </rPh>
    <rPh sb="5" eb="6">
      <t>ト</t>
    </rPh>
    <rPh sb="6" eb="7">
      <t>アツカ</t>
    </rPh>
    <rPh sb="7" eb="8">
      <t>ヒ</t>
    </rPh>
    <rPh sb="11" eb="12">
      <t>ダイ</t>
    </rPh>
    <rPh sb="12" eb="14">
      <t>ジコウ</t>
    </rPh>
    <rPh sb="15" eb="17">
      <t>ギョウム</t>
    </rPh>
    <rPh sb="17" eb="19">
      <t>トリアツカイ</t>
    </rPh>
    <rPh sb="21" eb="23">
      <t>ヒツヨウ</t>
    </rPh>
    <rPh sb="24" eb="26">
      <t>ケイヒ</t>
    </rPh>
    <rPh sb="30" eb="31">
      <t>モク</t>
    </rPh>
    <rPh sb="32" eb="34">
      <t>ジョウホウ</t>
    </rPh>
    <rPh sb="34" eb="36">
      <t>ショリ</t>
    </rPh>
    <rPh sb="36" eb="38">
      <t>ギョウム</t>
    </rPh>
    <rPh sb="38" eb="40">
      <t>チョウヒ</t>
    </rPh>
    <phoneticPr fontId="4"/>
  </si>
  <si>
    <t>29.7.19 契約</t>
    <rPh sb="8" eb="10">
      <t>ケイヤク</t>
    </rPh>
    <phoneticPr fontId="8"/>
  </si>
  <si>
    <t>「個人情報取扱PC」における安全なWEB閲覧機能の運用に必要な経費</t>
    <rPh sb="1" eb="3">
      <t>コジン</t>
    </rPh>
    <rPh sb="3" eb="5">
      <t>ジョウホウ</t>
    </rPh>
    <rPh sb="5" eb="7">
      <t>トリアツカイ</t>
    </rPh>
    <rPh sb="14" eb="16">
      <t>アンゼン</t>
    </rPh>
    <rPh sb="20" eb="22">
      <t>エツラン</t>
    </rPh>
    <rPh sb="22" eb="24">
      <t>キノウ</t>
    </rPh>
    <rPh sb="25" eb="27">
      <t>ウンヨウ</t>
    </rPh>
    <rPh sb="28" eb="30">
      <t>ヒツヨウ</t>
    </rPh>
    <rPh sb="31" eb="33">
      <t>ケイヒ</t>
    </rPh>
    <phoneticPr fontId="8"/>
  </si>
  <si>
    <t>平成29年度及び平成30年度</t>
    <rPh sb="0" eb="2">
      <t>ヘイセイ</t>
    </rPh>
    <rPh sb="4" eb="6">
      <t>ネンド</t>
    </rPh>
    <rPh sb="6" eb="7">
      <t>オヨ</t>
    </rPh>
    <rPh sb="8" eb="10">
      <t>ヘイセイ</t>
    </rPh>
    <rPh sb="12" eb="14">
      <t>ネンド</t>
    </rPh>
    <phoneticPr fontId="8"/>
  </si>
  <si>
    <t>個人情報等管理端末の運用保守に必要な経費</t>
    <rPh sb="0" eb="2">
      <t>コジン</t>
    </rPh>
    <rPh sb="2" eb="4">
      <t>ジョウホウ</t>
    </rPh>
    <rPh sb="4" eb="5">
      <t>トウ</t>
    </rPh>
    <rPh sb="5" eb="7">
      <t>カンリ</t>
    </rPh>
    <rPh sb="7" eb="9">
      <t>タンマツ</t>
    </rPh>
    <rPh sb="10" eb="12">
      <t>ウンヨウ</t>
    </rPh>
    <rPh sb="12" eb="14">
      <t>ホシュ</t>
    </rPh>
    <rPh sb="15" eb="17">
      <t>ヒツヨウ</t>
    </rPh>
    <rPh sb="18" eb="20">
      <t>ケイヒ</t>
    </rPh>
    <phoneticPr fontId="8"/>
  </si>
  <si>
    <t>厚生労働省LANシステムにおける情報漏えい対策の強化に係る機能の整備運用保守に必要な経費</t>
    <rPh sb="0" eb="2">
      <t>コウセイ</t>
    </rPh>
    <rPh sb="2" eb="5">
      <t>ロウドウショウ</t>
    </rPh>
    <rPh sb="16" eb="18">
      <t>ジョウホウ</t>
    </rPh>
    <rPh sb="18" eb="19">
      <t>ロウ</t>
    </rPh>
    <rPh sb="21" eb="23">
      <t>タイサク</t>
    </rPh>
    <rPh sb="24" eb="26">
      <t>キョウカ</t>
    </rPh>
    <rPh sb="27" eb="28">
      <t>カカワ</t>
    </rPh>
    <rPh sb="29" eb="31">
      <t>キノウ</t>
    </rPh>
    <rPh sb="32" eb="34">
      <t>セイビ</t>
    </rPh>
    <rPh sb="34" eb="36">
      <t>ウンヨウ</t>
    </rPh>
    <rPh sb="36" eb="38">
      <t>ホシュ</t>
    </rPh>
    <rPh sb="39" eb="41">
      <t>ヒツヨウ</t>
    </rPh>
    <rPh sb="42" eb="44">
      <t>ケイヒ</t>
    </rPh>
    <phoneticPr fontId="8"/>
  </si>
  <si>
    <t>飯田高羽合同庁舎に係る電話設備保守業務</t>
    <rPh sb="0" eb="2">
      <t>イイダ</t>
    </rPh>
    <rPh sb="2" eb="3">
      <t>タカ</t>
    </rPh>
    <rPh sb="3" eb="4">
      <t>ハネ</t>
    </rPh>
    <rPh sb="4" eb="6">
      <t>ゴウドウ</t>
    </rPh>
    <rPh sb="6" eb="8">
      <t>チョウシャ</t>
    </rPh>
    <rPh sb="9" eb="10">
      <t>カカ</t>
    </rPh>
    <rPh sb="11" eb="13">
      <t>デンワ</t>
    </rPh>
    <rPh sb="13" eb="15">
      <t>セツビ</t>
    </rPh>
    <rPh sb="15" eb="17">
      <t>ホシュ</t>
    </rPh>
    <rPh sb="17" eb="19">
      <t>ギョウム</t>
    </rPh>
    <phoneticPr fontId="8"/>
  </si>
  <si>
    <t>（項）業務取扱費
　（大事項）業務取扱いに必要な経費
　　（目）庁費</t>
    <rPh sb="1" eb="2">
      <t>コウ</t>
    </rPh>
    <rPh sb="3" eb="5">
      <t>ギョウム</t>
    </rPh>
    <rPh sb="5" eb="7">
      <t>トリアツカイ</t>
    </rPh>
    <rPh sb="7" eb="8">
      <t>ヒ</t>
    </rPh>
    <rPh sb="11" eb="12">
      <t>ダイ</t>
    </rPh>
    <rPh sb="12" eb="14">
      <t>ジコウ</t>
    </rPh>
    <rPh sb="15" eb="17">
      <t>ギョウム</t>
    </rPh>
    <rPh sb="17" eb="19">
      <t>トリアツカイ</t>
    </rPh>
    <rPh sb="21" eb="23">
      <t>ヒツヨウ</t>
    </rPh>
    <rPh sb="24" eb="26">
      <t>ケイヒ</t>
    </rPh>
    <rPh sb="30" eb="31">
      <t>モク</t>
    </rPh>
    <rPh sb="32" eb="34">
      <t>チョウヒ</t>
    </rPh>
    <phoneticPr fontId="8"/>
  </si>
  <si>
    <t>29.11.30 契約</t>
    <rPh sb="9" eb="11">
      <t>ケイヤク</t>
    </rPh>
    <phoneticPr fontId="8"/>
  </si>
  <si>
    <t>31増税影響あり</t>
    <phoneticPr fontId="8"/>
  </si>
  <si>
    <t>管理課（経理）</t>
    <rPh sb="0" eb="3">
      <t>カンリカ</t>
    </rPh>
    <rPh sb="4" eb="6">
      <t>ケイリ</t>
    </rPh>
    <phoneticPr fontId="4"/>
  </si>
  <si>
    <t>統情</t>
    <rPh sb="0" eb="1">
      <t>トウ</t>
    </rPh>
    <rPh sb="1" eb="2">
      <t>ジョウ</t>
    </rPh>
    <phoneticPr fontId="4"/>
  </si>
  <si>
    <t>地方課</t>
    <rPh sb="0" eb="3">
      <t>チホウカ</t>
    </rPh>
    <phoneticPr fontId="4"/>
  </si>
  <si>
    <t>入退館管理セキュリティゲート等保守</t>
    <rPh sb="0" eb="3">
      <t>ニュウタイカン</t>
    </rPh>
    <rPh sb="3" eb="5">
      <t>カンリ</t>
    </rPh>
    <rPh sb="14" eb="15">
      <t>トウ</t>
    </rPh>
    <rPh sb="15" eb="17">
      <t>ホシュ</t>
    </rPh>
    <phoneticPr fontId="8"/>
  </si>
  <si>
    <t>平成30年度以降
５箇年度</t>
    <rPh sb="0" eb="2">
      <t>ヘイセイ</t>
    </rPh>
    <rPh sb="4" eb="6">
      <t>ネンド</t>
    </rPh>
    <rPh sb="6" eb="8">
      <t>イコウ</t>
    </rPh>
    <rPh sb="10" eb="11">
      <t>カ</t>
    </rPh>
    <rPh sb="11" eb="13">
      <t>ネンド</t>
    </rPh>
    <phoneticPr fontId="8"/>
  </si>
  <si>
    <t>（項）業務取扱費
　（大事項）業務取扱いに必要な経費
  　（目）情報処理業務庁費</t>
    <rPh sb="11" eb="12">
      <t>ダイ</t>
    </rPh>
    <rPh sb="12" eb="14">
      <t>ジコウ</t>
    </rPh>
    <rPh sb="15" eb="17">
      <t>ギョウム</t>
    </rPh>
    <rPh sb="17" eb="19">
      <t>トリアツカイ</t>
    </rPh>
    <rPh sb="21" eb="23">
      <t>ヒツヨウ</t>
    </rPh>
    <rPh sb="24" eb="26">
      <t>ケイヒ</t>
    </rPh>
    <rPh sb="33" eb="35">
      <t>ジョウホウ</t>
    </rPh>
    <rPh sb="35" eb="37">
      <t>ショリ</t>
    </rPh>
    <rPh sb="37" eb="39">
      <t>ギョウム</t>
    </rPh>
    <phoneticPr fontId="8"/>
  </si>
  <si>
    <t>31増税影響あり</t>
    <phoneticPr fontId="8"/>
  </si>
  <si>
    <t>FAX借入れ</t>
    <rPh sb="3" eb="5">
      <t>カリイレ</t>
    </rPh>
    <phoneticPr fontId="8"/>
  </si>
  <si>
    <t>30.4.2 契約</t>
    <phoneticPr fontId="8"/>
  </si>
  <si>
    <t>厚生労働省統合ネットワーク回線帯域の増速経費（労働基準行政システム分担金）</t>
  </si>
  <si>
    <t>平成30年度以降
３箇年度</t>
    <rPh sb="0" eb="2">
      <t>ヘイセイ</t>
    </rPh>
    <rPh sb="4" eb="6">
      <t>ネンド</t>
    </rPh>
    <rPh sb="6" eb="8">
      <t>イコウ</t>
    </rPh>
    <rPh sb="10" eb="13">
      <t>カネンド</t>
    </rPh>
    <phoneticPr fontId="8"/>
  </si>
  <si>
    <t>（項）業務取扱費
　（大事項）保険給付業務に必要な経費
　　（目）情報処理業務庁費</t>
    <rPh sb="1" eb="2">
      <t>コウ</t>
    </rPh>
    <rPh sb="3" eb="5">
      <t>ギョウム</t>
    </rPh>
    <rPh sb="5" eb="8">
      <t>トリアツカイヒ</t>
    </rPh>
    <rPh sb="11" eb="12">
      <t>ダイ</t>
    </rPh>
    <rPh sb="12" eb="14">
      <t>ジコウ</t>
    </rPh>
    <rPh sb="15" eb="17">
      <t>ホケン</t>
    </rPh>
    <rPh sb="17" eb="19">
      <t>キュウフ</t>
    </rPh>
    <rPh sb="19" eb="21">
      <t>ギョウム</t>
    </rPh>
    <rPh sb="22" eb="24">
      <t>ヒツヨウ</t>
    </rPh>
    <rPh sb="25" eb="27">
      <t>ケイヒ</t>
    </rPh>
    <rPh sb="31" eb="32">
      <t>モク</t>
    </rPh>
    <rPh sb="33" eb="35">
      <t>ジョウホウ</t>
    </rPh>
    <rPh sb="35" eb="37">
      <t>ショリ</t>
    </rPh>
    <rPh sb="37" eb="39">
      <t>ギョウム</t>
    </rPh>
    <rPh sb="39" eb="41">
      <t>チョウヒ</t>
    </rPh>
    <phoneticPr fontId="8"/>
  </si>
  <si>
    <r>
      <t>3</t>
    </r>
    <r>
      <rPr>
        <sz val="11"/>
        <color rgb="FFFF0000"/>
        <rFont val="游ゴシック"/>
        <family val="3"/>
        <charset val="128"/>
        <scheme val="minor"/>
      </rPr>
      <t>0.7契約</t>
    </r>
    <rPh sb="4" eb="6">
      <t>ケイヤク</t>
    </rPh>
    <phoneticPr fontId="8"/>
  </si>
  <si>
    <t>31増税影響あり</t>
    <phoneticPr fontId="8"/>
  </si>
  <si>
    <t>厚生労働省統合ネットワークの追加セキュリティ対策運用経費（労働基準行政システム分担金）</t>
    <rPh sb="0" eb="2">
      <t>コウセイ</t>
    </rPh>
    <rPh sb="2" eb="5">
      <t>ロウドウショウ</t>
    </rPh>
    <rPh sb="5" eb="7">
      <t>トウゴウ</t>
    </rPh>
    <rPh sb="14" eb="16">
      <t>ツイカ</t>
    </rPh>
    <rPh sb="22" eb="24">
      <t>タイサク</t>
    </rPh>
    <rPh sb="24" eb="26">
      <t>ウンヨウ</t>
    </rPh>
    <rPh sb="26" eb="28">
      <t>ケイヒ</t>
    </rPh>
    <rPh sb="29" eb="31">
      <t>ロウドウ</t>
    </rPh>
    <rPh sb="31" eb="33">
      <t>キジュン</t>
    </rPh>
    <rPh sb="33" eb="35">
      <t>ギョウセイ</t>
    </rPh>
    <rPh sb="39" eb="42">
      <t>ブンタンキン</t>
    </rPh>
    <phoneticPr fontId="8"/>
  </si>
  <si>
    <t>30.7契約</t>
    <rPh sb="4" eb="6">
      <t>ケイヤク</t>
    </rPh>
    <phoneticPr fontId="8"/>
  </si>
  <si>
    <t>厚生労働省統合ネットワーク回線帯域の増速経費（雇用均等行政情報システム分担金）</t>
    <rPh sb="0" eb="2">
      <t>コウセイ</t>
    </rPh>
    <rPh sb="2" eb="5">
      <t>ロウドウショウ</t>
    </rPh>
    <rPh sb="5" eb="7">
      <t>トウゴウ</t>
    </rPh>
    <rPh sb="13" eb="15">
      <t>カイセン</t>
    </rPh>
    <rPh sb="15" eb="17">
      <t>タイイキ</t>
    </rPh>
    <rPh sb="18" eb="20">
      <t>ゾウソク</t>
    </rPh>
    <rPh sb="20" eb="22">
      <t>ケイヒ</t>
    </rPh>
    <rPh sb="23" eb="25">
      <t>コヨウ</t>
    </rPh>
    <rPh sb="25" eb="27">
      <t>キントウ</t>
    </rPh>
    <rPh sb="27" eb="29">
      <t>ギョウセイ</t>
    </rPh>
    <rPh sb="29" eb="31">
      <t>ジョウホウ</t>
    </rPh>
    <rPh sb="35" eb="38">
      <t>ブンタンキン</t>
    </rPh>
    <phoneticPr fontId="8"/>
  </si>
  <si>
    <t>平成30年度以降
３箇年度</t>
    <rPh sb="0" eb="2">
      <t>ヘイセイ</t>
    </rPh>
    <rPh sb="4" eb="6">
      <t>ネンド</t>
    </rPh>
    <rPh sb="6" eb="8">
      <t>イコウ</t>
    </rPh>
    <phoneticPr fontId="8"/>
  </si>
  <si>
    <t>（項）業務取扱費
　（大事項）業務取扱いに必要な経費
　　（目）情報処理業務庁費</t>
    <rPh sb="1" eb="2">
      <t>コウ</t>
    </rPh>
    <rPh sb="3" eb="5">
      <t>ギョウム</t>
    </rPh>
    <rPh sb="5" eb="7">
      <t>トリアツカイ</t>
    </rPh>
    <rPh sb="7" eb="8">
      <t>ヒ</t>
    </rPh>
    <rPh sb="11" eb="12">
      <t>ダイ</t>
    </rPh>
    <rPh sb="12" eb="14">
      <t>ジコウ</t>
    </rPh>
    <rPh sb="15" eb="17">
      <t>ギョウム</t>
    </rPh>
    <rPh sb="17" eb="19">
      <t>トリアツカイ</t>
    </rPh>
    <rPh sb="21" eb="23">
      <t>ヒツヨウ</t>
    </rPh>
    <rPh sb="24" eb="26">
      <t>ケイヒ</t>
    </rPh>
    <rPh sb="30" eb="31">
      <t>モク</t>
    </rPh>
    <rPh sb="32" eb="34">
      <t>ジョウホウ</t>
    </rPh>
    <rPh sb="34" eb="36">
      <t>ショリ</t>
    </rPh>
    <rPh sb="36" eb="38">
      <t>ギョウム</t>
    </rPh>
    <rPh sb="38" eb="40">
      <t>チョウヒ</t>
    </rPh>
    <phoneticPr fontId="8"/>
  </si>
  <si>
    <t>厚生労働省統合ネットワークデータセンター拠点運用経費（雇用均等行政情報システム分担金）</t>
    <rPh sb="0" eb="2">
      <t>コウセイ</t>
    </rPh>
    <rPh sb="2" eb="5">
      <t>ロウドウショウ</t>
    </rPh>
    <rPh sb="5" eb="7">
      <t>トウゴウ</t>
    </rPh>
    <rPh sb="20" eb="22">
      <t>キョテン</t>
    </rPh>
    <rPh sb="22" eb="24">
      <t>ウンヨウ</t>
    </rPh>
    <rPh sb="24" eb="26">
      <t>ケイヒ</t>
    </rPh>
    <rPh sb="27" eb="29">
      <t>コヨウ</t>
    </rPh>
    <rPh sb="29" eb="31">
      <t>キントウ</t>
    </rPh>
    <rPh sb="31" eb="33">
      <t>ギョウセイ</t>
    </rPh>
    <rPh sb="33" eb="35">
      <t>ジョウホウ</t>
    </rPh>
    <rPh sb="39" eb="42">
      <t>ブンタンキン</t>
    </rPh>
    <phoneticPr fontId="8"/>
  </si>
  <si>
    <t>厚生労働省統合ネットワーク回線帯域の増速経費（労働局総務情報システム分担金）</t>
    <rPh sb="0" eb="2">
      <t>コウセイ</t>
    </rPh>
    <rPh sb="2" eb="5">
      <t>ロウドウショウ</t>
    </rPh>
    <rPh sb="5" eb="7">
      <t>トウゴウ</t>
    </rPh>
    <rPh sb="13" eb="15">
      <t>カイセン</t>
    </rPh>
    <rPh sb="15" eb="17">
      <t>タイイキ</t>
    </rPh>
    <rPh sb="18" eb="20">
      <t>ゾウソク</t>
    </rPh>
    <rPh sb="20" eb="22">
      <t>ケイヒ</t>
    </rPh>
    <rPh sb="23" eb="25">
      <t>ロウドウ</t>
    </rPh>
    <rPh sb="25" eb="26">
      <t>キョク</t>
    </rPh>
    <rPh sb="26" eb="28">
      <t>ソウム</t>
    </rPh>
    <rPh sb="28" eb="30">
      <t>ジョウホウ</t>
    </rPh>
    <rPh sb="34" eb="37">
      <t>ブンタンキン</t>
    </rPh>
    <phoneticPr fontId="8"/>
  </si>
  <si>
    <t>31増税影響あり</t>
  </si>
  <si>
    <t>厚生労働省統合ネットワークデータセンター拠点運用経費（労働局総務情報システム分担金）</t>
    <rPh sb="0" eb="2">
      <t>コウセイ</t>
    </rPh>
    <rPh sb="2" eb="5">
      <t>ロウドウショウ</t>
    </rPh>
    <rPh sb="5" eb="7">
      <t>トウゴウ</t>
    </rPh>
    <rPh sb="20" eb="22">
      <t>キョテン</t>
    </rPh>
    <rPh sb="22" eb="24">
      <t>ウンヨウ</t>
    </rPh>
    <rPh sb="24" eb="26">
      <t>ケイヒ</t>
    </rPh>
    <rPh sb="27" eb="29">
      <t>ロウドウ</t>
    </rPh>
    <rPh sb="29" eb="30">
      <t>キョク</t>
    </rPh>
    <rPh sb="30" eb="32">
      <t>ソウム</t>
    </rPh>
    <rPh sb="32" eb="34">
      <t>ジョウホウ</t>
    </rPh>
    <rPh sb="38" eb="41">
      <t>ブンタンキン</t>
    </rPh>
    <phoneticPr fontId="8"/>
  </si>
  <si>
    <t>31歳出はなし</t>
    <rPh sb="2" eb="4">
      <t>サイシュツ</t>
    </rPh>
    <phoneticPr fontId="8"/>
  </si>
  <si>
    <t>無線LAN環境の拡充経費</t>
    <rPh sb="0" eb="2">
      <t>ムセン</t>
    </rPh>
    <rPh sb="5" eb="7">
      <t>カンキョウ</t>
    </rPh>
    <rPh sb="8" eb="10">
      <t>カクジュウ</t>
    </rPh>
    <rPh sb="10" eb="12">
      <t>ケイヒ</t>
    </rPh>
    <phoneticPr fontId="8"/>
  </si>
  <si>
    <t>平成30年度</t>
    <rPh sb="0" eb="2">
      <t>ヘイセイ</t>
    </rPh>
    <rPh sb="4" eb="5">
      <t>ネン</t>
    </rPh>
    <rPh sb="5" eb="6">
      <t>ド</t>
    </rPh>
    <phoneticPr fontId="8"/>
  </si>
  <si>
    <t>-</t>
    <phoneticPr fontId="8"/>
  </si>
  <si>
    <t>平成30年度以降４箇年度以内</t>
    <rPh sb="0" eb="2">
      <t>ヘイセイ</t>
    </rPh>
    <rPh sb="4" eb="6">
      <t>ネンド</t>
    </rPh>
    <rPh sb="6" eb="8">
      <t>イコウ</t>
    </rPh>
    <rPh sb="9" eb="11">
      <t>カネン</t>
    </rPh>
    <rPh sb="11" eb="12">
      <t>ド</t>
    </rPh>
    <rPh sb="12" eb="14">
      <t>イナイ</t>
    </rPh>
    <phoneticPr fontId="8"/>
  </si>
  <si>
    <t>（項）業務取扱費
　（目）情報処理業務庁費</t>
    <rPh sb="1" eb="2">
      <t>コウ</t>
    </rPh>
    <rPh sb="3" eb="5">
      <t>ギョウム</t>
    </rPh>
    <rPh sb="5" eb="6">
      <t>ト</t>
    </rPh>
    <rPh sb="6" eb="7">
      <t>アツカ</t>
    </rPh>
    <rPh sb="7" eb="8">
      <t>ヒ</t>
    </rPh>
    <rPh sb="11" eb="12">
      <t>メ</t>
    </rPh>
    <rPh sb="13" eb="15">
      <t>ジョウホウ</t>
    </rPh>
    <rPh sb="15" eb="17">
      <t>ショリ</t>
    </rPh>
    <rPh sb="17" eb="20">
      <t>ギョウムチョウ</t>
    </rPh>
    <rPh sb="20" eb="21">
      <t>ヒ</t>
    </rPh>
    <phoneticPr fontId="8"/>
  </si>
  <si>
    <t>査定によりオチ</t>
    <rPh sb="0" eb="2">
      <t>サテイ</t>
    </rPh>
    <phoneticPr fontId="8"/>
  </si>
  <si>
    <t>厚生労働省LANシステムの更改に係る厚生労働省ネットワーク統合回線の増速経費</t>
    <rPh sb="0" eb="2">
      <t>コウセイ</t>
    </rPh>
    <rPh sb="2" eb="5">
      <t>ロウドウショウ</t>
    </rPh>
    <rPh sb="13" eb="15">
      <t>コウカイ</t>
    </rPh>
    <rPh sb="16" eb="17">
      <t>カカ</t>
    </rPh>
    <rPh sb="18" eb="20">
      <t>コウセイ</t>
    </rPh>
    <rPh sb="20" eb="23">
      <t>ロウドウショウ</t>
    </rPh>
    <rPh sb="29" eb="31">
      <t>トウゴウ</t>
    </rPh>
    <rPh sb="31" eb="33">
      <t>カイセン</t>
    </rPh>
    <rPh sb="34" eb="36">
      <t>ゾウソク</t>
    </rPh>
    <rPh sb="36" eb="38">
      <t>ケイヒ</t>
    </rPh>
    <phoneticPr fontId="4"/>
  </si>
  <si>
    <t>平成30年度以降
３箇年度</t>
    <rPh sb="0" eb="2">
      <t>ヘイセイ</t>
    </rPh>
    <rPh sb="4" eb="6">
      <t>ネンド</t>
    </rPh>
    <rPh sb="6" eb="8">
      <t>イコウ</t>
    </rPh>
    <rPh sb="10" eb="12">
      <t>カネン</t>
    </rPh>
    <rPh sb="12" eb="13">
      <t>ド</t>
    </rPh>
    <phoneticPr fontId="8"/>
  </si>
  <si>
    <t>←契約額に置換</t>
    <rPh sb="1" eb="4">
      <t>ケイヤクガク</t>
    </rPh>
    <rPh sb="5" eb="7">
      <t>チカン</t>
    </rPh>
    <phoneticPr fontId="8"/>
  </si>
  <si>
    <t>31増税影響あり</t>
    <phoneticPr fontId="8"/>
  </si>
  <si>
    <t>厚生労働省統計処理システムの更改延期に伴う運用等の延長に必要な経費</t>
    <rPh sb="0" eb="2">
      <t>コウセイ</t>
    </rPh>
    <rPh sb="2" eb="5">
      <t>ロウドウショウ</t>
    </rPh>
    <rPh sb="5" eb="7">
      <t>トウケイ</t>
    </rPh>
    <rPh sb="7" eb="9">
      <t>ショリ</t>
    </rPh>
    <rPh sb="14" eb="16">
      <t>コウカイ</t>
    </rPh>
    <rPh sb="16" eb="18">
      <t>エンキ</t>
    </rPh>
    <rPh sb="19" eb="20">
      <t>トモナ</t>
    </rPh>
    <rPh sb="21" eb="23">
      <t>ウンヨウ</t>
    </rPh>
    <rPh sb="23" eb="24">
      <t>トウ</t>
    </rPh>
    <rPh sb="25" eb="27">
      <t>エンチョウ</t>
    </rPh>
    <rPh sb="28" eb="30">
      <t>ヒツヨウ</t>
    </rPh>
    <rPh sb="31" eb="33">
      <t>ケイヒ</t>
    </rPh>
    <phoneticPr fontId="4"/>
  </si>
  <si>
    <t>平成30年度及び
平成31年度</t>
    <rPh sb="0" eb="2">
      <t>ヘイセイ</t>
    </rPh>
    <rPh sb="4" eb="6">
      <t>ネンド</t>
    </rPh>
    <rPh sb="6" eb="7">
      <t>オヨ</t>
    </rPh>
    <rPh sb="9" eb="11">
      <t>ヘイセイ</t>
    </rPh>
    <rPh sb="13" eb="15">
      <t>ネンド</t>
    </rPh>
    <phoneticPr fontId="8"/>
  </si>
  <si>
    <t>30.5.1 契約</t>
    <rPh sb="7" eb="9">
      <t>ケイヤク</t>
    </rPh>
    <phoneticPr fontId="8"/>
  </si>
  <si>
    <t>31増税影響なし
（９月末まで）</t>
    <rPh sb="11" eb="13">
      <t>ガツマツ</t>
    </rPh>
    <phoneticPr fontId="8"/>
  </si>
  <si>
    <t>厚生労働省統計処理システム一式</t>
    <rPh sb="0" eb="2">
      <t>コウセイ</t>
    </rPh>
    <rPh sb="2" eb="5">
      <t>ロウドウショウ</t>
    </rPh>
    <rPh sb="5" eb="7">
      <t>トウケイ</t>
    </rPh>
    <rPh sb="7" eb="9">
      <t>ショリ</t>
    </rPh>
    <rPh sb="13" eb="15">
      <t>イッシキ</t>
    </rPh>
    <phoneticPr fontId="4"/>
  </si>
  <si>
    <t>平成30年度以降
５箇年度</t>
    <rPh sb="0" eb="2">
      <t>ヘイセイ</t>
    </rPh>
    <rPh sb="4" eb="6">
      <t>ネンド</t>
    </rPh>
    <rPh sb="6" eb="8">
      <t>イコウ</t>
    </rPh>
    <rPh sb="10" eb="12">
      <t>カネン</t>
    </rPh>
    <rPh sb="12" eb="13">
      <t>ド</t>
    </rPh>
    <phoneticPr fontId="8"/>
  </si>
  <si>
    <t>30.5.29 契約</t>
    <rPh sb="8" eb="10">
      <t>ケイヤク</t>
    </rPh>
    <phoneticPr fontId="8"/>
  </si>
  <si>
    <t>厚生労働省統計処理システムの更改に係る工程管理支援等経費</t>
    <rPh sb="0" eb="2">
      <t>コウセイ</t>
    </rPh>
    <rPh sb="2" eb="5">
      <t>ロウドウショウ</t>
    </rPh>
    <rPh sb="5" eb="7">
      <t>トウケイ</t>
    </rPh>
    <rPh sb="7" eb="9">
      <t>ショリ</t>
    </rPh>
    <rPh sb="14" eb="16">
      <t>コウカイ</t>
    </rPh>
    <rPh sb="17" eb="18">
      <t>カカ</t>
    </rPh>
    <rPh sb="19" eb="21">
      <t>コウテイ</t>
    </rPh>
    <rPh sb="21" eb="23">
      <t>カンリ</t>
    </rPh>
    <rPh sb="23" eb="25">
      <t>シエン</t>
    </rPh>
    <rPh sb="25" eb="26">
      <t>トウ</t>
    </rPh>
    <rPh sb="26" eb="28">
      <t>ケイヒ</t>
    </rPh>
    <phoneticPr fontId="4"/>
  </si>
  <si>
    <t>30.8.31 契約</t>
    <rPh sb="8" eb="10">
      <t>ケイヤク</t>
    </rPh>
    <phoneticPr fontId="8"/>
  </si>
  <si>
    <t>労働統計オンラインシステムのデータセンタ移行・運営に必要な経費</t>
    <rPh sb="0" eb="2">
      <t>ロウドウ</t>
    </rPh>
    <rPh sb="2" eb="4">
      <t>トウケイ</t>
    </rPh>
    <rPh sb="20" eb="22">
      <t>イコウ</t>
    </rPh>
    <rPh sb="23" eb="25">
      <t>ウンエイ</t>
    </rPh>
    <rPh sb="26" eb="28">
      <t>ヒツヨウ</t>
    </rPh>
    <rPh sb="29" eb="31">
      <t>ケイヒ</t>
    </rPh>
    <phoneticPr fontId="4"/>
  </si>
  <si>
    <t>労働統計オンラインシステムの統合回線との接続に必要な経費</t>
    <rPh sb="0" eb="2">
      <t>ロウドウ</t>
    </rPh>
    <rPh sb="2" eb="4">
      <t>トウケイ</t>
    </rPh>
    <rPh sb="14" eb="16">
      <t>トウゴウ</t>
    </rPh>
    <rPh sb="16" eb="18">
      <t>カイセン</t>
    </rPh>
    <rPh sb="20" eb="22">
      <t>セツゾク</t>
    </rPh>
    <rPh sb="23" eb="25">
      <t>ヒツヨウ</t>
    </rPh>
    <rPh sb="26" eb="28">
      <t>ケイヒ</t>
    </rPh>
    <phoneticPr fontId="4"/>
  </si>
  <si>
    <t>平成30年度以降３箇年度以内</t>
    <rPh sb="0" eb="2">
      <t>ヘイセイ</t>
    </rPh>
    <rPh sb="4" eb="6">
      <t>ネンド</t>
    </rPh>
    <rPh sb="6" eb="8">
      <t>イコウ</t>
    </rPh>
    <rPh sb="9" eb="11">
      <t>カネン</t>
    </rPh>
    <rPh sb="11" eb="12">
      <t>ド</t>
    </rPh>
    <rPh sb="12" eb="14">
      <t>イナイ</t>
    </rPh>
    <phoneticPr fontId="8"/>
  </si>
  <si>
    <t>働き方改革に係るテレワーク環境の拡充に係る経費</t>
    <rPh sb="0" eb="1">
      <t>ハタラ</t>
    </rPh>
    <rPh sb="2" eb="3">
      <t>カタ</t>
    </rPh>
    <rPh sb="3" eb="5">
      <t>カイカク</t>
    </rPh>
    <rPh sb="6" eb="7">
      <t>カカ</t>
    </rPh>
    <rPh sb="13" eb="15">
      <t>カンキョウ</t>
    </rPh>
    <rPh sb="16" eb="18">
      <t>カクジュウ</t>
    </rPh>
    <rPh sb="19" eb="20">
      <t>カカ</t>
    </rPh>
    <rPh sb="21" eb="23">
      <t>ケイヒ</t>
    </rPh>
    <phoneticPr fontId="4"/>
  </si>
  <si>
    <t>会計課（管理室）</t>
    <rPh sb="0" eb="3">
      <t>カイケイカ</t>
    </rPh>
    <rPh sb="4" eb="6">
      <t>カンリ</t>
    </rPh>
    <rPh sb="6" eb="7">
      <t>シツ</t>
    </rPh>
    <phoneticPr fontId="4"/>
  </si>
  <si>
    <t>業務課</t>
    <rPh sb="0" eb="3">
      <t>ギョウムカ</t>
    </rPh>
    <phoneticPr fontId="4"/>
  </si>
  <si>
    <t>（項）業務取扱費
　（目）情報処理業務庁費</t>
  </si>
  <si>
    <t>（項）業務取扱費
　（目）情報処理業務庁費</t>
    <rPh sb="1" eb="2">
      <t>コウ</t>
    </rPh>
    <rPh sb="3" eb="5">
      <t>ギョウム</t>
    </rPh>
    <rPh sb="5" eb="7">
      <t>トリアツカイ</t>
    </rPh>
    <rPh sb="7" eb="8">
      <t>ヒ</t>
    </rPh>
    <rPh sb="11" eb="12">
      <t>モク</t>
    </rPh>
    <rPh sb="13" eb="15">
      <t>ジョウホウ</t>
    </rPh>
    <rPh sb="15" eb="17">
      <t>ショリ</t>
    </rPh>
    <rPh sb="17" eb="19">
      <t>ギョウム</t>
    </rPh>
    <rPh sb="19" eb="21">
      <t>チョウヒ</t>
    </rPh>
    <phoneticPr fontId="8"/>
  </si>
  <si>
    <t>（項）業務取扱費
　（目）庁費</t>
    <rPh sb="1" eb="2">
      <t>コウ</t>
    </rPh>
    <rPh sb="3" eb="5">
      <t>ギョウム</t>
    </rPh>
    <rPh sb="5" eb="7">
      <t>トリアツカイ</t>
    </rPh>
    <rPh sb="7" eb="8">
      <t>ヒ</t>
    </rPh>
    <rPh sb="11" eb="12">
      <t>モク</t>
    </rPh>
    <rPh sb="13" eb="15">
      <t>チョウヒ</t>
    </rPh>
    <phoneticPr fontId="8"/>
  </si>
  <si>
    <t>人事・給与関係業務情報システム用電子計算機借入れ等</t>
    <phoneticPr fontId="8"/>
  </si>
  <si>
    <t>平成30年度</t>
    <phoneticPr fontId="8"/>
  </si>
  <si>
    <t>平成30年度以降
５箇年度</t>
    <phoneticPr fontId="8"/>
  </si>
  <si>
    <t>（項）業務取扱費
　（目）情報処理業務庁費</t>
    <phoneticPr fontId="8"/>
  </si>
  <si>
    <t>31増税
影響あり</t>
    <phoneticPr fontId="8"/>
  </si>
  <si>
    <t>人事課</t>
    <rPh sb="0" eb="3">
      <t>ジンジカ</t>
    </rPh>
    <phoneticPr fontId="4"/>
  </si>
  <si>
    <t>人事・給与関係業務情報システム保守等</t>
    <phoneticPr fontId="8"/>
  </si>
  <si>
    <t>平成29年度</t>
  </si>
  <si>
    <t>平成29年度以降
５箇年度</t>
    <phoneticPr fontId="8"/>
  </si>
  <si>
    <t>（項）業務取扱費
　（目）情報処理業務庁費</t>
    <phoneticPr fontId="8"/>
  </si>
  <si>
    <t>29.11.30 契約</t>
    <phoneticPr fontId="8"/>
  </si>
  <si>
    <t>変更契約</t>
    <rPh sb="0" eb="2">
      <t>ヘンコウ</t>
    </rPh>
    <rPh sb="2" eb="4">
      <t>ケイヤク</t>
    </rPh>
    <phoneticPr fontId="8"/>
  </si>
  <si>
    <t>31増税
影響あり</t>
    <phoneticPr fontId="8"/>
  </si>
  <si>
    <t>文書管理システム整備経費（システム更改：アプリ設計）</t>
    <phoneticPr fontId="8"/>
  </si>
  <si>
    <t>（項）業務取扱費
　（目）情報処理業務庁費</t>
    <rPh sb="1" eb="2">
      <t>コウ</t>
    </rPh>
    <rPh sb="3" eb="5">
      <t>ギョウム</t>
    </rPh>
    <rPh sb="5" eb="8">
      <t>トリアツカイヒ</t>
    </rPh>
    <rPh sb="11" eb="12">
      <t>モク</t>
    </rPh>
    <rPh sb="13" eb="15">
      <t>ジョウホウ</t>
    </rPh>
    <rPh sb="15" eb="17">
      <t>ショリ</t>
    </rPh>
    <rPh sb="17" eb="20">
      <t>ギョウムチョウ</t>
    </rPh>
    <rPh sb="20" eb="21">
      <t>ヒ</t>
    </rPh>
    <phoneticPr fontId="8"/>
  </si>
  <si>
    <t>文書管理システム整備経費（システム更改：移行）</t>
    <phoneticPr fontId="8"/>
  </si>
  <si>
    <t>情文室</t>
    <rPh sb="0" eb="1">
      <t>ジョウ</t>
    </rPh>
    <rPh sb="1" eb="2">
      <t>ブン</t>
    </rPh>
    <rPh sb="2" eb="3">
      <t>シツ</t>
    </rPh>
    <phoneticPr fontId="4"/>
  </si>
  <si>
    <t>文書管理システム運用経費（システム更改：運用・保守）</t>
    <rPh sb="0" eb="2">
      <t>ブンショ</t>
    </rPh>
    <rPh sb="2" eb="4">
      <t>カンリ</t>
    </rPh>
    <rPh sb="8" eb="10">
      <t>ウンヨウ</t>
    </rPh>
    <rPh sb="10" eb="12">
      <t>ケイヒ</t>
    </rPh>
    <rPh sb="17" eb="19">
      <t>コウカイ</t>
    </rPh>
    <rPh sb="20" eb="22">
      <t>ウンヨウ</t>
    </rPh>
    <rPh sb="23" eb="25">
      <t>ホシュ</t>
    </rPh>
    <phoneticPr fontId="8"/>
  </si>
  <si>
    <t>31増税
影響あり</t>
    <phoneticPr fontId="8"/>
  </si>
  <si>
    <t>文書管理システム運用経費（システム機器）</t>
    <rPh sb="0" eb="2">
      <t>ブンショ</t>
    </rPh>
    <rPh sb="2" eb="4">
      <t>カンリ</t>
    </rPh>
    <rPh sb="8" eb="10">
      <t>ウンヨウ</t>
    </rPh>
    <rPh sb="10" eb="12">
      <t>ケイヒ</t>
    </rPh>
    <rPh sb="17" eb="19">
      <t>キキ</t>
    </rPh>
    <phoneticPr fontId="8"/>
  </si>
  <si>
    <t>平成31年度以降２箇年度</t>
    <rPh sb="0" eb="2">
      <t>ヘイセイ</t>
    </rPh>
    <rPh sb="4" eb="6">
      <t>ネンド</t>
    </rPh>
    <rPh sb="6" eb="8">
      <t>イコウ</t>
    </rPh>
    <rPh sb="9" eb="10">
      <t>カ</t>
    </rPh>
    <rPh sb="10" eb="12">
      <t>ネンド</t>
    </rPh>
    <phoneticPr fontId="4"/>
  </si>
  <si>
    <t>増税分</t>
    <rPh sb="0" eb="3">
      <t>ゾウゼイブン</t>
    </rPh>
    <phoneticPr fontId="8"/>
  </si>
  <si>
    <t>国有財産総合情報管理システム用電子計算機借入れ等</t>
    <rPh sb="23" eb="24">
      <t>ナド</t>
    </rPh>
    <phoneticPr fontId="8"/>
  </si>
  <si>
    <t>平成30年度以降
５箇年度</t>
    <rPh sb="0" eb="2">
      <t>ヘイセイ</t>
    </rPh>
    <rPh sb="4" eb="6">
      <t>ネンド</t>
    </rPh>
    <rPh sb="6" eb="8">
      <t>イコウ</t>
    </rPh>
    <rPh sb="10" eb="13">
      <t>カネンド</t>
    </rPh>
    <phoneticPr fontId="8"/>
  </si>
  <si>
    <t>会計課（経理室）</t>
    <rPh sb="0" eb="3">
      <t>カイケイカ</t>
    </rPh>
    <rPh sb="4" eb="7">
      <t>ケイリシツ</t>
    </rPh>
    <phoneticPr fontId="4"/>
  </si>
  <si>
    <t>31増税
影響あり</t>
    <phoneticPr fontId="8"/>
  </si>
  <si>
    <t>福井春山合同庁舎に係る庁舎機械警備</t>
    <rPh sb="0" eb="2">
      <t>フクイ</t>
    </rPh>
    <rPh sb="2" eb="4">
      <t>ハルヤマ</t>
    </rPh>
    <rPh sb="4" eb="6">
      <t>ゴウドウ</t>
    </rPh>
    <rPh sb="6" eb="8">
      <t>チョウシャ</t>
    </rPh>
    <rPh sb="9" eb="10">
      <t>カカ</t>
    </rPh>
    <rPh sb="11" eb="13">
      <t>チョウシャ</t>
    </rPh>
    <rPh sb="13" eb="15">
      <t>キカイ</t>
    </rPh>
    <rPh sb="15" eb="17">
      <t>ケイビ</t>
    </rPh>
    <phoneticPr fontId="8"/>
  </si>
  <si>
    <t>平成29年度以降
５箇年度以内</t>
    <rPh sb="0" eb="2">
      <t>ヘイセイ</t>
    </rPh>
    <rPh sb="4" eb="6">
      <t>ネンド</t>
    </rPh>
    <rPh sb="6" eb="8">
      <t>イコウ</t>
    </rPh>
    <rPh sb="10" eb="12">
      <t>カネン</t>
    </rPh>
    <rPh sb="12" eb="13">
      <t>ド</t>
    </rPh>
    <rPh sb="13" eb="15">
      <t>イナイ</t>
    </rPh>
    <phoneticPr fontId="8"/>
  </si>
  <si>
    <t>31増税
影響あり</t>
    <phoneticPr fontId="8"/>
  </si>
  <si>
    <t>二戸合同庁舎に係る庁舎機械警備</t>
    <rPh sb="7" eb="8">
      <t>カカ</t>
    </rPh>
    <rPh sb="9" eb="11">
      <t>チョウシャ</t>
    </rPh>
    <rPh sb="11" eb="13">
      <t>キカイ</t>
    </rPh>
    <rPh sb="13" eb="15">
      <t>ケイビ</t>
    </rPh>
    <phoneticPr fontId="8"/>
  </si>
  <si>
    <t>平成30年度以降
５箇年度</t>
    <rPh sb="0" eb="2">
      <t>ヘイセイ</t>
    </rPh>
    <rPh sb="4" eb="6">
      <t>ネンド</t>
    </rPh>
    <rPh sb="6" eb="8">
      <t>イコウ</t>
    </rPh>
    <phoneticPr fontId="8"/>
  </si>
  <si>
    <t>大曲法務合同庁舎に係る庁舎機械警備</t>
    <phoneticPr fontId="8"/>
  </si>
  <si>
    <t>高岡法務合同庁舎に係る庁舎機械警備</t>
    <rPh sb="0" eb="2">
      <t>タカオカ</t>
    </rPh>
    <rPh sb="2" eb="4">
      <t>ホウム</t>
    </rPh>
    <rPh sb="4" eb="6">
      <t>ゴウドウ</t>
    </rPh>
    <rPh sb="6" eb="8">
      <t>チョウシャ</t>
    </rPh>
    <phoneticPr fontId="4"/>
  </si>
  <si>
    <t>奈良第2地方合同庁舎に係る庁舎機械警備</t>
    <rPh sb="0" eb="2">
      <t>ナラ</t>
    </rPh>
    <rPh sb="2" eb="3">
      <t>ダイ</t>
    </rPh>
    <rPh sb="4" eb="6">
      <t>チホウ</t>
    </rPh>
    <rPh sb="6" eb="8">
      <t>ゴウドウ</t>
    </rPh>
    <rPh sb="8" eb="10">
      <t>チョウシャ</t>
    </rPh>
    <phoneticPr fontId="4"/>
  </si>
  <si>
    <t>益田地方合同庁舎に係る庁舎機械警備</t>
    <rPh sb="0" eb="2">
      <t>マスダ</t>
    </rPh>
    <rPh sb="2" eb="4">
      <t>チホウ</t>
    </rPh>
    <rPh sb="4" eb="6">
      <t>ゴウドウ</t>
    </rPh>
    <rPh sb="6" eb="8">
      <t>チョウシャ</t>
    </rPh>
    <phoneticPr fontId="4"/>
  </si>
  <si>
    <t>玉名合同庁舎に係る庁舎機械警備</t>
    <rPh sb="0" eb="2">
      <t>タマナ</t>
    </rPh>
    <rPh sb="2" eb="4">
      <t>ゴウドウ</t>
    </rPh>
    <rPh sb="4" eb="6">
      <t>チョウシャ</t>
    </rPh>
    <phoneticPr fontId="4"/>
  </si>
  <si>
    <t>31増税
影響あり</t>
    <phoneticPr fontId="8"/>
  </si>
  <si>
    <t>大分合同庁舎に係る庁舎機械警備</t>
    <rPh sb="0" eb="2">
      <t>オオイタ</t>
    </rPh>
    <rPh sb="2" eb="4">
      <t>ゴウドウ</t>
    </rPh>
    <rPh sb="4" eb="6">
      <t>チョウシャ</t>
    </rPh>
    <phoneticPr fontId="4"/>
  </si>
  <si>
    <t>無し</t>
    <rPh sb="0" eb="1">
      <t>ナ</t>
    </rPh>
    <phoneticPr fontId="8"/>
  </si>
  <si>
    <t>中津合同庁舎に係る庁舎機械警備</t>
    <rPh sb="0" eb="2">
      <t>ナカツ</t>
    </rPh>
    <rPh sb="2" eb="4">
      <t>ゴウドウ</t>
    </rPh>
    <rPh sb="4" eb="6">
      <t>チョウシャ</t>
    </rPh>
    <phoneticPr fontId="4"/>
  </si>
  <si>
    <t>川内地方合同庁舎に係る庁舎機械警備</t>
    <rPh sb="0" eb="2">
      <t>センダイ</t>
    </rPh>
    <rPh sb="2" eb="4">
      <t>チホウ</t>
    </rPh>
    <rPh sb="4" eb="6">
      <t>ゴウドウ</t>
    </rPh>
    <rPh sb="6" eb="8">
      <t>チョウシャ</t>
    </rPh>
    <phoneticPr fontId="4"/>
  </si>
  <si>
    <t>鹿屋合同庁舎に係る庁舎機械警備</t>
    <rPh sb="0" eb="2">
      <t>カノヤ</t>
    </rPh>
    <rPh sb="2" eb="4">
      <t>ゴウドウ</t>
    </rPh>
    <rPh sb="4" eb="6">
      <t>チョウシャ</t>
    </rPh>
    <phoneticPr fontId="4"/>
  </si>
  <si>
    <t>一部を単歳に
変更</t>
    <phoneticPr fontId="8"/>
  </si>
  <si>
    <t>名瀬合同庁舎に係る庁舎機械警備</t>
    <phoneticPr fontId="4"/>
  </si>
  <si>
    <t>平成31年度以降４箇年度</t>
    <rPh sb="0" eb="2">
      <t>ヘイセイ</t>
    </rPh>
    <rPh sb="4" eb="6">
      <t>ネンド</t>
    </rPh>
    <rPh sb="6" eb="8">
      <t>イコウ</t>
    </rPh>
    <rPh sb="9" eb="10">
      <t>カ</t>
    </rPh>
    <rPh sb="10" eb="12">
      <t>ネンド</t>
    </rPh>
    <phoneticPr fontId="4"/>
  </si>
  <si>
    <t>八戸合同庁舎に係る庁舎管理運営業務</t>
    <rPh sb="0" eb="2">
      <t>ハチノヘ</t>
    </rPh>
    <rPh sb="2" eb="4">
      <t>ゴウドウ</t>
    </rPh>
    <rPh sb="4" eb="6">
      <t>チョウシャ</t>
    </rPh>
    <rPh sb="7" eb="8">
      <t>カカ</t>
    </rPh>
    <phoneticPr fontId="4"/>
  </si>
  <si>
    <t>二戸合同庁舎に係る庁舎管理運営業務</t>
    <rPh sb="0" eb="2">
      <t>ニノヘ</t>
    </rPh>
    <rPh sb="2" eb="4">
      <t>ゴウドウ</t>
    </rPh>
    <rPh sb="4" eb="6">
      <t>チョウシャ</t>
    </rPh>
    <phoneticPr fontId="4"/>
  </si>
  <si>
    <t>平成30年度以降
４箇年度</t>
    <rPh sb="0" eb="2">
      <t>ヘイセイ</t>
    </rPh>
    <rPh sb="4" eb="6">
      <t>ネンド</t>
    </rPh>
    <rPh sb="6" eb="8">
      <t>イコウ</t>
    </rPh>
    <phoneticPr fontId="8"/>
  </si>
  <si>
    <t>秋田合同庁舎に係る庁舎管理運営業務</t>
    <phoneticPr fontId="8"/>
  </si>
  <si>
    <t>金沢新神田合同庁舎に係る庁舎管理運営業務</t>
    <rPh sb="0" eb="2">
      <t>カナザワ</t>
    </rPh>
    <rPh sb="2" eb="3">
      <t>シン</t>
    </rPh>
    <rPh sb="3" eb="5">
      <t>カンダ</t>
    </rPh>
    <rPh sb="5" eb="7">
      <t>ゴウドウ</t>
    </rPh>
    <rPh sb="7" eb="9">
      <t>チョウシャ</t>
    </rPh>
    <phoneticPr fontId="4"/>
  </si>
  <si>
    <t>奈良第２地方合同庁舎に係る庁舎管理運営業務</t>
    <rPh sb="0" eb="2">
      <t>ナラ</t>
    </rPh>
    <rPh sb="2" eb="3">
      <t>ダイ</t>
    </rPh>
    <rPh sb="4" eb="6">
      <t>チホウ</t>
    </rPh>
    <rPh sb="6" eb="8">
      <t>ゴウドウ</t>
    </rPh>
    <rPh sb="8" eb="10">
      <t>チョウシャ</t>
    </rPh>
    <phoneticPr fontId="4"/>
  </si>
  <si>
    <t>都城合同庁舎に係る庁舎管理運営業務</t>
    <rPh sb="0" eb="2">
      <t>ミヤコノジョウ</t>
    </rPh>
    <rPh sb="2" eb="4">
      <t>ゴウドウ</t>
    </rPh>
    <rPh sb="4" eb="6">
      <t>チョウシャ</t>
    </rPh>
    <phoneticPr fontId="4"/>
  </si>
  <si>
    <t>31増税
影響あり</t>
    <phoneticPr fontId="8"/>
  </si>
  <si>
    <t>労働局総務情報システム用電子計算機借入れ等（雇用均等行政情報システム分担金）</t>
    <rPh sb="0" eb="2">
      <t>ロウドウ</t>
    </rPh>
    <rPh sb="2" eb="3">
      <t>キョク</t>
    </rPh>
    <rPh sb="3" eb="5">
      <t>ソウム</t>
    </rPh>
    <rPh sb="5" eb="7">
      <t>ジョウホウ</t>
    </rPh>
    <rPh sb="11" eb="12">
      <t>ヨウ</t>
    </rPh>
    <rPh sb="12" eb="14">
      <t>デンシ</t>
    </rPh>
    <rPh sb="14" eb="17">
      <t>ケイサンキ</t>
    </rPh>
    <rPh sb="17" eb="19">
      <t>カリイレ</t>
    </rPh>
    <rPh sb="20" eb="21">
      <t>トウ</t>
    </rPh>
    <rPh sb="22" eb="24">
      <t>コヨウ</t>
    </rPh>
    <rPh sb="24" eb="26">
      <t>キントウ</t>
    </rPh>
    <rPh sb="26" eb="28">
      <t>ギョウセイ</t>
    </rPh>
    <rPh sb="28" eb="30">
      <t>ジョウホウ</t>
    </rPh>
    <rPh sb="34" eb="37">
      <t>ブンタンキン</t>
    </rPh>
    <phoneticPr fontId="8"/>
  </si>
  <si>
    <t>労働局総務情報システム用電子計算機借入れ等（地方課）</t>
    <rPh sb="0" eb="2">
      <t>ロウドウ</t>
    </rPh>
    <rPh sb="2" eb="3">
      <t>キョク</t>
    </rPh>
    <rPh sb="3" eb="5">
      <t>ソウム</t>
    </rPh>
    <rPh sb="5" eb="7">
      <t>ジョウホウ</t>
    </rPh>
    <rPh sb="11" eb="12">
      <t>ヨウ</t>
    </rPh>
    <rPh sb="12" eb="14">
      <t>デンシ</t>
    </rPh>
    <rPh sb="14" eb="17">
      <t>ケイサンキ</t>
    </rPh>
    <rPh sb="17" eb="19">
      <t>カリイレ</t>
    </rPh>
    <rPh sb="20" eb="21">
      <t>トウ</t>
    </rPh>
    <rPh sb="22" eb="24">
      <t>チホウ</t>
    </rPh>
    <rPh sb="24" eb="25">
      <t>カ</t>
    </rPh>
    <phoneticPr fontId="8"/>
  </si>
  <si>
    <t>31増税
影響あり</t>
    <phoneticPr fontId="8"/>
  </si>
  <si>
    <t>労働局総務情報システム用電子計算機借入れ等（労働基準局総務課）</t>
    <rPh sb="0" eb="2">
      <t>ロウドウ</t>
    </rPh>
    <rPh sb="2" eb="3">
      <t>キョク</t>
    </rPh>
    <rPh sb="3" eb="5">
      <t>ソウム</t>
    </rPh>
    <rPh sb="5" eb="7">
      <t>ジョウホウ</t>
    </rPh>
    <rPh sb="11" eb="12">
      <t>ヨウ</t>
    </rPh>
    <rPh sb="12" eb="14">
      <t>デンシ</t>
    </rPh>
    <rPh sb="14" eb="17">
      <t>ケイサンキ</t>
    </rPh>
    <rPh sb="17" eb="19">
      <t>カリイレ</t>
    </rPh>
    <rPh sb="20" eb="21">
      <t>トウ</t>
    </rPh>
    <rPh sb="22" eb="24">
      <t>ロウドウ</t>
    </rPh>
    <rPh sb="24" eb="26">
      <t>キジュン</t>
    </rPh>
    <rPh sb="26" eb="27">
      <t>キョク</t>
    </rPh>
    <rPh sb="27" eb="30">
      <t>ソウムカ</t>
    </rPh>
    <phoneticPr fontId="8"/>
  </si>
  <si>
    <t>労働局総務情報システム用電子計算機借入れ等（テレワーク等機能整備）（地方課）</t>
    <rPh sb="0" eb="2">
      <t>ロウドウ</t>
    </rPh>
    <rPh sb="2" eb="3">
      <t>キョク</t>
    </rPh>
    <rPh sb="3" eb="5">
      <t>ソウム</t>
    </rPh>
    <rPh sb="5" eb="7">
      <t>ジョウホウ</t>
    </rPh>
    <rPh sb="11" eb="12">
      <t>ヨウ</t>
    </rPh>
    <rPh sb="12" eb="14">
      <t>デンシ</t>
    </rPh>
    <rPh sb="14" eb="17">
      <t>ケイサンキ</t>
    </rPh>
    <rPh sb="17" eb="19">
      <t>カリイレ</t>
    </rPh>
    <rPh sb="20" eb="21">
      <t>トウ</t>
    </rPh>
    <rPh sb="27" eb="28">
      <t>トウ</t>
    </rPh>
    <rPh sb="28" eb="30">
      <t>キノウ</t>
    </rPh>
    <rPh sb="30" eb="32">
      <t>セイビ</t>
    </rPh>
    <rPh sb="34" eb="36">
      <t>チホウ</t>
    </rPh>
    <rPh sb="36" eb="37">
      <t>カ</t>
    </rPh>
    <phoneticPr fontId="8"/>
  </si>
  <si>
    <t>基準局総務課</t>
    <rPh sb="0" eb="3">
      <t>キジュンキョク</t>
    </rPh>
    <rPh sb="3" eb="6">
      <t>ソウムカ</t>
    </rPh>
    <phoneticPr fontId="4"/>
  </si>
  <si>
    <t>雇用均等行政情報化推進経費（次期厚生労働省ネット-ワーク使用料）</t>
    <rPh sb="14" eb="16">
      <t>ジキ</t>
    </rPh>
    <phoneticPr fontId="8"/>
  </si>
  <si>
    <t>29.6.2 契約</t>
    <rPh sb="7" eb="9">
      <t>ケイヤク</t>
    </rPh>
    <phoneticPr fontId="8"/>
  </si>
  <si>
    <t>競争導入公共サービス厚生労働省ネットワークシステム運用管理業務（総務情報システム：地方課）</t>
    <rPh sb="32" eb="34">
      <t>ソウム</t>
    </rPh>
    <rPh sb="34" eb="36">
      <t>ジョウホウ</t>
    </rPh>
    <rPh sb="41" eb="43">
      <t>チホウ</t>
    </rPh>
    <rPh sb="43" eb="44">
      <t>カ</t>
    </rPh>
    <phoneticPr fontId="8"/>
  </si>
  <si>
    <t>次期厚生労働省ネットワークシステム経費（基準システム分）</t>
    <rPh sb="0" eb="2">
      <t>ジキ</t>
    </rPh>
    <rPh sb="2" eb="4">
      <t>コウセイ</t>
    </rPh>
    <rPh sb="4" eb="7">
      <t>ロウドウショウ</t>
    </rPh>
    <rPh sb="17" eb="19">
      <t>ケイヒ</t>
    </rPh>
    <rPh sb="20" eb="22">
      <t>キジュン</t>
    </rPh>
    <rPh sb="26" eb="27">
      <t>ブン</t>
    </rPh>
    <phoneticPr fontId="8"/>
  </si>
  <si>
    <t>（項）業務取扱費
　（大事項）保険給付業務に必要な経費
　　（目）情報処理業務庁費</t>
    <rPh sb="11" eb="12">
      <t>ダイ</t>
    </rPh>
    <rPh sb="12" eb="14">
      <t>ジコウ</t>
    </rPh>
    <rPh sb="15" eb="17">
      <t>ホケン</t>
    </rPh>
    <rPh sb="17" eb="19">
      <t>キュウフ</t>
    </rPh>
    <rPh sb="19" eb="21">
      <t>ギョウム</t>
    </rPh>
    <rPh sb="22" eb="24">
      <t>ヒツヨウ</t>
    </rPh>
    <rPh sb="25" eb="27">
      <t>ケイヒ</t>
    </rPh>
    <phoneticPr fontId="8"/>
  </si>
  <si>
    <t>次期厚生労働省ネットワークシステム経費（労災システム分）</t>
    <rPh sb="0" eb="2">
      <t>ジキ</t>
    </rPh>
    <rPh sb="2" eb="4">
      <t>コウセイ</t>
    </rPh>
    <rPh sb="4" eb="7">
      <t>ロウドウショウ</t>
    </rPh>
    <rPh sb="17" eb="19">
      <t>ケイヒ</t>
    </rPh>
    <rPh sb="20" eb="22">
      <t>ロウサイ</t>
    </rPh>
    <rPh sb="26" eb="27">
      <t>ブン</t>
    </rPh>
    <phoneticPr fontId="8"/>
  </si>
  <si>
    <t>都道府県労働局ホームページ集約化業務</t>
    <rPh sb="0" eb="4">
      <t>トドウフケン</t>
    </rPh>
    <rPh sb="4" eb="6">
      <t>ロウドウ</t>
    </rPh>
    <rPh sb="6" eb="7">
      <t>キョク</t>
    </rPh>
    <rPh sb="13" eb="16">
      <t>シュウヤクカ</t>
    </rPh>
    <rPh sb="16" eb="18">
      <t>ギョウム</t>
    </rPh>
    <phoneticPr fontId="4"/>
  </si>
  <si>
    <t>29.5.24 契約</t>
    <rPh sb="8" eb="10">
      <t>ケイヤク</t>
    </rPh>
    <phoneticPr fontId="8"/>
  </si>
  <si>
    <t>次期厚生労働省LANシステムに更改に必要な経費</t>
    <rPh sb="0" eb="2">
      <t>ジキ</t>
    </rPh>
    <rPh sb="2" eb="4">
      <t>コウセイ</t>
    </rPh>
    <rPh sb="4" eb="7">
      <t>ロウドウショウ</t>
    </rPh>
    <rPh sb="15" eb="17">
      <t>コウカイ</t>
    </rPh>
    <rPh sb="18" eb="20">
      <t>ヒツヨウ</t>
    </rPh>
    <rPh sb="21" eb="23">
      <t>ケイヒ</t>
    </rPh>
    <phoneticPr fontId="8"/>
  </si>
  <si>
    <t>法令改正等に対応するためのシステム開発・改修</t>
    <rPh sb="0" eb="2">
      <t>ホウレイ</t>
    </rPh>
    <rPh sb="2" eb="4">
      <t>カイセイ</t>
    </rPh>
    <rPh sb="4" eb="5">
      <t>トウ</t>
    </rPh>
    <rPh sb="6" eb="8">
      <t>タイオウ</t>
    </rPh>
    <rPh sb="17" eb="19">
      <t>カイハツ</t>
    </rPh>
    <rPh sb="20" eb="22">
      <t>カイシュウ</t>
    </rPh>
    <phoneticPr fontId="8"/>
  </si>
  <si>
    <t>電子計算機等の借入経費（次期更改）</t>
    <rPh sb="0" eb="2">
      <t>デンシ</t>
    </rPh>
    <rPh sb="2" eb="5">
      <t>ケイサンキ</t>
    </rPh>
    <rPh sb="5" eb="6">
      <t>トウ</t>
    </rPh>
    <rPh sb="7" eb="8">
      <t>シャク</t>
    </rPh>
    <rPh sb="8" eb="9">
      <t>ニュウ</t>
    </rPh>
    <rPh sb="9" eb="11">
      <t>ケイヒ</t>
    </rPh>
    <rPh sb="12" eb="14">
      <t>ジキ</t>
    </rPh>
    <rPh sb="14" eb="16">
      <t>コウカイ</t>
    </rPh>
    <phoneticPr fontId="8"/>
  </si>
  <si>
    <t>平成29年度</t>
    <phoneticPr fontId="8"/>
  </si>
  <si>
    <t>平成29年度以降
５箇年度</t>
    <phoneticPr fontId="8"/>
  </si>
  <si>
    <t>29.7.3 契約</t>
    <rPh sb="7" eb="9">
      <t>ケイヤク</t>
    </rPh>
    <phoneticPr fontId="8"/>
  </si>
  <si>
    <t>　（目）電子計算機等借料</t>
    <phoneticPr fontId="8"/>
  </si>
  <si>
    <r>
      <t xml:space="preserve">31増税影響あり
</t>
    </r>
    <r>
      <rPr>
        <b/>
        <strike/>
        <sz val="12"/>
        <rFont val="游ゴシック"/>
        <family val="3"/>
        <charset val="128"/>
        <scheme val="minor"/>
      </rPr>
      <t>なし（経過措置）</t>
    </r>
    <rPh sb="12" eb="14">
      <t>ケイカ</t>
    </rPh>
    <rPh sb="14" eb="16">
      <t>ソチ</t>
    </rPh>
    <phoneticPr fontId="8"/>
  </si>
  <si>
    <t>電子計算機等の借入経費（現行延長）</t>
    <rPh sb="0" eb="2">
      <t>デンシ</t>
    </rPh>
    <rPh sb="2" eb="5">
      <t>ケイサンキ</t>
    </rPh>
    <rPh sb="5" eb="6">
      <t>トウ</t>
    </rPh>
    <rPh sb="7" eb="8">
      <t>シャク</t>
    </rPh>
    <rPh sb="8" eb="9">
      <t>ニュウ</t>
    </rPh>
    <rPh sb="9" eb="11">
      <t>ケイヒ</t>
    </rPh>
    <rPh sb="12" eb="14">
      <t>ゲンコウ</t>
    </rPh>
    <rPh sb="14" eb="16">
      <t>エンチョウ</t>
    </rPh>
    <phoneticPr fontId="8"/>
  </si>
  <si>
    <t>（項）業務取扱費
　（目）情報処理業務庁費</t>
    <phoneticPr fontId="8"/>
  </si>
  <si>
    <t>　（目）電子計算機等借料</t>
    <phoneticPr fontId="8"/>
  </si>
  <si>
    <t>平成29年度以降
５箇年度以内</t>
    <phoneticPr fontId="8"/>
  </si>
  <si>
    <t>労災行政情報管理システムの運用等業務</t>
    <rPh sb="0" eb="2">
      <t>ロウサイ</t>
    </rPh>
    <rPh sb="2" eb="4">
      <t>ギョウセイ</t>
    </rPh>
    <rPh sb="4" eb="6">
      <t>ジョウホウ</t>
    </rPh>
    <rPh sb="6" eb="8">
      <t>カンリ</t>
    </rPh>
    <rPh sb="13" eb="15">
      <t>ウンヨウ</t>
    </rPh>
    <rPh sb="15" eb="16">
      <t>トウ</t>
    </rPh>
    <rPh sb="16" eb="18">
      <t>ギョウム</t>
    </rPh>
    <phoneticPr fontId="8"/>
  </si>
  <si>
    <t>平成28年度</t>
    <phoneticPr fontId="8"/>
  </si>
  <si>
    <t>平成28年度以降
５箇年度</t>
    <phoneticPr fontId="8"/>
  </si>
  <si>
    <t>29.3.15 契約</t>
    <rPh sb="8" eb="10">
      <t>ケイヤク</t>
    </rPh>
    <phoneticPr fontId="8"/>
  </si>
  <si>
    <t>30.8.24 変更契約
（SLA減額）</t>
    <rPh sb="8" eb="10">
      <t>ヘンコウ</t>
    </rPh>
    <rPh sb="10" eb="12">
      <t>ケイヤク</t>
    </rPh>
    <rPh sb="17" eb="19">
      <t>ゲンガク</t>
    </rPh>
    <phoneticPr fontId="8"/>
  </si>
  <si>
    <t>31増税影響あり</t>
    <phoneticPr fontId="8"/>
  </si>
  <si>
    <t>業務効率化に関する労災行政情報管理システム改修等</t>
    <rPh sb="0" eb="2">
      <t>ギョウム</t>
    </rPh>
    <rPh sb="2" eb="5">
      <t>コウリツカ</t>
    </rPh>
    <rPh sb="6" eb="7">
      <t>カン</t>
    </rPh>
    <rPh sb="9" eb="11">
      <t>ロウサイ</t>
    </rPh>
    <rPh sb="11" eb="13">
      <t>ギョウセイ</t>
    </rPh>
    <rPh sb="13" eb="15">
      <t>ジョウホウ</t>
    </rPh>
    <rPh sb="15" eb="17">
      <t>カンリ</t>
    </rPh>
    <rPh sb="21" eb="23">
      <t>カイシュウ</t>
    </rPh>
    <rPh sb="23" eb="24">
      <t>トウ</t>
    </rPh>
    <phoneticPr fontId="8"/>
  </si>
  <si>
    <t>平成28年度以降
３箇年度</t>
    <phoneticPr fontId="8"/>
  </si>
  <si>
    <t>労災行政情報管理システムAP保守（番号対応）</t>
    <rPh sb="0" eb="2">
      <t>ロウサイ</t>
    </rPh>
    <rPh sb="2" eb="4">
      <t>ギョウセイ</t>
    </rPh>
    <rPh sb="4" eb="6">
      <t>ジョウホウ</t>
    </rPh>
    <rPh sb="6" eb="8">
      <t>カンリ</t>
    </rPh>
    <rPh sb="14" eb="16">
      <t>ホシュ</t>
    </rPh>
    <rPh sb="17" eb="19">
      <t>バンゴウ</t>
    </rPh>
    <rPh sb="19" eb="21">
      <t>タイオウ</t>
    </rPh>
    <phoneticPr fontId="8"/>
  </si>
  <si>
    <t>平成28年度以降
３箇年度</t>
    <phoneticPr fontId="8"/>
  </si>
  <si>
    <t>29.1.4 契約</t>
    <rPh sb="7" eb="9">
      <t>ケイヤク</t>
    </rPh>
    <phoneticPr fontId="8"/>
  </si>
  <si>
    <t>30.3.22 契約</t>
    <rPh sb="8" eb="10">
      <t>ケイヤク</t>
    </rPh>
    <phoneticPr fontId="8"/>
  </si>
  <si>
    <t>平成29年度以降
５箇年度以内</t>
    <phoneticPr fontId="8"/>
  </si>
  <si>
    <t>　（目）電子計算機等借料</t>
    <phoneticPr fontId="8"/>
  </si>
  <si>
    <t>社会保険診療報酬支払基金等ネットワーク経費</t>
    <rPh sb="0" eb="2">
      <t>シャカイ</t>
    </rPh>
    <rPh sb="2" eb="4">
      <t>ホケン</t>
    </rPh>
    <rPh sb="4" eb="6">
      <t>シンリョウ</t>
    </rPh>
    <rPh sb="6" eb="8">
      <t>ホウシュウ</t>
    </rPh>
    <rPh sb="8" eb="10">
      <t>シハライ</t>
    </rPh>
    <rPh sb="10" eb="12">
      <t>キキン</t>
    </rPh>
    <rPh sb="12" eb="13">
      <t>トウ</t>
    </rPh>
    <rPh sb="19" eb="21">
      <t>ケイヒ</t>
    </rPh>
    <phoneticPr fontId="8"/>
  </si>
  <si>
    <t>平成29年度</t>
    <phoneticPr fontId="8"/>
  </si>
  <si>
    <t>（項）業務取扱費
　（目）情報処理業務庁費</t>
    <phoneticPr fontId="8"/>
  </si>
  <si>
    <t>アプリケーション保守経費（追加・延長分）</t>
    <rPh sb="8" eb="10">
      <t>ホシュ</t>
    </rPh>
    <rPh sb="10" eb="12">
      <t>ケイヒ</t>
    </rPh>
    <rPh sb="13" eb="15">
      <t>ツイカ</t>
    </rPh>
    <rPh sb="16" eb="18">
      <t>エンチョウ</t>
    </rPh>
    <rPh sb="18" eb="19">
      <t>ブン</t>
    </rPh>
    <phoneticPr fontId="8"/>
  </si>
  <si>
    <t>30.2.1 契約</t>
    <rPh sb="7" eb="9">
      <t>ケイヤク</t>
    </rPh>
    <phoneticPr fontId="8"/>
  </si>
  <si>
    <t>業務効率化に関する労働基準行政情報システム改修等</t>
    <rPh sb="0" eb="2">
      <t>ギョウム</t>
    </rPh>
    <rPh sb="2" eb="5">
      <t>コウリツカ</t>
    </rPh>
    <rPh sb="6" eb="7">
      <t>カン</t>
    </rPh>
    <rPh sb="9" eb="11">
      <t>ロウドウ</t>
    </rPh>
    <rPh sb="11" eb="13">
      <t>キジュン</t>
    </rPh>
    <rPh sb="13" eb="15">
      <t>ギョウセイ</t>
    </rPh>
    <rPh sb="15" eb="17">
      <t>ジョウホウ</t>
    </rPh>
    <rPh sb="21" eb="23">
      <t>カイシュウ</t>
    </rPh>
    <rPh sb="23" eb="24">
      <t>トウ</t>
    </rPh>
    <phoneticPr fontId="8"/>
  </si>
  <si>
    <t>平成28年度</t>
    <phoneticPr fontId="8"/>
  </si>
  <si>
    <t>平成28年度以降
３箇年度以内</t>
    <phoneticPr fontId="8"/>
  </si>
  <si>
    <t>（項）業務取扱費
　（目）情報処理業務庁費</t>
    <phoneticPr fontId="8"/>
  </si>
  <si>
    <t>労働基準行政情報システム運用等業務</t>
    <rPh sb="0" eb="2">
      <t>ロウドウ</t>
    </rPh>
    <rPh sb="2" eb="4">
      <t>キジュン</t>
    </rPh>
    <rPh sb="4" eb="6">
      <t>ギョウセイ</t>
    </rPh>
    <rPh sb="6" eb="8">
      <t>ジョウホウ</t>
    </rPh>
    <rPh sb="12" eb="14">
      <t>ウンヨウ</t>
    </rPh>
    <rPh sb="14" eb="15">
      <t>トウ</t>
    </rPh>
    <rPh sb="15" eb="17">
      <t>ギョウム</t>
    </rPh>
    <phoneticPr fontId="8"/>
  </si>
  <si>
    <t>平成28年度以降
５箇年度以内</t>
    <phoneticPr fontId="8"/>
  </si>
  <si>
    <t>29.3.15 変更契約</t>
    <rPh sb="8" eb="10">
      <t>ヘンコウ</t>
    </rPh>
    <rPh sb="10" eb="12">
      <t>ケイヤク</t>
    </rPh>
    <phoneticPr fontId="8"/>
  </si>
  <si>
    <t>31増税影響あり</t>
    <phoneticPr fontId="8"/>
  </si>
  <si>
    <t>（項）業務取扱費
　（目）情報処理業務庁費</t>
    <rPh sb="1" eb="2">
      <t>コウ</t>
    </rPh>
    <rPh sb="3" eb="5">
      <t>ギョウム</t>
    </rPh>
    <rPh sb="5" eb="8">
      <t>トリアツカイヒ</t>
    </rPh>
    <rPh sb="11" eb="12">
      <t>モク</t>
    </rPh>
    <rPh sb="13" eb="15">
      <t>ジョウホウ</t>
    </rPh>
    <rPh sb="15" eb="17">
      <t>ショリ</t>
    </rPh>
    <rPh sb="17" eb="19">
      <t>ギョウム</t>
    </rPh>
    <rPh sb="19" eb="21">
      <t>チョウヒ</t>
    </rPh>
    <phoneticPr fontId="8"/>
  </si>
  <si>
    <t>30.4.9 契約</t>
    <rPh sb="7" eb="9">
      <t>ケイヤク</t>
    </rPh>
    <phoneticPr fontId="8"/>
  </si>
  <si>
    <t>30.10.11変更契約</t>
    <rPh sb="8" eb="10">
      <t>ヘンコウ</t>
    </rPh>
    <rPh sb="10" eb="12">
      <t>ケイヤク</t>
    </rPh>
    <phoneticPr fontId="8"/>
  </si>
  <si>
    <t>31増税影響なし
(経過措置等）</t>
    <rPh sb="2" eb="4">
      <t>ゾウゼイ</t>
    </rPh>
    <rPh sb="4" eb="6">
      <t>エイキョウ</t>
    </rPh>
    <rPh sb="10" eb="12">
      <t>ケイカ</t>
    </rPh>
    <rPh sb="12" eb="14">
      <t>ソチ</t>
    </rPh>
    <rPh sb="14" eb="15">
      <t>トウ</t>
    </rPh>
    <phoneticPr fontId="8"/>
  </si>
  <si>
    <t>新元号に対応するためのシステム改修経費</t>
    <rPh sb="0" eb="3">
      <t>シンゲンゴウ</t>
    </rPh>
    <rPh sb="4" eb="6">
      <t>タイオウ</t>
    </rPh>
    <rPh sb="15" eb="17">
      <t>カイシュウ</t>
    </rPh>
    <rPh sb="17" eb="19">
      <t>ケイヒ</t>
    </rPh>
    <phoneticPr fontId="8"/>
  </si>
  <si>
    <t>アフターケア委託費のレセプトオンライン化に係るシステム改修経費</t>
    <rPh sb="6" eb="9">
      <t>イタクヒ</t>
    </rPh>
    <rPh sb="19" eb="20">
      <t>カ</t>
    </rPh>
    <rPh sb="21" eb="22">
      <t>カカ</t>
    </rPh>
    <rPh sb="27" eb="29">
      <t>カイシュウ</t>
    </rPh>
    <rPh sb="29" eb="31">
      <t>ケイヒ</t>
    </rPh>
    <phoneticPr fontId="8"/>
  </si>
  <si>
    <t>平成30年度以降
３箇年度以内</t>
    <rPh sb="0" eb="2">
      <t>ヘイセイ</t>
    </rPh>
    <rPh sb="4" eb="6">
      <t>ネンド</t>
    </rPh>
    <rPh sb="6" eb="8">
      <t>イコウ</t>
    </rPh>
    <rPh sb="10" eb="13">
      <t>カネンド</t>
    </rPh>
    <rPh sb="13" eb="15">
      <t>イナイ</t>
    </rPh>
    <phoneticPr fontId="8"/>
  </si>
  <si>
    <t>31.2契約予定</t>
    <rPh sb="4" eb="6">
      <t>ケイヤク</t>
    </rPh>
    <rPh sb="6" eb="8">
      <t>ヨテイ</t>
    </rPh>
    <phoneticPr fontId="8"/>
  </si>
  <si>
    <t>第三者行為災害事務の外部委託化に係るシステム改修経費</t>
    <rPh sb="0" eb="1">
      <t>ダイ</t>
    </rPh>
    <rPh sb="1" eb="3">
      <t>サンシャ</t>
    </rPh>
    <rPh sb="3" eb="5">
      <t>コウイ</t>
    </rPh>
    <rPh sb="5" eb="7">
      <t>サイガイ</t>
    </rPh>
    <rPh sb="7" eb="9">
      <t>ジム</t>
    </rPh>
    <rPh sb="10" eb="12">
      <t>ガイブ</t>
    </rPh>
    <rPh sb="12" eb="14">
      <t>イタク</t>
    </rPh>
    <rPh sb="14" eb="15">
      <t>カ</t>
    </rPh>
    <rPh sb="16" eb="17">
      <t>カカ</t>
    </rPh>
    <rPh sb="22" eb="24">
      <t>カイシュウ</t>
    </rPh>
    <rPh sb="24" eb="26">
      <t>ケイヒ</t>
    </rPh>
    <phoneticPr fontId="8"/>
  </si>
  <si>
    <t>31増税影響なし
（平成31年７月末終了）</t>
    <rPh sb="10" eb="12">
      <t>ヘイセイ</t>
    </rPh>
    <rPh sb="14" eb="15">
      <t>ネン</t>
    </rPh>
    <rPh sb="16" eb="17">
      <t>ガツ</t>
    </rPh>
    <rPh sb="17" eb="18">
      <t>マツ</t>
    </rPh>
    <rPh sb="18" eb="20">
      <t>シュウリョウ</t>
    </rPh>
    <phoneticPr fontId="8"/>
  </si>
  <si>
    <t>競争導入公共サービス就労条件総合調査事業</t>
    <rPh sb="0" eb="2">
      <t>キョウソウ</t>
    </rPh>
    <rPh sb="2" eb="4">
      <t>ドウニュウ</t>
    </rPh>
    <rPh sb="4" eb="6">
      <t>コウキョウ</t>
    </rPh>
    <rPh sb="10" eb="12">
      <t>シュウロウ</t>
    </rPh>
    <rPh sb="12" eb="14">
      <t>ジョウケン</t>
    </rPh>
    <rPh sb="14" eb="16">
      <t>ソウゴウ</t>
    </rPh>
    <rPh sb="16" eb="18">
      <t>チョウサ</t>
    </rPh>
    <rPh sb="18" eb="20">
      <t>ジギョウ</t>
    </rPh>
    <phoneticPr fontId="8"/>
  </si>
  <si>
    <t>平成29年度以降
３箇年度</t>
    <rPh sb="0" eb="2">
      <t>ヘイセイ</t>
    </rPh>
    <rPh sb="4" eb="6">
      <t>ネンド</t>
    </rPh>
    <rPh sb="6" eb="8">
      <t>イコウ</t>
    </rPh>
    <rPh sb="10" eb="11">
      <t>カ</t>
    </rPh>
    <rPh sb="11" eb="13">
      <t>ネンド</t>
    </rPh>
    <phoneticPr fontId="8"/>
  </si>
  <si>
    <t>（項）労働安全衛生対策費
　 （目）庁費</t>
    <rPh sb="1" eb="2">
      <t>コウ</t>
    </rPh>
    <rPh sb="3" eb="5">
      <t>ロウドウ</t>
    </rPh>
    <rPh sb="5" eb="7">
      <t>アンゼン</t>
    </rPh>
    <rPh sb="7" eb="9">
      <t>エイセイ</t>
    </rPh>
    <rPh sb="9" eb="11">
      <t>タイサク</t>
    </rPh>
    <rPh sb="11" eb="12">
      <t>ヒ</t>
    </rPh>
    <rPh sb="16" eb="17">
      <t>メ</t>
    </rPh>
    <rPh sb="18" eb="20">
      <t>チョウヒ</t>
    </rPh>
    <phoneticPr fontId="8"/>
  </si>
  <si>
    <t>平成30年度</t>
    <rPh sb="0" eb="2">
      <t>ヘイセイ</t>
    </rPh>
    <rPh sb="4" eb="6">
      <t>ネンド</t>
    </rPh>
    <phoneticPr fontId="1"/>
  </si>
  <si>
    <t>平成30年度及び
平成31年度</t>
    <phoneticPr fontId="8"/>
  </si>
  <si>
    <t>（項）業務取扱費
　（目）保険給付業務委託費</t>
    <phoneticPr fontId="8"/>
  </si>
  <si>
    <t>管理課（総務）</t>
    <rPh sb="0" eb="3">
      <t>カンリカ</t>
    </rPh>
    <rPh sb="4" eb="6">
      <t>ソウム</t>
    </rPh>
    <phoneticPr fontId="4"/>
  </si>
  <si>
    <t>産業安全会館に係る取壊工事経費</t>
    <rPh sb="0" eb="2">
      <t>サンギョウ</t>
    </rPh>
    <rPh sb="2" eb="4">
      <t>アンゼン</t>
    </rPh>
    <rPh sb="4" eb="6">
      <t>カイカン</t>
    </rPh>
    <rPh sb="7" eb="8">
      <t>カカ</t>
    </rPh>
    <rPh sb="9" eb="10">
      <t>ト</t>
    </rPh>
    <rPh sb="10" eb="11">
      <t>コワ</t>
    </rPh>
    <rPh sb="11" eb="13">
      <t>コウジ</t>
    </rPh>
    <rPh sb="13" eb="15">
      <t>ケイヒ</t>
    </rPh>
    <phoneticPr fontId="37"/>
  </si>
  <si>
    <t>平成29年度以降
３箇年度</t>
    <rPh sb="0" eb="2">
      <t>ヘイセイ</t>
    </rPh>
    <rPh sb="4" eb="8">
      <t>ネンドイコウ</t>
    </rPh>
    <rPh sb="10" eb="11">
      <t>カ</t>
    </rPh>
    <rPh sb="11" eb="13">
      <t>ネンド</t>
    </rPh>
    <phoneticPr fontId="8"/>
  </si>
  <si>
    <t>（項）労働安全衛生対策費
　（目）施設整備費</t>
    <rPh sb="15" eb="16">
      <t>モク</t>
    </rPh>
    <rPh sb="17" eb="19">
      <t>シセツ</t>
    </rPh>
    <rPh sb="19" eb="22">
      <t>セイビヒ</t>
    </rPh>
    <phoneticPr fontId="8"/>
  </si>
  <si>
    <t>安衛部</t>
    <rPh sb="0" eb="2">
      <t>アンエイ</t>
    </rPh>
    <rPh sb="2" eb="3">
      <t>ブ</t>
    </rPh>
    <phoneticPr fontId="4"/>
  </si>
  <si>
    <t>産業医養成施設整備費補助</t>
    <phoneticPr fontId="8"/>
  </si>
  <si>
    <t>平成30年度及び平成31年度</t>
    <phoneticPr fontId="8"/>
  </si>
  <si>
    <t>（項）労働安全衛生対策費
　（目）産業医学助成費補助金</t>
    <rPh sb="17" eb="19">
      <t>サンギョウ</t>
    </rPh>
    <rPh sb="19" eb="21">
      <t>イガク</t>
    </rPh>
    <rPh sb="21" eb="24">
      <t>ジョセイヒ</t>
    </rPh>
    <rPh sb="24" eb="27">
      <t>ホジョキン</t>
    </rPh>
    <phoneticPr fontId="8"/>
  </si>
  <si>
    <t>北海道労災特別介護施設に係る施設整備
（屋根防水工事）</t>
    <rPh sb="0" eb="3">
      <t>ホッカイドウ</t>
    </rPh>
    <rPh sb="3" eb="5">
      <t>ロウサイ</t>
    </rPh>
    <rPh sb="5" eb="7">
      <t>トクベツ</t>
    </rPh>
    <rPh sb="7" eb="9">
      <t>カイゴ</t>
    </rPh>
    <rPh sb="9" eb="11">
      <t>シセツ</t>
    </rPh>
    <rPh sb="12" eb="13">
      <t>カカ</t>
    </rPh>
    <rPh sb="14" eb="16">
      <t>シセツ</t>
    </rPh>
    <rPh sb="16" eb="18">
      <t>セイビ</t>
    </rPh>
    <rPh sb="20" eb="22">
      <t>ヤネ</t>
    </rPh>
    <rPh sb="22" eb="24">
      <t>ボウスイ</t>
    </rPh>
    <rPh sb="24" eb="26">
      <t>コウジ</t>
    </rPh>
    <phoneticPr fontId="8"/>
  </si>
  <si>
    <t>（項）社会復帰促進等事業費</t>
    <rPh sb="1" eb="2">
      <t>コウ</t>
    </rPh>
    <rPh sb="3" eb="5">
      <t>シャカイ</t>
    </rPh>
    <rPh sb="5" eb="7">
      <t>フッキ</t>
    </rPh>
    <rPh sb="7" eb="9">
      <t>ソクシン</t>
    </rPh>
    <rPh sb="9" eb="10">
      <t>トウ</t>
    </rPh>
    <rPh sb="10" eb="13">
      <t>ジギョウヒ</t>
    </rPh>
    <phoneticPr fontId="8"/>
  </si>
  <si>
    <t>　（目）施設施工庁費</t>
    <phoneticPr fontId="8"/>
  </si>
  <si>
    <t>　（目）施設整備費</t>
    <phoneticPr fontId="8"/>
  </si>
  <si>
    <t>管理課（年金福祉）</t>
    <rPh sb="0" eb="3">
      <t>カンリカ</t>
    </rPh>
    <rPh sb="4" eb="6">
      <t>ネンキン</t>
    </rPh>
    <rPh sb="6" eb="8">
      <t>フクシ</t>
    </rPh>
    <phoneticPr fontId="4"/>
  </si>
  <si>
    <t>労災ケアサポート事業経費</t>
    <rPh sb="10" eb="12">
      <t>ケイヒ</t>
    </rPh>
    <phoneticPr fontId="8"/>
  </si>
  <si>
    <t>平成29年度</t>
    <phoneticPr fontId="8"/>
  </si>
  <si>
    <t>平成29年度以降
３箇年度</t>
    <phoneticPr fontId="8"/>
  </si>
  <si>
    <t>（項）社会復帰促進等事業費
　（目）社会復帰促進等事業委託費</t>
    <rPh sb="3" eb="5">
      <t>シャカイ</t>
    </rPh>
    <rPh sb="5" eb="7">
      <t>フッキ</t>
    </rPh>
    <rPh sb="7" eb="9">
      <t>ソクシン</t>
    </rPh>
    <rPh sb="9" eb="10">
      <t>トウ</t>
    </rPh>
    <rPh sb="10" eb="13">
      <t>ジギョウヒ</t>
    </rPh>
    <rPh sb="18" eb="20">
      <t>シャカイ</t>
    </rPh>
    <rPh sb="20" eb="22">
      <t>フッキ</t>
    </rPh>
    <rPh sb="22" eb="24">
      <t>ソクシン</t>
    </rPh>
    <rPh sb="24" eb="25">
      <t>トウ</t>
    </rPh>
    <rPh sb="25" eb="27">
      <t>ジギョウ</t>
    </rPh>
    <rPh sb="27" eb="30">
      <t>イタクヒ</t>
    </rPh>
    <phoneticPr fontId="8"/>
  </si>
  <si>
    <t>労災特別介護援護事業経費</t>
    <rPh sb="2" eb="4">
      <t>トクベツ</t>
    </rPh>
    <rPh sb="4" eb="6">
      <t>カイゴ</t>
    </rPh>
    <rPh sb="6" eb="8">
      <t>エンゴ</t>
    </rPh>
    <rPh sb="8" eb="10">
      <t>ジギョウ</t>
    </rPh>
    <rPh sb="10" eb="12">
      <t>ケイヒ</t>
    </rPh>
    <phoneticPr fontId="8"/>
  </si>
  <si>
    <t>平成29年度</t>
    <phoneticPr fontId="8"/>
  </si>
  <si>
    <t>平成29年度以降
３箇年度</t>
    <phoneticPr fontId="8"/>
  </si>
  <si>
    <t>管理課（年金福祉））</t>
    <rPh sb="0" eb="3">
      <t>カンリカ</t>
    </rPh>
    <rPh sb="4" eb="6">
      <t>ネンキン</t>
    </rPh>
    <rPh sb="6" eb="8">
      <t>フクシ</t>
    </rPh>
    <phoneticPr fontId="4"/>
  </si>
  <si>
    <t>29.9.28 契約</t>
    <rPh sb="8" eb="10">
      <t>ケイヤク</t>
    </rPh>
    <phoneticPr fontId="8"/>
  </si>
  <si>
    <t>31増税
影響あり</t>
    <phoneticPr fontId="8"/>
  </si>
  <si>
    <t>31増税
影響あり</t>
    <phoneticPr fontId="8"/>
  </si>
  <si>
    <t>30.2.15
契約</t>
    <phoneticPr fontId="8"/>
  </si>
  <si>
    <t>31増税
影響なし
（経過措置）</t>
    <rPh sb="11" eb="13">
      <t>ケイカ</t>
    </rPh>
    <rPh sb="13" eb="15">
      <t>ソチ</t>
    </rPh>
    <phoneticPr fontId="8"/>
  </si>
  <si>
    <r>
      <t>3</t>
    </r>
    <r>
      <rPr>
        <sz val="11"/>
        <color rgb="FFFF0000"/>
        <rFont val="游ゴシック"/>
        <family val="3"/>
        <charset val="128"/>
        <scheme val="minor"/>
      </rPr>
      <t>0/4/11 契約</t>
    </r>
    <rPh sb="8" eb="10">
      <t>ケイヤク</t>
    </rPh>
    <phoneticPr fontId="8"/>
  </si>
  <si>
    <r>
      <rPr>
        <b/>
        <strike/>
        <sz val="12"/>
        <color rgb="FFFF0000"/>
        <rFont val="游ゴシック"/>
        <family val="3"/>
        <charset val="128"/>
        <scheme val="minor"/>
      </rPr>
      <t>31増税
影響あり</t>
    </r>
    <r>
      <rPr>
        <b/>
        <sz val="12"/>
        <color rgb="FFFF0000"/>
        <rFont val="游ゴシック"/>
        <family val="3"/>
        <charset val="128"/>
        <scheme val="minor"/>
      </rPr>
      <t xml:space="preserve">
31増税
影響なし</t>
    </r>
    <phoneticPr fontId="8"/>
  </si>
  <si>
    <t>31増税
影響あり</t>
    <phoneticPr fontId="8"/>
  </si>
  <si>
    <t>未契約
（１月以降）</t>
    <rPh sb="0" eb="3">
      <t>ミケイヤク</t>
    </rPh>
    <rPh sb="6" eb="9">
      <t>ガツイコウ</t>
    </rPh>
    <phoneticPr fontId="8"/>
  </si>
  <si>
    <t>契約額の変更なし
（30.4.2 変更契約）</t>
    <rPh sb="0" eb="2">
      <t>ケイヤク</t>
    </rPh>
    <rPh sb="2" eb="3">
      <t>ガク</t>
    </rPh>
    <rPh sb="4" eb="6">
      <t>ヘンコウ</t>
    </rPh>
    <rPh sb="17" eb="19">
      <t>ヘンコウ</t>
    </rPh>
    <rPh sb="19" eb="21">
      <t>ケイヤク</t>
    </rPh>
    <phoneticPr fontId="8"/>
  </si>
  <si>
    <t>東京障害者職業能力開発校施設整備</t>
    <rPh sb="0" eb="2">
      <t>トウキョウ</t>
    </rPh>
    <phoneticPr fontId="8"/>
  </si>
  <si>
    <t>平成30年度</t>
    <phoneticPr fontId="8"/>
  </si>
  <si>
    <t>平成30年度
及び平成31年度</t>
    <phoneticPr fontId="8"/>
  </si>
  <si>
    <t>（項）社会復帰促進等事業費　
 （目）施設整備費</t>
    <phoneticPr fontId="8"/>
  </si>
  <si>
    <t>未契約</t>
    <rPh sb="0" eb="3">
      <t>ミケイヤク</t>
    </rPh>
    <phoneticPr fontId="8"/>
  </si>
  <si>
    <t>31増税
影響あり</t>
    <phoneticPr fontId="8"/>
  </si>
  <si>
    <t>神奈川障害者職業能力開発校施設整備</t>
    <rPh sb="0" eb="3">
      <t>カナガワ</t>
    </rPh>
    <rPh sb="3" eb="6">
      <t>ショウガイシャ</t>
    </rPh>
    <rPh sb="6" eb="8">
      <t>ショクギョウ</t>
    </rPh>
    <rPh sb="8" eb="10">
      <t>ノウリョク</t>
    </rPh>
    <rPh sb="10" eb="12">
      <t>カイハツ</t>
    </rPh>
    <rPh sb="12" eb="13">
      <t>コウ</t>
    </rPh>
    <rPh sb="13" eb="15">
      <t>シセツ</t>
    </rPh>
    <rPh sb="15" eb="17">
      <t>セイビ</t>
    </rPh>
    <phoneticPr fontId="8"/>
  </si>
  <si>
    <t>平成30年度</t>
    <phoneticPr fontId="8"/>
  </si>
  <si>
    <t>平成30年度
及び平成31年度</t>
    <phoneticPr fontId="8"/>
  </si>
  <si>
    <t>（項）社会復帰促進等事業費　
 （目）施設整備費</t>
    <phoneticPr fontId="8"/>
  </si>
  <si>
    <t>30.12.6
契約</t>
    <rPh sb="8" eb="10">
      <t>ケイヤク</t>
    </rPh>
    <phoneticPr fontId="8"/>
  </si>
  <si>
    <t>人開</t>
    <rPh sb="0" eb="2">
      <t>ジンカイ</t>
    </rPh>
    <phoneticPr fontId="4"/>
  </si>
  <si>
    <t>独立行政法人労働者健康安全機構施設整備費補助</t>
    <phoneticPr fontId="8"/>
  </si>
  <si>
    <t>平成30年度
及び平成31年度</t>
    <phoneticPr fontId="8"/>
  </si>
  <si>
    <t>（項）独立行政法人労働者健康安全機構施設整備費
（目）独立行政法人労働者健康安全機構施設整備費補助金</t>
    <phoneticPr fontId="8"/>
  </si>
  <si>
    <r>
      <t>3</t>
    </r>
    <r>
      <rPr>
        <sz val="11"/>
        <color rgb="FFFF0000"/>
        <rFont val="游ゴシック"/>
        <family val="3"/>
        <charset val="128"/>
        <scheme val="minor"/>
      </rPr>
      <t>0.5.10 契約</t>
    </r>
    <rPh sb="8" eb="10">
      <t>ケイヤク</t>
    </rPh>
    <phoneticPr fontId="8"/>
  </si>
  <si>
    <r>
      <t>31増税</t>
    </r>
    <r>
      <rPr>
        <b/>
        <strike/>
        <sz val="9"/>
        <color rgb="FFFF0000"/>
        <rFont val="游ゴシック"/>
        <family val="3"/>
        <charset val="128"/>
        <scheme val="minor"/>
      </rPr>
      <t xml:space="preserve">影響あり
</t>
    </r>
    <r>
      <rPr>
        <b/>
        <sz val="9"/>
        <color rgb="FF0066FF"/>
        <rFont val="游ゴシック"/>
        <family val="3"/>
        <charset val="128"/>
        <scheme val="minor"/>
      </rPr>
      <t>→影響なし（30年度中
に契約見込みのため）</t>
    </r>
    <rPh sb="10" eb="12">
      <t>エイキョウ</t>
    </rPh>
    <rPh sb="17" eb="19">
      <t>ネンド</t>
    </rPh>
    <rPh sb="19" eb="20">
      <t>チュウ</t>
    </rPh>
    <rPh sb="22" eb="24">
      <t>ケイヤク</t>
    </rPh>
    <rPh sb="24" eb="26">
      <t>ミコ</t>
    </rPh>
    <phoneticPr fontId="8"/>
  </si>
  <si>
    <t>人事・給与関係業務情報システム用電子計算機借入れ等</t>
    <phoneticPr fontId="8"/>
  </si>
  <si>
    <t>平成29年度以降
３箇年度</t>
    <phoneticPr fontId="8"/>
  </si>
  <si>
    <t>（項）業務取扱費
　（目）情報処理業務庁費</t>
    <phoneticPr fontId="8"/>
  </si>
  <si>
    <t>人事課</t>
    <rPh sb="0" eb="3">
      <t>ジンジカ</t>
    </rPh>
    <phoneticPr fontId="4"/>
  </si>
  <si>
    <t>人事・給与関係業務情報システム改修等</t>
    <rPh sb="15" eb="17">
      <t>カイシュウ</t>
    </rPh>
    <phoneticPr fontId="8"/>
  </si>
  <si>
    <t>平成30年度</t>
    <phoneticPr fontId="8"/>
  </si>
  <si>
    <t>平成30年度
及び平成31年度</t>
    <rPh sb="0" eb="2">
      <t>ヘイセイ</t>
    </rPh>
    <rPh sb="4" eb="6">
      <t>ネンド</t>
    </rPh>
    <rPh sb="7" eb="8">
      <t>オヨ</t>
    </rPh>
    <rPh sb="9" eb="11">
      <t>ヘイセイ</t>
    </rPh>
    <rPh sb="13" eb="15">
      <t>ネンド</t>
    </rPh>
    <phoneticPr fontId="8"/>
  </si>
  <si>
    <t>（項）業務取扱費
　（目）情報処理業務庁費</t>
    <phoneticPr fontId="8"/>
  </si>
  <si>
    <t>31増税
影響あり</t>
    <phoneticPr fontId="8"/>
  </si>
  <si>
    <t>政府情報システム基盤運用</t>
    <rPh sb="0" eb="2">
      <t>セイフ</t>
    </rPh>
    <rPh sb="2" eb="4">
      <t>ジョウホウ</t>
    </rPh>
    <rPh sb="8" eb="10">
      <t>キバン</t>
    </rPh>
    <rPh sb="10" eb="12">
      <t>ウンヨウ</t>
    </rPh>
    <phoneticPr fontId="8"/>
  </si>
  <si>
    <t>平成27年度</t>
    <rPh sb="0" eb="2">
      <t>ヘイセイ</t>
    </rPh>
    <rPh sb="4" eb="6">
      <t>ネンド</t>
    </rPh>
    <phoneticPr fontId="8"/>
  </si>
  <si>
    <t>平成27年度以降
５箇年度</t>
    <rPh sb="0" eb="2">
      <t>ヘイセイ</t>
    </rPh>
    <rPh sb="4" eb="6">
      <t>ネンド</t>
    </rPh>
    <rPh sb="6" eb="8">
      <t>イコウ</t>
    </rPh>
    <rPh sb="10" eb="12">
      <t>カネン</t>
    </rPh>
    <rPh sb="12" eb="13">
      <t>ド</t>
    </rPh>
    <phoneticPr fontId="8"/>
  </si>
  <si>
    <t>（項）業務取扱費
　（目）情報処理業務庁費</t>
    <rPh sb="1" eb="2">
      <t>コウ</t>
    </rPh>
    <rPh sb="3" eb="5">
      <t>ギョウム</t>
    </rPh>
    <rPh sb="5" eb="7">
      <t>トリアツカイ</t>
    </rPh>
    <rPh sb="7" eb="8">
      <t>ヒ</t>
    </rPh>
    <rPh sb="13" eb="15">
      <t>ジョウホウ</t>
    </rPh>
    <rPh sb="15" eb="17">
      <t>ショリ</t>
    </rPh>
    <rPh sb="17" eb="19">
      <t>ギョウム</t>
    </rPh>
    <rPh sb="19" eb="21">
      <t>チョウヒ</t>
    </rPh>
    <phoneticPr fontId="8"/>
  </si>
  <si>
    <t>官庁会計システム等保守管理</t>
    <rPh sb="0" eb="2">
      <t>カンチョウ</t>
    </rPh>
    <rPh sb="2" eb="4">
      <t>カイケイ</t>
    </rPh>
    <rPh sb="8" eb="9">
      <t>トウ</t>
    </rPh>
    <rPh sb="9" eb="11">
      <t>ホシュ</t>
    </rPh>
    <rPh sb="11" eb="13">
      <t>カンリ</t>
    </rPh>
    <phoneticPr fontId="8"/>
  </si>
  <si>
    <t>平成28年度以降
４箇年度</t>
    <rPh sb="0" eb="2">
      <t>ヘイセイ</t>
    </rPh>
    <rPh sb="4" eb="6">
      <t>ネンド</t>
    </rPh>
    <rPh sb="6" eb="8">
      <t>イコウ</t>
    </rPh>
    <rPh sb="10" eb="12">
      <t>カネン</t>
    </rPh>
    <rPh sb="12" eb="13">
      <t>ド</t>
    </rPh>
    <phoneticPr fontId="8"/>
  </si>
  <si>
    <t>（項）業務取扱費
　（目）情報処理業務庁費</t>
    <phoneticPr fontId="8"/>
  </si>
  <si>
    <t>28.12.26 契約</t>
    <rPh sb="9" eb="11">
      <t>ケイヤク</t>
    </rPh>
    <phoneticPr fontId="8"/>
  </si>
  <si>
    <t>会計課（監査指導室）</t>
    <rPh sb="0" eb="3">
      <t>カイケイカ</t>
    </rPh>
    <rPh sb="4" eb="6">
      <t>カンサ</t>
    </rPh>
    <rPh sb="6" eb="9">
      <t>シドウシツ</t>
    </rPh>
    <phoneticPr fontId="4"/>
  </si>
  <si>
    <t>電子調達システム運用</t>
    <rPh sb="0" eb="2">
      <t>デンシ</t>
    </rPh>
    <rPh sb="2" eb="4">
      <t>チョウタツ</t>
    </rPh>
    <rPh sb="8" eb="10">
      <t>ウンヨウ</t>
    </rPh>
    <phoneticPr fontId="4"/>
  </si>
  <si>
    <t>平成29年度以降
３箇年度</t>
    <rPh sb="0" eb="2">
      <t>ヘイセイ</t>
    </rPh>
    <rPh sb="4" eb="6">
      <t>ネンド</t>
    </rPh>
    <rPh sb="6" eb="8">
      <t>イコウ</t>
    </rPh>
    <rPh sb="10" eb="13">
      <t>カネンド</t>
    </rPh>
    <phoneticPr fontId="8"/>
  </si>
  <si>
    <t>総務情報システム統合ネットワーク運営経費</t>
    <rPh sb="0" eb="2">
      <t>ソウム</t>
    </rPh>
    <rPh sb="2" eb="4">
      <t>ジョウホウ</t>
    </rPh>
    <rPh sb="8" eb="10">
      <t>トウゴウ</t>
    </rPh>
    <rPh sb="16" eb="18">
      <t>ウンエイ</t>
    </rPh>
    <rPh sb="18" eb="20">
      <t>ケイヒ</t>
    </rPh>
    <phoneticPr fontId="4"/>
  </si>
  <si>
    <t>平成27年度</t>
    <rPh sb="0" eb="2">
      <t>ヘイセイ</t>
    </rPh>
    <rPh sb="4" eb="6">
      <t>ネンド</t>
    </rPh>
    <phoneticPr fontId="4"/>
  </si>
  <si>
    <t>平成28年度以降
４箇年度</t>
    <rPh sb="0" eb="2">
      <t>ヘイセイ</t>
    </rPh>
    <rPh sb="4" eb="6">
      <t>ネンド</t>
    </rPh>
    <rPh sb="6" eb="8">
      <t>イコウ</t>
    </rPh>
    <rPh sb="10" eb="12">
      <t>カネン</t>
    </rPh>
    <rPh sb="12" eb="13">
      <t>ド</t>
    </rPh>
    <phoneticPr fontId="4"/>
  </si>
  <si>
    <t>（項）業務取扱費
　（大事項）業務取扱いに必要な経費
　　（目）情報処理業務庁費</t>
    <rPh sb="1" eb="2">
      <t>コウ</t>
    </rPh>
    <rPh sb="3" eb="5">
      <t>ギョウム</t>
    </rPh>
    <rPh sb="5" eb="7">
      <t>トリアツカイ</t>
    </rPh>
    <rPh sb="7" eb="8">
      <t>ヒ</t>
    </rPh>
    <rPh sb="11" eb="12">
      <t>ダイ</t>
    </rPh>
    <rPh sb="12" eb="14">
      <t>ジコウ</t>
    </rPh>
    <rPh sb="15" eb="17">
      <t>ギョウム</t>
    </rPh>
    <rPh sb="17" eb="19">
      <t>トリアツカイ</t>
    </rPh>
    <rPh sb="21" eb="23">
      <t>ヒツヨウ</t>
    </rPh>
    <rPh sb="24" eb="26">
      <t>ケイヒ</t>
    </rPh>
    <rPh sb="30" eb="31">
      <t>モク</t>
    </rPh>
    <rPh sb="32" eb="34">
      <t>ジョウホウ</t>
    </rPh>
    <rPh sb="34" eb="36">
      <t>ショリ</t>
    </rPh>
    <rPh sb="36" eb="38">
      <t>ギョウム</t>
    </rPh>
    <rPh sb="38" eb="40">
      <t>チョウヒ</t>
    </rPh>
    <phoneticPr fontId="4"/>
  </si>
  <si>
    <t>28.3.31　変更契約</t>
    <rPh sb="8" eb="10">
      <t>ヘンコウ</t>
    </rPh>
    <rPh sb="10" eb="12">
      <t>ケイヤク</t>
    </rPh>
    <phoneticPr fontId="8"/>
  </si>
  <si>
    <t>29.4.27　変更契約</t>
    <rPh sb="8" eb="10">
      <t>ヘンコウ</t>
    </rPh>
    <rPh sb="10" eb="12">
      <t>ケイヤク</t>
    </rPh>
    <phoneticPr fontId="8"/>
  </si>
  <si>
    <t>29.9.29　変更契約</t>
    <rPh sb="8" eb="10">
      <t>ヘンコウ</t>
    </rPh>
    <rPh sb="10" eb="12">
      <t>ケイヤク</t>
    </rPh>
    <phoneticPr fontId="8"/>
  </si>
  <si>
    <t>31増税影響あり</t>
    <phoneticPr fontId="8"/>
  </si>
  <si>
    <t>５号館ＬＡＮシステム統合ネットワーク運営経費</t>
    <rPh sb="0" eb="3">
      <t>ゴゴウカン</t>
    </rPh>
    <rPh sb="10" eb="12">
      <t>トウゴウ</t>
    </rPh>
    <rPh sb="18" eb="20">
      <t>ウンエイ</t>
    </rPh>
    <rPh sb="20" eb="22">
      <t>ケイヒ</t>
    </rPh>
    <phoneticPr fontId="8"/>
  </si>
  <si>
    <t>（項）業務取扱費
　（大事項）業務取扱いに必要な経費
　　（目）情報処理業務庁費</t>
    <rPh sb="1" eb="2">
      <t>コウ</t>
    </rPh>
    <rPh sb="3" eb="5">
      <t>ギョウム</t>
    </rPh>
    <rPh sb="5" eb="7">
      <t>トリアツカイ</t>
    </rPh>
    <rPh sb="7" eb="8">
      <t>ヒ</t>
    </rPh>
    <rPh sb="11" eb="12">
      <t>ダイ</t>
    </rPh>
    <rPh sb="12" eb="14">
      <t>ジコウ</t>
    </rPh>
    <rPh sb="15" eb="17">
      <t>ギョウム</t>
    </rPh>
    <rPh sb="17" eb="19">
      <t>トリアツカイ</t>
    </rPh>
    <rPh sb="21" eb="23">
      <t>ヒツヨウ</t>
    </rPh>
    <rPh sb="24" eb="26">
      <t>ケイヒ</t>
    </rPh>
    <rPh sb="32" eb="34">
      <t>ジョウホウ</t>
    </rPh>
    <rPh sb="34" eb="36">
      <t>ショリ</t>
    </rPh>
    <rPh sb="36" eb="38">
      <t>ギョウム</t>
    </rPh>
    <rPh sb="38" eb="40">
      <t>チョウヒ</t>
    </rPh>
    <phoneticPr fontId="8"/>
  </si>
  <si>
    <t>雇用均等行政システム統合ネットワーク運営経費</t>
    <rPh sb="0" eb="2">
      <t>コヨウ</t>
    </rPh>
    <rPh sb="2" eb="4">
      <t>キントウ</t>
    </rPh>
    <rPh sb="4" eb="6">
      <t>ギョウセイ</t>
    </rPh>
    <rPh sb="10" eb="12">
      <t>トウゴウ</t>
    </rPh>
    <rPh sb="18" eb="20">
      <t>ウンエイ</t>
    </rPh>
    <rPh sb="20" eb="22">
      <t>ケイヒ</t>
    </rPh>
    <phoneticPr fontId="8"/>
  </si>
  <si>
    <t>労働基準行政情報システムに係る統合ネットワーク利用に伴う分担金</t>
    <rPh sb="13" eb="14">
      <t>カカ</t>
    </rPh>
    <rPh sb="15" eb="17">
      <t>トウゴウ</t>
    </rPh>
    <rPh sb="23" eb="25">
      <t>リヨウ</t>
    </rPh>
    <rPh sb="26" eb="27">
      <t>トモナ</t>
    </rPh>
    <rPh sb="28" eb="31">
      <t>ブンタンキン</t>
    </rPh>
    <phoneticPr fontId="8"/>
  </si>
  <si>
    <t>（項）業務取扱費
　（大事項）保険給付業務に必要な経費
　　（目）情報処理業務庁費</t>
    <rPh sb="1" eb="2">
      <t>コウ</t>
    </rPh>
    <rPh sb="3" eb="5">
      <t>ギョウム</t>
    </rPh>
    <rPh sb="5" eb="8">
      <t>トリアツカイヒ</t>
    </rPh>
    <rPh sb="11" eb="12">
      <t>ダイ</t>
    </rPh>
    <rPh sb="12" eb="14">
      <t>ジコウ</t>
    </rPh>
    <rPh sb="15" eb="17">
      <t>ホケン</t>
    </rPh>
    <rPh sb="17" eb="19">
      <t>キュウフ</t>
    </rPh>
    <rPh sb="19" eb="21">
      <t>ギョウム</t>
    </rPh>
    <rPh sb="22" eb="24">
      <t>ヒツヨウ</t>
    </rPh>
    <rPh sb="25" eb="27">
      <t>ケイヒ</t>
    </rPh>
    <rPh sb="31" eb="32">
      <t>モク</t>
    </rPh>
    <rPh sb="33" eb="35">
      <t>ジョウホウ</t>
    </rPh>
    <rPh sb="35" eb="37">
      <t>ショリ</t>
    </rPh>
    <rPh sb="37" eb="40">
      <t>ギョウムチョウ</t>
    </rPh>
    <rPh sb="40" eb="41">
      <t>ヒ</t>
    </rPh>
    <phoneticPr fontId="8"/>
  </si>
  <si>
    <t>30.4.27　変更契約</t>
    <rPh sb="8" eb="10">
      <t>ヘンコウ</t>
    </rPh>
    <rPh sb="10" eb="12">
      <t>ケイヤク</t>
    </rPh>
    <phoneticPr fontId="8"/>
  </si>
  <si>
    <t>31増税影響あり</t>
    <phoneticPr fontId="8"/>
  </si>
  <si>
    <t>労災行政情報管理システムに係る統合ネットワーク利用に伴う分担金</t>
    <rPh sb="0" eb="2">
      <t>ロウサイ</t>
    </rPh>
    <rPh sb="2" eb="4">
      <t>ギョウセイ</t>
    </rPh>
    <rPh sb="4" eb="6">
      <t>ジョウホウ</t>
    </rPh>
    <rPh sb="6" eb="8">
      <t>カンリ</t>
    </rPh>
    <rPh sb="13" eb="14">
      <t>カカ</t>
    </rPh>
    <rPh sb="15" eb="17">
      <t>トウゴウ</t>
    </rPh>
    <rPh sb="23" eb="25">
      <t>リヨウ</t>
    </rPh>
    <rPh sb="26" eb="27">
      <t>トモナ</t>
    </rPh>
    <rPh sb="28" eb="31">
      <t>ブンタンキン</t>
    </rPh>
    <phoneticPr fontId="8"/>
  </si>
  <si>
    <t>雇均局</t>
    <rPh sb="0" eb="1">
      <t>ヤトイ</t>
    </rPh>
    <rPh sb="1" eb="2">
      <t>ヒトシ</t>
    </rPh>
    <rPh sb="2" eb="3">
      <t>キョク</t>
    </rPh>
    <phoneticPr fontId="4"/>
  </si>
  <si>
    <t>原子力発電所作業員長期的健康管理システム運用</t>
    <phoneticPr fontId="8"/>
  </si>
  <si>
    <t>原子力発電所作業員長期的健康管理システム運用</t>
    <phoneticPr fontId="4"/>
  </si>
  <si>
    <t>安衛部</t>
    <phoneticPr fontId="4"/>
  </si>
  <si>
    <t>平成31年度</t>
    <phoneticPr fontId="4"/>
  </si>
  <si>
    <t>平成30年度以降
４箇年度</t>
    <phoneticPr fontId="8"/>
  </si>
  <si>
    <t>平成31年度以降
3箇年度</t>
    <phoneticPr fontId="4"/>
  </si>
  <si>
    <t>（項）労働安全衛生対策費
　（目）情報処理業務庁費</t>
    <phoneticPr fontId="4"/>
  </si>
  <si>
    <t>雇用均等行政情報化推進経費（次期事業場台帳管理機能の維持管理及びヘルプデスク業務）</t>
  </si>
  <si>
    <t>平成31年度以降
3箇年度</t>
    <rPh sb="0" eb="2">
      <t>ヘイセイ</t>
    </rPh>
    <rPh sb="4" eb="6">
      <t>ネンド</t>
    </rPh>
    <rPh sb="6" eb="8">
      <t>イコウ</t>
    </rPh>
    <rPh sb="10" eb="12">
      <t>カネン</t>
    </rPh>
    <rPh sb="12" eb="13">
      <t>ド</t>
    </rPh>
    <phoneticPr fontId="8"/>
  </si>
  <si>
    <t>労働統計オンラインシステム機器借入等</t>
    <rPh sb="0" eb="2">
      <t>ロウドウ</t>
    </rPh>
    <rPh sb="2" eb="4">
      <t>トウケイ</t>
    </rPh>
    <rPh sb="13" eb="15">
      <t>キキ</t>
    </rPh>
    <rPh sb="15" eb="17">
      <t>カリイレ</t>
    </rPh>
    <rPh sb="17" eb="18">
      <t>トウ</t>
    </rPh>
    <phoneticPr fontId="8"/>
  </si>
  <si>
    <t>（項）業務取扱費
　（大事項）業務取扱いに必要な経費
　　（目）庁費</t>
    <rPh sb="1" eb="2">
      <t>コウ</t>
    </rPh>
    <rPh sb="3" eb="5">
      <t>ギョウム</t>
    </rPh>
    <rPh sb="5" eb="6">
      <t>ト</t>
    </rPh>
    <rPh sb="6" eb="7">
      <t>アツカ</t>
    </rPh>
    <rPh sb="7" eb="8">
      <t>ヒ</t>
    </rPh>
    <rPh sb="11" eb="12">
      <t>ダイ</t>
    </rPh>
    <rPh sb="12" eb="14">
      <t>ジコウ</t>
    </rPh>
    <rPh sb="15" eb="17">
      <t>ギョウム</t>
    </rPh>
    <rPh sb="17" eb="19">
      <t>トリアツカイ</t>
    </rPh>
    <rPh sb="21" eb="23">
      <t>ヒツヨウ</t>
    </rPh>
    <rPh sb="24" eb="26">
      <t>ケイヒ</t>
    </rPh>
    <rPh sb="30" eb="31">
      <t>メ</t>
    </rPh>
    <rPh sb="32" eb="34">
      <t>チョウヒ</t>
    </rPh>
    <rPh sb="33" eb="34">
      <t>ヒ</t>
    </rPh>
    <phoneticPr fontId="8"/>
  </si>
  <si>
    <t>平成31年度以降
４箇年度</t>
    <rPh sb="0" eb="2">
      <t>ヘイセイ</t>
    </rPh>
    <rPh sb="4" eb="6">
      <t>ネンド</t>
    </rPh>
    <rPh sb="6" eb="8">
      <t>イコウ</t>
    </rPh>
    <rPh sb="10" eb="12">
      <t>カネン</t>
    </rPh>
    <rPh sb="12" eb="13">
      <t>ド</t>
    </rPh>
    <phoneticPr fontId="8"/>
  </si>
  <si>
    <t>平成31年度以降
2箇年度</t>
    <rPh sb="0" eb="2">
      <t>ヘイセイ</t>
    </rPh>
    <rPh sb="4" eb="6">
      <t>ネンド</t>
    </rPh>
    <rPh sb="6" eb="8">
      <t>イコウ</t>
    </rPh>
    <rPh sb="10" eb="13">
      <t>カネンド</t>
    </rPh>
    <phoneticPr fontId="8"/>
  </si>
  <si>
    <t>平成31年度以降
4箇年度</t>
    <rPh sb="0" eb="2">
      <t>ヘイセイ</t>
    </rPh>
    <rPh sb="4" eb="6">
      <t>ネンド</t>
    </rPh>
    <rPh sb="6" eb="8">
      <t>イコウ</t>
    </rPh>
    <rPh sb="10" eb="13">
      <t>カネンド</t>
    </rPh>
    <phoneticPr fontId="8"/>
  </si>
  <si>
    <t>人事・給与関係業務情報システム用電子計算機借入れ等</t>
  </si>
  <si>
    <t>平成31年度以降
3箇年度</t>
    <phoneticPr fontId="8"/>
  </si>
  <si>
    <t>平成31年度以降
2箇年度</t>
    <phoneticPr fontId="8"/>
  </si>
  <si>
    <t>平成31年度以降
２箇年度</t>
    <phoneticPr fontId="4"/>
  </si>
  <si>
    <t>平成31年度以降
４箇年度以内</t>
    <rPh sb="0" eb="2">
      <t>ヘイセイ</t>
    </rPh>
    <rPh sb="4" eb="6">
      <t>ネンド</t>
    </rPh>
    <rPh sb="6" eb="8">
      <t>イコウ</t>
    </rPh>
    <rPh sb="10" eb="13">
      <t>カネンド</t>
    </rPh>
    <rPh sb="13" eb="15">
      <t>イナイ</t>
    </rPh>
    <phoneticPr fontId="8"/>
  </si>
  <si>
    <t>予算書上の事項名</t>
    <rPh sb="0" eb="3">
      <t>ヨサンショ</t>
    </rPh>
    <rPh sb="3" eb="4">
      <t>ジョウ</t>
    </rPh>
    <rPh sb="5" eb="8">
      <t>ジコウメイ</t>
    </rPh>
    <phoneticPr fontId="4"/>
  </si>
  <si>
    <t>平成31年度以降
3箇年度以内</t>
    <rPh sb="0" eb="2">
      <t>ヘイセイ</t>
    </rPh>
    <rPh sb="4" eb="6">
      <t>ネンド</t>
    </rPh>
    <rPh sb="6" eb="8">
      <t>イコウ</t>
    </rPh>
    <rPh sb="10" eb="12">
      <t>カネン</t>
    </rPh>
    <rPh sb="12" eb="13">
      <t>ド</t>
    </rPh>
    <rPh sb="13" eb="15">
      <t>イナイ</t>
    </rPh>
    <phoneticPr fontId="8"/>
  </si>
  <si>
    <t>庁舎機械警備
(平成29年度）</t>
    <rPh sb="0" eb="2">
      <t>チョウシャ</t>
    </rPh>
    <rPh sb="2" eb="4">
      <t>キカイ</t>
    </rPh>
    <rPh sb="4" eb="6">
      <t>ケイビ</t>
    </rPh>
    <rPh sb="8" eb="10">
      <t>ヘイセイ</t>
    </rPh>
    <rPh sb="12" eb="14">
      <t>ネンド</t>
    </rPh>
    <phoneticPr fontId="8"/>
  </si>
  <si>
    <t>二戸合同庁舎に係る庁舎機械警備</t>
    <phoneticPr fontId="4"/>
  </si>
  <si>
    <t>平成31年度以降
4箇年度以内</t>
    <rPh sb="0" eb="2">
      <t>ヘイセイ</t>
    </rPh>
    <rPh sb="4" eb="6">
      <t>ネンド</t>
    </rPh>
    <rPh sb="6" eb="8">
      <t>イコウ</t>
    </rPh>
    <rPh sb="10" eb="12">
      <t>カネン</t>
    </rPh>
    <rPh sb="12" eb="13">
      <t>ド</t>
    </rPh>
    <rPh sb="13" eb="15">
      <t>イナイ</t>
    </rPh>
    <phoneticPr fontId="8"/>
  </si>
  <si>
    <t>大曲法務合同庁舎に係る庁舎機械警備</t>
    <phoneticPr fontId="4"/>
  </si>
  <si>
    <t>高岡法務合同庁舎に係る庁舎機械警備</t>
    <phoneticPr fontId="4"/>
  </si>
  <si>
    <t>奈良第2地方合同庁舎に係る庁舎機械警備</t>
    <phoneticPr fontId="4"/>
  </si>
  <si>
    <t>益田地方合同庁舎に係る庁舎機械警備</t>
    <phoneticPr fontId="4"/>
  </si>
  <si>
    <t>玉名合同庁舎に係る庁舎機械警備</t>
    <phoneticPr fontId="4"/>
  </si>
  <si>
    <t>中津合同庁舎に係る庁舎機械警備</t>
    <phoneticPr fontId="4"/>
  </si>
  <si>
    <t>川内地方合同庁舎に係る庁舎機械警備</t>
    <phoneticPr fontId="4"/>
  </si>
  <si>
    <t>鹿屋合同庁舎に係る庁舎機械警備</t>
    <phoneticPr fontId="4"/>
  </si>
  <si>
    <t>名瀬合同庁舎に係る庁舎機械警備</t>
    <phoneticPr fontId="4"/>
  </si>
  <si>
    <t>八戸合同庁舎に係る庁舎管理運営業務</t>
    <phoneticPr fontId="4"/>
  </si>
  <si>
    <t>平成31年度以降
2箇年度以内</t>
    <rPh sb="0" eb="2">
      <t>ヘイセイ</t>
    </rPh>
    <rPh sb="4" eb="6">
      <t>ネンド</t>
    </rPh>
    <rPh sb="6" eb="8">
      <t>イコウ</t>
    </rPh>
    <rPh sb="10" eb="12">
      <t>カネン</t>
    </rPh>
    <rPh sb="12" eb="13">
      <t>ド</t>
    </rPh>
    <rPh sb="13" eb="15">
      <t>イナイ</t>
    </rPh>
    <phoneticPr fontId="8"/>
  </si>
  <si>
    <t>二戸合同庁舎に係る庁舎管理運営業務</t>
    <phoneticPr fontId="4"/>
  </si>
  <si>
    <t>秋田合同庁舎に係る庁舎管理運営業務</t>
    <phoneticPr fontId="4"/>
  </si>
  <si>
    <t>金沢新神田合同庁舎に係る庁舎管理運営業務</t>
    <phoneticPr fontId="4"/>
  </si>
  <si>
    <t>奈良第２地方合同庁舎に係る庁舎管理運営業務</t>
    <phoneticPr fontId="4"/>
  </si>
  <si>
    <t>都城合同庁舎に係る庁舎管理運営業務</t>
    <phoneticPr fontId="4"/>
  </si>
  <si>
    <t>情文室</t>
    <rPh sb="0" eb="1">
      <t>ジョウ</t>
    </rPh>
    <rPh sb="1" eb="2">
      <t>ブン</t>
    </rPh>
    <rPh sb="2" eb="3">
      <t>シツ</t>
    </rPh>
    <phoneticPr fontId="4"/>
  </si>
  <si>
    <t>会計課
（経理室）</t>
    <rPh sb="0" eb="3">
      <t>カイケイカ</t>
    </rPh>
    <rPh sb="5" eb="7">
      <t>ケイリ</t>
    </rPh>
    <rPh sb="7" eb="8">
      <t>シツ</t>
    </rPh>
    <phoneticPr fontId="4"/>
  </si>
  <si>
    <t>雇均局</t>
    <rPh sb="0" eb="1">
      <t>ヤトイ</t>
    </rPh>
    <rPh sb="1" eb="2">
      <t>ヒトシ</t>
    </rPh>
    <rPh sb="2" eb="3">
      <t>キョク</t>
    </rPh>
    <phoneticPr fontId="4"/>
  </si>
  <si>
    <t>労働局総務情報システム用電子計算機借入れ等（雇用均等行政情報システム分担金）</t>
    <phoneticPr fontId="4"/>
  </si>
  <si>
    <t>労働局総務情報システム用電子計算機借入れ等（地方課）</t>
    <phoneticPr fontId="4"/>
  </si>
  <si>
    <t>労働局総務情報システム用電子計算機借入れ等（労働基準局総務課）</t>
    <phoneticPr fontId="4"/>
  </si>
  <si>
    <t>労働局総務情報システム用電子計算機借入れ等（テレワーク等機能整備）（地方課）</t>
    <phoneticPr fontId="4"/>
  </si>
  <si>
    <t>（項）業務取扱費
　（目）電子計算機等借料</t>
    <rPh sb="1" eb="2">
      <t>コウ</t>
    </rPh>
    <rPh sb="3" eb="5">
      <t>ギョウム</t>
    </rPh>
    <rPh sb="5" eb="7">
      <t>トリアツカイ</t>
    </rPh>
    <rPh sb="7" eb="8">
      <t>ヒ</t>
    </rPh>
    <rPh sb="11" eb="12">
      <t>モク</t>
    </rPh>
    <rPh sb="13" eb="15">
      <t>デンシ</t>
    </rPh>
    <rPh sb="15" eb="18">
      <t>ケイサンキ</t>
    </rPh>
    <rPh sb="18" eb="19">
      <t>トウ</t>
    </rPh>
    <rPh sb="19" eb="21">
      <t>シャクリョウ</t>
    </rPh>
    <phoneticPr fontId="8"/>
  </si>
  <si>
    <t>平成31年度以降3箇年度以内</t>
    <phoneticPr fontId="4"/>
  </si>
  <si>
    <t>業務課</t>
    <rPh sb="0" eb="3">
      <t>ギョウムカ</t>
    </rPh>
    <phoneticPr fontId="4"/>
  </si>
  <si>
    <t>労災行政情報管理システムの運用等業務</t>
    <phoneticPr fontId="4"/>
  </si>
  <si>
    <t>労災行政情報管理システム運用等（平成28年度）</t>
    <rPh sb="16" eb="18">
      <t>ヘイセイ</t>
    </rPh>
    <rPh sb="20" eb="22">
      <t>ネンド</t>
    </rPh>
    <phoneticPr fontId="4"/>
  </si>
  <si>
    <t>平成31年度以降3箇年度以内</t>
    <phoneticPr fontId="4"/>
  </si>
  <si>
    <t>平成31年度以降2箇年度以内</t>
    <phoneticPr fontId="4"/>
  </si>
  <si>
    <t>平成31年度以降3箇年度以内</t>
    <phoneticPr fontId="4"/>
  </si>
  <si>
    <t>社会保険診療報酬支払基金等ネットワーク経費</t>
    <phoneticPr fontId="4"/>
  </si>
  <si>
    <t>平成31年度以降3箇年度以内</t>
    <phoneticPr fontId="4"/>
  </si>
  <si>
    <t>（項）業務取扱費
　（目）情報処理業務庁費</t>
    <phoneticPr fontId="4"/>
  </si>
  <si>
    <t>労働基準行政情報システム運用等業務</t>
    <phoneticPr fontId="4"/>
  </si>
  <si>
    <t>労働基準行政情報システム改修等（平成28年度）</t>
    <rPh sb="16" eb="18">
      <t>ヘイセイ</t>
    </rPh>
    <rPh sb="20" eb="22">
      <t>ネンド</t>
    </rPh>
    <phoneticPr fontId="4"/>
  </si>
  <si>
    <t>労働基準行政システム運用等（平成30年度）</t>
    <rPh sb="14" eb="16">
      <t>ヘイセイ</t>
    </rPh>
    <rPh sb="18" eb="20">
      <t>ネンド</t>
    </rPh>
    <phoneticPr fontId="4"/>
  </si>
  <si>
    <t>平成31年度以降3箇年度以内</t>
    <phoneticPr fontId="4"/>
  </si>
  <si>
    <t>（項）業務取扱費
　（目）電子計算機等借料</t>
    <rPh sb="13" eb="15">
      <t>デンシ</t>
    </rPh>
    <rPh sb="15" eb="18">
      <t>ケイサンキ</t>
    </rPh>
    <rPh sb="18" eb="19">
      <t>トウ</t>
    </rPh>
    <rPh sb="19" eb="21">
      <t>シャクリョウ</t>
    </rPh>
    <phoneticPr fontId="4"/>
  </si>
  <si>
    <t>法令改正等に対応するためのシステム開発・改修及び電子計算機等の借入・保守経費</t>
    <phoneticPr fontId="4"/>
  </si>
  <si>
    <t>運用管理業務経費</t>
    <phoneticPr fontId="4"/>
  </si>
  <si>
    <t>平成31年度以降2箇年度以内</t>
    <phoneticPr fontId="4"/>
  </si>
  <si>
    <t>アプリケーション保守経費</t>
    <phoneticPr fontId="4"/>
  </si>
  <si>
    <t>平成31年度以降4箇年度以内</t>
    <phoneticPr fontId="4"/>
  </si>
  <si>
    <t>工程管理等支援業務経費</t>
    <phoneticPr fontId="4"/>
  </si>
  <si>
    <t>業務課</t>
    <phoneticPr fontId="4"/>
  </si>
  <si>
    <t>第三者行為災害事務の外部委託化に係る機器の借入・保守経費</t>
    <phoneticPr fontId="4"/>
  </si>
  <si>
    <t>労働基準行政システム運用等（平成30年度）</t>
    <phoneticPr fontId="4"/>
  </si>
  <si>
    <t>平成31年度以降3箇年度以内</t>
    <phoneticPr fontId="4"/>
  </si>
  <si>
    <t>民間資金等活用官庁施設維持管理運営</t>
    <phoneticPr fontId="4"/>
  </si>
  <si>
    <t>消費税率の引上げ等に伴う民間資金等活用官庁施設維持管理運営に係る限度額の増額（岩手労働局）</t>
    <rPh sb="39" eb="41">
      <t>イワテ</t>
    </rPh>
    <rPh sb="41" eb="44">
      <t>ロウドウキョク</t>
    </rPh>
    <phoneticPr fontId="4"/>
  </si>
  <si>
    <t>平成31年度以降
４箇年度</t>
    <rPh sb="0" eb="2">
      <t>ヘイセイ</t>
    </rPh>
    <rPh sb="4" eb="6">
      <t>ネンド</t>
    </rPh>
    <rPh sb="6" eb="8">
      <t>イコウ</t>
    </rPh>
    <rPh sb="10" eb="13">
      <t>カネンド</t>
    </rPh>
    <phoneticPr fontId="8"/>
  </si>
  <si>
    <t>（項）業務取扱費
　（目）公共施設等維持管理運営費</t>
    <rPh sb="1" eb="2">
      <t>コウ</t>
    </rPh>
    <rPh sb="3" eb="5">
      <t>ギョウム</t>
    </rPh>
    <rPh sb="5" eb="7">
      <t>トリアツカイ</t>
    </rPh>
    <rPh sb="7" eb="8">
      <t>ヒ</t>
    </rPh>
    <rPh sb="11" eb="12">
      <t>モク</t>
    </rPh>
    <rPh sb="13" eb="15">
      <t>コウキョウ</t>
    </rPh>
    <rPh sb="15" eb="17">
      <t>シセツ</t>
    </rPh>
    <rPh sb="17" eb="18">
      <t>トウ</t>
    </rPh>
    <rPh sb="18" eb="20">
      <t>イジ</t>
    </rPh>
    <rPh sb="20" eb="22">
      <t>カンリ</t>
    </rPh>
    <rPh sb="22" eb="24">
      <t>ウンエイ</t>
    </rPh>
    <rPh sb="24" eb="25">
      <t>ヒ</t>
    </rPh>
    <phoneticPr fontId="8"/>
  </si>
  <si>
    <t>消費税率の引上げ等に伴う民間資金等活用官庁施設維持管理運営に係る限度額の増額（立川労働基準監督署）</t>
    <rPh sb="39" eb="41">
      <t>タチカワ</t>
    </rPh>
    <rPh sb="41" eb="43">
      <t>ロウドウ</t>
    </rPh>
    <rPh sb="43" eb="45">
      <t>キジュン</t>
    </rPh>
    <rPh sb="45" eb="48">
      <t>カントクショ</t>
    </rPh>
    <phoneticPr fontId="4"/>
  </si>
  <si>
    <t>消費税率の引上げ等に伴う民間資金等活用官庁施設維持管理運営に係る限度額の増額（熊本労働局）</t>
    <rPh sb="39" eb="41">
      <t>クマモト</t>
    </rPh>
    <rPh sb="41" eb="44">
      <t>ロウドウキョク</t>
    </rPh>
    <phoneticPr fontId="4"/>
  </si>
  <si>
    <t>補償課</t>
    <rPh sb="0" eb="3">
      <t>ホショウカ</t>
    </rPh>
    <phoneticPr fontId="4"/>
  </si>
  <si>
    <t>第三者行為災害事務の外部委託経費</t>
    <phoneticPr fontId="4"/>
  </si>
  <si>
    <t>第三者行為災害支給調整事業（平成30年度）</t>
    <rPh sb="14" eb="16">
      <t>ヘイセイ</t>
    </rPh>
    <rPh sb="18" eb="20">
      <t>ネンド</t>
    </rPh>
    <phoneticPr fontId="4"/>
  </si>
  <si>
    <t>平成31年度以降
3箇年度</t>
    <rPh sb="0" eb="2">
      <t>ヘイセイ</t>
    </rPh>
    <rPh sb="4" eb="6">
      <t>ネンド</t>
    </rPh>
    <rPh sb="6" eb="8">
      <t>イコウ</t>
    </rPh>
    <rPh sb="10" eb="13">
      <t>カネンド</t>
    </rPh>
    <phoneticPr fontId="8"/>
  </si>
  <si>
    <t>（項）業務取扱費
　（目）保険給付業務委託費</t>
    <rPh sb="1" eb="2">
      <t>コウ</t>
    </rPh>
    <rPh sb="3" eb="5">
      <t>ギョウム</t>
    </rPh>
    <rPh sb="5" eb="8">
      <t>トリアツカイヒ</t>
    </rPh>
    <rPh sb="11" eb="12">
      <t>モク</t>
    </rPh>
    <rPh sb="13" eb="15">
      <t>ホケン</t>
    </rPh>
    <rPh sb="15" eb="17">
      <t>キュウフ</t>
    </rPh>
    <rPh sb="17" eb="19">
      <t>ギョウム</t>
    </rPh>
    <rPh sb="19" eb="22">
      <t>イタクヒ</t>
    </rPh>
    <phoneticPr fontId="8"/>
  </si>
  <si>
    <t>雇用均等行政情報システム運用等（平成29年度）</t>
    <rPh sb="0" eb="2">
      <t>コヨウ</t>
    </rPh>
    <rPh sb="2" eb="4">
      <t>キントウ</t>
    </rPh>
    <rPh sb="4" eb="6">
      <t>ギョウセイ</t>
    </rPh>
    <rPh sb="6" eb="8">
      <t>ジョウホウ</t>
    </rPh>
    <rPh sb="12" eb="14">
      <t>ウンヨウ</t>
    </rPh>
    <rPh sb="14" eb="15">
      <t>トウ</t>
    </rPh>
    <rPh sb="16" eb="18">
      <t>ヘイセイ</t>
    </rPh>
    <rPh sb="20" eb="22">
      <t>ネンド</t>
    </rPh>
    <phoneticPr fontId="8"/>
  </si>
  <si>
    <t>基準局
総務課</t>
    <rPh sb="0" eb="3">
      <t>キジュンキョク</t>
    </rPh>
    <rPh sb="4" eb="7">
      <t>ソウムカ</t>
    </rPh>
    <phoneticPr fontId="4"/>
  </si>
  <si>
    <t>事務機器借入れ等
（平成29年度）</t>
    <rPh sb="10" eb="12">
      <t>ヘイセイ</t>
    </rPh>
    <rPh sb="14" eb="16">
      <t>ネンド</t>
    </rPh>
    <phoneticPr fontId="4"/>
  </si>
  <si>
    <t>会計課
（管理室）</t>
    <rPh sb="0" eb="3">
      <t>カイケイカ</t>
    </rPh>
    <rPh sb="5" eb="7">
      <t>カンリ</t>
    </rPh>
    <rPh sb="7" eb="8">
      <t>シツ</t>
    </rPh>
    <phoneticPr fontId="4"/>
  </si>
  <si>
    <t>事務機器借入れ等
（平成30年度）</t>
    <rPh sb="0" eb="2">
      <t>ジム</t>
    </rPh>
    <rPh sb="2" eb="4">
      <t>キキ</t>
    </rPh>
    <rPh sb="4" eb="6">
      <t>カリイ</t>
    </rPh>
    <rPh sb="7" eb="8">
      <t>トウ</t>
    </rPh>
    <rPh sb="10" eb="12">
      <t>ヘイセイ</t>
    </rPh>
    <rPh sb="14" eb="16">
      <t>ネンド</t>
    </rPh>
    <phoneticPr fontId="8"/>
  </si>
  <si>
    <t>人事・給与関係業務情報システム用電子計算機借入れ等（平成30年度）</t>
    <rPh sb="0" eb="2">
      <t>ジンジ</t>
    </rPh>
    <rPh sb="3" eb="5">
      <t>キュウヨ</t>
    </rPh>
    <rPh sb="5" eb="7">
      <t>カンケイ</t>
    </rPh>
    <rPh sb="7" eb="9">
      <t>ギョウム</t>
    </rPh>
    <rPh sb="9" eb="11">
      <t>ジョウホウ</t>
    </rPh>
    <rPh sb="15" eb="16">
      <t>ヨウ</t>
    </rPh>
    <rPh sb="16" eb="18">
      <t>デンシ</t>
    </rPh>
    <rPh sb="18" eb="21">
      <t>ケイサンキ</t>
    </rPh>
    <rPh sb="21" eb="23">
      <t>カリイ</t>
    </rPh>
    <rPh sb="24" eb="25">
      <t>トウ</t>
    </rPh>
    <rPh sb="26" eb="28">
      <t>ヘイセイ</t>
    </rPh>
    <rPh sb="30" eb="32">
      <t>ネンド</t>
    </rPh>
    <phoneticPr fontId="8"/>
  </si>
  <si>
    <t>人事・給与関係業務情報システム保守等（平成29年度）</t>
    <rPh sb="19" eb="21">
      <t>ヘイセイ</t>
    </rPh>
    <rPh sb="23" eb="25">
      <t>ネンド</t>
    </rPh>
    <phoneticPr fontId="4"/>
  </si>
  <si>
    <t>平成31年度以降
2箇年度</t>
    <phoneticPr fontId="8"/>
  </si>
  <si>
    <t>原子力発電所作業員長期的健康管理システム運用
（平成30年度）</t>
    <rPh sb="24" eb="26">
      <t>ヘイセイ</t>
    </rPh>
    <rPh sb="28" eb="30">
      <t>ネンド</t>
    </rPh>
    <phoneticPr fontId="4"/>
  </si>
  <si>
    <t>文書管理システム整備
（平成30年度）</t>
    <rPh sb="12" eb="14">
      <t>ヘイセイ</t>
    </rPh>
    <rPh sb="16" eb="18">
      <t>ネンド</t>
    </rPh>
    <phoneticPr fontId="4"/>
  </si>
  <si>
    <t>文書管理システム運用
（平成30年度）</t>
    <rPh sb="12" eb="14">
      <t>ヘイセイ</t>
    </rPh>
    <rPh sb="16" eb="18">
      <t>ネンド</t>
    </rPh>
    <phoneticPr fontId="4"/>
  </si>
  <si>
    <t>庁舎機械警備(平成30年度）</t>
    <rPh sb="0" eb="2">
      <t>チョウシャ</t>
    </rPh>
    <rPh sb="2" eb="4">
      <t>キカイ</t>
    </rPh>
    <rPh sb="4" eb="6">
      <t>ケイビ</t>
    </rPh>
    <rPh sb="7" eb="9">
      <t>ヘイセイ</t>
    </rPh>
    <rPh sb="11" eb="13">
      <t>ネンド</t>
    </rPh>
    <phoneticPr fontId="8"/>
  </si>
  <si>
    <t>庁舎管理運営業務
（平成30年度）</t>
    <rPh sb="10" eb="12">
      <t>ヘイセイ</t>
    </rPh>
    <rPh sb="14" eb="16">
      <t>ネンド</t>
    </rPh>
    <phoneticPr fontId="4"/>
  </si>
  <si>
    <t>労働局総務情報システム用電子計算機借入れ等
（平成30年度）</t>
    <rPh sb="23" eb="25">
      <t>ヘイセイ</t>
    </rPh>
    <rPh sb="27" eb="29">
      <t>ネンド</t>
    </rPh>
    <phoneticPr fontId="4"/>
  </si>
  <si>
    <t>（項）業務取扱費
　（大事項）業務取扱いに必要な経費
　　（目）情報処理業務庁費</t>
    <rPh sb="1" eb="2">
      <t>コウ</t>
    </rPh>
    <rPh sb="3" eb="5">
      <t>ギョウム</t>
    </rPh>
    <rPh sb="5" eb="7">
      <t>トリアツカイ</t>
    </rPh>
    <rPh sb="7" eb="8">
      <t>ヒ</t>
    </rPh>
    <rPh sb="11" eb="12">
      <t>ダイ</t>
    </rPh>
    <rPh sb="12" eb="14">
      <t>ジコウ</t>
    </rPh>
    <rPh sb="15" eb="17">
      <t>ギョウム</t>
    </rPh>
    <rPh sb="17" eb="19">
      <t>トリアツカ</t>
    </rPh>
    <rPh sb="21" eb="23">
      <t>ヒツヨウ</t>
    </rPh>
    <rPh sb="24" eb="26">
      <t>ケイヒ</t>
    </rPh>
    <rPh sb="30" eb="31">
      <t>モク</t>
    </rPh>
    <rPh sb="32" eb="34">
      <t>ジョウホウ</t>
    </rPh>
    <rPh sb="34" eb="36">
      <t>ショリ</t>
    </rPh>
    <rPh sb="36" eb="38">
      <t>ギョウム</t>
    </rPh>
    <rPh sb="38" eb="40">
      <t>チョウヒ</t>
    </rPh>
    <phoneticPr fontId="8"/>
  </si>
  <si>
    <t>労働基準行政情報システム用電子計算機借入れ等
（平成29年度）</t>
    <rPh sb="24" eb="26">
      <t>ヘイセイ</t>
    </rPh>
    <rPh sb="28" eb="30">
      <t>ネンド</t>
    </rPh>
    <phoneticPr fontId="4"/>
  </si>
  <si>
    <t>電子計算機等の借入経費
（次期更改）</t>
    <phoneticPr fontId="4"/>
  </si>
  <si>
    <t>電子計算機等の借入経費
（次期更改）</t>
    <phoneticPr fontId="4"/>
  </si>
  <si>
    <t>労災行政情報管理システム用電子計算機借入れ等
(平成29年度）</t>
    <rPh sb="24" eb="26">
      <t>ヘイセイ</t>
    </rPh>
    <rPh sb="28" eb="30">
      <t>ネンド</t>
    </rPh>
    <phoneticPr fontId="4"/>
  </si>
  <si>
    <t>電子計算機等の借入経費
（次期更改)</t>
    <phoneticPr fontId="4"/>
  </si>
  <si>
    <t>労災レセプト電算処理システム用電子計算機借入れ等
（平成29年度）</t>
    <rPh sb="26" eb="28">
      <t>ヘイセイ</t>
    </rPh>
    <rPh sb="30" eb="32">
      <t>ネンド</t>
    </rPh>
    <phoneticPr fontId="4"/>
  </si>
  <si>
    <t>労災レセプト電算処理システム用電子計算機借入れ等
（平成29年度）</t>
    <phoneticPr fontId="4"/>
  </si>
  <si>
    <t>電子計算機等の借入経費
（追加端末分）</t>
    <phoneticPr fontId="4"/>
  </si>
  <si>
    <t>文書管理システム整備経費
（システム更改：アプリ設計）</t>
    <phoneticPr fontId="4"/>
  </si>
  <si>
    <t>文書管理システム運用経費
（システム更改：運用・保守）</t>
    <phoneticPr fontId="4"/>
  </si>
  <si>
    <t>文書管理システム整備経費
（システム更改：移行）</t>
    <phoneticPr fontId="8"/>
  </si>
  <si>
    <t>文書管理システム運用経費
（システム機器）</t>
    <rPh sb="18" eb="20">
      <t>キキ</t>
    </rPh>
    <phoneticPr fontId="4"/>
  </si>
  <si>
    <t>国庫債務負担行為　示達管理表（増税による負担額の増）</t>
    <rPh sb="0" eb="2">
      <t>コッコ</t>
    </rPh>
    <rPh sb="2" eb="4">
      <t>サイム</t>
    </rPh>
    <rPh sb="4" eb="6">
      <t>フタン</t>
    </rPh>
    <rPh sb="6" eb="8">
      <t>コウイ</t>
    </rPh>
    <rPh sb="9" eb="11">
      <t>ジタツ</t>
    </rPh>
    <rPh sb="11" eb="14">
      <t>カンリヒョウ</t>
    </rPh>
    <rPh sb="15" eb="17">
      <t>ゾウゼイ</t>
    </rPh>
    <rPh sb="20" eb="23">
      <t>フタンガク</t>
    </rPh>
    <rPh sb="24" eb="25">
      <t>ゾウ</t>
    </rPh>
    <phoneticPr fontId="4"/>
  </si>
  <si>
    <t>国有財産総合情報管理システム用電子計算機借入れ等
（平成30年度）</t>
    <rPh sb="0" eb="2">
      <t>コクユウ</t>
    </rPh>
    <rPh sb="2" eb="4">
      <t>ザイサン</t>
    </rPh>
    <rPh sb="4" eb="6">
      <t>ソウゴウ</t>
    </rPh>
    <rPh sb="6" eb="8">
      <t>ジョウホウ</t>
    </rPh>
    <rPh sb="8" eb="10">
      <t>カンリ</t>
    </rPh>
    <rPh sb="14" eb="15">
      <t>ヨウ</t>
    </rPh>
    <rPh sb="15" eb="17">
      <t>デンシ</t>
    </rPh>
    <rPh sb="17" eb="20">
      <t>ケイサンキ</t>
    </rPh>
    <rPh sb="20" eb="22">
      <t>カリイ</t>
    </rPh>
    <rPh sb="23" eb="24">
      <t>トウ</t>
    </rPh>
    <rPh sb="26" eb="28">
      <t>ヘイセイ</t>
    </rPh>
    <rPh sb="30" eb="32">
      <t>ネンド</t>
    </rPh>
    <phoneticPr fontId="8"/>
  </si>
  <si>
    <t>人事院事務総局会計課長</t>
    <rPh sb="0" eb="3">
      <t>ジンジイン</t>
    </rPh>
    <rPh sb="3" eb="5">
      <t>ジム</t>
    </rPh>
    <rPh sb="5" eb="7">
      <t>ソウキョク</t>
    </rPh>
    <rPh sb="7" eb="9">
      <t>カイケイ</t>
    </rPh>
    <rPh sb="9" eb="11">
      <t>カチョウ</t>
    </rPh>
    <phoneticPr fontId="4"/>
  </si>
  <si>
    <t>総務省大臣官房会計課企画官</t>
    <rPh sb="0" eb="3">
      <t>ソウムショウ</t>
    </rPh>
    <rPh sb="3" eb="5">
      <t>ダイジン</t>
    </rPh>
    <rPh sb="5" eb="7">
      <t>カンボウ</t>
    </rPh>
    <rPh sb="7" eb="10">
      <t>カイケイカ</t>
    </rPh>
    <rPh sb="10" eb="13">
      <t>キカクカン</t>
    </rPh>
    <phoneticPr fontId="4"/>
  </si>
  <si>
    <t>財務省大臣官房会計課長</t>
    <rPh sb="0" eb="3">
      <t>ザイムショウ</t>
    </rPh>
    <rPh sb="3" eb="5">
      <t>ダイジン</t>
    </rPh>
    <rPh sb="5" eb="7">
      <t>カンボウ</t>
    </rPh>
    <rPh sb="7" eb="9">
      <t>カイケイ</t>
    </rPh>
    <rPh sb="9" eb="11">
      <t>カチョウ</t>
    </rPh>
    <phoneticPr fontId="4"/>
  </si>
  <si>
    <t>厚生労働省労働基準局労災管理課長（確）</t>
    <phoneticPr fontId="4"/>
  </si>
  <si>
    <t>厚生労働省労働基準局労災管理課長（確）</t>
    <phoneticPr fontId="4"/>
  </si>
  <si>
    <t>岩手労働局総務部長</t>
    <rPh sb="0" eb="2">
      <t>イワテ</t>
    </rPh>
    <rPh sb="2" eb="4">
      <t>ロウドウ</t>
    </rPh>
    <rPh sb="4" eb="5">
      <t>キョク</t>
    </rPh>
    <rPh sb="5" eb="7">
      <t>ソウム</t>
    </rPh>
    <rPh sb="7" eb="9">
      <t>ブチョウ</t>
    </rPh>
    <phoneticPr fontId="8"/>
  </si>
  <si>
    <t>秋田労働局総務部長</t>
    <phoneticPr fontId="4"/>
  </si>
  <si>
    <t>富山労働局総務部長</t>
    <phoneticPr fontId="4"/>
  </si>
  <si>
    <t>奈良労働局総務部長</t>
    <phoneticPr fontId="4"/>
  </si>
  <si>
    <t>島根労働局総務部長</t>
    <phoneticPr fontId="4"/>
  </si>
  <si>
    <t>熊本労働局総務部長</t>
    <phoneticPr fontId="4"/>
  </si>
  <si>
    <t>大分労働局総務部長</t>
    <phoneticPr fontId="4"/>
  </si>
  <si>
    <t>鹿児島労働局総務部長</t>
    <phoneticPr fontId="4"/>
  </si>
  <si>
    <t>青森労働局総務部長</t>
    <phoneticPr fontId="4"/>
  </si>
  <si>
    <t>岩手労働局総務部長</t>
    <phoneticPr fontId="4"/>
  </si>
  <si>
    <t>秋田労働局総務部長</t>
    <phoneticPr fontId="4"/>
  </si>
  <si>
    <t>石川労働局総務部長</t>
    <phoneticPr fontId="4"/>
  </si>
  <si>
    <t>奈良地方法務局長</t>
    <phoneticPr fontId="4"/>
  </si>
  <si>
    <t>宮崎地方法務局長</t>
    <phoneticPr fontId="4"/>
  </si>
  <si>
    <t>厚生労働省労働基準局労災管理課長（確）</t>
    <phoneticPr fontId="4"/>
  </si>
  <si>
    <t>厚生労働省労働基準局労災管理課長（確）</t>
    <phoneticPr fontId="4"/>
  </si>
  <si>
    <t>厚生労働省労働基準局労災管理課長（確）</t>
    <phoneticPr fontId="4"/>
  </si>
  <si>
    <t>関東財務局総務部次長</t>
    <phoneticPr fontId="4"/>
  </si>
  <si>
    <t>東北地方整備局長</t>
    <phoneticPr fontId="4"/>
  </si>
  <si>
    <t>九州財務局総務部長</t>
    <phoneticPr fontId="4"/>
  </si>
  <si>
    <t>福井労働局総務部長</t>
    <phoneticPr fontId="4"/>
  </si>
  <si>
    <t>長野労働局総務部長</t>
    <phoneticPr fontId="4"/>
  </si>
  <si>
    <t>東北地方整備局長</t>
    <phoneticPr fontId="4"/>
  </si>
  <si>
    <t>消費税率の引上げ等に伴う民間資金等活用官庁施設維持管理運営に係る限度額の増額（盛岡労働基準監督署）</t>
    <rPh sb="39" eb="41">
      <t>モリオカ</t>
    </rPh>
    <rPh sb="41" eb="43">
      <t>ロウドウ</t>
    </rPh>
    <rPh sb="43" eb="45">
      <t>キジュン</t>
    </rPh>
    <rPh sb="45" eb="48">
      <t>カントクショ</t>
    </rPh>
    <phoneticPr fontId="4"/>
  </si>
  <si>
    <t>衛</t>
    <rPh sb="0" eb="1">
      <t>エイ</t>
    </rPh>
    <phoneticPr fontId="4"/>
  </si>
  <si>
    <t>円</t>
    <rPh sb="0" eb="1">
      <t>エン</t>
    </rPh>
    <phoneticPr fontId="4"/>
  </si>
  <si>
    <t>×</t>
    <phoneticPr fontId="4"/>
  </si>
  <si>
    <t>台数</t>
    <rPh sb="0" eb="2">
      <t>ダイスウ</t>
    </rPh>
    <phoneticPr fontId="4"/>
  </si>
  <si>
    <t>台</t>
    <rPh sb="0" eb="1">
      <t>ダイ</t>
    </rPh>
    <phoneticPr fontId="4"/>
  </si>
  <si>
    <t>月数</t>
    <rPh sb="0" eb="2">
      <t>ツキスウ</t>
    </rPh>
    <phoneticPr fontId="4"/>
  </si>
  <si>
    <t>月</t>
    <rPh sb="0" eb="1">
      <t>ツキ</t>
    </rPh>
    <phoneticPr fontId="4"/>
  </si>
  <si>
    <t>＝</t>
    <phoneticPr fontId="4"/>
  </si>
  <si>
    <t>合計</t>
    <rPh sb="0" eb="2">
      <t>ゴウケイ</t>
    </rPh>
    <phoneticPr fontId="4"/>
  </si>
  <si>
    <t>総合計</t>
    <rPh sb="0" eb="3">
      <t>ソウゴウケイ</t>
    </rPh>
    <phoneticPr fontId="4"/>
  </si>
  <si>
    <t>年間金額</t>
    <rPh sb="0" eb="2">
      <t>ネンカン</t>
    </rPh>
    <rPh sb="2" eb="4">
      <t>キンガク</t>
    </rPh>
    <phoneticPr fontId="4"/>
  </si>
  <si>
    <t>令和10年度</t>
    <rPh sb="0" eb="2">
      <t>レイワ</t>
    </rPh>
    <rPh sb="4" eb="6">
      <t>ネンド</t>
    </rPh>
    <phoneticPr fontId="4"/>
  </si>
  <si>
    <t>令和８年度</t>
    <rPh sb="0" eb="2">
      <t>レイワ</t>
    </rPh>
    <rPh sb="3" eb="5">
      <t>ネンド</t>
    </rPh>
    <phoneticPr fontId="4"/>
  </si>
  <si>
    <t>令和９年度</t>
    <rPh sb="0" eb="2">
      <t>レイワ</t>
    </rPh>
    <rPh sb="3" eb="5">
      <t>ネンド</t>
    </rPh>
    <phoneticPr fontId="4"/>
  </si>
  <si>
    <t>令和11年度</t>
    <rPh sb="0" eb="2">
      <t>レイワ</t>
    </rPh>
    <rPh sb="4" eb="6">
      <t>ネンド</t>
    </rPh>
    <phoneticPr fontId="4"/>
  </si>
  <si>
    <t>月額（税抜）</t>
    <phoneticPr fontId="4"/>
  </si>
  <si>
    <t>　(①、②については入札書の入札金額内訳へ転記し、総合計は入札書の入札金額に転記してください。)</t>
    <rPh sb="14" eb="18">
      <t>ニュウサツキンガク</t>
    </rPh>
    <rPh sb="18" eb="20">
      <t>ウチワケ</t>
    </rPh>
    <rPh sb="21" eb="23">
      <t>テンキ</t>
    </rPh>
    <rPh sb="25" eb="26">
      <t>ソウ</t>
    </rPh>
    <rPh sb="26" eb="28">
      <t>ゴウケイ</t>
    </rPh>
    <rPh sb="29" eb="31">
      <t>ニュウサツ</t>
    </rPh>
    <rPh sb="31" eb="32">
      <t>ショ</t>
    </rPh>
    <rPh sb="33" eb="35">
      <t>ニュウサツ</t>
    </rPh>
    <rPh sb="35" eb="37">
      <t>キンガク</t>
    </rPh>
    <rPh sb="38" eb="40">
      <t>テンキ</t>
    </rPh>
    <phoneticPr fontId="4"/>
  </si>
  <si>
    <t>令和12年度</t>
    <rPh sb="0" eb="2">
      <t>レイワ</t>
    </rPh>
    <rPh sb="4" eb="6">
      <t>ネンド</t>
    </rPh>
    <phoneticPr fontId="4"/>
  </si>
  <si>
    <t>②仕様書別紙１（滑川所分）合計</t>
    <rPh sb="1" eb="6">
      <t>シヨウショベッシ</t>
    </rPh>
    <rPh sb="8" eb="10">
      <t>ナメリカワ</t>
    </rPh>
    <rPh sb="10" eb="11">
      <t>ショ</t>
    </rPh>
    <rPh sb="11" eb="12">
      <t>ブン</t>
    </rPh>
    <rPh sb="13" eb="15">
      <t>ゴウケイ</t>
    </rPh>
    <phoneticPr fontId="4"/>
  </si>
  <si>
    <t>仕様書
別紙１（滑川所分）</t>
    <rPh sb="0" eb="3">
      <t>シヨウショ</t>
    </rPh>
    <rPh sb="4" eb="6">
      <t>ベッシ</t>
    </rPh>
    <rPh sb="8" eb="10">
      <t>ナメリカワ</t>
    </rPh>
    <rPh sb="10" eb="11">
      <t>ショ</t>
    </rPh>
    <rPh sb="11" eb="12">
      <t>ブン</t>
    </rPh>
    <phoneticPr fontId="4"/>
  </si>
  <si>
    <t>仕様書
別紙１（富山局分）</t>
    <rPh sb="0" eb="3">
      <t>シヨウショ</t>
    </rPh>
    <rPh sb="4" eb="6">
      <t>ベッシ</t>
    </rPh>
    <rPh sb="8" eb="10">
      <t>トヤマ</t>
    </rPh>
    <rPh sb="10" eb="11">
      <t>キョク</t>
    </rPh>
    <rPh sb="11" eb="12">
      <t>ブン</t>
    </rPh>
    <phoneticPr fontId="4"/>
  </si>
  <si>
    <t>①仕様書別紙１（富山局分）合計</t>
    <rPh sb="1" eb="4">
      <t>シヨウショ</t>
    </rPh>
    <rPh sb="4" eb="6">
      <t>ベッシ</t>
    </rPh>
    <rPh sb="8" eb="10">
      <t>トヤマ</t>
    </rPh>
    <rPh sb="10" eb="11">
      <t>キョク</t>
    </rPh>
    <rPh sb="11" eb="12">
      <t>ブン</t>
    </rPh>
    <rPh sb="13" eb="15">
      <t>ゴウケイ</t>
    </rPh>
    <phoneticPr fontId="4"/>
  </si>
  <si>
    <r>
      <t>入札書別紙　</t>
    </r>
    <r>
      <rPr>
        <sz val="14"/>
        <rFont val="游ゴシック"/>
        <family val="3"/>
        <charset val="128"/>
        <scheme val="minor"/>
      </rPr>
      <t>様式３－２</t>
    </r>
    <rPh sb="0" eb="2">
      <t>ニュウサツ</t>
    </rPh>
    <rPh sb="2" eb="3">
      <t>ショ</t>
    </rPh>
    <rPh sb="3" eb="5">
      <t>ベッシ</t>
    </rPh>
    <rPh sb="6" eb="8">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</si>
</sst>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0"/>
  </numFmts>
  <fonts count="54">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4"/>
      <color theme="1"/>
      <name val="游ゴシック"/>
      <family val="3"/>
      <charset val="128"/>
      <scheme val="minor"/>
    </font>
    <font>
      <sz val="6"/>
      <name val="游ゴシック"/>
      <family val="2"/>
      <charset val="128"/>
      <scheme val="minor"/>
    </font>
    <font>
      <sz val="18"/>
      <color theme="1"/>
      <name val="游ゴシック"/>
      <family val="3"/>
      <charset val="128"/>
      <scheme val="minor"/>
    </font>
    <font>
      <sz val="12"/>
      <color theme="1"/>
      <name val="游ゴシック"/>
      <family val="3"/>
      <charset val="128"/>
      <scheme val="minor"/>
    </font>
    <font>
      <sz val="18"/>
      <color theme="1"/>
      <name val="游ゴシック"/>
      <family val="2"/>
      <charset val="128"/>
      <scheme val="minor"/>
    </font>
    <font>
      <sz val="6"/>
      <name val="ＭＳ Ｐゴシック"/>
      <family val="3"/>
      <charset val="128"/>
    </font>
    <font>
      <strike/>
      <sz val="14"/>
      <color theme="1"/>
      <name val="游ゴシック"/>
      <family val="3"/>
      <charset val="128"/>
      <scheme val="minor"/>
    </font>
    <font>
      <sz val="12"/>
      <color rgb="FFFF0000"/>
      <name val="游ゴシック"/>
      <family val="3"/>
      <charset val="128"/>
      <scheme val="minor"/>
    </font>
    <font>
      <sz val="11"/>
      <name val="ＭＳ Ｐゴシック"/>
      <family val="3"/>
      <charset val="128"/>
    </font>
    <font>
      <sz val="14"/>
      <color rgb="FFFF0000"/>
      <name val="游ゴシック"/>
      <family val="3"/>
      <charset val="128"/>
      <scheme val="minor"/>
    </font>
    <font>
      <b/>
      <sz val="12"/>
      <color rgb="FFFF0000"/>
      <name val="游ゴシック"/>
      <family val="3"/>
      <charset val="128"/>
      <scheme val="minor"/>
    </font>
    <font>
      <b/>
      <strike/>
      <sz val="12"/>
      <color rgb="FFFF0000"/>
      <name val="游ゴシック"/>
      <family val="3"/>
      <charset val="128"/>
      <scheme val="minor"/>
    </font>
    <font>
      <b/>
      <sz val="10"/>
      <color indexed="81"/>
      <name val="MS P ゴシック"/>
      <family val="3"/>
      <charset val="128"/>
    </font>
    <font>
      <sz val="14"/>
      <name val="游ゴシック"/>
      <family val="3"/>
      <charset val="128"/>
      <scheme val="minor"/>
    </font>
    <font>
      <b/>
      <sz val="9"/>
      <color indexed="81"/>
      <name val="MS P ゴシック"/>
      <family val="3"/>
      <charset val="128"/>
    </font>
    <font>
      <sz val="11"/>
      <color rgb="FFFF0000"/>
      <name val="游ゴシック"/>
      <family val="3"/>
      <charset val="128"/>
      <scheme val="minor"/>
    </font>
    <font>
      <strike/>
      <sz val="14"/>
      <name val="游ゴシック"/>
      <family val="3"/>
      <charset val="128"/>
      <scheme val="minor"/>
    </font>
    <font>
      <sz val="11"/>
      <name val="游ゴシック"/>
      <family val="3"/>
      <charset val="128"/>
      <scheme val="minor"/>
    </font>
    <font>
      <sz val="12"/>
      <name val="游ゴシック"/>
      <family val="3"/>
      <charset val="128"/>
      <scheme val="minor"/>
    </font>
    <font>
      <sz val="12"/>
      <name val="ＭＳ Ｐゴシック"/>
      <family val="3"/>
      <charset val="128"/>
    </font>
    <font>
      <sz val="11"/>
      <color theme="1"/>
      <name val="游ゴシック"/>
      <family val="3"/>
      <charset val="128"/>
      <scheme val="minor"/>
    </font>
    <font>
      <b/>
      <sz val="11"/>
      <color rgb="FFFF0000"/>
      <name val="游ゴシック"/>
      <family val="3"/>
      <charset val="128"/>
      <scheme val="minor"/>
    </font>
    <font>
      <strike/>
      <sz val="14"/>
      <color rgb="FFFF0000"/>
      <name val="游ゴシック"/>
      <family val="3"/>
      <charset val="128"/>
      <scheme val="minor"/>
    </font>
    <font>
      <sz val="12"/>
      <color rgb="FFFF0000"/>
      <name val="ＭＳ Ｐゴシック"/>
      <family val="3"/>
      <charset val="128"/>
    </font>
    <font>
      <sz val="14"/>
      <name val="ＭＳ Ｐゴシック"/>
      <family val="3"/>
      <charset val="128"/>
    </font>
    <font>
      <sz val="14"/>
      <color theme="1"/>
      <name val="ＭＳ Ｐゴシック"/>
      <family val="3"/>
      <charset val="128"/>
    </font>
    <font>
      <strike/>
      <sz val="14"/>
      <name val="ＭＳ Ｐゴシック"/>
      <family val="3"/>
      <charset val="128"/>
    </font>
    <font>
      <b/>
      <sz val="11"/>
      <color rgb="FFFF0000"/>
      <name val="ＭＳ Ｐゴシック"/>
      <family val="3"/>
      <charset val="128"/>
    </font>
    <font>
      <sz val="14"/>
      <color rgb="FFFF0000"/>
      <name val="ＭＳ Ｐゴシック"/>
      <family val="3"/>
      <charset val="128"/>
    </font>
    <font>
      <sz val="9"/>
      <color indexed="81"/>
      <name val="MS P ゴシック"/>
      <family val="3"/>
      <charset val="128"/>
    </font>
    <font>
      <sz val="14"/>
      <color rgb="FFFF0000"/>
      <name val="游ゴシック"/>
      <family val="2"/>
      <charset val="128"/>
      <scheme val="minor"/>
    </font>
    <font>
      <b/>
      <strike/>
      <sz val="12"/>
      <name val="游ゴシック"/>
      <family val="3"/>
      <charset val="128"/>
      <scheme val="minor"/>
    </font>
    <font>
      <sz val="14"/>
      <color theme="1"/>
      <name val="游ゴシック"/>
      <family val="2"/>
      <charset val="128"/>
      <scheme val="minor"/>
    </font>
    <font>
      <sz val="14"/>
      <name val="游ゴシック"/>
      <family val="2"/>
      <charset val="128"/>
      <scheme val="minor"/>
    </font>
    <font>
      <sz val="8"/>
      <name val="ＭＳ Ｐゴシック"/>
      <family val="3"/>
      <charset val="128"/>
    </font>
    <font>
      <sz val="13"/>
      <color theme="1"/>
      <name val="游ゴシック"/>
      <family val="3"/>
      <charset val="128"/>
      <scheme val="minor"/>
    </font>
    <font>
      <sz val="11"/>
      <color indexed="81"/>
      <name val="MS P ゴシック"/>
      <family val="3"/>
      <charset val="128"/>
    </font>
    <font>
      <b/>
      <sz val="9"/>
      <color rgb="FFFF0000"/>
      <name val="游ゴシック"/>
      <family val="3"/>
      <charset val="128"/>
      <scheme val="minor"/>
    </font>
    <font>
      <b/>
      <strike/>
      <sz val="9"/>
      <color rgb="FFFF0000"/>
      <name val="游ゴシック"/>
      <family val="3"/>
      <charset val="128"/>
      <scheme val="minor"/>
    </font>
    <font>
      <b/>
      <sz val="9"/>
      <color rgb="FF0066FF"/>
      <name val="游ゴシック"/>
      <family val="3"/>
      <charset val="128"/>
      <scheme val="minor"/>
    </font>
    <font>
      <sz val="12"/>
      <name val="游ゴシック"/>
      <family val="2"/>
      <charset val="128"/>
      <scheme val="minor"/>
    </font>
    <font>
      <sz val="12"/>
      <color theme="1"/>
      <name val="游ゴシック"/>
      <family val="2"/>
      <charset val="128"/>
      <scheme val="minor"/>
    </font>
    <font>
      <sz val="12"/>
      <color rgb="FFFF0000"/>
      <name val="游ゴシック"/>
      <family val="2"/>
      <charset val="128"/>
      <scheme val="minor"/>
    </font>
    <font>
      <sz val="11"/>
      <name val="游ゴシック"/>
      <family val="2"/>
      <charset val="128"/>
      <scheme val="minor"/>
    </font>
    <font>
      <b/>
      <sz val="48"/>
      <color theme="1"/>
      <name val="游ゴシック"/>
      <family val="3"/>
      <charset val="128"/>
      <scheme val="minor"/>
    </font>
    <font>
      <sz val="16"/>
      <name val="游ゴシック"/>
      <family val="2"/>
      <charset val="128"/>
      <scheme val="minor"/>
    </font>
    <font>
      <b/>
      <sz val="14"/>
      <color theme="1"/>
      <name val="游ゴシック"/>
      <family val="3"/>
      <charset val="128"/>
      <scheme val="minor"/>
    </font>
    <font>
      <b/>
      <sz val="14"/>
      <name val="游ゴシック"/>
      <family val="3"/>
      <charset val="128"/>
      <scheme val="minor"/>
    </font>
    <font>
      <sz val="18"/>
      <name val="游ゴシック"/>
      <family val="3"/>
      <charset val="128"/>
      <scheme val="minor"/>
    </font>
    <font>
      <sz val="6"/>
      <name val="游ゴシック"/>
      <family val="3"/>
      <charset val="128"/>
      <scheme val="minor"/>
    </font>
    <font>
      <sz val="9"/>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s>
  <cellStyleXfs count="4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65">
    <xf numFmtId="0" fontId="0" fillId="0" borderId="0" xfId="0">
      <alignment vertical="center"/>
    </xf>
    <xf numFmtId="0" fontId="5" fillId="2" borderId="0" xfId="2" applyFont="1" applyFill="1" applyBorder="1" applyAlignment="1">
      <alignment horizontal="center" vertical="center"/>
    </xf>
    <xf numFmtId="0" fontId="6" fillId="2" borderId="0" xfId="2" applyFont="1" applyFill="1" applyBorder="1" applyAlignment="1">
      <alignment vertical="center"/>
    </xf>
    <xf numFmtId="0" fontId="7" fillId="2" borderId="0" xfId="2" applyFont="1" applyFill="1" applyAlignment="1">
      <alignment vertical="center"/>
    </xf>
    <xf numFmtId="41" fontId="9" fillId="2" borderId="1" xfId="2" applyNumberFormat="1" applyFont="1" applyFill="1" applyBorder="1" applyAlignment="1">
      <alignment vertical="center" wrapText="1"/>
    </xf>
    <xf numFmtId="41" fontId="9" fillId="2" borderId="1" xfId="2" applyNumberFormat="1" applyFont="1" applyFill="1" applyBorder="1" applyAlignment="1">
      <alignment vertical="center"/>
    </xf>
    <xf numFmtId="0" fontId="1" fillId="2" borderId="0" xfId="2" applyFill="1" applyBorder="1" applyAlignment="1">
      <alignment vertical="center"/>
    </xf>
    <xf numFmtId="41" fontId="3" fillId="3" borderId="1" xfId="2" applyNumberFormat="1" applyFont="1" applyFill="1" applyBorder="1" applyAlignment="1">
      <alignment vertical="center" wrapText="1"/>
    </xf>
    <xf numFmtId="0" fontId="10" fillId="2" borderId="0" xfId="2" applyFont="1" applyFill="1" applyBorder="1" applyAlignment="1">
      <alignment vertical="center"/>
    </xf>
    <xf numFmtId="0" fontId="1" fillId="2" borderId="0" xfId="2" applyFill="1" applyAlignment="1">
      <alignment vertical="center"/>
    </xf>
    <xf numFmtId="41" fontId="12" fillId="4" borderId="1" xfId="3" applyNumberFormat="1" applyFont="1" applyFill="1" applyBorder="1" applyAlignment="1">
      <alignment vertical="center" wrapText="1"/>
    </xf>
    <xf numFmtId="41" fontId="12" fillId="4" borderId="1" xfId="3" applyNumberFormat="1" applyFont="1" applyFill="1" applyBorder="1" applyAlignment="1">
      <alignment vertical="center"/>
    </xf>
    <xf numFmtId="41" fontId="12" fillId="4" borderId="1" xfId="3" applyNumberFormat="1" applyFont="1" applyFill="1" applyBorder="1" applyAlignment="1">
      <alignment horizontal="right" vertical="center"/>
    </xf>
    <xf numFmtId="0" fontId="5" fillId="2" borderId="0" xfId="3" applyFont="1" applyFill="1" applyBorder="1" applyAlignment="1">
      <alignment horizontal="center" vertical="center"/>
    </xf>
    <xf numFmtId="0" fontId="13" fillId="2" borderId="0" xfId="3" applyFont="1" applyFill="1" applyBorder="1" applyAlignment="1">
      <alignment vertical="center" wrapText="1"/>
    </xf>
    <xf numFmtId="0" fontId="7" fillId="0" borderId="0" xfId="3" applyFont="1" applyAlignment="1">
      <alignment vertical="center"/>
    </xf>
    <xf numFmtId="0" fontId="0" fillId="0" borderId="0" xfId="0" applyAlignment="1">
      <alignment vertical="center"/>
    </xf>
    <xf numFmtId="41" fontId="9" fillId="2" borderId="1" xfId="5" applyNumberFormat="1" applyFont="1" applyFill="1" applyBorder="1" applyAlignment="1">
      <alignment vertical="center"/>
    </xf>
    <xf numFmtId="41" fontId="3" fillId="3" borderId="1" xfId="5" applyNumberFormat="1" applyFont="1" applyFill="1" applyBorder="1" applyAlignment="1">
      <alignment vertical="center"/>
    </xf>
    <xf numFmtId="41" fontId="3" fillId="2" borderId="1" xfId="5" applyNumberFormat="1" applyFont="1" applyFill="1" applyBorder="1" applyAlignment="1">
      <alignment vertical="center"/>
    </xf>
    <xf numFmtId="0" fontId="3" fillId="2" borderId="5" xfId="5" applyFont="1" applyFill="1" applyBorder="1" applyAlignment="1">
      <alignment horizontal="left" vertical="center" wrapText="1"/>
    </xf>
    <xf numFmtId="0" fontId="3" fillId="2" borderId="5" xfId="5" applyFont="1" applyFill="1" applyBorder="1" applyAlignment="1">
      <alignment horizontal="center" vertical="center" wrapText="1"/>
    </xf>
    <xf numFmtId="3" fontId="3" fillId="2" borderId="5" xfId="5" applyNumberFormat="1" applyFont="1" applyFill="1" applyBorder="1" applyAlignment="1">
      <alignment horizontal="left" vertical="center" wrapText="1"/>
    </xf>
    <xf numFmtId="41" fontId="12" fillId="4" borderId="1" xfId="5" applyNumberFormat="1" applyFont="1" applyFill="1" applyBorder="1" applyAlignment="1">
      <alignment vertical="center"/>
    </xf>
    <xf numFmtId="41" fontId="12" fillId="2" borderId="1" xfId="5" applyNumberFormat="1" applyFont="1" applyFill="1" applyBorder="1" applyAlignment="1">
      <alignment vertical="center"/>
    </xf>
    <xf numFmtId="0" fontId="1" fillId="2" borderId="0" xfId="5" applyFill="1" applyBorder="1">
      <alignment vertical="center"/>
    </xf>
    <xf numFmtId="0" fontId="18" fillId="2" borderId="0" xfId="5" applyFont="1" applyFill="1" applyBorder="1">
      <alignment vertical="center"/>
    </xf>
    <xf numFmtId="0" fontId="0" fillId="0" borderId="4" xfId="0" applyBorder="1" applyAlignment="1">
      <alignment horizontal="center" vertical="center"/>
    </xf>
    <xf numFmtId="0" fontId="16" fillId="2" borderId="1" xfId="3" applyFont="1" applyFill="1" applyBorder="1" applyAlignment="1">
      <alignment vertical="center" wrapText="1"/>
    </xf>
    <xf numFmtId="0" fontId="16" fillId="2" borderId="1" xfId="3" applyFont="1" applyFill="1" applyBorder="1" applyAlignment="1">
      <alignment vertical="center" wrapText="1" shrinkToFit="1"/>
    </xf>
    <xf numFmtId="41" fontId="19" fillId="2" borderId="1" xfId="3" applyNumberFormat="1" applyFont="1" applyFill="1" applyBorder="1" applyAlignment="1">
      <alignment vertical="center"/>
    </xf>
    <xf numFmtId="0" fontId="20" fillId="2" borderId="0" xfId="3" applyFont="1" applyFill="1" applyBorder="1" applyAlignment="1">
      <alignment vertical="center"/>
    </xf>
    <xf numFmtId="176" fontId="21" fillId="2" borderId="0" xfId="3" applyNumberFormat="1" applyFont="1" applyFill="1" applyBorder="1" applyAlignment="1">
      <alignment vertical="center"/>
    </xf>
    <xf numFmtId="41" fontId="3" fillId="3" borderId="1" xfId="3" applyNumberFormat="1" applyFont="1" applyFill="1" applyBorder="1" applyAlignment="1">
      <alignment vertical="center" wrapText="1"/>
    </xf>
    <xf numFmtId="41" fontId="3" fillId="3" borderId="1" xfId="3" applyNumberFormat="1" applyFont="1" applyFill="1" applyBorder="1" applyAlignment="1">
      <alignment vertical="center"/>
    </xf>
    <xf numFmtId="41" fontId="3" fillId="3" borderId="1" xfId="3" applyNumberFormat="1" applyFont="1" applyFill="1" applyBorder="1" applyAlignment="1">
      <alignment horizontal="right" vertical="center"/>
    </xf>
    <xf numFmtId="0" fontId="2" fillId="2" borderId="0" xfId="6" applyFont="1" applyFill="1" applyBorder="1">
      <alignment vertical="center"/>
    </xf>
    <xf numFmtId="41" fontId="12" fillId="4" borderId="1" xfId="7" applyNumberFormat="1" applyFont="1" applyFill="1" applyBorder="1" applyAlignment="1">
      <alignment vertical="center"/>
    </xf>
    <xf numFmtId="0" fontId="1" fillId="2" borderId="0" xfId="7" applyFill="1" applyBorder="1">
      <alignment vertical="center"/>
    </xf>
    <xf numFmtId="41" fontId="9" fillId="2" borderId="1" xfId="3" applyNumberFormat="1" applyFont="1" applyFill="1" applyBorder="1" applyAlignment="1">
      <alignment vertical="center" wrapText="1"/>
    </xf>
    <xf numFmtId="41" fontId="9" fillId="2" borderId="1" xfId="3" applyNumberFormat="1" applyFont="1" applyFill="1" applyBorder="1" applyAlignment="1">
      <alignment vertical="center"/>
    </xf>
    <xf numFmtId="41" fontId="9" fillId="2" borderId="1" xfId="3" applyNumberFormat="1" applyFont="1" applyFill="1" applyBorder="1" applyAlignment="1">
      <alignment horizontal="right" vertical="center"/>
    </xf>
    <xf numFmtId="0" fontId="6" fillId="2" borderId="0" xfId="3" applyFont="1" applyFill="1" applyBorder="1" applyAlignment="1">
      <alignment vertical="center"/>
    </xf>
    <xf numFmtId="0" fontId="7" fillId="2" borderId="0" xfId="3" applyFont="1" applyFill="1" applyAlignment="1">
      <alignment vertical="center"/>
    </xf>
    <xf numFmtId="0" fontId="3" fillId="2" borderId="4" xfId="3" applyFont="1" applyFill="1" applyBorder="1" applyAlignment="1">
      <alignment horizontal="center" vertical="center" wrapText="1"/>
    </xf>
    <xf numFmtId="3" fontId="6" fillId="2" borderId="4" xfId="3" applyNumberFormat="1" applyFont="1" applyFill="1" applyBorder="1" applyAlignment="1">
      <alignment vertical="center" wrapText="1"/>
    </xf>
    <xf numFmtId="41" fontId="3" fillId="2" borderId="1" xfId="3" applyNumberFormat="1" applyFont="1" applyFill="1" applyBorder="1" applyAlignment="1">
      <alignment horizontal="right" vertical="center"/>
    </xf>
    <xf numFmtId="0" fontId="10" fillId="2" borderId="0" xfId="3" applyFont="1" applyFill="1" applyBorder="1" applyAlignment="1">
      <alignment vertical="center"/>
    </xf>
    <xf numFmtId="3" fontId="6" fillId="2" borderId="5" xfId="3" applyNumberFormat="1" applyFont="1" applyFill="1" applyBorder="1" applyAlignment="1">
      <alignment vertical="center" wrapText="1"/>
    </xf>
    <xf numFmtId="0" fontId="1" fillId="2" borderId="0" xfId="12" applyFill="1" applyBorder="1">
      <alignment vertical="center"/>
    </xf>
    <xf numFmtId="0" fontId="11" fillId="2" borderId="0" xfId="3" applyFill="1" applyBorder="1" applyAlignment="1">
      <alignment vertical="center"/>
    </xf>
    <xf numFmtId="0" fontId="22" fillId="2" borderId="0" xfId="3" applyFont="1" applyFill="1" applyBorder="1" applyAlignment="1">
      <alignment vertical="center"/>
    </xf>
    <xf numFmtId="0" fontId="11" fillId="2" borderId="0" xfId="3" applyFill="1" applyAlignment="1">
      <alignment vertical="center"/>
    </xf>
    <xf numFmtId="3" fontId="3" fillId="2" borderId="4" xfId="3" applyNumberFormat="1" applyFont="1" applyFill="1" applyBorder="1" applyAlignment="1">
      <alignment horizontal="left" vertical="center" wrapText="1"/>
    </xf>
    <xf numFmtId="41" fontId="12" fillId="4" borderId="5" xfId="12" applyNumberFormat="1" applyFont="1" applyFill="1" applyBorder="1" applyAlignment="1">
      <alignment vertical="center"/>
    </xf>
    <xf numFmtId="0" fontId="13" fillId="2" borderId="0" xfId="3" applyFont="1" applyFill="1" applyBorder="1" applyAlignment="1">
      <alignment vertical="center"/>
    </xf>
    <xf numFmtId="41" fontId="12" fillId="4" borderId="5" xfId="12" applyNumberFormat="1" applyFont="1" applyFill="1" applyBorder="1" applyAlignment="1">
      <alignment horizontal="right" vertical="center"/>
    </xf>
    <xf numFmtId="0" fontId="22" fillId="2" borderId="0" xfId="3" applyFont="1" applyFill="1" applyAlignment="1">
      <alignment vertical="center"/>
    </xf>
    <xf numFmtId="41" fontId="9" fillId="2" borderId="1" xfId="13" applyNumberFormat="1" applyFont="1" applyFill="1" applyBorder="1" applyAlignment="1">
      <alignment vertical="center" wrapText="1"/>
    </xf>
    <xf numFmtId="41" fontId="9" fillId="2" borderId="1" xfId="13" applyNumberFormat="1" applyFont="1" applyFill="1" applyBorder="1" applyAlignment="1">
      <alignment vertical="center"/>
    </xf>
    <xf numFmtId="41" fontId="12" fillId="3" borderId="1" xfId="3" applyNumberFormat="1" applyFont="1" applyFill="1" applyBorder="1" applyAlignment="1">
      <alignment vertical="center" wrapText="1"/>
    </xf>
    <xf numFmtId="41" fontId="12" fillId="3" borderId="1" xfId="3" applyNumberFormat="1" applyFont="1" applyFill="1" applyBorder="1" applyAlignment="1">
      <alignment vertical="center"/>
    </xf>
    <xf numFmtId="41" fontId="12" fillId="3" borderId="1" xfId="3" applyNumberFormat="1" applyFont="1" applyFill="1" applyBorder="1" applyAlignment="1">
      <alignment horizontal="right" vertical="center"/>
    </xf>
    <xf numFmtId="41" fontId="19" fillId="2" borderId="1" xfId="3" applyNumberFormat="1" applyFont="1" applyFill="1" applyBorder="1" applyAlignment="1">
      <alignment vertical="center" wrapText="1"/>
    </xf>
    <xf numFmtId="41" fontId="19" fillId="2" borderId="1" xfId="3" applyNumberFormat="1" applyFont="1" applyFill="1" applyBorder="1" applyAlignment="1">
      <alignment horizontal="right" vertical="center"/>
    </xf>
    <xf numFmtId="0" fontId="11" fillId="2" borderId="0" xfId="3" applyFont="1" applyFill="1" applyBorder="1" applyAlignment="1">
      <alignment vertical="center"/>
    </xf>
    <xf numFmtId="0" fontId="11" fillId="2" borderId="0" xfId="3" applyFont="1" applyFill="1" applyAlignment="1">
      <alignment vertical="center"/>
    </xf>
    <xf numFmtId="0" fontId="0" fillId="0" borderId="0" xfId="0" applyAlignment="1">
      <alignment horizontal="center" vertical="center" wrapText="1"/>
    </xf>
    <xf numFmtId="0" fontId="0" fillId="0" borderId="2" xfId="0" applyBorder="1" applyAlignment="1">
      <alignment horizontal="center" vertical="center"/>
    </xf>
    <xf numFmtId="0" fontId="3" fillId="2" borderId="3" xfId="3" applyFont="1" applyFill="1" applyBorder="1" applyAlignment="1">
      <alignment horizontal="center" vertical="center" wrapText="1"/>
    </xf>
    <xf numFmtId="3" fontId="16" fillId="2" borderId="3" xfId="3" applyNumberFormat="1" applyFont="1" applyFill="1" applyBorder="1" applyAlignment="1">
      <alignment horizontal="left" vertical="center" wrapText="1"/>
    </xf>
    <xf numFmtId="3" fontId="6" fillId="2" borderId="3" xfId="3" applyNumberFormat="1" applyFont="1" applyFill="1" applyBorder="1" applyAlignment="1">
      <alignment vertical="center" wrapText="1"/>
    </xf>
    <xf numFmtId="41" fontId="3" fillId="2" borderId="1" xfId="14" applyNumberFormat="1" applyFont="1" applyFill="1" applyBorder="1" applyAlignment="1">
      <alignment vertical="center"/>
    </xf>
    <xf numFmtId="0" fontId="1" fillId="2" borderId="0" xfId="14" applyFill="1" applyBorder="1">
      <alignment vertical="center"/>
    </xf>
    <xf numFmtId="41" fontId="12" fillId="4" borderId="5" xfId="7" applyNumberFormat="1" applyFont="1" applyFill="1" applyBorder="1" applyAlignment="1">
      <alignment vertical="center"/>
    </xf>
    <xf numFmtId="41" fontId="12" fillId="4" borderId="5" xfId="15" applyNumberFormat="1" applyFont="1" applyFill="1" applyBorder="1" applyAlignment="1">
      <alignment vertical="center"/>
    </xf>
    <xf numFmtId="3" fontId="6" fillId="2" borderId="3" xfId="14" applyNumberFormat="1" applyFont="1" applyFill="1" applyBorder="1" applyAlignment="1">
      <alignment vertical="center" wrapText="1"/>
    </xf>
    <xf numFmtId="41" fontId="9" fillId="2" borderId="1" xfId="14" applyNumberFormat="1" applyFont="1" applyFill="1" applyBorder="1" applyAlignment="1">
      <alignment vertical="center"/>
    </xf>
    <xf numFmtId="0" fontId="1" fillId="2" borderId="0" xfId="14" applyFill="1">
      <alignment vertical="center"/>
    </xf>
    <xf numFmtId="0" fontId="18" fillId="2" borderId="0" xfId="14" applyFont="1" applyFill="1" applyBorder="1">
      <alignment vertical="center"/>
    </xf>
    <xf numFmtId="41" fontId="12" fillId="4" borderId="12" xfId="7" applyNumberFormat="1" applyFont="1" applyFill="1" applyBorder="1" applyAlignment="1">
      <alignment vertical="center"/>
    </xf>
    <xf numFmtId="41" fontId="9" fillId="2" borderId="1" xfId="16" applyNumberFormat="1" applyFont="1" applyFill="1" applyBorder="1" applyAlignment="1">
      <alignment vertical="center"/>
    </xf>
    <xf numFmtId="41" fontId="9" fillId="2" borderId="1" xfId="16" applyNumberFormat="1" applyFont="1" applyFill="1" applyBorder="1" applyAlignment="1">
      <alignment horizontal="right" vertical="center"/>
    </xf>
    <xf numFmtId="41" fontId="3" fillId="3" borderId="5" xfId="17" applyNumberFormat="1" applyFont="1" applyFill="1" applyBorder="1" applyAlignment="1">
      <alignment vertical="center"/>
    </xf>
    <xf numFmtId="41" fontId="3" fillId="3" borderId="5" xfId="17" applyNumberFormat="1" applyFont="1" applyFill="1" applyBorder="1" applyAlignment="1">
      <alignment horizontal="right" vertical="center"/>
    </xf>
    <xf numFmtId="41" fontId="3" fillId="2" borderId="5" xfId="17" applyNumberFormat="1" applyFont="1" applyFill="1" applyBorder="1" applyAlignment="1">
      <alignment horizontal="right" vertical="center"/>
    </xf>
    <xf numFmtId="0" fontId="2" fillId="2" borderId="0" xfId="14" applyFont="1" applyFill="1" applyBorder="1">
      <alignment vertical="center"/>
    </xf>
    <xf numFmtId="41" fontId="12" fillId="4" borderId="5" xfId="17" applyNumberFormat="1" applyFont="1" applyFill="1" applyBorder="1" applyAlignment="1">
      <alignment vertical="center"/>
    </xf>
    <xf numFmtId="41" fontId="12" fillId="4" borderId="5" xfId="17" applyNumberFormat="1" applyFont="1" applyFill="1" applyBorder="1" applyAlignment="1">
      <alignment horizontal="right" vertical="center"/>
    </xf>
    <xf numFmtId="41" fontId="9" fillId="2" borderId="5" xfId="16" applyNumberFormat="1" applyFont="1" applyFill="1" applyBorder="1" applyAlignment="1">
      <alignment vertical="center"/>
    </xf>
    <xf numFmtId="41" fontId="9" fillId="2" borderId="5" xfId="16" applyNumberFormat="1" applyFont="1" applyFill="1" applyBorder="1" applyAlignment="1">
      <alignment horizontal="right" vertical="center"/>
    </xf>
    <xf numFmtId="0" fontId="2" fillId="2" borderId="0" xfId="14" applyFont="1" applyFill="1">
      <alignment vertical="center"/>
    </xf>
    <xf numFmtId="41" fontId="3" fillId="2" borderId="1" xfId="6" applyNumberFormat="1" applyFont="1" applyFill="1" applyBorder="1" applyAlignment="1">
      <alignment vertical="center"/>
    </xf>
    <xf numFmtId="41" fontId="3" fillId="2" borderId="1" xfId="6" applyNumberFormat="1" applyFont="1" applyFill="1" applyBorder="1" applyAlignment="1">
      <alignment horizontal="right" vertical="center"/>
    </xf>
    <xf numFmtId="41" fontId="3" fillId="2" borderId="5" xfId="7" applyNumberFormat="1" applyFont="1" applyFill="1" applyBorder="1" applyAlignment="1">
      <alignment vertical="center"/>
    </xf>
    <xf numFmtId="41" fontId="3" fillId="2" borderId="5" xfId="12" applyNumberFormat="1" applyFont="1" applyFill="1" applyBorder="1" applyAlignment="1">
      <alignment vertical="center"/>
    </xf>
    <xf numFmtId="41" fontId="12" fillId="3" borderId="1" xfId="7" applyNumberFormat="1" applyFont="1" applyFill="1" applyBorder="1" applyAlignment="1">
      <alignment vertical="center"/>
    </xf>
    <xf numFmtId="41" fontId="3" fillId="2" borderId="12" xfId="7" applyNumberFormat="1" applyFont="1" applyFill="1" applyBorder="1" applyAlignment="1">
      <alignment vertical="center"/>
    </xf>
    <xf numFmtId="41" fontId="9" fillId="2" borderId="1" xfId="6" applyNumberFormat="1" applyFont="1" applyFill="1" applyBorder="1" applyAlignment="1">
      <alignment vertical="center"/>
    </xf>
    <xf numFmtId="41" fontId="9" fillId="2" borderId="1" xfId="6" applyNumberFormat="1" applyFont="1" applyFill="1" applyBorder="1" applyAlignment="1">
      <alignment horizontal="right" vertical="center"/>
    </xf>
    <xf numFmtId="0" fontId="23" fillId="2" borderId="0" xfId="14" applyFont="1" applyFill="1">
      <alignment vertical="center"/>
    </xf>
    <xf numFmtId="0" fontId="18" fillId="2" borderId="0" xfId="14" applyFont="1" applyFill="1">
      <alignment vertical="center"/>
    </xf>
    <xf numFmtId="41" fontId="3" fillId="4" borderId="12" xfId="5" applyNumberFormat="1" applyFont="1" applyFill="1" applyBorder="1" applyAlignment="1">
      <alignment vertical="center"/>
    </xf>
    <xf numFmtId="41" fontId="12" fillId="4" borderId="12" xfId="5" applyNumberFormat="1" applyFont="1" applyFill="1" applyBorder="1" applyAlignment="1">
      <alignment vertical="center"/>
    </xf>
    <xf numFmtId="41" fontId="12" fillId="2" borderId="12" xfId="5" applyNumberFormat="1" applyFont="1" applyFill="1" applyBorder="1" applyAlignment="1">
      <alignment vertical="center"/>
    </xf>
    <xf numFmtId="0" fontId="3" fillId="5" borderId="1" xfId="6" applyFont="1" applyFill="1" applyBorder="1" applyAlignment="1">
      <alignment horizontal="center" vertical="center" wrapText="1"/>
    </xf>
    <xf numFmtId="3" fontId="3" fillId="5" borderId="1" xfId="6" applyNumberFormat="1" applyFont="1" applyFill="1" applyBorder="1" applyAlignment="1">
      <alignment horizontal="left" vertical="center" wrapText="1"/>
    </xf>
    <xf numFmtId="3" fontId="6" fillId="5" borderId="1" xfId="6" applyNumberFormat="1" applyFont="1" applyFill="1" applyBorder="1" applyAlignment="1">
      <alignment vertical="center" wrapText="1"/>
    </xf>
    <xf numFmtId="0" fontId="1" fillId="2" borderId="0" xfId="14" applyFont="1" applyFill="1">
      <alignment vertical="center"/>
    </xf>
    <xf numFmtId="41" fontId="3" fillId="3" borderId="5" xfId="6" applyNumberFormat="1" applyFont="1" applyFill="1" applyBorder="1" applyAlignment="1">
      <alignment vertical="center"/>
    </xf>
    <xf numFmtId="41" fontId="3" fillId="3" borderId="5" xfId="6" applyNumberFormat="1" applyFont="1" applyFill="1" applyBorder="1" applyAlignment="1">
      <alignment horizontal="right" vertical="center"/>
    </xf>
    <xf numFmtId="41" fontId="3" fillId="2" borderId="5" xfId="6" applyNumberFormat="1" applyFont="1" applyFill="1" applyBorder="1" applyAlignment="1">
      <alignment horizontal="right" vertical="center"/>
    </xf>
    <xf numFmtId="0" fontId="24" fillId="2" borderId="0" xfId="14" applyFont="1" applyFill="1">
      <alignment vertical="center"/>
    </xf>
    <xf numFmtId="41" fontId="12" fillId="2" borderId="12" xfId="7" applyNumberFormat="1" applyFont="1" applyFill="1" applyBorder="1" applyAlignment="1">
      <alignment vertical="center"/>
    </xf>
    <xf numFmtId="0" fontId="13" fillId="2" borderId="0" xfId="3" applyFont="1" applyFill="1" applyBorder="1" applyAlignment="1">
      <alignment vertical="center" wrapText="1"/>
    </xf>
    <xf numFmtId="41" fontId="12" fillId="3" borderId="1" xfId="6" applyNumberFormat="1" applyFont="1" applyFill="1" applyBorder="1" applyAlignment="1">
      <alignment vertical="center"/>
    </xf>
    <xf numFmtId="41" fontId="12" fillId="3" borderId="5" xfId="6" applyNumberFormat="1" applyFont="1" applyFill="1" applyBorder="1" applyAlignment="1">
      <alignment vertical="center"/>
    </xf>
    <xf numFmtId="41" fontId="12" fillId="3" borderId="5" xfId="6" applyNumberFormat="1" applyFont="1" applyFill="1" applyBorder="1" applyAlignment="1">
      <alignment horizontal="right" vertical="center"/>
    </xf>
    <xf numFmtId="41" fontId="12" fillId="4" borderId="5" xfId="6" applyNumberFormat="1" applyFont="1" applyFill="1" applyBorder="1" applyAlignment="1">
      <alignment vertical="center"/>
    </xf>
    <xf numFmtId="41" fontId="12" fillId="4" borderId="1" xfId="12" applyNumberFormat="1" applyFont="1" applyFill="1" applyBorder="1" applyAlignment="1">
      <alignment vertical="center"/>
    </xf>
    <xf numFmtId="41" fontId="3" fillId="2" borderId="1" xfId="12" applyNumberFormat="1" applyFont="1" applyFill="1" applyBorder="1" applyAlignment="1">
      <alignment vertical="center"/>
    </xf>
    <xf numFmtId="0" fontId="0" fillId="2" borderId="1" xfId="2" applyFont="1" applyFill="1" applyBorder="1" applyAlignment="1">
      <alignment horizontal="center" vertical="center" wrapText="1"/>
    </xf>
    <xf numFmtId="41" fontId="9" fillId="2" borderId="1" xfId="22" applyNumberFormat="1" applyFont="1" applyFill="1" applyBorder="1" applyAlignment="1">
      <alignment vertical="center"/>
    </xf>
    <xf numFmtId="41" fontId="9" fillId="2" borderId="1" xfId="22" applyNumberFormat="1" applyFont="1" applyFill="1" applyBorder="1" applyAlignment="1">
      <alignment horizontal="right" vertical="center"/>
    </xf>
    <xf numFmtId="0" fontId="1" fillId="2" borderId="0" xfId="22" applyFill="1" applyBorder="1">
      <alignment vertical="center"/>
    </xf>
    <xf numFmtId="41" fontId="3" fillId="3" borderId="1" xfId="22" applyNumberFormat="1" applyFont="1" applyFill="1" applyBorder="1" applyAlignment="1">
      <alignment vertical="center"/>
    </xf>
    <xf numFmtId="41" fontId="3" fillId="3" borderId="1" xfId="22" applyNumberFormat="1" applyFont="1" applyFill="1" applyBorder="1" applyAlignment="1">
      <alignment horizontal="right" vertical="center"/>
    </xf>
    <xf numFmtId="41" fontId="12" fillId="4" borderId="5" xfId="23" applyNumberFormat="1" applyFont="1" applyFill="1" applyBorder="1" applyAlignment="1">
      <alignment vertical="center"/>
    </xf>
    <xf numFmtId="0" fontId="1" fillId="2" borderId="0" xfId="23" applyFill="1" applyBorder="1">
      <alignment vertical="center"/>
    </xf>
    <xf numFmtId="41" fontId="9" fillId="2" borderId="3" xfId="3" applyNumberFormat="1" applyFont="1" applyFill="1" applyBorder="1" applyAlignment="1">
      <alignment vertical="center" wrapText="1"/>
    </xf>
    <xf numFmtId="41" fontId="9" fillId="2" borderId="3" xfId="3" applyNumberFormat="1" applyFont="1" applyFill="1" applyBorder="1" applyAlignment="1">
      <alignment vertical="center"/>
    </xf>
    <xf numFmtId="41" fontId="9" fillId="2" borderId="3" xfId="3" applyNumberFormat="1" applyFont="1" applyFill="1" applyBorder="1" applyAlignment="1">
      <alignment horizontal="right" vertical="center"/>
    </xf>
    <xf numFmtId="41" fontId="25" fillId="2" borderId="1" xfId="3" applyNumberFormat="1" applyFont="1" applyFill="1" applyBorder="1" applyAlignment="1">
      <alignment horizontal="right" vertical="center"/>
    </xf>
    <xf numFmtId="0" fontId="26" fillId="2" borderId="0" xfId="3" applyFont="1" applyFill="1" applyBorder="1" applyAlignment="1">
      <alignment vertical="center"/>
    </xf>
    <xf numFmtId="41" fontId="12" fillId="2" borderId="1" xfId="3" applyNumberFormat="1" applyFont="1" applyFill="1" applyBorder="1" applyAlignment="1">
      <alignment vertical="center" wrapText="1"/>
    </xf>
    <xf numFmtId="41" fontId="12" fillId="3" borderId="5" xfId="3" applyNumberFormat="1" applyFont="1" applyFill="1" applyBorder="1" applyAlignment="1">
      <alignment vertical="center"/>
    </xf>
    <xf numFmtId="41" fontId="12" fillId="3" borderId="5" xfId="3" applyNumberFormat="1" applyFont="1" applyFill="1" applyBorder="1" applyAlignment="1">
      <alignment horizontal="right" vertical="center"/>
    </xf>
    <xf numFmtId="41" fontId="12" fillId="2" borderId="5" xfId="23" applyNumberFormat="1" applyFont="1" applyFill="1" applyBorder="1" applyAlignment="1">
      <alignment vertical="center" wrapText="1"/>
    </xf>
    <xf numFmtId="38" fontId="27" fillId="2" borderId="1" xfId="26" applyFont="1" applyFill="1" applyBorder="1" applyAlignment="1">
      <alignment vertical="center"/>
    </xf>
    <xf numFmtId="41" fontId="27" fillId="2" borderId="1" xfId="26" applyNumberFormat="1" applyFont="1" applyFill="1" applyBorder="1" applyAlignment="1">
      <alignment vertical="center"/>
    </xf>
    <xf numFmtId="41" fontId="12" fillId="4" borderId="5" xfId="27" applyNumberFormat="1" applyFont="1" applyFill="1" applyBorder="1" applyAlignment="1">
      <alignment vertical="center"/>
    </xf>
    <xf numFmtId="41" fontId="3" fillId="2" borderId="5" xfId="27" applyNumberFormat="1" applyFont="1" applyFill="1" applyBorder="1" applyAlignment="1">
      <alignment vertical="center"/>
    </xf>
    <xf numFmtId="41" fontId="28" fillId="2" borderId="1" xfId="26" applyNumberFormat="1" applyFont="1" applyFill="1" applyBorder="1" applyAlignment="1">
      <alignment vertical="center"/>
    </xf>
    <xf numFmtId="176" fontId="29" fillId="2" borderId="1" xfId="26" applyNumberFormat="1" applyFont="1" applyFill="1" applyBorder="1" applyAlignment="1">
      <alignment vertical="center"/>
    </xf>
    <xf numFmtId="41" fontId="29" fillId="2" borderId="1" xfId="26" applyNumberFormat="1" applyFont="1" applyFill="1" applyBorder="1" applyAlignment="1">
      <alignment vertical="center"/>
    </xf>
    <xf numFmtId="0" fontId="27" fillId="2" borderId="0" xfId="25" applyFont="1" applyFill="1" applyAlignment="1">
      <alignment horizontal="left"/>
    </xf>
    <xf numFmtId="0" fontId="11" fillId="2" borderId="0" xfId="25" applyFont="1" applyFill="1"/>
    <xf numFmtId="176" fontId="12" fillId="3" borderId="5" xfId="27" applyNumberFormat="1" applyFont="1" applyFill="1" applyBorder="1" applyAlignment="1">
      <alignment vertical="center"/>
    </xf>
    <xf numFmtId="41" fontId="12" fillId="2" borderId="5" xfId="27" applyNumberFormat="1" applyFont="1" applyFill="1" applyBorder="1" applyAlignment="1">
      <alignment vertical="center"/>
    </xf>
    <xf numFmtId="0" fontId="30" fillId="2" borderId="0" xfId="25" applyFont="1" applyFill="1" applyAlignment="1">
      <alignment horizontal="left" vertical="center"/>
    </xf>
    <xf numFmtId="176" fontId="12" fillId="4" borderId="5" xfId="27" applyNumberFormat="1" applyFont="1" applyFill="1" applyBorder="1" applyAlignment="1">
      <alignment vertical="center"/>
    </xf>
    <xf numFmtId="0" fontId="1" fillId="2" borderId="0" xfId="27" applyFill="1" applyBorder="1">
      <alignment vertical="center"/>
    </xf>
    <xf numFmtId="0" fontId="27" fillId="2" borderId="4" xfId="25" applyFont="1" applyFill="1" applyBorder="1" applyAlignment="1">
      <alignment horizontal="left" vertical="center" wrapText="1"/>
    </xf>
    <xf numFmtId="0" fontId="27" fillId="2" borderId="4" xfId="25" applyFont="1" applyFill="1" applyBorder="1" applyAlignment="1">
      <alignment horizontal="center" vertical="center"/>
    </xf>
    <xf numFmtId="176" fontId="12" fillId="4" borderId="5" xfId="27" applyNumberFormat="1" applyFont="1" applyFill="1" applyBorder="1" applyAlignment="1">
      <alignment horizontal="right" vertical="center"/>
    </xf>
    <xf numFmtId="176" fontId="27" fillId="2" borderId="1" xfId="26" applyNumberFormat="1" applyFont="1" applyFill="1" applyBorder="1" applyAlignment="1">
      <alignment vertical="center"/>
    </xf>
    <xf numFmtId="176" fontId="31" fillId="3" borderId="5" xfId="26" applyNumberFormat="1" applyFont="1" applyFill="1" applyBorder="1" applyAlignment="1">
      <alignment vertical="center"/>
    </xf>
    <xf numFmtId="41" fontId="27" fillId="2" borderId="5" xfId="26" applyNumberFormat="1" applyFont="1" applyFill="1" applyBorder="1" applyAlignment="1">
      <alignment vertical="center"/>
    </xf>
    <xf numFmtId="176" fontId="12" fillId="4" borderId="1" xfId="27" applyNumberFormat="1" applyFont="1" applyFill="1" applyBorder="1" applyAlignment="1">
      <alignment horizontal="right" vertical="center"/>
    </xf>
    <xf numFmtId="176" fontId="12" fillId="4" borderId="1" xfId="27" applyNumberFormat="1" applyFont="1" applyFill="1" applyBorder="1" applyAlignment="1">
      <alignment vertical="center"/>
    </xf>
    <xf numFmtId="41" fontId="12" fillId="2" borderId="1" xfId="27" applyNumberFormat="1" applyFont="1" applyFill="1" applyBorder="1" applyAlignment="1">
      <alignment vertical="center"/>
    </xf>
    <xf numFmtId="41" fontId="3" fillId="2" borderId="1" xfId="17" applyNumberFormat="1" applyFont="1" applyFill="1" applyBorder="1" applyAlignment="1">
      <alignment vertical="center"/>
    </xf>
    <xf numFmtId="41" fontId="3" fillId="2" borderId="1" xfId="17" applyNumberFormat="1" applyFont="1" applyFill="1" applyBorder="1" applyAlignment="1">
      <alignment horizontal="right" vertical="center"/>
    </xf>
    <xf numFmtId="41" fontId="3" fillId="6" borderId="1" xfId="17" applyNumberFormat="1" applyFont="1" applyFill="1" applyBorder="1" applyAlignment="1">
      <alignment vertical="center"/>
    </xf>
    <xf numFmtId="41" fontId="3" fillId="6" borderId="1" xfId="17" applyNumberFormat="1" applyFont="1" applyFill="1" applyBorder="1" applyAlignment="1">
      <alignment horizontal="right" vertical="center"/>
    </xf>
    <xf numFmtId="41" fontId="12" fillId="4" borderId="5" xfId="29" applyNumberFormat="1" applyFont="1" applyFill="1" applyBorder="1" applyAlignment="1">
      <alignment vertical="center"/>
    </xf>
    <xf numFmtId="41" fontId="3" fillId="2" borderId="1" xfId="3" applyNumberFormat="1" applyFont="1" applyFill="1" applyBorder="1" applyAlignment="1">
      <alignment vertical="center" wrapText="1"/>
    </xf>
    <xf numFmtId="41" fontId="3" fillId="2" borderId="1" xfId="3" applyNumberFormat="1" applyFont="1" applyFill="1" applyBorder="1" applyAlignment="1">
      <alignment vertical="center"/>
    </xf>
    <xf numFmtId="41" fontId="9" fillId="2" borderId="8" xfId="3" applyNumberFormat="1" applyFont="1" applyFill="1" applyBorder="1" applyAlignment="1">
      <alignment vertical="center" wrapText="1"/>
    </xf>
    <xf numFmtId="41" fontId="3" fillId="3" borderId="13" xfId="3" applyNumberFormat="1" applyFont="1" applyFill="1" applyBorder="1" applyAlignment="1">
      <alignment vertical="center" wrapText="1"/>
    </xf>
    <xf numFmtId="41" fontId="3" fillId="2" borderId="1" xfId="30" applyNumberFormat="1" applyFont="1" applyFill="1" applyBorder="1" applyAlignment="1">
      <alignment vertical="center"/>
    </xf>
    <xf numFmtId="41" fontId="3" fillId="2" borderId="1" xfId="30" applyNumberFormat="1" applyFont="1" applyFill="1" applyBorder="1" applyAlignment="1">
      <alignment horizontal="right" vertical="center"/>
    </xf>
    <xf numFmtId="0" fontId="1" fillId="2" borderId="0" xfId="30" applyFill="1" applyBorder="1">
      <alignment vertical="center"/>
    </xf>
    <xf numFmtId="0" fontId="2" fillId="2" borderId="0" xfId="30" applyFont="1" applyFill="1" applyBorder="1">
      <alignment vertical="center"/>
    </xf>
    <xf numFmtId="0" fontId="1" fillId="2" borderId="0" xfId="30" applyFont="1" applyFill="1" applyBorder="1">
      <alignment vertical="center"/>
    </xf>
    <xf numFmtId="0" fontId="1" fillId="2" borderId="0" xfId="30" applyFont="1" applyFill="1" applyBorder="1" applyAlignment="1">
      <alignment vertical="center" wrapText="1"/>
    </xf>
    <xf numFmtId="0" fontId="3" fillId="0" borderId="4" xfId="3" applyFont="1" applyFill="1" applyBorder="1" applyAlignment="1">
      <alignment horizontal="left" vertical="center" wrapText="1"/>
    </xf>
    <xf numFmtId="0" fontId="6" fillId="0" borderId="3" xfId="3" applyFont="1" applyFill="1" applyBorder="1" applyAlignment="1">
      <alignment horizontal="left" vertical="center" wrapText="1"/>
    </xf>
    <xf numFmtId="0" fontId="3" fillId="5" borderId="1" xfId="6" applyFont="1" applyFill="1" applyBorder="1" applyAlignment="1">
      <alignment horizontal="left" vertical="center" wrapText="1"/>
    </xf>
    <xf numFmtId="0" fontId="0" fillId="0" borderId="0" xfId="0" applyAlignment="1">
      <alignment horizontal="left" vertical="center"/>
    </xf>
    <xf numFmtId="3" fontId="3" fillId="2" borderId="5" xfId="5" applyNumberFormat="1" applyFont="1" applyFill="1" applyBorder="1" applyAlignment="1">
      <alignment vertical="center" wrapText="1"/>
    </xf>
    <xf numFmtId="3" fontId="6" fillId="2" borderId="5" xfId="14" applyNumberFormat="1" applyFont="1" applyFill="1" applyBorder="1" applyAlignment="1">
      <alignment vertical="center" wrapText="1"/>
    </xf>
    <xf numFmtId="3" fontId="6" fillId="2" borderId="3" xfId="6" applyNumberFormat="1" applyFont="1" applyFill="1" applyBorder="1" applyAlignment="1">
      <alignment vertical="center" wrapText="1"/>
    </xf>
    <xf numFmtId="3" fontId="6" fillId="2" borderId="4" xfId="6" applyNumberFormat="1" applyFont="1" applyFill="1" applyBorder="1" applyAlignment="1">
      <alignment vertical="center" wrapText="1"/>
    </xf>
    <xf numFmtId="3" fontId="6" fillId="2" borderId="5" xfId="6" applyNumberFormat="1" applyFont="1" applyFill="1" applyBorder="1" applyAlignment="1">
      <alignment vertical="center" wrapText="1"/>
    </xf>
    <xf numFmtId="3" fontId="3" fillId="2" borderId="1" xfId="22" applyNumberFormat="1" applyFont="1" applyFill="1" applyBorder="1" applyAlignment="1">
      <alignment vertical="center" wrapText="1"/>
    </xf>
    <xf numFmtId="41" fontId="3" fillId="2" borderId="1" xfId="31" applyNumberFormat="1" applyFont="1" applyFill="1" applyBorder="1" applyAlignment="1">
      <alignment vertical="center"/>
    </xf>
    <xf numFmtId="41" fontId="3" fillId="2" borderId="1" xfId="31" applyNumberFormat="1" applyFont="1" applyFill="1" applyBorder="1" applyAlignment="1">
      <alignment horizontal="right" vertical="center"/>
    </xf>
    <xf numFmtId="0" fontId="1" fillId="2" borderId="0" xfId="31" applyFill="1" applyBorder="1">
      <alignment vertical="center"/>
    </xf>
    <xf numFmtId="41" fontId="3" fillId="7" borderId="5" xfId="31" applyNumberFormat="1" applyFont="1" applyFill="1" applyBorder="1" applyAlignment="1">
      <alignment vertical="center"/>
    </xf>
    <xf numFmtId="41" fontId="3" fillId="7" borderId="5" xfId="31" applyNumberFormat="1" applyFont="1" applyFill="1" applyBorder="1" applyAlignment="1">
      <alignment horizontal="right" vertical="center"/>
    </xf>
    <xf numFmtId="41" fontId="12" fillId="4" borderId="5" xfId="32" applyNumberFormat="1" applyFont="1" applyFill="1" applyBorder="1" applyAlignment="1">
      <alignment vertical="center"/>
    </xf>
    <xf numFmtId="0" fontId="1" fillId="2" borderId="0" xfId="32" applyFill="1" applyBorder="1">
      <alignment vertical="center"/>
    </xf>
    <xf numFmtId="41" fontId="12" fillId="4" borderId="5" xfId="33" applyNumberFormat="1" applyFont="1" applyFill="1" applyBorder="1" applyAlignment="1">
      <alignment vertical="center"/>
    </xf>
    <xf numFmtId="0" fontId="1" fillId="2" borderId="0" xfId="33" applyFill="1" applyBorder="1">
      <alignment vertical="center"/>
    </xf>
    <xf numFmtId="0" fontId="16" fillId="2" borderId="3" xfId="3" applyFont="1" applyFill="1" applyBorder="1" applyAlignment="1">
      <alignment horizontal="center" vertical="center"/>
    </xf>
    <xf numFmtId="41" fontId="19" fillId="2" borderId="5" xfId="3" applyNumberFormat="1" applyFont="1" applyFill="1" applyBorder="1" applyAlignment="1">
      <alignment vertical="center" wrapText="1"/>
    </xf>
    <xf numFmtId="0" fontId="20" fillId="2" borderId="0" xfId="3" applyFont="1" applyFill="1" applyAlignment="1">
      <alignment vertical="center"/>
    </xf>
    <xf numFmtId="0" fontId="21" fillId="2" borderId="0" xfId="3" applyFont="1" applyFill="1" applyAlignment="1">
      <alignment vertical="center"/>
    </xf>
    <xf numFmtId="41" fontId="12" fillId="3" borderId="13" xfId="3" applyNumberFormat="1" applyFont="1" applyFill="1" applyBorder="1" applyAlignment="1">
      <alignment vertical="center" wrapText="1"/>
    </xf>
    <xf numFmtId="41" fontId="3" fillId="4" borderId="12" xfId="29" applyNumberFormat="1" applyFont="1" applyFill="1" applyBorder="1" applyAlignment="1">
      <alignment vertical="center"/>
    </xf>
    <xf numFmtId="0" fontId="1" fillId="2" borderId="0" xfId="29" applyFill="1" applyBorder="1">
      <alignment vertical="center"/>
    </xf>
    <xf numFmtId="41" fontId="19" fillId="2" borderId="1" xfId="1" applyNumberFormat="1" applyFont="1" applyFill="1" applyBorder="1" applyAlignment="1">
      <alignment vertical="center"/>
    </xf>
    <xf numFmtId="0" fontId="21" fillId="2" borderId="0" xfId="3" applyFont="1" applyFill="1" applyBorder="1" applyAlignment="1">
      <alignment vertical="center"/>
    </xf>
    <xf numFmtId="41" fontId="12" fillId="4" borderId="5" xfId="5" applyNumberFormat="1" applyFont="1" applyFill="1" applyBorder="1" applyAlignment="1">
      <alignment vertical="center"/>
    </xf>
    <xf numFmtId="41" fontId="19" fillId="2" borderId="10" xfId="3" applyNumberFormat="1" applyFont="1" applyFill="1" applyBorder="1" applyAlignment="1">
      <alignment vertical="center"/>
    </xf>
    <xf numFmtId="41" fontId="19" fillId="2" borderId="5" xfId="3" applyNumberFormat="1" applyFont="1" applyFill="1" applyBorder="1" applyAlignment="1">
      <alignment vertical="center"/>
    </xf>
    <xf numFmtId="41" fontId="19" fillId="2" borderId="10" xfId="3" applyNumberFormat="1" applyFont="1" applyFill="1" applyBorder="1" applyAlignment="1">
      <alignment horizontal="right" vertical="center"/>
    </xf>
    <xf numFmtId="41" fontId="19" fillId="2" borderId="5" xfId="3" applyNumberFormat="1" applyFont="1" applyFill="1" applyBorder="1" applyAlignment="1">
      <alignment horizontal="right" vertical="center"/>
    </xf>
    <xf numFmtId="41" fontId="19" fillId="2" borderId="11" xfId="3" applyNumberFormat="1" applyFont="1" applyFill="1" applyBorder="1" applyAlignment="1">
      <alignment horizontal="right" vertical="center"/>
    </xf>
    <xf numFmtId="41" fontId="3" fillId="3" borderId="14" xfId="3" applyNumberFormat="1" applyFont="1" applyFill="1" applyBorder="1" applyAlignment="1">
      <alignment horizontal="right" vertical="center"/>
    </xf>
    <xf numFmtId="41" fontId="3" fillId="3" borderId="13" xfId="3" applyNumberFormat="1" applyFont="1" applyFill="1" applyBorder="1" applyAlignment="1">
      <alignment horizontal="right" vertical="center"/>
    </xf>
    <xf numFmtId="41" fontId="3" fillId="3" borderId="1" xfId="1" applyNumberFormat="1" applyFont="1" applyFill="1" applyBorder="1" applyAlignment="1">
      <alignment vertical="center"/>
    </xf>
    <xf numFmtId="41" fontId="9" fillId="2" borderId="1" xfId="1" applyNumberFormat="1" applyFont="1" applyFill="1" applyBorder="1" applyAlignment="1">
      <alignment vertical="center"/>
    </xf>
    <xf numFmtId="41" fontId="28" fillId="3" borderId="1" xfId="3" applyNumberFormat="1" applyFont="1" applyFill="1" applyBorder="1" applyAlignment="1">
      <alignment vertical="center"/>
    </xf>
    <xf numFmtId="41" fontId="19" fillId="2" borderId="1" xfId="1" applyNumberFormat="1" applyFont="1" applyFill="1" applyBorder="1" applyAlignment="1">
      <alignment horizontal="right" vertical="center"/>
    </xf>
    <xf numFmtId="41" fontId="3" fillId="2" borderId="1" xfId="1" applyNumberFormat="1" applyFont="1" applyFill="1" applyBorder="1" applyAlignment="1">
      <alignment vertical="center"/>
    </xf>
    <xf numFmtId="41" fontId="3" fillId="3" borderId="1" xfId="1" applyNumberFormat="1" applyFont="1" applyFill="1" applyBorder="1" applyAlignment="1">
      <alignment horizontal="right" vertical="center"/>
    </xf>
    <xf numFmtId="41" fontId="12" fillId="2" borderId="5" xfId="5" applyNumberFormat="1" applyFont="1" applyFill="1" applyBorder="1" applyAlignment="1">
      <alignment vertical="center"/>
    </xf>
    <xf numFmtId="41" fontId="29" fillId="2" borderId="1" xfId="0" applyNumberFormat="1" applyFont="1" applyFill="1" applyBorder="1" applyAlignment="1">
      <alignment vertical="center"/>
    </xf>
    <xf numFmtId="41" fontId="28" fillId="2" borderId="1" xfId="3" applyNumberFormat="1" applyFont="1" applyFill="1" applyBorder="1" applyAlignment="1">
      <alignment vertical="center"/>
    </xf>
    <xf numFmtId="41" fontId="9" fillId="2" borderId="1" xfId="37" applyNumberFormat="1" applyFont="1" applyFill="1" applyBorder="1" applyAlignment="1">
      <alignment vertical="center"/>
    </xf>
    <xf numFmtId="41" fontId="9" fillId="2" borderId="1" xfId="37" applyNumberFormat="1" applyFont="1" applyFill="1" applyBorder="1" applyAlignment="1">
      <alignment horizontal="right" vertical="center"/>
    </xf>
    <xf numFmtId="0" fontId="1" fillId="2" borderId="0" xfId="37" applyFill="1" applyBorder="1" applyAlignment="1">
      <alignment vertical="center"/>
    </xf>
    <xf numFmtId="0" fontId="6" fillId="2" borderId="0" xfId="37" applyFont="1" applyFill="1" applyBorder="1" applyAlignment="1">
      <alignment vertical="center"/>
    </xf>
    <xf numFmtId="0" fontId="20" fillId="0" borderId="0" xfId="3" applyFont="1" applyFill="1" applyBorder="1" applyAlignment="1">
      <alignment vertical="center"/>
    </xf>
    <xf numFmtId="0" fontId="21" fillId="0" borderId="0" xfId="3" applyFont="1" applyFill="1" applyBorder="1" applyAlignment="1">
      <alignment vertical="center"/>
    </xf>
    <xf numFmtId="0" fontId="20" fillId="0" borderId="0" xfId="3" applyFont="1" applyBorder="1" applyAlignment="1">
      <alignment vertical="center"/>
    </xf>
    <xf numFmtId="41" fontId="16" fillId="2" borderId="1" xfId="3" applyNumberFormat="1" applyFont="1" applyFill="1" applyBorder="1" applyAlignment="1">
      <alignment vertical="center"/>
    </xf>
    <xf numFmtId="41" fontId="16" fillId="3" borderId="1" xfId="3" applyNumberFormat="1" applyFont="1" applyFill="1" applyBorder="1" applyAlignment="1">
      <alignment vertical="center"/>
    </xf>
    <xf numFmtId="41" fontId="16" fillId="3" borderId="1" xfId="3" applyNumberFormat="1" applyFont="1" applyFill="1" applyBorder="1" applyAlignment="1">
      <alignment horizontal="right" vertical="center"/>
    </xf>
    <xf numFmtId="41" fontId="3" fillId="2" borderId="1" xfId="37" applyNumberFormat="1" applyFont="1" applyFill="1" applyBorder="1" applyAlignment="1">
      <alignment vertical="center"/>
    </xf>
    <xf numFmtId="41" fontId="16" fillId="2" borderId="1" xfId="37" applyNumberFormat="1" applyFont="1" applyFill="1" applyBorder="1" applyAlignment="1">
      <alignment vertical="center"/>
    </xf>
    <xf numFmtId="41" fontId="16" fillId="2" borderId="1" xfId="37" applyNumberFormat="1" applyFont="1" applyFill="1" applyBorder="1" applyAlignment="1">
      <alignment horizontal="right" vertical="center"/>
    </xf>
    <xf numFmtId="41" fontId="3" fillId="2" borderId="1" xfId="37" applyNumberFormat="1" applyFont="1" applyFill="1" applyBorder="1" applyAlignment="1">
      <alignment horizontal="right" vertical="center"/>
    </xf>
    <xf numFmtId="41" fontId="12" fillId="2" borderId="1" xfId="2" applyNumberFormat="1" applyFont="1" applyFill="1" applyBorder="1" applyAlignment="1">
      <alignment vertical="center"/>
    </xf>
    <xf numFmtId="41" fontId="12" fillId="3" borderId="1" xfId="2" applyNumberFormat="1" applyFont="1" applyFill="1" applyBorder="1" applyAlignment="1">
      <alignment vertical="center"/>
    </xf>
    <xf numFmtId="41" fontId="19" fillId="2" borderId="1" xfId="2" applyNumberFormat="1" applyFont="1" applyFill="1" applyBorder="1" applyAlignment="1">
      <alignment vertical="center"/>
    </xf>
    <xf numFmtId="0" fontId="20" fillId="2" borderId="0" xfId="37" applyFont="1" applyFill="1" applyBorder="1" applyAlignment="1">
      <alignment vertical="center"/>
    </xf>
    <xf numFmtId="0" fontId="21" fillId="2" borderId="0" xfId="37" applyFont="1" applyFill="1" applyBorder="1" applyAlignment="1">
      <alignment vertical="center"/>
    </xf>
    <xf numFmtId="41" fontId="16" fillId="2" borderId="1" xfId="2" applyNumberFormat="1" applyFont="1" applyFill="1" applyBorder="1" applyAlignment="1">
      <alignment vertical="center"/>
    </xf>
    <xf numFmtId="41" fontId="16" fillId="3" borderId="1" xfId="2" applyNumberFormat="1" applyFont="1" applyFill="1" applyBorder="1" applyAlignment="1">
      <alignment vertical="center"/>
    </xf>
    <xf numFmtId="41" fontId="19" fillId="2" borderId="3" xfId="1" applyNumberFormat="1" applyFont="1" applyFill="1" applyBorder="1" applyAlignment="1">
      <alignment vertical="center"/>
    </xf>
    <xf numFmtId="41" fontId="19" fillId="2" borderId="7" xfId="1" applyNumberFormat="1" applyFont="1" applyFill="1" applyBorder="1" applyAlignment="1">
      <alignment vertical="center"/>
    </xf>
    <xf numFmtId="41" fontId="19" fillId="2" borderId="3" xfId="3" applyNumberFormat="1" applyFont="1" applyFill="1" applyBorder="1" applyAlignment="1">
      <alignment vertical="center"/>
    </xf>
    <xf numFmtId="41" fontId="16" fillId="2" borderId="1" xfId="3" applyNumberFormat="1" applyFont="1" applyFill="1" applyBorder="1" applyAlignment="1">
      <alignment vertical="center" wrapText="1"/>
    </xf>
    <xf numFmtId="41" fontId="16" fillId="2" borderId="1" xfId="3" applyNumberFormat="1" applyFont="1" applyFill="1" applyBorder="1" applyAlignment="1">
      <alignment horizontal="right" vertical="center"/>
    </xf>
    <xf numFmtId="41" fontId="19" fillId="2" borderId="5" xfId="1" applyNumberFormat="1" applyFont="1" applyFill="1" applyBorder="1" applyAlignment="1">
      <alignment vertical="center"/>
    </xf>
    <xf numFmtId="41" fontId="19" fillId="2" borderId="10" xfId="1" applyNumberFormat="1" applyFont="1" applyFill="1" applyBorder="1" applyAlignment="1">
      <alignment vertical="center"/>
    </xf>
    <xf numFmtId="41" fontId="9" fillId="2" borderId="1" xfId="37" applyNumberFormat="1" applyFont="1" applyFill="1" applyBorder="1" applyAlignment="1">
      <alignment vertical="center" wrapText="1"/>
    </xf>
    <xf numFmtId="41" fontId="19" fillId="2" borderId="1" xfId="37" applyNumberFormat="1" applyFont="1" applyFill="1" applyBorder="1" applyAlignment="1">
      <alignment vertical="center"/>
    </xf>
    <xf numFmtId="41" fontId="19" fillId="2" borderId="1" xfId="37" applyNumberFormat="1" applyFont="1" applyFill="1" applyBorder="1" applyAlignment="1">
      <alignment horizontal="right" vertical="center"/>
    </xf>
    <xf numFmtId="0" fontId="1" fillId="2" borderId="0" xfId="37" applyFill="1" applyAlignment="1">
      <alignment vertical="center"/>
    </xf>
    <xf numFmtId="41" fontId="12" fillId="2" borderId="1" xfId="2" applyNumberFormat="1" applyFont="1" applyFill="1" applyBorder="1" applyAlignment="1">
      <alignment vertical="center" wrapText="1"/>
    </xf>
    <xf numFmtId="41" fontId="12" fillId="3" borderId="1" xfId="2" applyNumberFormat="1" applyFont="1" applyFill="1" applyBorder="1" applyAlignment="1">
      <alignment vertical="center" wrapText="1"/>
    </xf>
    <xf numFmtId="41" fontId="19" fillId="2" borderId="1" xfId="2" applyNumberFormat="1" applyFont="1" applyFill="1" applyBorder="1" applyAlignment="1">
      <alignment vertical="center" wrapText="1"/>
    </xf>
    <xf numFmtId="41" fontId="16" fillId="2" borderId="1" xfId="2" applyNumberFormat="1" applyFont="1" applyFill="1" applyBorder="1" applyAlignment="1">
      <alignment vertical="center" wrapText="1"/>
    </xf>
    <xf numFmtId="41" fontId="16" fillId="3" borderId="1" xfId="2" applyNumberFormat="1" applyFont="1" applyFill="1" applyBorder="1" applyAlignment="1">
      <alignment vertical="center" wrapText="1"/>
    </xf>
    <xf numFmtId="41" fontId="9" fillId="0" borderId="5" xfId="38" applyNumberFormat="1" applyFont="1" applyFill="1" applyBorder="1" applyAlignment="1">
      <alignment vertical="center"/>
    </xf>
    <xf numFmtId="41" fontId="9" fillId="2" borderId="5" xfId="38" applyNumberFormat="1" applyFont="1" applyFill="1" applyBorder="1" applyAlignment="1">
      <alignment vertical="center"/>
    </xf>
    <xf numFmtId="0" fontId="1" fillId="2" borderId="0" xfId="38" applyFill="1">
      <alignment vertical="center"/>
    </xf>
    <xf numFmtId="0" fontId="2" fillId="2" borderId="0" xfId="38" applyFont="1" applyFill="1">
      <alignment vertical="center"/>
    </xf>
    <xf numFmtId="41" fontId="19" fillId="2" borderId="5" xfId="38" applyNumberFormat="1" applyFont="1" applyFill="1" applyBorder="1" applyAlignment="1">
      <alignment vertical="center"/>
    </xf>
    <xf numFmtId="41" fontId="19" fillId="2" borderId="5" xfId="38" applyNumberFormat="1" applyFont="1" applyFill="1" applyBorder="1" applyAlignment="1">
      <alignment horizontal="right" vertical="center"/>
    </xf>
    <xf numFmtId="0" fontId="20" fillId="2" borderId="0" xfId="38" applyFont="1" applyFill="1" applyBorder="1">
      <alignment vertical="center"/>
    </xf>
    <xf numFmtId="0" fontId="20" fillId="2" borderId="0" xfId="38" applyFont="1" applyFill="1">
      <alignment vertical="center"/>
    </xf>
    <xf numFmtId="41" fontId="12" fillId="3" borderId="5" xfId="38" applyNumberFormat="1" applyFont="1" applyFill="1" applyBorder="1" applyAlignment="1">
      <alignment vertical="center"/>
    </xf>
    <xf numFmtId="41" fontId="12" fillId="3" borderId="5" xfId="38" applyNumberFormat="1" applyFont="1" applyFill="1" applyBorder="1" applyAlignment="1">
      <alignment horizontal="right" vertical="center"/>
    </xf>
    <xf numFmtId="41" fontId="3" fillId="2" borderId="5" xfId="38" applyNumberFormat="1" applyFont="1" applyFill="1" applyBorder="1" applyAlignment="1">
      <alignment vertical="center"/>
    </xf>
    <xf numFmtId="0" fontId="1" fillId="2" borderId="0" xfId="38" applyFill="1" applyBorder="1">
      <alignment vertical="center"/>
    </xf>
    <xf numFmtId="0" fontId="2" fillId="2" borderId="0" xfId="38" applyFont="1" applyFill="1" applyBorder="1">
      <alignment vertical="center"/>
    </xf>
    <xf numFmtId="41" fontId="12" fillId="4" borderId="12" xfId="38" applyNumberFormat="1" applyFont="1" applyFill="1" applyBorder="1" applyAlignment="1">
      <alignment vertical="center"/>
    </xf>
    <xf numFmtId="41" fontId="12" fillId="4" borderId="12" xfId="38" applyNumberFormat="1" applyFont="1" applyFill="1" applyBorder="1" applyAlignment="1">
      <alignment horizontal="right" vertical="center"/>
    </xf>
    <xf numFmtId="41" fontId="3" fillId="2" borderId="12" xfId="38" applyNumberFormat="1" applyFont="1" applyFill="1" applyBorder="1" applyAlignment="1">
      <alignment vertical="center"/>
    </xf>
    <xf numFmtId="41" fontId="9" fillId="2" borderId="1" xfId="38" applyNumberFormat="1" applyFont="1" applyFill="1" applyBorder="1" applyAlignment="1">
      <alignment vertical="center"/>
    </xf>
    <xf numFmtId="41" fontId="12" fillId="2" borderId="5" xfId="38" applyNumberFormat="1" applyFont="1" applyFill="1" applyBorder="1" applyAlignment="1">
      <alignment vertical="center"/>
    </xf>
    <xf numFmtId="41" fontId="12" fillId="3" borderId="12" xfId="38" applyNumberFormat="1" applyFont="1" applyFill="1" applyBorder="1" applyAlignment="1">
      <alignment vertical="center"/>
    </xf>
    <xf numFmtId="0" fontId="18" fillId="2" borderId="0" xfId="38" applyFont="1" applyFill="1" applyBorder="1">
      <alignment vertical="center"/>
    </xf>
    <xf numFmtId="41" fontId="9" fillId="2" borderId="5" xfId="38" applyNumberFormat="1" applyFont="1" applyFill="1" applyBorder="1" applyAlignment="1">
      <alignment vertical="center" wrapText="1"/>
    </xf>
    <xf numFmtId="41" fontId="9" fillId="2" borderId="5" xfId="38" applyNumberFormat="1" applyFont="1" applyFill="1" applyBorder="1" applyAlignment="1">
      <alignment horizontal="right" vertical="center"/>
    </xf>
    <xf numFmtId="41" fontId="3" fillId="2" borderId="5" xfId="38" applyNumberFormat="1" applyFont="1" applyFill="1" applyBorder="1" applyAlignment="1">
      <alignment horizontal="right" vertical="center"/>
    </xf>
    <xf numFmtId="41" fontId="3" fillId="2" borderId="12" xfId="5" applyNumberFormat="1" applyFont="1" applyFill="1" applyBorder="1" applyAlignment="1">
      <alignment vertical="center"/>
    </xf>
    <xf numFmtId="41" fontId="12" fillId="2" borderId="12" xfId="38" applyNumberFormat="1" applyFont="1" applyFill="1" applyBorder="1" applyAlignment="1">
      <alignment horizontal="right" vertical="center"/>
    </xf>
    <xf numFmtId="41" fontId="9" fillId="2" borderId="1" xfId="39" applyNumberFormat="1" applyFont="1" applyFill="1" applyBorder="1" applyAlignment="1">
      <alignment vertical="center" wrapText="1"/>
    </xf>
    <xf numFmtId="41" fontId="9" fillId="2" borderId="1" xfId="39" applyNumberFormat="1" applyFont="1" applyFill="1" applyBorder="1" applyAlignment="1">
      <alignment vertical="center"/>
    </xf>
    <xf numFmtId="41" fontId="9" fillId="2" borderId="1" xfId="39" applyNumberFormat="1" applyFont="1" applyFill="1" applyBorder="1" applyAlignment="1">
      <alignment horizontal="right" vertical="center"/>
    </xf>
    <xf numFmtId="41" fontId="12" fillId="2" borderId="1" xfId="3" applyNumberFormat="1" applyFont="1" applyFill="1" applyBorder="1" applyAlignment="1">
      <alignment horizontal="right" vertical="center"/>
    </xf>
    <xf numFmtId="41" fontId="9" fillId="2" borderId="1" xfId="17" applyNumberFormat="1" applyFont="1" applyFill="1" applyBorder="1" applyAlignment="1">
      <alignment vertical="center"/>
    </xf>
    <xf numFmtId="41" fontId="12" fillId="4" borderId="1" xfId="29" applyNumberFormat="1" applyFont="1" applyFill="1" applyBorder="1" applyAlignment="1">
      <alignment vertical="center"/>
    </xf>
    <xf numFmtId="41" fontId="9" fillId="2" borderId="5" xfId="17" applyNumberFormat="1" applyFont="1" applyFill="1" applyBorder="1" applyAlignment="1">
      <alignment vertical="center"/>
    </xf>
    <xf numFmtId="41" fontId="12" fillId="4" borderId="1" xfId="17" applyNumberFormat="1" applyFont="1" applyFill="1" applyBorder="1" applyAlignment="1">
      <alignment vertical="center"/>
    </xf>
    <xf numFmtId="41" fontId="9" fillId="2" borderId="1" xfId="17" applyNumberFormat="1" applyFont="1" applyFill="1" applyBorder="1" applyAlignment="1">
      <alignment horizontal="right" vertical="center"/>
    </xf>
    <xf numFmtId="41" fontId="3" fillId="2" borderId="1" xfId="29" applyNumberFormat="1" applyFont="1" applyFill="1" applyBorder="1" applyAlignment="1">
      <alignment vertical="center"/>
    </xf>
    <xf numFmtId="41" fontId="9" fillId="2" borderId="5" xfId="17" applyNumberFormat="1" applyFont="1" applyFill="1" applyBorder="1" applyAlignment="1">
      <alignment horizontal="right" vertical="center"/>
    </xf>
    <xf numFmtId="41" fontId="3" fillId="2" borderId="1" xfId="41" applyNumberFormat="1" applyFont="1" applyFill="1" applyBorder="1" applyAlignment="1">
      <alignment horizontal="center" vertical="center" wrapText="1"/>
    </xf>
    <xf numFmtId="41" fontId="3" fillId="2" borderId="1" xfId="41" applyNumberFormat="1" applyFont="1" applyFill="1" applyBorder="1" applyAlignment="1">
      <alignment horizontal="center" vertical="center"/>
    </xf>
    <xf numFmtId="41" fontId="3" fillId="2" borderId="1" xfId="41" applyNumberFormat="1" applyFont="1" applyFill="1" applyBorder="1" applyAlignment="1">
      <alignment horizontal="right" vertical="center"/>
    </xf>
    <xf numFmtId="41" fontId="12" fillId="3" borderId="1" xfId="3" applyNumberFormat="1" applyFont="1" applyFill="1" applyBorder="1" applyAlignment="1">
      <alignment horizontal="center" vertical="center" wrapText="1"/>
    </xf>
    <xf numFmtId="41" fontId="12" fillId="3" borderId="1" xfId="3" applyNumberFormat="1" applyFont="1" applyFill="1" applyBorder="1" applyAlignment="1">
      <alignment horizontal="center" vertical="center"/>
    </xf>
    <xf numFmtId="41" fontId="12" fillId="4" borderId="12" xfId="16" applyNumberFormat="1" applyFont="1" applyFill="1" applyBorder="1" applyAlignment="1">
      <alignment vertical="center"/>
    </xf>
    <xf numFmtId="41" fontId="12" fillId="4" borderId="12" xfId="16" applyNumberFormat="1" applyFont="1" applyFill="1" applyBorder="1" applyAlignment="1">
      <alignment horizontal="right" vertical="center"/>
    </xf>
    <xf numFmtId="41" fontId="12" fillId="2" borderId="12" xfId="16" applyNumberFormat="1" applyFont="1" applyFill="1" applyBorder="1" applyAlignment="1">
      <alignment horizontal="right" vertical="center"/>
    </xf>
    <xf numFmtId="41" fontId="3" fillId="2" borderId="1" xfId="16" applyNumberFormat="1" applyFont="1" applyFill="1" applyBorder="1" applyAlignment="1">
      <alignment vertical="center"/>
    </xf>
    <xf numFmtId="41" fontId="3" fillId="2" borderId="1" xfId="16" applyNumberFormat="1" applyFont="1" applyFill="1" applyBorder="1" applyAlignment="1">
      <alignment horizontal="right" vertical="center"/>
    </xf>
    <xf numFmtId="41" fontId="12" fillId="3" borderId="1" xfId="16" applyNumberFormat="1" applyFont="1" applyFill="1" applyBorder="1" applyAlignment="1">
      <alignment vertical="center"/>
    </xf>
    <xf numFmtId="41" fontId="3" fillId="2" borderId="1" xfId="22" applyNumberFormat="1" applyFont="1" applyFill="1" applyBorder="1" applyAlignment="1">
      <alignment vertical="center"/>
    </xf>
    <xf numFmtId="41" fontId="3" fillId="2" borderId="15" xfId="22" applyNumberFormat="1" applyFont="1" applyFill="1" applyBorder="1" applyAlignment="1">
      <alignment vertical="center"/>
    </xf>
    <xf numFmtId="41" fontId="3" fillId="2" borderId="15" xfId="22" applyNumberFormat="1" applyFont="1" applyFill="1" applyBorder="1" applyAlignment="1">
      <alignment horizontal="right" vertical="center"/>
    </xf>
    <xf numFmtId="41" fontId="3" fillId="3" borderId="16" xfId="22" applyNumberFormat="1" applyFont="1" applyFill="1" applyBorder="1" applyAlignment="1">
      <alignment vertical="center"/>
    </xf>
    <xf numFmtId="41" fontId="3" fillId="2" borderId="16" xfId="22" applyNumberFormat="1" applyFont="1" applyFill="1" applyBorder="1" applyAlignment="1">
      <alignment horizontal="right" vertical="center"/>
    </xf>
    <xf numFmtId="41" fontId="12" fillId="4" borderId="17" xfId="23" applyNumberFormat="1" applyFont="1" applyFill="1" applyBorder="1" applyAlignment="1">
      <alignment vertical="center"/>
    </xf>
    <xf numFmtId="41" fontId="3" fillId="2" borderId="17" xfId="23" applyNumberFormat="1" applyFont="1" applyFill="1" applyBorder="1" applyAlignment="1">
      <alignment vertical="center"/>
    </xf>
    <xf numFmtId="41" fontId="3" fillId="2" borderId="18" xfId="22" applyNumberFormat="1" applyFont="1" applyFill="1" applyBorder="1" applyAlignment="1">
      <alignment vertical="center"/>
    </xf>
    <xf numFmtId="41" fontId="3" fillId="2" borderId="18" xfId="22" applyNumberFormat="1" applyFont="1" applyFill="1" applyBorder="1" applyAlignment="1">
      <alignment horizontal="right" vertical="center"/>
    </xf>
    <xf numFmtId="41" fontId="3" fillId="2" borderId="5" xfId="23" applyNumberFormat="1" applyFont="1" applyFill="1" applyBorder="1" applyAlignment="1">
      <alignment vertical="center"/>
    </xf>
    <xf numFmtId="41" fontId="12" fillId="2" borderId="5" xfId="23" applyNumberFormat="1" applyFont="1" applyFill="1" applyBorder="1" applyAlignment="1">
      <alignment vertical="center"/>
    </xf>
    <xf numFmtId="41" fontId="9" fillId="0" borderId="1" xfId="3" applyNumberFormat="1" applyFont="1" applyFill="1" applyBorder="1" applyAlignment="1">
      <alignment vertical="center" wrapText="1"/>
    </xf>
    <xf numFmtId="41" fontId="9" fillId="0" borderId="1" xfId="3" applyNumberFormat="1" applyFont="1" applyFill="1" applyBorder="1" applyAlignment="1">
      <alignment vertical="center"/>
    </xf>
    <xf numFmtId="41" fontId="9" fillId="0" borderId="1" xfId="3" applyNumberFormat="1" applyFont="1" applyFill="1" applyBorder="1" applyAlignment="1">
      <alignment horizontal="right" vertical="center"/>
    </xf>
    <xf numFmtId="41" fontId="3" fillId="2" borderId="12" xfId="3" applyNumberFormat="1" applyFont="1" applyFill="1" applyBorder="1" applyAlignment="1">
      <alignment horizontal="right" vertical="center"/>
    </xf>
    <xf numFmtId="0" fontId="6" fillId="2" borderId="0" xfId="39" applyFont="1" applyFill="1" applyBorder="1" applyAlignment="1">
      <alignment vertical="center"/>
    </xf>
    <xf numFmtId="0" fontId="1" fillId="2" borderId="0" xfId="39" applyFill="1" applyBorder="1" applyAlignment="1">
      <alignment vertical="center"/>
    </xf>
    <xf numFmtId="0" fontId="1" fillId="2" borderId="0" xfId="17" applyFill="1" applyBorder="1">
      <alignment vertical="center"/>
    </xf>
    <xf numFmtId="0" fontId="18" fillId="2" borderId="0" xfId="17" applyFont="1" applyFill="1" applyBorder="1">
      <alignment vertical="center"/>
    </xf>
    <xf numFmtId="0" fontId="13" fillId="2" borderId="0" xfId="17" applyFont="1" applyFill="1" applyBorder="1" applyAlignment="1">
      <alignment vertical="center" wrapText="1"/>
    </xf>
    <xf numFmtId="0" fontId="1" fillId="2" borderId="0" xfId="41" applyFill="1" applyBorder="1" applyAlignment="1">
      <alignment vertical="center"/>
    </xf>
    <xf numFmtId="0" fontId="6" fillId="2" borderId="0" xfId="41" applyFont="1" applyFill="1" applyBorder="1" applyAlignment="1">
      <alignment vertical="center"/>
    </xf>
    <xf numFmtId="0" fontId="13" fillId="2" borderId="0" xfId="41" applyFont="1" applyFill="1" applyBorder="1" applyAlignment="1">
      <alignment vertical="center" wrapText="1"/>
    </xf>
    <xf numFmtId="0" fontId="1" fillId="2" borderId="0" xfId="16" applyFill="1" applyBorder="1">
      <alignment vertical="center"/>
    </xf>
    <xf numFmtId="0" fontId="13" fillId="2" borderId="0" xfId="16" applyFont="1" applyFill="1" applyBorder="1" applyAlignment="1">
      <alignment vertical="center" wrapText="1"/>
    </xf>
    <xf numFmtId="0" fontId="2" fillId="2" borderId="0" xfId="16" applyFont="1" applyFill="1" applyBorder="1">
      <alignment vertical="center"/>
    </xf>
    <xf numFmtId="0" fontId="2" fillId="2" borderId="0" xfId="22" applyFont="1" applyFill="1" applyBorder="1" applyAlignment="1">
      <alignment vertical="center" wrapText="1"/>
    </xf>
    <xf numFmtId="0" fontId="24" fillId="2" borderId="0" xfId="22" applyFont="1" applyFill="1" applyBorder="1" applyAlignment="1">
      <alignment vertical="center" wrapText="1"/>
    </xf>
    <xf numFmtId="0" fontId="5" fillId="0" borderId="0" xfId="3" applyFont="1" applyFill="1" applyBorder="1" applyAlignment="1">
      <alignment horizontal="center" vertical="center"/>
    </xf>
    <xf numFmtId="0" fontId="6" fillId="0" borderId="0" xfId="3" applyFont="1" applyFill="1" applyBorder="1" applyAlignment="1">
      <alignment vertical="center"/>
    </xf>
    <xf numFmtId="0" fontId="26" fillId="2" borderId="0" xfId="3" applyFont="1" applyFill="1" applyBorder="1" applyAlignment="1">
      <alignment vertical="center" wrapText="1"/>
    </xf>
    <xf numFmtId="41" fontId="3" fillId="2" borderId="1" xfId="33" applyNumberFormat="1" applyFont="1" applyFill="1" applyBorder="1" applyAlignment="1">
      <alignment vertical="center"/>
    </xf>
    <xf numFmtId="41" fontId="3" fillId="2" borderId="1" xfId="33" applyNumberFormat="1" applyFont="1" applyFill="1" applyBorder="1" applyAlignment="1">
      <alignment horizontal="right" vertical="center"/>
    </xf>
    <xf numFmtId="41" fontId="3" fillId="3" borderId="5" xfId="33" applyNumberFormat="1" applyFont="1" applyFill="1" applyBorder="1" applyAlignment="1">
      <alignment vertical="center"/>
    </xf>
    <xf numFmtId="41" fontId="12" fillId="3" borderId="1" xfId="33" applyNumberFormat="1" applyFont="1" applyFill="1" applyBorder="1" applyAlignment="1">
      <alignment vertical="center"/>
    </xf>
    <xf numFmtId="0" fontId="24" fillId="2" borderId="0" xfId="33" applyFont="1" applyFill="1" applyBorder="1" applyAlignment="1">
      <alignment vertical="center" wrapText="1"/>
    </xf>
    <xf numFmtId="41" fontId="3" fillId="2" borderId="5" xfId="33" applyNumberFormat="1" applyFont="1" applyFill="1" applyBorder="1" applyAlignment="1">
      <alignment vertical="center"/>
    </xf>
    <xf numFmtId="41" fontId="3" fillId="2" borderId="5" xfId="33" applyNumberFormat="1" applyFont="1" applyFill="1" applyBorder="1" applyAlignment="1">
      <alignment horizontal="right" vertical="center"/>
    </xf>
    <xf numFmtId="41" fontId="12" fillId="3" borderId="5" xfId="33" applyNumberFormat="1" applyFont="1" applyFill="1" applyBorder="1" applyAlignment="1">
      <alignment vertical="center"/>
    </xf>
    <xf numFmtId="41" fontId="3" fillId="2" borderId="1" xfId="5" applyNumberFormat="1" applyFont="1" applyFill="1" applyBorder="1" applyAlignment="1">
      <alignment horizontal="right" vertical="center"/>
    </xf>
    <xf numFmtId="0" fontId="40" fillId="2" borderId="0" xfId="3" applyFont="1" applyFill="1" applyBorder="1" applyAlignment="1">
      <alignment vertical="center" wrapText="1"/>
    </xf>
    <xf numFmtId="41" fontId="3" fillId="2" borderId="3" xfId="22" applyNumberFormat="1" applyFont="1" applyFill="1" applyBorder="1" applyAlignment="1">
      <alignment vertical="center"/>
    </xf>
    <xf numFmtId="41" fontId="3" fillId="2" borderId="3" xfId="22" applyNumberFormat="1" applyFont="1" applyFill="1" applyBorder="1" applyAlignment="1">
      <alignment horizontal="right" vertical="center"/>
    </xf>
    <xf numFmtId="41" fontId="3" fillId="2" borderId="1" xfId="22" applyNumberFormat="1" applyFont="1" applyFill="1" applyBorder="1" applyAlignment="1">
      <alignment horizontal="right" vertical="center"/>
    </xf>
    <xf numFmtId="177" fontId="27" fillId="0" borderId="13" xfId="25" applyNumberFormat="1" applyFont="1" applyFill="1" applyBorder="1" applyAlignment="1">
      <alignment vertical="center"/>
    </xf>
    <xf numFmtId="177" fontId="27" fillId="0" borderId="1" xfId="25" applyNumberFormat="1" applyFont="1" applyFill="1" applyBorder="1" applyAlignment="1">
      <alignment horizontal="right" vertical="center"/>
    </xf>
    <xf numFmtId="0" fontId="7" fillId="0" borderId="0" xfId="42" applyFont="1" applyAlignment="1">
      <alignment vertical="center"/>
    </xf>
    <xf numFmtId="57" fontId="10" fillId="0" borderId="0" xfId="42" applyNumberFormat="1" applyFont="1" applyAlignment="1">
      <alignment horizontal="left" vertical="center"/>
    </xf>
    <xf numFmtId="41" fontId="3" fillId="4" borderId="1" xfId="29" applyNumberFormat="1" applyFont="1" applyFill="1" applyBorder="1" applyAlignment="1">
      <alignment vertical="center"/>
    </xf>
    <xf numFmtId="41" fontId="9" fillId="0" borderId="13" xfId="43" applyNumberFormat="1" applyFont="1" applyFill="1" applyBorder="1" applyAlignment="1">
      <alignment vertical="center" wrapText="1"/>
    </xf>
    <xf numFmtId="41" fontId="19" fillId="0" borderId="1" xfId="43" applyNumberFormat="1" applyFont="1" applyFill="1" applyBorder="1" applyAlignment="1">
      <alignment vertical="center"/>
    </xf>
    <xf numFmtId="41" fontId="19" fillId="0" borderId="1" xfId="43" applyNumberFormat="1" applyFont="1" applyFill="1" applyBorder="1" applyAlignment="1">
      <alignment horizontal="right" vertical="center"/>
    </xf>
    <xf numFmtId="41" fontId="9" fillId="0" borderId="1" xfId="43" applyNumberFormat="1" applyFont="1" applyFill="1" applyBorder="1" applyAlignment="1">
      <alignment horizontal="right" vertical="center"/>
    </xf>
    <xf numFmtId="0" fontId="1" fillId="0" borderId="0" xfId="43" applyFill="1" applyBorder="1" applyAlignment="1">
      <alignment vertical="center"/>
    </xf>
    <xf numFmtId="0" fontId="6" fillId="0" borderId="0" xfId="43" applyFont="1" applyFill="1" applyBorder="1" applyAlignment="1">
      <alignment vertical="center"/>
    </xf>
    <xf numFmtId="41" fontId="3" fillId="3" borderId="13" xfId="42" applyNumberFormat="1" applyFont="1" applyFill="1" applyBorder="1" applyAlignment="1">
      <alignment vertical="center" wrapText="1"/>
    </xf>
    <xf numFmtId="41" fontId="3" fillId="3" borderId="1" xfId="42" applyNumberFormat="1" applyFont="1" applyFill="1" applyBorder="1" applyAlignment="1">
      <alignment vertical="center" wrapText="1"/>
    </xf>
    <xf numFmtId="41" fontId="3" fillId="2" borderId="1" xfId="42" applyNumberFormat="1" applyFont="1" applyFill="1" applyBorder="1" applyAlignment="1">
      <alignment vertical="center" wrapText="1"/>
    </xf>
    <xf numFmtId="0" fontId="10" fillId="0" borderId="0" xfId="43" applyFont="1" applyFill="1" applyBorder="1" applyAlignment="1">
      <alignment vertical="center"/>
    </xf>
    <xf numFmtId="41" fontId="12" fillId="4" borderId="12" xfId="29" applyNumberFormat="1" applyFont="1" applyFill="1" applyBorder="1" applyAlignment="1">
      <alignment vertical="center"/>
    </xf>
    <xf numFmtId="41" fontId="12" fillId="2" borderId="5" xfId="29" applyNumberFormat="1" applyFont="1" applyFill="1" applyBorder="1" applyAlignment="1">
      <alignment vertical="center"/>
    </xf>
    <xf numFmtId="41" fontId="3" fillId="2" borderId="8" xfId="3" applyNumberFormat="1" applyFont="1" applyFill="1" applyBorder="1" applyAlignment="1">
      <alignment vertical="center" wrapText="1"/>
    </xf>
    <xf numFmtId="41" fontId="3" fillId="2" borderId="3" xfId="3" applyNumberFormat="1" applyFont="1" applyFill="1" applyBorder="1" applyAlignment="1">
      <alignment vertical="center"/>
    </xf>
    <xf numFmtId="41" fontId="3" fillId="2" borderId="3" xfId="3" applyNumberFormat="1" applyFont="1" applyFill="1" applyBorder="1" applyAlignment="1">
      <alignment horizontal="right" vertical="center"/>
    </xf>
    <xf numFmtId="41" fontId="12" fillId="4" borderId="5" xfId="44" applyNumberFormat="1" applyFont="1" applyFill="1" applyBorder="1" applyAlignment="1">
      <alignment vertical="center"/>
    </xf>
    <xf numFmtId="41" fontId="12" fillId="2" borderId="5" xfId="44" applyNumberFormat="1" applyFont="1" applyFill="1" applyBorder="1" applyAlignment="1">
      <alignment vertical="center"/>
    </xf>
    <xf numFmtId="0" fontId="1" fillId="2" borderId="0" xfId="44" applyFill="1" applyBorder="1">
      <alignment vertical="center"/>
    </xf>
    <xf numFmtId="41" fontId="9" fillId="0" borderId="1" xfId="45" applyNumberFormat="1" applyFont="1" applyBorder="1" applyAlignment="1">
      <alignment vertical="center"/>
    </xf>
    <xf numFmtId="41" fontId="9" fillId="0" borderId="1" xfId="45" applyNumberFormat="1" applyFont="1" applyBorder="1" applyAlignment="1">
      <alignment horizontal="right" vertical="center"/>
    </xf>
    <xf numFmtId="0" fontId="7" fillId="0" borderId="0" xfId="42" applyFont="1" applyBorder="1" applyAlignment="1">
      <alignment vertical="center"/>
    </xf>
    <xf numFmtId="0" fontId="43" fillId="0" borderId="0" xfId="42" applyFont="1" applyBorder="1" applyAlignment="1">
      <alignment vertical="center"/>
    </xf>
    <xf numFmtId="41" fontId="9" fillId="0" borderId="1" xfId="45" applyNumberFormat="1" applyFont="1" applyFill="1" applyBorder="1" applyAlignment="1">
      <alignment vertical="center"/>
    </xf>
    <xf numFmtId="41" fontId="9" fillId="0" borderId="1" xfId="45" applyNumberFormat="1" applyFont="1" applyFill="1" applyBorder="1" applyAlignment="1">
      <alignment horizontal="right" vertical="center"/>
    </xf>
    <xf numFmtId="0" fontId="44" fillId="0" borderId="0" xfId="42" applyFont="1" applyBorder="1" applyAlignment="1">
      <alignment vertical="center"/>
    </xf>
    <xf numFmtId="41" fontId="19" fillId="2" borderId="1" xfId="45" applyNumberFormat="1" applyFont="1" applyFill="1" applyBorder="1" applyAlignment="1">
      <alignment vertical="center"/>
    </xf>
    <xf numFmtId="41" fontId="19" fillId="2" borderId="1" xfId="45" applyNumberFormat="1" applyFont="1" applyFill="1" applyBorder="1" applyAlignment="1">
      <alignment horizontal="right" vertical="center"/>
    </xf>
    <xf numFmtId="41" fontId="3" fillId="2" borderId="1" xfId="45" applyNumberFormat="1" applyFont="1" applyFill="1" applyBorder="1" applyAlignment="1">
      <alignment vertical="center"/>
    </xf>
    <xf numFmtId="41" fontId="3" fillId="3" borderId="1" xfId="45" applyNumberFormat="1" applyFont="1" applyFill="1" applyBorder="1" applyAlignment="1">
      <alignment vertical="center"/>
    </xf>
    <xf numFmtId="41" fontId="3" fillId="3" borderId="1" xfId="45" applyNumberFormat="1" applyFont="1" applyFill="1" applyBorder="1" applyAlignment="1">
      <alignment horizontal="right" vertical="center"/>
    </xf>
    <xf numFmtId="0" fontId="45" fillId="0" borderId="0" xfId="42" applyFont="1" applyBorder="1" applyAlignment="1">
      <alignment vertical="center"/>
    </xf>
    <xf numFmtId="41" fontId="12" fillId="2" borderId="5" xfId="33" applyNumberFormat="1" applyFont="1" applyFill="1" applyBorder="1" applyAlignment="1">
      <alignment vertical="center"/>
    </xf>
    <xf numFmtId="0" fontId="6" fillId="0" borderId="0" xfId="42" applyFont="1" applyBorder="1" applyAlignment="1">
      <alignment vertical="center"/>
    </xf>
    <xf numFmtId="41" fontId="9" fillId="2" borderId="1" xfId="45" applyNumberFormat="1" applyFont="1" applyFill="1" applyBorder="1" applyAlignment="1">
      <alignment vertical="center"/>
    </xf>
    <xf numFmtId="41" fontId="12" fillId="2" borderId="5" xfId="32" applyNumberFormat="1" applyFont="1" applyFill="1" applyBorder="1" applyAlignment="1">
      <alignment vertical="center"/>
    </xf>
    <xf numFmtId="41" fontId="29" fillId="0" borderId="1" xfId="45" applyNumberFormat="1" applyFont="1" applyFill="1" applyBorder="1" applyAlignment="1">
      <alignment horizontal="right" vertical="center"/>
    </xf>
    <xf numFmtId="41" fontId="3" fillId="0" borderId="1" xfId="45" applyNumberFormat="1" applyFont="1" applyFill="1" applyBorder="1" applyAlignment="1">
      <alignment vertical="center"/>
    </xf>
    <xf numFmtId="41" fontId="29" fillId="2" borderId="1" xfId="45" applyNumberFormat="1" applyFont="1" applyFill="1" applyBorder="1" applyAlignment="1">
      <alignment horizontal="right" vertical="center"/>
    </xf>
    <xf numFmtId="41" fontId="9" fillId="2" borderId="1" xfId="45" applyNumberFormat="1" applyFont="1" applyFill="1" applyBorder="1" applyAlignment="1">
      <alignment horizontal="right" vertical="center"/>
    </xf>
    <xf numFmtId="0" fontId="44" fillId="2" borderId="0" xfId="42" applyFont="1" applyFill="1" applyBorder="1" applyAlignment="1">
      <alignment vertical="center"/>
    </xf>
    <xf numFmtId="41" fontId="12" fillId="2" borderId="5" xfId="46" applyNumberFormat="1" applyFont="1" applyFill="1" applyBorder="1" applyAlignment="1">
      <alignment vertical="center"/>
    </xf>
    <xf numFmtId="41" fontId="12" fillId="3" borderId="5" xfId="46" applyNumberFormat="1" applyFont="1" applyFill="1" applyBorder="1" applyAlignment="1">
      <alignment vertical="center"/>
    </xf>
    <xf numFmtId="41" fontId="12" fillId="3" borderId="5" xfId="46" applyNumberFormat="1" applyFont="1" applyFill="1" applyBorder="1" applyAlignment="1">
      <alignment horizontal="right" vertical="center"/>
    </xf>
    <xf numFmtId="0" fontId="10" fillId="0" borderId="0" xfId="2" applyFont="1" applyFill="1" applyBorder="1" applyAlignment="1">
      <alignment vertical="center"/>
    </xf>
    <xf numFmtId="41" fontId="12" fillId="0" borderId="1" xfId="46" applyNumberFormat="1" applyFont="1" applyFill="1" applyBorder="1" applyAlignment="1">
      <alignment vertical="center"/>
    </xf>
    <xf numFmtId="41" fontId="12" fillId="4" borderId="1" xfId="46" applyNumberFormat="1" applyFont="1" applyFill="1" applyBorder="1" applyAlignment="1">
      <alignment vertical="center"/>
    </xf>
    <xf numFmtId="41" fontId="12" fillId="4" borderId="1" xfId="46" applyNumberFormat="1" applyFont="1" applyFill="1" applyBorder="1" applyAlignment="1">
      <alignment horizontal="right" vertical="center"/>
    </xf>
    <xf numFmtId="41" fontId="22" fillId="0" borderId="0" xfId="25" applyNumberFormat="1" applyFont="1" applyFill="1" applyBorder="1" applyAlignment="1">
      <alignment horizontal="right" vertical="center" wrapText="1"/>
    </xf>
    <xf numFmtId="41" fontId="9" fillId="2" borderId="1" xfId="46" applyNumberFormat="1" applyFont="1" applyFill="1" applyBorder="1" applyAlignment="1">
      <alignment vertical="center"/>
    </xf>
    <xf numFmtId="41" fontId="9" fillId="2" borderId="1" xfId="46" applyNumberFormat="1" applyFont="1" applyFill="1" applyBorder="1" applyAlignment="1">
      <alignment horizontal="right" vertical="center"/>
    </xf>
    <xf numFmtId="0" fontId="44" fillId="0" borderId="0" xfId="2" applyFont="1" applyBorder="1" applyAlignment="1">
      <alignment vertical="center"/>
    </xf>
    <xf numFmtId="0" fontId="43" fillId="0" borderId="0" xfId="2" applyFont="1" applyBorder="1" applyAlignment="1">
      <alignment vertical="center"/>
    </xf>
    <xf numFmtId="0" fontId="1" fillId="2" borderId="7" xfId="2" applyFill="1" applyBorder="1" applyAlignment="1">
      <alignment horizontal="center" vertical="center" wrapText="1"/>
    </xf>
    <xf numFmtId="0" fontId="16" fillId="2" borderId="3" xfId="3" applyFont="1" applyFill="1" applyBorder="1" applyAlignment="1">
      <alignment horizontal="left" vertical="center" wrapText="1"/>
    </xf>
    <xf numFmtId="0" fontId="16" fillId="2" borderId="3" xfId="3" applyFont="1" applyFill="1" applyBorder="1" applyAlignment="1">
      <alignment vertical="center" wrapText="1" shrinkToFit="1"/>
    </xf>
    <xf numFmtId="0" fontId="0" fillId="2" borderId="1" xfId="2" applyFont="1" applyFill="1" applyBorder="1" applyAlignment="1">
      <alignment vertical="center" wrapText="1"/>
    </xf>
    <xf numFmtId="0" fontId="0" fillId="0" borderId="4" xfId="0" applyBorder="1" applyAlignment="1">
      <alignment vertical="center"/>
    </xf>
    <xf numFmtId="0" fontId="16" fillId="2" borderId="1" xfId="3" applyFont="1" applyFill="1" applyBorder="1" applyAlignment="1">
      <alignment vertical="center"/>
    </xf>
    <xf numFmtId="0" fontId="1" fillId="2" borderId="1" xfId="2" applyFill="1" applyBorder="1" applyAlignment="1">
      <alignment vertical="center" wrapText="1"/>
    </xf>
    <xf numFmtId="0" fontId="0" fillId="0" borderId="0" xfId="0" applyAlignment="1">
      <alignment vertical="center" wrapText="1"/>
    </xf>
    <xf numFmtId="0" fontId="0" fillId="0" borderId="2" xfId="0" applyBorder="1" applyAlignment="1">
      <alignment vertical="center"/>
    </xf>
    <xf numFmtId="0" fontId="3" fillId="0" borderId="3" xfId="3" applyFont="1" applyFill="1" applyBorder="1" applyAlignment="1">
      <alignment vertical="center" wrapText="1"/>
    </xf>
    <xf numFmtId="0" fontId="3" fillId="2" borderId="3" xfId="3" applyFont="1" applyFill="1" applyBorder="1" applyAlignment="1">
      <alignment vertical="center" wrapText="1"/>
    </xf>
    <xf numFmtId="3" fontId="3" fillId="2" borderId="3" xfId="3" applyNumberFormat="1" applyFont="1" applyFill="1" applyBorder="1" applyAlignment="1">
      <alignment vertical="center" wrapText="1"/>
    </xf>
    <xf numFmtId="0" fontId="3" fillId="0" borderId="4" xfId="3" applyFont="1" applyFill="1" applyBorder="1" applyAlignment="1">
      <alignment vertical="center" wrapText="1"/>
    </xf>
    <xf numFmtId="0" fontId="3" fillId="2" borderId="4" xfId="3" applyFont="1" applyFill="1" applyBorder="1" applyAlignment="1">
      <alignment vertical="center" wrapText="1"/>
    </xf>
    <xf numFmtId="3" fontId="3" fillId="2" borderId="4" xfId="3" applyNumberFormat="1" applyFont="1" applyFill="1" applyBorder="1" applyAlignment="1">
      <alignment vertical="center" wrapText="1"/>
    </xf>
    <xf numFmtId="0" fontId="3" fillId="0" borderId="5" xfId="3" applyFont="1" applyFill="1" applyBorder="1" applyAlignment="1">
      <alignment vertical="center" wrapText="1"/>
    </xf>
    <xf numFmtId="0" fontId="3" fillId="2" borderId="5" xfId="3" applyFont="1" applyFill="1" applyBorder="1" applyAlignment="1">
      <alignment vertical="center" wrapText="1"/>
    </xf>
    <xf numFmtId="3" fontId="3" fillId="2" borderId="5" xfId="3" applyNumberFormat="1" applyFont="1" applyFill="1" applyBorder="1" applyAlignment="1">
      <alignment vertical="center" wrapText="1"/>
    </xf>
    <xf numFmtId="0" fontId="3" fillId="2" borderId="3" xfId="14" applyFont="1" applyFill="1" applyBorder="1" applyAlignment="1">
      <alignment vertical="center" wrapText="1"/>
    </xf>
    <xf numFmtId="3" fontId="3" fillId="2" borderId="3" xfId="7" applyNumberFormat="1" applyFont="1" applyFill="1" applyBorder="1" applyAlignment="1">
      <alignment vertical="center" wrapText="1"/>
    </xf>
    <xf numFmtId="0" fontId="3" fillId="2" borderId="5" xfId="14" applyFont="1" applyFill="1" applyBorder="1" applyAlignment="1">
      <alignment vertical="center" wrapText="1"/>
    </xf>
    <xf numFmtId="3" fontId="3" fillId="2" borderId="5" xfId="7" applyNumberFormat="1" applyFont="1" applyFill="1" applyBorder="1" applyAlignment="1">
      <alignment vertical="center" wrapText="1"/>
    </xf>
    <xf numFmtId="0" fontId="6" fillId="2" borderId="3" xfId="6" applyFont="1" applyFill="1" applyBorder="1" applyAlignment="1">
      <alignment vertical="center" wrapText="1"/>
    </xf>
    <xf numFmtId="0" fontId="3" fillId="2" borderId="3" xfId="6" applyFont="1" applyFill="1" applyBorder="1" applyAlignment="1">
      <alignment vertical="center" wrapText="1"/>
    </xf>
    <xf numFmtId="3" fontId="3" fillId="2" borderId="3" xfId="6" applyNumberFormat="1" applyFont="1" applyFill="1" applyBorder="1" applyAlignment="1">
      <alignment vertical="center" wrapText="1"/>
    </xf>
    <xf numFmtId="0" fontId="6" fillId="2" borderId="4" xfId="6" applyFont="1" applyFill="1" applyBorder="1" applyAlignment="1">
      <alignment vertical="center" wrapText="1"/>
    </xf>
    <xf numFmtId="0" fontId="3" fillId="2" borderId="4" xfId="6" applyFont="1" applyFill="1" applyBorder="1" applyAlignment="1">
      <alignment vertical="center" wrapText="1"/>
    </xf>
    <xf numFmtId="3" fontId="3" fillId="2" borderId="4" xfId="6" applyNumberFormat="1" applyFont="1" applyFill="1" applyBorder="1" applyAlignment="1">
      <alignment vertical="center" wrapText="1"/>
    </xf>
    <xf numFmtId="0" fontId="6" fillId="2" borderId="5" xfId="6" applyFont="1" applyFill="1" applyBorder="1" applyAlignment="1">
      <alignment vertical="center" wrapText="1"/>
    </xf>
    <xf numFmtId="0" fontId="3" fillId="2" borderId="5" xfId="6" applyFont="1" applyFill="1" applyBorder="1" applyAlignment="1">
      <alignment vertical="center" wrapText="1"/>
    </xf>
    <xf numFmtId="3" fontId="3" fillId="2" borderId="5" xfId="6" applyNumberFormat="1" applyFont="1" applyFill="1" applyBorder="1" applyAlignment="1">
      <alignment vertical="center" wrapText="1"/>
    </xf>
    <xf numFmtId="3" fontId="3" fillId="2" borderId="1" xfId="17" applyNumberFormat="1" applyFont="1" applyFill="1" applyBorder="1" applyAlignment="1">
      <alignment vertical="center" wrapText="1"/>
    </xf>
    <xf numFmtId="3" fontId="3" fillId="2" borderId="1" xfId="3" applyNumberFormat="1" applyFont="1" applyFill="1" applyBorder="1" applyAlignment="1">
      <alignment horizontal="left" vertical="center" wrapText="1"/>
    </xf>
    <xf numFmtId="3" fontId="3" fillId="2" borderId="1" xfId="3" applyNumberFormat="1" applyFont="1" applyFill="1" applyBorder="1" applyAlignment="1">
      <alignment vertical="center" wrapText="1"/>
    </xf>
    <xf numFmtId="0" fontId="3" fillId="2" borderId="5" xfId="5" applyFont="1" applyFill="1" applyBorder="1" applyAlignment="1">
      <alignment horizontal="left" vertical="center" wrapText="1"/>
    </xf>
    <xf numFmtId="3" fontId="3" fillId="2" borderId="5" xfId="5" applyNumberFormat="1" applyFont="1" applyFill="1" applyBorder="1" applyAlignment="1">
      <alignment horizontal="left" vertical="center" wrapText="1"/>
    </xf>
    <xf numFmtId="3" fontId="3" fillId="2" borderId="5" xfId="5" applyNumberFormat="1" applyFont="1" applyFill="1" applyBorder="1" applyAlignment="1">
      <alignment vertical="center" wrapText="1"/>
    </xf>
    <xf numFmtId="0" fontId="16" fillId="2" borderId="1" xfId="3" applyFont="1" applyFill="1" applyBorder="1" applyAlignment="1">
      <alignment horizontal="left" vertical="center" wrapText="1"/>
    </xf>
    <xf numFmtId="0" fontId="3" fillId="2" borderId="1" xfId="3" applyFont="1" applyFill="1" applyBorder="1" applyAlignment="1">
      <alignment horizontal="left" vertical="center" wrapText="1"/>
    </xf>
    <xf numFmtId="0" fontId="0" fillId="0" borderId="0" xfId="0" applyAlignment="1">
      <alignment horizontal="center" vertical="center"/>
    </xf>
    <xf numFmtId="0" fontId="3" fillId="2" borderId="1" xfId="17" applyFont="1" applyFill="1" applyBorder="1" applyAlignment="1">
      <alignment horizontal="left" vertical="center" wrapText="1"/>
    </xf>
    <xf numFmtId="0" fontId="0" fillId="2" borderId="21" xfId="2" applyFont="1" applyFill="1"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2" borderId="27" xfId="2" applyFont="1" applyFill="1" applyBorder="1" applyAlignment="1">
      <alignment horizontal="center" vertical="center" wrapText="1"/>
    </xf>
    <xf numFmtId="0" fontId="0" fillId="0" borderId="31" xfId="0" applyBorder="1">
      <alignment vertical="center"/>
    </xf>
    <xf numFmtId="0" fontId="3" fillId="0" borderId="1" xfId="3" applyFont="1" applyFill="1" applyBorder="1" applyAlignment="1">
      <alignment horizontal="left" vertical="center" wrapText="1"/>
    </xf>
    <xf numFmtId="3" fontId="3" fillId="2" borderId="1" xfId="6" applyNumberFormat="1" applyFont="1" applyFill="1" applyBorder="1" applyAlignment="1">
      <alignment vertical="center" wrapText="1"/>
    </xf>
    <xf numFmtId="0" fontId="3" fillId="2" borderId="1" xfId="6" applyFont="1" applyFill="1" applyBorder="1" applyAlignment="1">
      <alignment horizontal="left" vertical="center" wrapText="1"/>
    </xf>
    <xf numFmtId="177" fontId="16" fillId="2" borderId="1" xfId="25" applyNumberFormat="1" applyFont="1" applyFill="1" applyBorder="1" applyAlignment="1">
      <alignment vertical="center" wrapText="1"/>
    </xf>
    <xf numFmtId="3" fontId="3" fillId="2" borderId="1" xfId="47" applyNumberFormat="1" applyFont="1" applyFill="1" applyBorder="1" applyAlignment="1">
      <alignment horizontal="left" vertical="center" wrapText="1"/>
    </xf>
    <xf numFmtId="3" fontId="3" fillId="2" borderId="1" xfId="47" applyNumberFormat="1" applyFont="1" applyFill="1" applyBorder="1" applyAlignment="1">
      <alignment vertical="center" wrapText="1"/>
    </xf>
    <xf numFmtId="0" fontId="3" fillId="2" borderId="24" xfId="3" applyFont="1" applyFill="1" applyBorder="1" applyAlignment="1">
      <alignment horizontal="left" vertical="center" wrapText="1"/>
    </xf>
    <xf numFmtId="3" fontId="3" fillId="2" borderId="24" xfId="47" applyNumberFormat="1" applyFont="1" applyFill="1" applyBorder="1" applyAlignment="1">
      <alignment horizontal="left" vertical="center" wrapText="1"/>
    </xf>
    <xf numFmtId="3" fontId="3" fillId="2" borderId="24" xfId="38" applyNumberFormat="1" applyFont="1" applyFill="1" applyBorder="1" applyAlignment="1">
      <alignment horizontal="left" vertical="center" wrapText="1"/>
    </xf>
    <xf numFmtId="0" fontId="46" fillId="0" borderId="0" xfId="0" applyFont="1" applyFill="1">
      <alignment vertical="center"/>
    </xf>
    <xf numFmtId="0" fontId="16" fillId="0" borderId="28" xfId="4" applyFont="1" applyFill="1" applyBorder="1" applyAlignment="1">
      <alignment horizontal="center" vertical="center"/>
    </xf>
    <xf numFmtId="0" fontId="16" fillId="0" borderId="29" xfId="4" applyFont="1" applyFill="1" applyBorder="1" applyAlignment="1">
      <alignment horizontal="center" vertical="center"/>
    </xf>
    <xf numFmtId="41" fontId="16" fillId="0" borderId="5" xfId="5" applyNumberFormat="1" applyFont="1" applyFill="1" applyBorder="1" applyAlignment="1">
      <alignment vertical="center"/>
    </xf>
    <xf numFmtId="41" fontId="16" fillId="0" borderId="26" xfId="5" applyNumberFormat="1" applyFont="1" applyFill="1" applyBorder="1" applyAlignment="1">
      <alignment vertical="center"/>
    </xf>
    <xf numFmtId="41" fontId="16" fillId="0" borderId="1" xfId="5" applyNumberFormat="1" applyFont="1" applyFill="1" applyBorder="1" applyAlignment="1">
      <alignment vertical="center"/>
    </xf>
    <xf numFmtId="41" fontId="16" fillId="0" borderId="1" xfId="7" applyNumberFormat="1" applyFont="1" applyFill="1" applyBorder="1" applyAlignment="1">
      <alignment vertical="center"/>
    </xf>
    <xf numFmtId="41" fontId="16" fillId="0" borderId="22" xfId="7" applyNumberFormat="1" applyFont="1" applyFill="1" applyBorder="1" applyAlignment="1">
      <alignment vertical="center"/>
    </xf>
    <xf numFmtId="41" fontId="16" fillId="0" borderId="1" xfId="12" applyNumberFormat="1" applyFont="1" applyFill="1" applyBorder="1" applyAlignment="1">
      <alignment vertical="center"/>
    </xf>
    <xf numFmtId="41" fontId="16" fillId="0" borderId="22" xfId="12" applyNumberFormat="1" applyFont="1" applyFill="1" applyBorder="1" applyAlignment="1">
      <alignment vertical="center"/>
    </xf>
    <xf numFmtId="41" fontId="16" fillId="0" borderId="1" xfId="14" applyNumberFormat="1" applyFont="1" applyFill="1" applyBorder="1" applyAlignment="1">
      <alignment vertical="center"/>
    </xf>
    <xf numFmtId="41" fontId="16" fillId="0" borderId="22" xfId="14" applyNumberFormat="1" applyFont="1" applyFill="1" applyBorder="1" applyAlignment="1">
      <alignment vertical="center"/>
    </xf>
    <xf numFmtId="41" fontId="16" fillId="0" borderId="1" xfId="16" applyNumberFormat="1" applyFont="1" applyFill="1" applyBorder="1" applyAlignment="1">
      <alignment vertical="center"/>
    </xf>
    <xf numFmtId="41" fontId="16" fillId="0" borderId="1" xfId="16" applyNumberFormat="1" applyFont="1" applyFill="1" applyBorder="1" applyAlignment="1">
      <alignment horizontal="right" vertical="center"/>
    </xf>
    <xf numFmtId="41" fontId="16" fillId="0" borderId="22" xfId="16" applyNumberFormat="1" applyFont="1" applyFill="1" applyBorder="1" applyAlignment="1">
      <alignment horizontal="right" vertical="center"/>
    </xf>
    <xf numFmtId="41" fontId="16" fillId="0" borderId="1" xfId="6" applyNumberFormat="1" applyFont="1" applyFill="1" applyBorder="1" applyAlignment="1">
      <alignment vertical="center"/>
    </xf>
    <xf numFmtId="41" fontId="16" fillId="0" borderId="1" xfId="6" applyNumberFormat="1" applyFont="1" applyFill="1" applyBorder="1" applyAlignment="1">
      <alignment horizontal="right" vertical="center"/>
    </xf>
    <xf numFmtId="41" fontId="16" fillId="0" borderId="22" xfId="6" applyNumberFormat="1" applyFont="1" applyFill="1" applyBorder="1" applyAlignment="1">
      <alignment horizontal="right" vertical="center"/>
    </xf>
    <xf numFmtId="41" fontId="16" fillId="0" borderId="1" xfId="3" applyNumberFormat="1" applyFont="1" applyFill="1" applyBorder="1" applyAlignment="1">
      <alignment vertical="center"/>
    </xf>
    <xf numFmtId="41" fontId="16" fillId="0" borderId="1" xfId="3" applyNumberFormat="1" applyFont="1" applyFill="1" applyBorder="1" applyAlignment="1">
      <alignment horizontal="right" vertical="center"/>
    </xf>
    <xf numFmtId="41" fontId="19" fillId="0" borderId="1" xfId="3" applyNumberFormat="1" applyFont="1" applyFill="1" applyBorder="1" applyAlignment="1">
      <alignment horizontal="right" vertical="center"/>
    </xf>
    <xf numFmtId="41" fontId="19" fillId="0" borderId="22" xfId="3" applyNumberFormat="1" applyFont="1" applyFill="1" applyBorder="1" applyAlignment="1">
      <alignment horizontal="right" vertical="center"/>
    </xf>
    <xf numFmtId="38" fontId="16" fillId="0" borderId="1" xfId="26" applyFont="1" applyFill="1" applyBorder="1" applyAlignment="1">
      <alignment vertical="center"/>
    </xf>
    <xf numFmtId="38" fontId="27" fillId="0" borderId="1" xfId="26" applyFont="1" applyFill="1" applyBorder="1" applyAlignment="1">
      <alignment vertical="center"/>
    </xf>
    <xf numFmtId="41" fontId="27" fillId="0" borderId="1" xfId="26" applyNumberFormat="1" applyFont="1" applyFill="1" applyBorder="1" applyAlignment="1">
      <alignment vertical="center"/>
    </xf>
    <xf numFmtId="41" fontId="27" fillId="0" borderId="22" xfId="26" applyNumberFormat="1" applyFont="1" applyFill="1" applyBorder="1" applyAlignment="1">
      <alignment vertical="center"/>
    </xf>
    <xf numFmtId="38" fontId="27" fillId="0" borderId="24" xfId="26" applyFont="1" applyFill="1" applyBorder="1" applyAlignment="1">
      <alignment vertical="center"/>
    </xf>
    <xf numFmtId="41" fontId="16" fillId="0" borderId="24" xfId="3" applyNumberFormat="1" applyFont="1" applyFill="1" applyBorder="1" applyAlignment="1">
      <alignment vertical="center"/>
    </xf>
    <xf numFmtId="41" fontId="16" fillId="0" borderId="24" xfId="3" applyNumberFormat="1" applyFont="1" applyFill="1" applyBorder="1" applyAlignment="1">
      <alignment horizontal="right" vertical="center"/>
    </xf>
    <xf numFmtId="41" fontId="19" fillId="0" borderId="25" xfId="3" applyNumberFormat="1" applyFont="1" applyFill="1" applyBorder="1" applyAlignment="1">
      <alignment horizontal="right" vertical="center"/>
    </xf>
    <xf numFmtId="0" fontId="0" fillId="0" borderId="21" xfId="0" applyFill="1" applyBorder="1" applyAlignment="1">
      <alignment horizontal="center" vertical="center" wrapText="1"/>
    </xf>
    <xf numFmtId="0" fontId="3" fillId="2" borderId="1" xfId="14" applyFont="1" applyFill="1" applyBorder="1" applyAlignment="1">
      <alignment horizontal="left" vertical="center" wrapText="1"/>
    </xf>
    <xf numFmtId="0" fontId="6" fillId="2" borderId="1" xfId="6" applyFont="1" applyFill="1" applyBorder="1" applyAlignment="1">
      <alignment horizontal="left" vertical="center" wrapText="1"/>
    </xf>
    <xf numFmtId="0" fontId="16" fillId="2" borderId="1" xfId="25" applyFont="1" applyFill="1" applyBorder="1" applyAlignment="1">
      <alignment horizontal="left" vertical="center" wrapText="1"/>
    </xf>
    <xf numFmtId="0" fontId="16" fillId="2" borderId="24" xfId="3" applyFont="1" applyFill="1" applyBorder="1" applyAlignment="1">
      <alignment horizontal="left" vertical="center" wrapText="1"/>
    </xf>
    <xf numFmtId="3" fontId="3" fillId="2" borderId="1" xfId="6" applyNumberFormat="1" applyFont="1" applyFill="1" applyBorder="1" applyAlignment="1">
      <alignment horizontal="left" vertical="center" wrapText="1"/>
    </xf>
    <xf numFmtId="3" fontId="16" fillId="2" borderId="1" xfId="17" applyNumberFormat="1" applyFont="1" applyFill="1" applyBorder="1" applyAlignment="1">
      <alignment horizontal="left" vertical="center" wrapText="1"/>
    </xf>
    <xf numFmtId="3" fontId="3" fillId="2" borderId="1" xfId="14" applyNumberFormat="1" applyFont="1" applyFill="1" applyBorder="1" applyAlignment="1">
      <alignment vertical="center" wrapText="1"/>
    </xf>
    <xf numFmtId="0" fontId="33" fillId="2" borderId="33" xfId="5" applyFont="1" applyFill="1" applyBorder="1">
      <alignment vertical="center"/>
    </xf>
    <xf numFmtId="0" fontId="48" fillId="0" borderId="0" xfId="0" applyFont="1" applyFill="1">
      <alignment vertical="center"/>
    </xf>
    <xf numFmtId="0" fontId="49" fillId="0" borderId="0" xfId="0" applyFont="1" applyAlignment="1">
      <alignment vertical="center" wrapText="1"/>
    </xf>
    <xf numFmtId="0" fontId="49" fillId="4" borderId="5" xfId="0" applyFont="1" applyFill="1" applyBorder="1" applyAlignment="1">
      <alignment vertical="center" wrapText="1"/>
    </xf>
    <xf numFmtId="0" fontId="49" fillId="4" borderId="1" xfId="0" applyFont="1" applyFill="1" applyBorder="1" applyAlignment="1">
      <alignment vertical="center" wrapText="1"/>
    </xf>
    <xf numFmtId="0" fontId="50" fillId="4" borderId="1" xfId="13" applyFont="1" applyFill="1" applyBorder="1" applyAlignment="1">
      <alignment vertical="top" wrapText="1"/>
    </xf>
    <xf numFmtId="0" fontId="49" fillId="4" borderId="24" xfId="0" applyFont="1" applyFill="1" applyBorder="1" applyAlignment="1">
      <alignment vertical="center" wrapText="1"/>
    </xf>
    <xf numFmtId="38" fontId="16" fillId="2" borderId="14" xfId="1" applyFont="1" applyFill="1" applyBorder="1" applyAlignment="1">
      <alignment horizontal="right" vertical="center"/>
    </xf>
    <xf numFmtId="0" fontId="0" fillId="0" borderId="0" xfId="0" applyAlignment="1">
      <alignment horizontal="center" vertical="center" wrapText="1"/>
    </xf>
    <xf numFmtId="0" fontId="21" fillId="2" borderId="0" xfId="37" applyFont="1" applyFill="1" applyBorder="1" applyAlignment="1">
      <alignment horizontal="left" vertical="center" wrapText="1"/>
    </xf>
    <xf numFmtId="0" fontId="13" fillId="2" borderId="0" xfId="37" applyFont="1" applyFill="1" applyBorder="1" applyAlignment="1">
      <alignment horizontal="left" vertical="center" wrapText="1"/>
    </xf>
    <xf numFmtId="3" fontId="3" fillId="2" borderId="3" xfId="37" applyNumberFormat="1" applyFont="1" applyFill="1" applyBorder="1" applyAlignment="1">
      <alignment horizontal="left" vertical="center" wrapText="1"/>
    </xf>
    <xf numFmtId="3" fontId="3" fillId="2" borderId="4" xfId="37" applyNumberFormat="1" applyFont="1" applyFill="1" applyBorder="1" applyAlignment="1">
      <alignment horizontal="left" vertical="center" wrapText="1"/>
    </xf>
    <xf numFmtId="3" fontId="3" fillId="2" borderId="5" xfId="37" applyNumberFormat="1" applyFont="1" applyFill="1" applyBorder="1" applyAlignment="1">
      <alignment horizontal="left" vertical="center" wrapText="1"/>
    </xf>
    <xf numFmtId="0" fontId="0" fillId="0" borderId="2" xfId="0" applyBorder="1" applyAlignment="1">
      <alignment horizontal="center" vertical="center"/>
    </xf>
    <xf numFmtId="0" fontId="3" fillId="2" borderId="3" xfId="38" applyFont="1" applyFill="1" applyBorder="1" applyAlignment="1">
      <alignment horizontal="left" vertical="center" wrapText="1"/>
    </xf>
    <xf numFmtId="0" fontId="3" fillId="2" borderId="4" xfId="38" applyFont="1" applyFill="1" applyBorder="1" applyAlignment="1">
      <alignment horizontal="left" vertical="center" wrapText="1"/>
    </xf>
    <xf numFmtId="0" fontId="3" fillId="2" borderId="5" xfId="38" applyFont="1" applyFill="1" applyBorder="1" applyAlignment="1">
      <alignment horizontal="left" vertical="center" wrapText="1"/>
    </xf>
    <xf numFmtId="0" fontId="3" fillId="2" borderId="3" xfId="38" applyFont="1" applyFill="1" applyBorder="1" applyAlignment="1">
      <alignment horizontal="center" vertical="center" wrapText="1"/>
    </xf>
    <xf numFmtId="0" fontId="3" fillId="2" borderId="4" xfId="38" applyFont="1" applyFill="1" applyBorder="1" applyAlignment="1">
      <alignment horizontal="center" vertical="center" wrapText="1"/>
    </xf>
    <xf numFmtId="0" fontId="3" fillId="2" borderId="5" xfId="38" applyFont="1" applyFill="1" applyBorder="1" applyAlignment="1">
      <alignment horizontal="center" vertical="center" wrapText="1"/>
    </xf>
    <xf numFmtId="0" fontId="3" fillId="0" borderId="3" xfId="38" applyFont="1" applyFill="1" applyBorder="1" applyAlignment="1">
      <alignment vertical="center" wrapText="1"/>
    </xf>
    <xf numFmtId="0" fontId="3" fillId="0" borderId="4" xfId="38" applyFont="1" applyFill="1" applyBorder="1" applyAlignment="1">
      <alignment vertical="center" wrapText="1"/>
    </xf>
    <xf numFmtId="0" fontId="3" fillId="0" borderId="5" xfId="38" applyFont="1" applyFill="1" applyBorder="1" applyAlignment="1">
      <alignment vertical="center" wrapText="1"/>
    </xf>
    <xf numFmtId="0" fontId="3" fillId="0" borderId="3" xfId="38" applyFont="1" applyFill="1" applyBorder="1" applyAlignment="1">
      <alignment horizontal="center" vertical="center" wrapText="1"/>
    </xf>
    <xf numFmtId="0" fontId="3" fillId="0" borderId="4" xfId="38" applyFont="1" applyFill="1" applyBorder="1" applyAlignment="1">
      <alignment horizontal="center" vertical="center" wrapText="1"/>
    </xf>
    <xf numFmtId="0" fontId="3" fillId="0" borderId="5" xfId="38" applyFont="1" applyFill="1" applyBorder="1" applyAlignment="1">
      <alignment horizontal="center" vertical="center" wrapText="1"/>
    </xf>
    <xf numFmtId="0" fontId="13" fillId="2" borderId="0" xfId="3" applyFont="1" applyFill="1" applyBorder="1" applyAlignment="1">
      <alignment horizontal="left" vertical="center" wrapText="1"/>
    </xf>
    <xf numFmtId="0" fontId="3" fillId="2" borderId="1" xfId="38" applyFont="1" applyFill="1" applyBorder="1" applyAlignment="1">
      <alignment horizontal="left" vertical="center" wrapText="1"/>
    </xf>
    <xf numFmtId="0" fontId="3" fillId="2" borderId="1" xfId="38" applyFont="1" applyFill="1" applyBorder="1" applyAlignment="1">
      <alignment horizontal="center" vertical="center" wrapText="1"/>
    </xf>
    <xf numFmtId="3" fontId="3" fillId="2" borderId="1" xfId="38" applyNumberFormat="1" applyFont="1" applyFill="1" applyBorder="1" applyAlignment="1">
      <alignment horizontal="left" vertical="center" wrapText="1"/>
    </xf>
    <xf numFmtId="3" fontId="3" fillId="0" borderId="3" xfId="38" applyNumberFormat="1" applyFont="1" applyFill="1" applyBorder="1" applyAlignment="1">
      <alignment vertical="center" wrapText="1"/>
    </xf>
    <xf numFmtId="3" fontId="3" fillId="0" borderId="4" xfId="38" applyNumberFormat="1" applyFont="1" applyFill="1" applyBorder="1" applyAlignment="1">
      <alignment vertical="center" wrapText="1"/>
    </xf>
    <xf numFmtId="3" fontId="3" fillId="0" borderId="5" xfId="38" applyNumberFormat="1" applyFont="1" applyFill="1" applyBorder="1" applyAlignment="1">
      <alignment vertical="center" wrapText="1"/>
    </xf>
    <xf numFmtId="0" fontId="13" fillId="4" borderId="0" xfId="38" applyFont="1" applyFill="1" applyBorder="1" applyAlignment="1">
      <alignment vertical="center" wrapText="1"/>
    </xf>
    <xf numFmtId="0" fontId="3" fillId="2" borderId="3" xfId="38" applyFont="1" applyFill="1" applyBorder="1" applyAlignment="1">
      <alignment vertical="center" wrapText="1"/>
    </xf>
    <xf numFmtId="0" fontId="3" fillId="2" borderId="4" xfId="38" applyFont="1" applyFill="1" applyBorder="1" applyAlignment="1">
      <alignment vertical="center" wrapText="1"/>
    </xf>
    <xf numFmtId="0" fontId="3" fillId="2" borderId="5" xfId="38" applyFont="1" applyFill="1" applyBorder="1" applyAlignment="1">
      <alignment vertical="center" wrapText="1"/>
    </xf>
    <xf numFmtId="3" fontId="3" fillId="2" borderId="3" xfId="38" applyNumberFormat="1" applyFont="1" applyFill="1" applyBorder="1" applyAlignment="1">
      <alignment horizontal="left" vertical="center" wrapText="1"/>
    </xf>
    <xf numFmtId="3" fontId="3" fillId="2" borderId="4" xfId="38" applyNumberFormat="1" applyFont="1" applyFill="1" applyBorder="1" applyAlignment="1">
      <alignment horizontal="left" vertical="center" wrapText="1"/>
    </xf>
    <xf numFmtId="3" fontId="3" fillId="2" borderId="5" xfId="38" applyNumberFormat="1" applyFont="1" applyFill="1" applyBorder="1" applyAlignment="1">
      <alignment horizontal="left" vertical="center" wrapText="1"/>
    </xf>
    <xf numFmtId="0" fontId="16" fillId="2" borderId="3" xfId="3" applyFont="1" applyFill="1" applyBorder="1" applyAlignment="1">
      <alignment vertical="center" wrapText="1"/>
    </xf>
    <xf numFmtId="0" fontId="16" fillId="2" borderId="5" xfId="3" applyFont="1" applyFill="1" applyBorder="1" applyAlignment="1">
      <alignment vertical="center" wrapText="1"/>
    </xf>
    <xf numFmtId="0" fontId="16" fillId="2" borderId="1" xfId="3" applyFont="1" applyFill="1" applyBorder="1" applyAlignment="1">
      <alignment horizontal="center" vertical="center" wrapText="1"/>
    </xf>
    <xf numFmtId="3" fontId="16" fillId="2" borderId="1" xfId="3" applyNumberFormat="1" applyFont="1" applyFill="1" applyBorder="1" applyAlignment="1">
      <alignment vertical="center" wrapText="1"/>
    </xf>
    <xf numFmtId="0" fontId="3" fillId="2" borderId="3" xfId="37" applyFont="1" applyFill="1" applyBorder="1" applyAlignment="1">
      <alignment horizontal="left" vertical="center" wrapText="1"/>
    </xf>
    <xf numFmtId="0" fontId="3" fillId="2" borderId="4" xfId="37" applyFont="1" applyFill="1" applyBorder="1" applyAlignment="1">
      <alignment horizontal="left" vertical="center" wrapText="1"/>
    </xf>
    <xf numFmtId="0" fontId="3" fillId="2" borderId="5" xfId="37" applyFont="1" applyFill="1" applyBorder="1" applyAlignment="1">
      <alignment horizontal="left" vertical="center" wrapText="1"/>
    </xf>
    <xf numFmtId="0" fontId="3" fillId="2" borderId="3" xfId="37" applyFont="1" applyFill="1" applyBorder="1" applyAlignment="1">
      <alignment horizontal="center" vertical="center" wrapText="1"/>
    </xf>
    <xf numFmtId="0" fontId="3" fillId="2" borderId="4" xfId="37" applyFont="1" applyFill="1" applyBorder="1" applyAlignment="1">
      <alignment horizontal="center" vertical="center" wrapText="1"/>
    </xf>
    <xf numFmtId="0" fontId="3" fillId="2" borderId="5" xfId="37" applyFont="1" applyFill="1" applyBorder="1" applyAlignment="1">
      <alignment horizontal="center" vertical="center" wrapText="1"/>
    </xf>
    <xf numFmtId="0" fontId="16" fillId="2" borderId="4" xfId="3" applyFont="1" applyFill="1" applyBorder="1" applyAlignment="1">
      <alignment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5" xfId="3" applyFont="1" applyFill="1" applyBorder="1" applyAlignment="1">
      <alignment horizontal="center" vertical="center" wrapText="1"/>
    </xf>
    <xf numFmtId="3" fontId="16" fillId="2" borderId="3" xfId="3" applyNumberFormat="1" applyFont="1" applyFill="1" applyBorder="1" applyAlignment="1">
      <alignment vertical="center" wrapText="1"/>
    </xf>
    <xf numFmtId="3" fontId="16" fillId="2" borderId="4" xfId="3" applyNumberFormat="1" applyFont="1" applyFill="1" applyBorder="1" applyAlignment="1">
      <alignment vertical="center" wrapText="1"/>
    </xf>
    <xf numFmtId="3" fontId="16" fillId="2" borderId="5" xfId="3" applyNumberFormat="1" applyFont="1" applyFill="1" applyBorder="1" applyAlignment="1">
      <alignment vertical="center" wrapText="1"/>
    </xf>
    <xf numFmtId="0" fontId="16" fillId="2" borderId="1" xfId="3" applyFont="1" applyFill="1" applyBorder="1" applyAlignment="1">
      <alignment vertical="center" wrapText="1"/>
    </xf>
    <xf numFmtId="0" fontId="3" fillId="2" borderId="3" xfId="37" applyFont="1" applyFill="1" applyBorder="1" applyAlignment="1">
      <alignment vertical="center" wrapText="1"/>
    </xf>
    <xf numFmtId="0" fontId="3" fillId="2" borderId="5" xfId="37" applyFont="1" applyFill="1" applyBorder="1" applyAlignment="1">
      <alignment vertical="center" wrapText="1"/>
    </xf>
    <xf numFmtId="3" fontId="3" fillId="2" borderId="3" xfId="37" applyNumberFormat="1" applyFont="1" applyFill="1" applyBorder="1" applyAlignment="1">
      <alignment vertical="center" wrapText="1"/>
    </xf>
    <xf numFmtId="3" fontId="3" fillId="2" borderId="5" xfId="37" applyNumberFormat="1" applyFont="1" applyFill="1" applyBorder="1" applyAlignment="1">
      <alignment vertical="center" wrapText="1"/>
    </xf>
    <xf numFmtId="0" fontId="36" fillId="2" borderId="1" xfId="3" applyFont="1" applyFill="1" applyBorder="1" applyAlignment="1">
      <alignment horizontal="center" vertical="center"/>
    </xf>
    <xf numFmtId="0" fontId="35" fillId="2" borderId="1" xfId="3" applyFont="1" applyFill="1" applyBorder="1" applyAlignment="1">
      <alignment vertical="center" wrapText="1"/>
    </xf>
    <xf numFmtId="0" fontId="3" fillId="2" borderId="1" xfId="3" applyFont="1" applyFill="1" applyBorder="1" applyAlignment="1">
      <alignment horizontal="center" vertical="center"/>
    </xf>
    <xf numFmtId="0" fontId="3" fillId="2" borderId="1" xfId="3" applyFont="1" applyFill="1" applyBorder="1" applyAlignment="1">
      <alignment vertical="center" wrapText="1"/>
    </xf>
    <xf numFmtId="0" fontId="3" fillId="2" borderId="1" xfId="3" applyFont="1" applyFill="1" applyBorder="1" applyAlignment="1">
      <alignment horizontal="center" vertical="center" wrapText="1"/>
    </xf>
    <xf numFmtId="0" fontId="3" fillId="2" borderId="1" xfId="37" applyFont="1" applyFill="1" applyBorder="1" applyAlignment="1">
      <alignment vertical="center" wrapText="1"/>
    </xf>
    <xf numFmtId="0" fontId="3" fillId="2" borderId="1" xfId="37" applyFont="1" applyFill="1" applyBorder="1" applyAlignment="1">
      <alignment horizontal="center" vertical="center" wrapText="1"/>
    </xf>
    <xf numFmtId="3" fontId="3" fillId="2" borderId="1" xfId="37" applyNumberFormat="1" applyFont="1" applyFill="1" applyBorder="1" applyAlignment="1">
      <alignment vertical="center" wrapText="1"/>
    </xf>
    <xf numFmtId="3" fontId="21" fillId="2" borderId="1" xfId="3" applyNumberFormat="1" applyFont="1" applyFill="1" applyBorder="1" applyAlignment="1">
      <alignment vertical="center" wrapText="1"/>
    </xf>
    <xf numFmtId="3" fontId="21" fillId="2" borderId="4" xfId="3" applyNumberFormat="1" applyFont="1" applyFill="1" applyBorder="1" applyAlignment="1">
      <alignment vertical="center" wrapText="1"/>
    </xf>
    <xf numFmtId="3" fontId="21" fillId="2" borderId="5" xfId="3" applyNumberFormat="1" applyFont="1" applyFill="1" applyBorder="1" applyAlignment="1">
      <alignment vertical="center" wrapText="1"/>
    </xf>
    <xf numFmtId="0" fontId="16" fillId="2" borderId="1" xfId="3" applyFont="1" applyFill="1" applyBorder="1" applyAlignment="1">
      <alignment horizontal="center" vertical="center"/>
    </xf>
    <xf numFmtId="3" fontId="21" fillId="2" borderId="3" xfId="3" applyNumberFormat="1" applyFont="1" applyFill="1" applyBorder="1" applyAlignment="1">
      <alignment vertical="center" wrapText="1"/>
    </xf>
    <xf numFmtId="0" fontId="21" fillId="2" borderId="1" xfId="3" applyFont="1" applyFill="1" applyBorder="1" applyAlignment="1">
      <alignment vertical="center" wrapText="1"/>
    </xf>
    <xf numFmtId="0" fontId="6" fillId="2" borderId="1" xfId="3" applyFont="1" applyFill="1" applyBorder="1" applyAlignment="1">
      <alignment vertical="center" wrapText="1"/>
    </xf>
    <xf numFmtId="0" fontId="16" fillId="2" borderId="3" xfId="3" applyFont="1" applyFill="1" applyBorder="1" applyAlignment="1">
      <alignment horizontal="center" vertical="center"/>
    </xf>
    <xf numFmtId="0" fontId="16" fillId="2" borderId="4" xfId="3" applyFont="1" applyFill="1" applyBorder="1" applyAlignment="1">
      <alignment horizontal="center" vertical="center"/>
    </xf>
    <xf numFmtId="0" fontId="16" fillId="2" borderId="5" xfId="3" applyFont="1" applyFill="1" applyBorder="1" applyAlignment="1">
      <alignment horizontal="center" vertical="center"/>
    </xf>
    <xf numFmtId="0" fontId="3" fillId="2" borderId="3" xfId="31" applyFont="1" applyFill="1" applyBorder="1" applyAlignment="1">
      <alignment horizontal="left" vertical="center" wrapText="1"/>
    </xf>
    <xf numFmtId="0" fontId="3" fillId="2" borderId="4" xfId="31" applyFont="1" applyFill="1" applyBorder="1" applyAlignment="1">
      <alignment horizontal="left" vertical="center" wrapText="1"/>
    </xf>
    <xf numFmtId="0" fontId="3" fillId="2" borderId="5" xfId="31" applyFont="1" applyFill="1" applyBorder="1" applyAlignment="1">
      <alignment horizontal="left" vertical="center" wrapText="1"/>
    </xf>
    <xf numFmtId="0" fontId="3" fillId="2" borderId="3" xfId="31" applyFont="1" applyFill="1" applyBorder="1" applyAlignment="1">
      <alignment horizontal="center" vertical="center" wrapText="1"/>
    </xf>
    <xf numFmtId="0" fontId="3" fillId="2" borderId="4" xfId="31" applyFont="1" applyFill="1" applyBorder="1" applyAlignment="1">
      <alignment horizontal="center" vertical="center" wrapText="1"/>
    </xf>
    <xf numFmtId="0" fontId="3" fillId="2" borderId="5" xfId="31" applyFont="1" applyFill="1" applyBorder="1" applyAlignment="1">
      <alignment horizontal="center" vertical="center" wrapText="1"/>
    </xf>
    <xf numFmtId="3" fontId="3" fillId="2" borderId="3" xfId="31" applyNumberFormat="1" applyFont="1" applyFill="1" applyBorder="1" applyAlignment="1">
      <alignment horizontal="left" vertical="center" wrapText="1"/>
    </xf>
    <xf numFmtId="3" fontId="3" fillId="2" borderId="4" xfId="31" applyNumberFormat="1" applyFont="1" applyFill="1" applyBorder="1" applyAlignment="1">
      <alignment horizontal="left" vertical="center" wrapText="1"/>
    </xf>
    <xf numFmtId="3" fontId="3" fillId="2" borderId="5" xfId="31" applyNumberFormat="1" applyFont="1" applyFill="1" applyBorder="1" applyAlignment="1">
      <alignment horizontal="left" vertical="center" wrapText="1"/>
    </xf>
    <xf numFmtId="0" fontId="3" fillId="2" borderId="3" xfId="30" applyFont="1" applyFill="1" applyBorder="1" applyAlignment="1">
      <alignment horizontal="left" vertical="center" wrapText="1"/>
    </xf>
    <xf numFmtId="0" fontId="3" fillId="2" borderId="4" xfId="30" applyFont="1" applyFill="1" applyBorder="1" applyAlignment="1">
      <alignment horizontal="left" vertical="center" wrapText="1"/>
    </xf>
    <xf numFmtId="0" fontId="3" fillId="2" borderId="5" xfId="30" applyFont="1" applyFill="1" applyBorder="1" applyAlignment="1">
      <alignment horizontal="left" vertical="center" wrapText="1"/>
    </xf>
    <xf numFmtId="3" fontId="3" fillId="2" borderId="3" xfId="30" applyNumberFormat="1" applyFont="1" applyFill="1" applyBorder="1" applyAlignment="1">
      <alignment horizontal="left" vertical="center" wrapText="1"/>
    </xf>
    <xf numFmtId="3" fontId="3" fillId="2" borderId="4" xfId="30" applyNumberFormat="1" applyFont="1" applyFill="1" applyBorder="1" applyAlignment="1">
      <alignment horizontal="left" vertical="center" wrapText="1"/>
    </xf>
    <xf numFmtId="3" fontId="3" fillId="2" borderId="5" xfId="30" applyNumberFormat="1" applyFont="1" applyFill="1" applyBorder="1" applyAlignment="1">
      <alignment horizontal="left" vertical="center" wrapText="1"/>
    </xf>
    <xf numFmtId="0" fontId="3" fillId="2" borderId="3" xfId="30" applyFont="1" applyFill="1" applyBorder="1" applyAlignment="1">
      <alignment horizontal="center" vertical="center" wrapText="1"/>
    </xf>
    <xf numFmtId="0" fontId="3" fillId="2" borderId="4" xfId="30" applyFont="1" applyFill="1" applyBorder="1" applyAlignment="1">
      <alignment horizontal="center" vertical="center" wrapText="1"/>
    </xf>
    <xf numFmtId="0" fontId="3" fillId="2" borderId="5" xfId="30" applyFont="1" applyFill="1" applyBorder="1" applyAlignment="1">
      <alignment horizontal="center" vertical="center" wrapText="1"/>
    </xf>
    <xf numFmtId="0" fontId="6" fillId="2" borderId="3" xfId="30" applyFont="1" applyFill="1" applyBorder="1" applyAlignment="1">
      <alignment horizontal="center" vertical="center" wrapText="1"/>
    </xf>
    <xf numFmtId="0" fontId="6" fillId="2" borderId="4" xfId="30" applyFont="1" applyFill="1" applyBorder="1" applyAlignment="1">
      <alignment horizontal="center" vertical="center" wrapText="1"/>
    </xf>
    <xf numFmtId="0" fontId="6" fillId="2" borderId="5" xfId="30" applyFont="1" applyFill="1" applyBorder="1" applyAlignment="1">
      <alignment horizontal="center" vertical="center" wrapText="1"/>
    </xf>
    <xf numFmtId="0" fontId="6" fillId="2" borderId="3" xfId="30" applyFont="1" applyFill="1" applyBorder="1" applyAlignment="1">
      <alignment horizontal="left" vertical="center" wrapText="1"/>
    </xf>
    <xf numFmtId="0" fontId="6" fillId="2" borderId="4" xfId="30" applyFont="1" applyFill="1" applyBorder="1" applyAlignment="1">
      <alignment horizontal="left" vertical="center" wrapText="1"/>
    </xf>
    <xf numFmtId="0" fontId="6" fillId="2" borderId="5" xfId="30" applyFont="1" applyFill="1" applyBorder="1" applyAlignment="1">
      <alignment horizontal="left" vertical="center" wrapText="1"/>
    </xf>
    <xf numFmtId="3" fontId="3" fillId="2" borderId="3" xfId="30" applyNumberFormat="1" applyFont="1" applyFill="1" applyBorder="1" applyAlignment="1">
      <alignment vertical="center" wrapText="1"/>
    </xf>
    <xf numFmtId="3" fontId="3" fillId="2" borderId="4" xfId="30" applyNumberFormat="1" applyFont="1" applyFill="1" applyBorder="1" applyAlignment="1">
      <alignment vertical="center" wrapText="1"/>
    </xf>
    <xf numFmtId="3" fontId="3" fillId="2" borderId="5" xfId="30" applyNumberFormat="1" applyFont="1" applyFill="1" applyBorder="1" applyAlignment="1">
      <alignment vertical="center" wrapText="1"/>
    </xf>
    <xf numFmtId="0" fontId="3" fillId="2" borderId="1" xfId="3" applyFont="1" applyFill="1" applyBorder="1" applyAlignment="1">
      <alignment horizontal="left" vertical="center" wrapText="1"/>
    </xf>
    <xf numFmtId="3" fontId="3" fillId="2" borderId="1" xfId="3" applyNumberFormat="1" applyFont="1" applyFill="1" applyBorder="1" applyAlignment="1">
      <alignment vertical="center" wrapText="1"/>
    </xf>
    <xf numFmtId="0" fontId="16" fillId="2" borderId="3" xfId="17" applyFont="1" applyFill="1" applyBorder="1" applyAlignment="1">
      <alignment horizontal="left" vertical="center" wrapText="1"/>
    </xf>
    <xf numFmtId="0" fontId="16" fillId="2" borderId="4" xfId="17" applyFont="1" applyFill="1" applyBorder="1" applyAlignment="1">
      <alignment horizontal="left" vertical="center" wrapText="1"/>
    </xf>
    <xf numFmtId="0" fontId="16" fillId="2" borderId="5" xfId="17" applyFont="1" applyFill="1" applyBorder="1" applyAlignment="1">
      <alignment horizontal="left" vertical="center" wrapText="1"/>
    </xf>
    <xf numFmtId="0" fontId="16" fillId="2" borderId="3" xfId="17" applyFont="1" applyFill="1" applyBorder="1" applyAlignment="1">
      <alignment horizontal="center" vertical="center" wrapText="1"/>
    </xf>
    <xf numFmtId="0" fontId="16" fillId="2" borderId="4" xfId="17" applyFont="1" applyFill="1" applyBorder="1" applyAlignment="1">
      <alignment horizontal="center" vertical="center" wrapText="1"/>
    </xf>
    <xf numFmtId="0" fontId="16" fillId="2" borderId="5" xfId="17" applyFont="1" applyFill="1" applyBorder="1" applyAlignment="1">
      <alignment horizontal="center" vertical="center" wrapText="1"/>
    </xf>
    <xf numFmtId="3" fontId="16" fillId="2" borderId="3" xfId="17" applyNumberFormat="1" applyFont="1" applyFill="1" applyBorder="1" applyAlignment="1">
      <alignment horizontal="left" vertical="center" wrapText="1"/>
    </xf>
    <xf numFmtId="3" fontId="16" fillId="2" borderId="4" xfId="17" applyNumberFormat="1" applyFont="1" applyFill="1" applyBorder="1" applyAlignment="1">
      <alignment horizontal="left" vertical="center" wrapText="1"/>
    </xf>
    <xf numFmtId="3" fontId="16" fillId="2" borderId="5" xfId="17" applyNumberFormat="1" applyFont="1" applyFill="1" applyBorder="1" applyAlignment="1">
      <alignment horizontal="left" vertical="center" wrapText="1"/>
    </xf>
    <xf numFmtId="3" fontId="16" fillId="2" borderId="3" xfId="17" applyNumberFormat="1" applyFont="1" applyFill="1" applyBorder="1" applyAlignment="1">
      <alignment vertical="center" wrapText="1"/>
    </xf>
    <xf numFmtId="3" fontId="16" fillId="2" borderId="4" xfId="17" applyNumberFormat="1" applyFont="1" applyFill="1" applyBorder="1" applyAlignment="1">
      <alignment vertical="center" wrapText="1"/>
    </xf>
    <xf numFmtId="3" fontId="16" fillId="2" borderId="5" xfId="17" applyNumberFormat="1" applyFont="1" applyFill="1" applyBorder="1" applyAlignment="1">
      <alignment vertical="center" wrapText="1"/>
    </xf>
    <xf numFmtId="0" fontId="27" fillId="2" borderId="3" xfId="25" applyFont="1" applyFill="1" applyBorder="1" applyAlignment="1">
      <alignment horizontal="left" vertical="center" wrapText="1"/>
    </xf>
    <xf numFmtId="0" fontId="27" fillId="2" borderId="4" xfId="25" applyFont="1" applyFill="1" applyBorder="1" applyAlignment="1">
      <alignment horizontal="left" vertical="center" wrapText="1"/>
    </xf>
    <xf numFmtId="0" fontId="27" fillId="2" borderId="5" xfId="25" applyFont="1" applyFill="1" applyBorder="1" applyAlignment="1">
      <alignment horizontal="left" vertical="center" wrapText="1"/>
    </xf>
    <xf numFmtId="177" fontId="27" fillId="2" borderId="3" xfId="25" applyNumberFormat="1" applyFont="1" applyFill="1" applyBorder="1" applyAlignment="1">
      <alignment vertical="center" wrapText="1"/>
    </xf>
    <xf numFmtId="177" fontId="27" fillId="2" borderId="4" xfId="25" applyNumberFormat="1" applyFont="1" applyFill="1" applyBorder="1" applyAlignment="1">
      <alignment vertical="center" wrapText="1"/>
    </xf>
    <xf numFmtId="177" fontId="27" fillId="2" borderId="5" xfId="25" applyNumberFormat="1" applyFont="1" applyFill="1" applyBorder="1" applyAlignment="1">
      <alignment vertical="center" wrapText="1"/>
    </xf>
    <xf numFmtId="0" fontId="27" fillId="2" borderId="3" xfId="25" applyFont="1" applyFill="1" applyBorder="1" applyAlignment="1">
      <alignment horizontal="center" vertical="center"/>
    </xf>
    <xf numFmtId="0" fontId="27" fillId="2" borderId="4" xfId="25" applyFont="1" applyFill="1" applyBorder="1" applyAlignment="1">
      <alignment horizontal="center" vertical="center"/>
    </xf>
    <xf numFmtId="0" fontId="27" fillId="2" borderId="5" xfId="25" applyFont="1" applyFill="1" applyBorder="1" applyAlignment="1">
      <alignment horizontal="center" vertical="center"/>
    </xf>
    <xf numFmtId="3" fontId="3" fillId="2" borderId="1" xfId="3" applyNumberFormat="1" applyFont="1" applyFill="1" applyBorder="1" applyAlignment="1">
      <alignment horizontal="left" vertical="center" wrapText="1"/>
    </xf>
    <xf numFmtId="3" fontId="6" fillId="2" borderId="1" xfId="3" applyNumberFormat="1" applyFont="1" applyFill="1" applyBorder="1" applyAlignment="1">
      <alignment vertical="center" wrapText="1"/>
    </xf>
    <xf numFmtId="0" fontId="3" fillId="2" borderId="1" xfId="22" applyFont="1" applyFill="1" applyBorder="1" applyAlignment="1">
      <alignment horizontal="left" vertical="center" wrapText="1"/>
    </xf>
    <xf numFmtId="0" fontId="3" fillId="2" borderId="1" xfId="22" applyFont="1" applyFill="1" applyBorder="1" applyAlignment="1">
      <alignment horizontal="center" vertical="center" wrapText="1"/>
    </xf>
    <xf numFmtId="3" fontId="3" fillId="2" borderId="1" xfId="22" applyNumberFormat="1" applyFont="1" applyFill="1" applyBorder="1" applyAlignment="1">
      <alignment horizontal="left" vertical="center" wrapText="1"/>
    </xf>
    <xf numFmtId="3" fontId="3" fillId="2" borderId="1" xfId="22" applyNumberFormat="1" applyFont="1" applyFill="1" applyBorder="1" applyAlignment="1">
      <alignment vertical="center" wrapText="1"/>
    </xf>
    <xf numFmtId="0" fontId="3" fillId="2" borderId="3" xfId="6" applyFont="1" applyFill="1" applyBorder="1" applyAlignment="1">
      <alignment horizontal="left" vertical="center" wrapText="1"/>
    </xf>
    <xf numFmtId="0" fontId="3" fillId="2" borderId="4" xfId="6" applyFont="1" applyFill="1" applyBorder="1" applyAlignment="1">
      <alignment horizontal="left" vertical="center" wrapText="1"/>
    </xf>
    <xf numFmtId="0" fontId="3" fillId="2" borderId="5" xfId="6" applyFont="1" applyFill="1" applyBorder="1" applyAlignment="1">
      <alignment horizontal="left" vertical="center" wrapText="1"/>
    </xf>
    <xf numFmtId="0" fontId="3" fillId="2" borderId="3"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5" xfId="6" applyFont="1" applyFill="1" applyBorder="1" applyAlignment="1">
      <alignment horizontal="center" vertical="center" wrapText="1"/>
    </xf>
    <xf numFmtId="3" fontId="3" fillId="2" borderId="3" xfId="6" applyNumberFormat="1" applyFont="1" applyFill="1" applyBorder="1" applyAlignment="1">
      <alignment horizontal="left" vertical="center" wrapText="1"/>
    </xf>
    <xf numFmtId="3" fontId="3" fillId="2" borderId="4" xfId="6" applyNumberFormat="1" applyFont="1" applyFill="1" applyBorder="1" applyAlignment="1">
      <alignment horizontal="left" vertical="center" wrapText="1"/>
    </xf>
    <xf numFmtId="3" fontId="6" fillId="2" borderId="3" xfId="6" applyNumberFormat="1" applyFont="1" applyFill="1" applyBorder="1" applyAlignment="1">
      <alignment vertical="center" wrapText="1"/>
    </xf>
    <xf numFmtId="3" fontId="6" fillId="2" borderId="4" xfId="6" applyNumberFormat="1" applyFont="1" applyFill="1" applyBorder="1" applyAlignment="1">
      <alignment vertical="center" wrapText="1"/>
    </xf>
    <xf numFmtId="3" fontId="6" fillId="2" borderId="5" xfId="6" applyNumberFormat="1" applyFont="1" applyFill="1" applyBorder="1" applyAlignment="1">
      <alignment vertical="center" wrapText="1"/>
    </xf>
    <xf numFmtId="3" fontId="3" fillId="2" borderId="5" xfId="6" applyNumberFormat="1" applyFont="1" applyFill="1" applyBorder="1" applyAlignment="1">
      <alignment horizontal="left" vertical="center" wrapText="1"/>
    </xf>
    <xf numFmtId="0" fontId="13" fillId="2" borderId="0" xfId="3" applyFont="1" applyFill="1" applyBorder="1" applyAlignment="1">
      <alignment vertical="center" wrapText="1"/>
    </xf>
    <xf numFmtId="0" fontId="6" fillId="2" borderId="3" xfId="6" applyFont="1" applyFill="1" applyBorder="1" applyAlignment="1">
      <alignment horizontal="left" vertical="center" wrapText="1"/>
    </xf>
    <xf numFmtId="0" fontId="6" fillId="2" borderId="5" xfId="6" applyFont="1" applyFill="1" applyBorder="1" applyAlignment="1">
      <alignment horizontal="left" vertical="center" wrapText="1"/>
    </xf>
    <xf numFmtId="0" fontId="3" fillId="2" borderId="3" xfId="14" applyFont="1" applyFill="1" applyBorder="1" applyAlignment="1">
      <alignment horizontal="left" vertical="center" wrapText="1"/>
    </xf>
    <xf numFmtId="0" fontId="3" fillId="2" borderId="4" xfId="14" applyFont="1" applyFill="1" applyBorder="1" applyAlignment="1">
      <alignment horizontal="left" vertical="center" wrapText="1"/>
    </xf>
    <xf numFmtId="0" fontId="3" fillId="2" borderId="3" xfId="14" applyFont="1" applyFill="1" applyBorder="1" applyAlignment="1">
      <alignment horizontal="center" vertical="center" wrapText="1"/>
    </xf>
    <xf numFmtId="0" fontId="3" fillId="2" borderId="4" xfId="14" applyFont="1" applyFill="1" applyBorder="1" applyAlignment="1">
      <alignment horizontal="center" vertical="center" wrapText="1"/>
    </xf>
    <xf numFmtId="3" fontId="3" fillId="2" borderId="3" xfId="7" applyNumberFormat="1" applyFont="1" applyFill="1" applyBorder="1" applyAlignment="1">
      <alignment horizontal="left" vertical="center" wrapText="1"/>
    </xf>
    <xf numFmtId="3" fontId="3" fillId="2" borderId="4" xfId="7" applyNumberFormat="1" applyFont="1" applyFill="1" applyBorder="1" applyAlignment="1">
      <alignment horizontal="left" vertical="center" wrapText="1"/>
    </xf>
    <xf numFmtId="3" fontId="6" fillId="2" borderId="3" xfId="14" applyNumberFormat="1" applyFont="1" applyFill="1" applyBorder="1" applyAlignment="1">
      <alignment vertical="center" wrapText="1"/>
    </xf>
    <xf numFmtId="3" fontId="6" fillId="2" borderId="4" xfId="14" applyNumberFormat="1" applyFont="1" applyFill="1" applyBorder="1" applyAlignment="1">
      <alignment vertical="center" wrapText="1"/>
    </xf>
    <xf numFmtId="3" fontId="3" fillId="2" borderId="3" xfId="0" applyNumberFormat="1" applyFont="1" applyFill="1" applyBorder="1" applyAlignment="1">
      <alignment horizontal="left" vertical="center" wrapText="1"/>
    </xf>
    <xf numFmtId="3" fontId="3" fillId="2" borderId="4" xfId="0" applyNumberFormat="1" applyFont="1" applyFill="1" applyBorder="1" applyAlignment="1">
      <alignment horizontal="left" vertical="center" wrapText="1"/>
    </xf>
    <xf numFmtId="3" fontId="3" fillId="2" borderId="5" xfId="0" applyNumberFormat="1" applyFont="1" applyFill="1" applyBorder="1" applyAlignment="1">
      <alignment horizontal="left" vertical="center" wrapText="1"/>
    </xf>
    <xf numFmtId="3" fontId="6" fillId="2" borderId="3" xfId="0" applyNumberFormat="1" applyFont="1" applyFill="1" applyBorder="1" applyAlignment="1">
      <alignment vertical="center" wrapText="1"/>
    </xf>
    <xf numFmtId="3" fontId="6" fillId="2" borderId="4" xfId="0" applyNumberFormat="1" applyFont="1" applyFill="1" applyBorder="1" applyAlignment="1">
      <alignment vertical="center" wrapText="1"/>
    </xf>
    <xf numFmtId="3" fontId="6" fillId="2" borderId="5" xfId="0" applyNumberFormat="1" applyFont="1" applyFill="1" applyBorder="1" applyAlignment="1">
      <alignment vertical="center" wrapText="1"/>
    </xf>
    <xf numFmtId="0" fontId="16" fillId="2" borderId="1" xfId="3" applyFont="1" applyFill="1" applyBorder="1" applyAlignment="1">
      <alignment horizontal="left" vertical="center" wrapText="1"/>
    </xf>
    <xf numFmtId="3" fontId="16" fillId="2" borderId="1" xfId="3" applyNumberFormat="1" applyFont="1" applyFill="1" applyBorder="1" applyAlignment="1">
      <alignment horizontal="left" vertical="center" wrapText="1"/>
    </xf>
    <xf numFmtId="0" fontId="6" fillId="0" borderId="3" xfId="3" applyFont="1" applyFill="1" applyBorder="1" applyAlignment="1">
      <alignment horizontal="left" vertical="center" wrapText="1"/>
    </xf>
    <xf numFmtId="0" fontId="6" fillId="0" borderId="4"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3" fontId="16" fillId="2" borderId="3" xfId="3" applyNumberFormat="1" applyFont="1" applyFill="1" applyBorder="1" applyAlignment="1">
      <alignment horizontal="left" vertical="center" wrapText="1"/>
    </xf>
    <xf numFmtId="3" fontId="16" fillId="2" borderId="4" xfId="3" applyNumberFormat="1" applyFont="1" applyFill="1" applyBorder="1" applyAlignment="1">
      <alignment horizontal="left" vertical="center" wrapText="1"/>
    </xf>
    <xf numFmtId="3" fontId="6" fillId="2" borderId="3" xfId="3" applyNumberFormat="1" applyFont="1" applyFill="1" applyBorder="1" applyAlignment="1">
      <alignment vertical="center" wrapText="1"/>
    </xf>
    <xf numFmtId="3" fontId="6" fillId="2" borderId="4" xfId="3" applyNumberFormat="1"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2" borderId="3" xfId="13" applyFont="1" applyFill="1" applyBorder="1" applyAlignment="1">
      <alignment horizontal="center" vertical="center" wrapText="1"/>
    </xf>
    <xf numFmtId="0" fontId="3" fillId="2" borderId="4" xfId="13" applyFont="1" applyFill="1" applyBorder="1" applyAlignment="1">
      <alignment horizontal="center" vertical="center" wrapText="1"/>
    </xf>
    <xf numFmtId="0" fontId="3" fillId="2" borderId="5" xfId="13" applyFont="1" applyFill="1" applyBorder="1" applyAlignment="1">
      <alignment horizontal="center" vertical="center" wrapText="1"/>
    </xf>
    <xf numFmtId="0" fontId="7" fillId="2" borderId="1" xfId="2" applyFont="1" applyFill="1" applyBorder="1" applyAlignment="1">
      <alignment horizontal="center" vertical="center" wrapText="1"/>
    </xf>
    <xf numFmtId="0" fontId="0" fillId="2" borderId="1" xfId="2" applyFont="1" applyFill="1" applyBorder="1" applyAlignment="1">
      <alignment horizontal="center" vertical="center" wrapText="1"/>
    </xf>
    <xf numFmtId="0" fontId="1" fillId="2" borderId="1" xfId="2" applyFill="1" applyBorder="1" applyAlignment="1">
      <alignment horizontal="center" vertical="center" wrapText="1"/>
    </xf>
    <xf numFmtId="0" fontId="6" fillId="2" borderId="3" xfId="2" applyFont="1" applyFill="1" applyBorder="1" applyAlignment="1">
      <alignment horizontal="center" vertical="top" wrapText="1"/>
    </xf>
    <xf numFmtId="0" fontId="6" fillId="2" borderId="4" xfId="2" applyFont="1" applyFill="1" applyBorder="1" applyAlignment="1">
      <alignment horizontal="center" vertical="top" wrapText="1"/>
    </xf>
    <xf numFmtId="0" fontId="6" fillId="2" borderId="5" xfId="2" applyFont="1" applyFill="1" applyBorder="1" applyAlignment="1">
      <alignment horizontal="center" vertical="top" wrapText="1"/>
    </xf>
    <xf numFmtId="0" fontId="3" fillId="2" borderId="1" xfId="2" applyFont="1" applyFill="1" applyBorder="1" applyAlignment="1">
      <alignment horizontal="left"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1" xfId="2" applyFont="1" applyFill="1" applyBorder="1" applyAlignment="1">
      <alignment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0" fontId="3" fillId="2" borderId="3" xfId="5" applyFont="1" applyFill="1" applyBorder="1" applyAlignment="1">
      <alignment horizontal="left" vertical="center" wrapText="1"/>
    </xf>
    <xf numFmtId="0" fontId="3" fillId="2" borderId="4" xfId="5" applyFont="1" applyFill="1" applyBorder="1" applyAlignment="1">
      <alignment horizontal="left" vertical="center" wrapText="1"/>
    </xf>
    <xf numFmtId="0" fontId="3" fillId="2" borderId="5" xfId="5" applyFont="1" applyFill="1" applyBorder="1" applyAlignment="1">
      <alignment horizontal="left" vertical="center" wrapText="1"/>
    </xf>
    <xf numFmtId="0" fontId="3" fillId="2" borderId="3" xfId="5" applyFont="1" applyFill="1" applyBorder="1" applyAlignment="1">
      <alignment horizontal="center" vertical="center" wrapText="1"/>
    </xf>
    <xf numFmtId="0" fontId="3" fillId="2" borderId="4" xfId="5" applyFont="1" applyFill="1" applyBorder="1" applyAlignment="1">
      <alignment horizontal="center" vertical="center" wrapText="1"/>
    </xf>
    <xf numFmtId="0" fontId="3" fillId="2" borderId="5" xfId="5" applyFont="1" applyFill="1" applyBorder="1" applyAlignment="1">
      <alignment horizontal="center" vertical="center" wrapText="1"/>
    </xf>
    <xf numFmtId="3" fontId="3" fillId="2" borderId="3" xfId="5" applyNumberFormat="1" applyFont="1" applyFill="1" applyBorder="1" applyAlignment="1">
      <alignment horizontal="left" vertical="center" wrapText="1"/>
    </xf>
    <xf numFmtId="3" fontId="3" fillId="2" borderId="4" xfId="5" applyNumberFormat="1" applyFont="1" applyFill="1" applyBorder="1" applyAlignment="1">
      <alignment horizontal="left" vertical="center" wrapText="1"/>
    </xf>
    <xf numFmtId="3" fontId="3" fillId="2" borderId="5" xfId="5" applyNumberFormat="1" applyFont="1" applyFill="1" applyBorder="1" applyAlignment="1">
      <alignment horizontal="left" vertical="center" wrapText="1"/>
    </xf>
    <xf numFmtId="3" fontId="3" fillId="2" borderId="3" xfId="5" applyNumberFormat="1" applyFont="1" applyFill="1" applyBorder="1" applyAlignment="1">
      <alignment vertical="center" wrapText="1"/>
    </xf>
    <xf numFmtId="3" fontId="3" fillId="2" borderId="4" xfId="5" applyNumberFormat="1" applyFont="1" applyFill="1" applyBorder="1" applyAlignment="1">
      <alignment vertical="center" wrapText="1"/>
    </xf>
    <xf numFmtId="3" fontId="3" fillId="2" borderId="5" xfId="5" applyNumberFormat="1" applyFont="1" applyFill="1" applyBorder="1" applyAlignment="1">
      <alignment vertical="center" wrapText="1"/>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 xfId="39" applyFont="1" applyFill="1" applyBorder="1" applyAlignment="1">
      <alignment horizontal="left" vertical="center" wrapText="1"/>
    </xf>
    <xf numFmtId="0" fontId="3" fillId="2" borderId="1" xfId="39" applyFont="1" applyFill="1" applyBorder="1" applyAlignment="1">
      <alignment horizontal="center" vertical="center" wrapText="1"/>
    </xf>
    <xf numFmtId="3" fontId="3" fillId="2" borderId="1" xfId="39" applyNumberFormat="1" applyFont="1" applyFill="1" applyBorder="1" applyAlignment="1">
      <alignment horizontal="left" vertical="center" wrapText="1"/>
    </xf>
    <xf numFmtId="0" fontId="16" fillId="2" borderId="3" xfId="17" applyFont="1" applyFill="1" applyBorder="1" applyAlignment="1">
      <alignment vertical="center" wrapText="1"/>
    </xf>
    <xf numFmtId="0" fontId="16" fillId="2" borderId="4" xfId="17" applyFont="1" applyFill="1" applyBorder="1" applyAlignment="1">
      <alignment vertical="center" wrapText="1"/>
    </xf>
    <xf numFmtId="0" fontId="16" fillId="2" borderId="5" xfId="17" applyFont="1" applyFill="1" applyBorder="1" applyAlignment="1">
      <alignment vertical="center" wrapText="1"/>
    </xf>
    <xf numFmtId="0" fontId="3" fillId="2" borderId="3" xfId="17" applyFont="1" applyFill="1" applyBorder="1" applyAlignment="1">
      <alignment horizontal="center" vertical="center" wrapText="1"/>
    </xf>
    <xf numFmtId="0" fontId="3" fillId="2" borderId="4" xfId="17" applyFont="1" applyFill="1" applyBorder="1" applyAlignment="1">
      <alignment horizontal="center" vertical="center" wrapText="1"/>
    </xf>
    <xf numFmtId="0" fontId="3" fillId="2" borderId="5" xfId="17" applyFont="1" applyFill="1" applyBorder="1" applyAlignment="1">
      <alignment horizontal="center" vertical="center" wrapText="1"/>
    </xf>
    <xf numFmtId="3" fontId="3" fillId="2" borderId="3" xfId="17" applyNumberFormat="1" applyFont="1" applyFill="1" applyBorder="1" applyAlignment="1">
      <alignment horizontal="left" vertical="center" wrapText="1"/>
    </xf>
    <xf numFmtId="3" fontId="3" fillId="2" borderId="4" xfId="17" applyNumberFormat="1" applyFont="1" applyFill="1" applyBorder="1" applyAlignment="1">
      <alignment horizontal="left" vertical="center" wrapText="1"/>
    </xf>
    <xf numFmtId="3" fontId="3" fillId="2" borderId="5" xfId="17" applyNumberFormat="1" applyFont="1" applyFill="1" applyBorder="1" applyAlignment="1">
      <alignment horizontal="left" vertical="center" wrapText="1"/>
    </xf>
    <xf numFmtId="3" fontId="3" fillId="2" borderId="3" xfId="40" applyNumberFormat="1" applyFont="1" applyFill="1" applyBorder="1" applyAlignment="1">
      <alignment horizontal="left" vertical="center" wrapText="1"/>
    </xf>
    <xf numFmtId="3" fontId="3" fillId="2" borderId="4" xfId="40" applyNumberFormat="1" applyFont="1" applyFill="1" applyBorder="1" applyAlignment="1">
      <alignment horizontal="left" vertical="center" wrapText="1"/>
    </xf>
    <xf numFmtId="3" fontId="3" fillId="2" borderId="5" xfId="40" applyNumberFormat="1" applyFont="1" applyFill="1" applyBorder="1" applyAlignment="1">
      <alignment horizontal="left" vertical="center" wrapText="1"/>
    </xf>
    <xf numFmtId="0" fontId="3" fillId="2" borderId="1" xfId="2" applyFont="1" applyFill="1" applyBorder="1" applyAlignment="1">
      <alignment horizontal="left" vertical="center" wrapText="1"/>
    </xf>
    <xf numFmtId="3" fontId="3" fillId="2" borderId="1" xfId="2" applyNumberFormat="1" applyFont="1" applyFill="1" applyBorder="1" applyAlignment="1">
      <alignment horizontal="left" vertical="center" wrapText="1"/>
    </xf>
    <xf numFmtId="3" fontId="3" fillId="2" borderId="1" xfId="2" applyNumberFormat="1" applyFont="1" applyFill="1" applyBorder="1" applyAlignment="1">
      <alignment vertical="center" wrapText="1"/>
    </xf>
    <xf numFmtId="0" fontId="3" fillId="2" borderId="3" xfId="22" applyFont="1" applyFill="1" applyBorder="1" applyAlignment="1">
      <alignment vertical="center" wrapText="1"/>
    </xf>
    <xf numFmtId="0" fontId="3" fillId="2" borderId="4" xfId="22" applyFont="1" applyFill="1" applyBorder="1" applyAlignment="1">
      <alignment vertical="center" wrapText="1"/>
    </xf>
    <xf numFmtId="0" fontId="3" fillId="2" borderId="5" xfId="22" applyFont="1" applyFill="1" applyBorder="1" applyAlignment="1">
      <alignment vertical="center" wrapText="1"/>
    </xf>
    <xf numFmtId="0" fontId="3" fillId="2" borderId="3" xfId="22" applyFont="1" applyFill="1" applyBorder="1" applyAlignment="1">
      <alignment horizontal="center" vertical="center" wrapText="1"/>
    </xf>
    <xf numFmtId="0" fontId="3" fillId="2" borderId="4" xfId="22" applyFont="1" applyFill="1" applyBorder="1" applyAlignment="1">
      <alignment horizontal="center" vertical="center" wrapText="1"/>
    </xf>
    <xf numFmtId="0" fontId="3" fillId="2" borderId="5" xfId="22" applyFont="1" applyFill="1" applyBorder="1" applyAlignment="1">
      <alignment horizontal="center" vertical="center" wrapText="1"/>
    </xf>
    <xf numFmtId="3" fontId="3" fillId="2" borderId="3" xfId="22" applyNumberFormat="1" applyFont="1" applyFill="1" applyBorder="1" applyAlignment="1">
      <alignment vertical="center" wrapText="1"/>
    </xf>
    <xf numFmtId="3" fontId="3" fillId="2" borderId="4" xfId="22" applyNumberFormat="1" applyFont="1" applyFill="1" applyBorder="1" applyAlignment="1">
      <alignment vertical="center" wrapText="1"/>
    </xf>
    <xf numFmtId="3" fontId="3" fillId="2" borderId="5" xfId="22" applyNumberFormat="1" applyFont="1" applyFill="1" applyBorder="1" applyAlignment="1">
      <alignment vertical="center" wrapText="1"/>
    </xf>
    <xf numFmtId="3" fontId="3" fillId="2" borderId="3" xfId="22" applyNumberFormat="1" applyFont="1" applyFill="1" applyBorder="1" applyAlignment="1">
      <alignment horizontal="left" vertical="center" wrapText="1"/>
    </xf>
    <xf numFmtId="3" fontId="3" fillId="2" borderId="4" xfId="22" applyNumberFormat="1" applyFont="1" applyFill="1" applyBorder="1" applyAlignment="1">
      <alignment horizontal="left" vertical="center" wrapText="1"/>
    </xf>
    <xf numFmtId="3" fontId="3" fillId="2" borderId="17" xfId="22" applyNumberFormat="1" applyFont="1" applyFill="1" applyBorder="1" applyAlignment="1">
      <alignment horizontal="left" vertical="center" wrapText="1"/>
    </xf>
    <xf numFmtId="3" fontId="3" fillId="2" borderId="5" xfId="22" applyNumberFormat="1" applyFont="1" applyFill="1" applyBorder="1" applyAlignment="1">
      <alignment horizontal="left" vertical="center" wrapText="1"/>
    </xf>
    <xf numFmtId="0" fontId="3" fillId="2" borderId="1" xfId="41" applyFont="1" applyFill="1" applyBorder="1" applyAlignment="1">
      <alignment vertical="center" wrapText="1"/>
    </xf>
    <xf numFmtId="0" fontId="3" fillId="2" borderId="1" xfId="41" applyFont="1" applyFill="1" applyBorder="1" applyAlignment="1">
      <alignment horizontal="center" vertical="center" wrapText="1"/>
    </xf>
    <xf numFmtId="3" fontId="38" fillId="2" borderId="1" xfId="41" applyNumberFormat="1" applyFont="1" applyFill="1" applyBorder="1" applyAlignment="1">
      <alignment horizontal="left" vertical="center" wrapText="1"/>
    </xf>
    <xf numFmtId="3" fontId="3" fillId="2" borderId="1" xfId="41" applyNumberFormat="1" applyFont="1" applyFill="1" applyBorder="1" applyAlignment="1">
      <alignment vertical="center" wrapText="1"/>
    </xf>
    <xf numFmtId="0" fontId="3" fillId="2" borderId="3" xfId="16" applyFont="1" applyFill="1" applyBorder="1" applyAlignment="1">
      <alignment horizontal="left" vertical="center" wrapText="1"/>
    </xf>
    <xf numFmtId="0" fontId="3" fillId="2" borderId="4" xfId="16" applyFont="1" applyFill="1" applyBorder="1" applyAlignment="1">
      <alignment horizontal="left" vertical="center" wrapText="1"/>
    </xf>
    <xf numFmtId="0" fontId="3" fillId="2" borderId="5" xfId="16" applyFont="1" applyFill="1" applyBorder="1" applyAlignment="1">
      <alignment horizontal="left" vertical="center" wrapText="1"/>
    </xf>
    <xf numFmtId="0" fontId="3" fillId="2" borderId="3" xfId="16" applyFont="1" applyFill="1" applyBorder="1" applyAlignment="1">
      <alignment horizontal="center" vertical="center" wrapText="1"/>
    </xf>
    <xf numFmtId="0" fontId="3" fillId="2" borderId="4" xfId="16" applyFont="1" applyFill="1" applyBorder="1" applyAlignment="1">
      <alignment horizontal="center" vertical="center" wrapText="1"/>
    </xf>
    <xf numFmtId="0" fontId="3" fillId="2" borderId="5" xfId="16" applyFont="1" applyFill="1" applyBorder="1" applyAlignment="1">
      <alignment horizontal="center" vertical="center" wrapText="1"/>
    </xf>
    <xf numFmtId="3" fontId="3" fillId="2" borderId="3" xfId="16" applyNumberFormat="1" applyFont="1" applyFill="1" applyBorder="1" applyAlignment="1">
      <alignment horizontal="left" vertical="center" wrapText="1"/>
    </xf>
    <xf numFmtId="3" fontId="3" fillId="2" borderId="4" xfId="16" applyNumberFormat="1" applyFont="1" applyFill="1" applyBorder="1" applyAlignment="1">
      <alignment horizontal="left" vertical="center" wrapText="1"/>
    </xf>
    <xf numFmtId="3" fontId="3" fillId="2" borderId="5" xfId="16" applyNumberFormat="1" applyFont="1" applyFill="1" applyBorder="1" applyAlignment="1">
      <alignment horizontal="left" vertical="center" wrapText="1"/>
    </xf>
    <xf numFmtId="0" fontId="3" fillId="0" borderId="1" xfId="3" applyFont="1" applyFill="1" applyBorder="1" applyAlignment="1">
      <alignment vertical="center" wrapText="1"/>
    </xf>
    <xf numFmtId="0" fontId="3" fillId="0" borderId="1" xfId="3" applyFont="1" applyFill="1" applyBorder="1" applyAlignment="1">
      <alignment horizontal="center" vertical="center" wrapText="1"/>
    </xf>
    <xf numFmtId="3" fontId="3" fillId="0" borderId="1" xfId="3" applyNumberFormat="1" applyFont="1" applyFill="1" applyBorder="1" applyAlignment="1">
      <alignment horizontal="left" vertical="center" wrapText="1"/>
    </xf>
    <xf numFmtId="3" fontId="3" fillId="0" borderId="1" xfId="3" applyNumberFormat="1" applyFont="1" applyFill="1" applyBorder="1" applyAlignment="1">
      <alignment vertical="center" wrapText="1"/>
    </xf>
    <xf numFmtId="0" fontId="3" fillId="2" borderId="3" xfId="33" applyFont="1" applyFill="1" applyBorder="1" applyAlignment="1">
      <alignment horizontal="left" vertical="center" wrapText="1"/>
    </xf>
    <xf numFmtId="0" fontId="3" fillId="2" borderId="4" xfId="33" applyFont="1" applyFill="1" applyBorder="1" applyAlignment="1">
      <alignment horizontal="left" vertical="center" wrapText="1"/>
    </xf>
    <xf numFmtId="0" fontId="3" fillId="2" borderId="5" xfId="33" applyFont="1" applyFill="1" applyBorder="1" applyAlignment="1">
      <alignment horizontal="left" vertical="center" wrapText="1"/>
    </xf>
    <xf numFmtId="0" fontId="3" fillId="2" borderId="3" xfId="33" applyFont="1" applyFill="1" applyBorder="1" applyAlignment="1">
      <alignment horizontal="center" vertical="center" wrapText="1"/>
    </xf>
    <xf numFmtId="0" fontId="3" fillId="2" borderId="4" xfId="33" applyFont="1" applyFill="1" applyBorder="1" applyAlignment="1">
      <alignment horizontal="center" vertical="center" wrapText="1"/>
    </xf>
    <xf numFmtId="0" fontId="3" fillId="2" borderId="5" xfId="33" applyFont="1" applyFill="1" applyBorder="1" applyAlignment="1">
      <alignment horizontal="center" vertical="center" wrapText="1"/>
    </xf>
    <xf numFmtId="3" fontId="3" fillId="2" borderId="1" xfId="33" applyNumberFormat="1" applyFont="1" applyFill="1" applyBorder="1" applyAlignment="1">
      <alignment horizontal="left" vertical="center" wrapText="1"/>
    </xf>
    <xf numFmtId="0" fontId="27" fillId="0" borderId="1" xfId="25" applyFont="1" applyFill="1" applyBorder="1" applyAlignment="1">
      <alignment vertical="center" wrapText="1"/>
    </xf>
    <xf numFmtId="177" fontId="27" fillId="0" borderId="1" xfId="25" applyNumberFormat="1" applyFont="1" applyFill="1" applyBorder="1" applyAlignment="1">
      <alignment horizontal="center" vertical="center"/>
    </xf>
    <xf numFmtId="177" fontId="27" fillId="0" borderId="1" xfId="25" applyNumberFormat="1" applyFont="1" applyFill="1" applyBorder="1" applyAlignment="1">
      <alignment horizontal="left" vertical="center" wrapText="1"/>
    </xf>
    <xf numFmtId="177" fontId="27" fillId="0" borderId="1" xfId="25" applyNumberFormat="1" applyFont="1" applyFill="1" applyBorder="1" applyAlignment="1">
      <alignment vertical="center" wrapText="1"/>
    </xf>
    <xf numFmtId="0" fontId="3" fillId="0" borderId="1" xfId="43" applyFont="1" applyFill="1" applyBorder="1" applyAlignment="1">
      <alignment vertical="center" wrapText="1"/>
    </xf>
    <xf numFmtId="0" fontId="3" fillId="0" borderId="1" xfId="43" applyFont="1" applyFill="1" applyBorder="1" applyAlignment="1">
      <alignment horizontal="center" vertical="center" wrapText="1"/>
    </xf>
    <xf numFmtId="3" fontId="3" fillId="0" borderId="1" xfId="43" applyNumberFormat="1" applyFont="1" applyFill="1" applyBorder="1" applyAlignment="1">
      <alignment vertical="center" wrapText="1"/>
    </xf>
    <xf numFmtId="3" fontId="6" fillId="0" borderId="1" xfId="43" applyNumberFormat="1" applyFont="1" applyFill="1" applyBorder="1" applyAlignment="1">
      <alignment vertical="center" wrapText="1"/>
    </xf>
    <xf numFmtId="0" fontId="3" fillId="0" borderId="3" xfId="42" applyFont="1" applyBorder="1" applyAlignment="1">
      <alignment vertical="center" wrapText="1"/>
    </xf>
    <xf numFmtId="0" fontId="3" fillId="0" borderId="4" xfId="42" applyFont="1" applyBorder="1" applyAlignment="1">
      <alignment vertical="center" wrapText="1"/>
    </xf>
    <xf numFmtId="0" fontId="3" fillId="0" borderId="5" xfId="42" applyFont="1" applyBorder="1" applyAlignment="1">
      <alignment vertical="center" wrapText="1"/>
    </xf>
    <xf numFmtId="0" fontId="3" fillId="0" borderId="3" xfId="42" applyFont="1" applyBorder="1" applyAlignment="1">
      <alignment horizontal="center" vertical="center" wrapText="1"/>
    </xf>
    <xf numFmtId="0" fontId="3" fillId="0" borderId="4" xfId="42" applyFont="1" applyBorder="1" applyAlignment="1">
      <alignment horizontal="center" vertical="center" wrapText="1"/>
    </xf>
    <xf numFmtId="0" fontId="3" fillId="0" borderId="5" xfId="42" applyFont="1" applyBorder="1" applyAlignment="1">
      <alignment horizontal="center" vertical="center" wrapText="1"/>
    </xf>
    <xf numFmtId="3" fontId="3" fillId="0" borderId="3" xfId="42" applyNumberFormat="1" applyFont="1" applyBorder="1" applyAlignment="1">
      <alignment horizontal="left" vertical="center" wrapText="1"/>
    </xf>
    <xf numFmtId="3" fontId="3" fillId="0" borderId="4" xfId="42" applyNumberFormat="1" applyFont="1" applyBorder="1" applyAlignment="1">
      <alignment horizontal="left" vertical="center" wrapText="1"/>
    </xf>
    <xf numFmtId="3" fontId="3" fillId="0" borderId="5" xfId="42" applyNumberFormat="1" applyFont="1" applyBorder="1" applyAlignment="1">
      <alignment horizontal="left" vertical="center" wrapText="1"/>
    </xf>
    <xf numFmtId="3" fontId="6" fillId="0" borderId="3" xfId="42" applyNumberFormat="1" applyFont="1" applyBorder="1" applyAlignment="1">
      <alignment vertical="center" wrapText="1"/>
    </xf>
    <xf numFmtId="3" fontId="6" fillId="0" borderId="4" xfId="42" applyNumberFormat="1" applyFont="1" applyBorder="1" applyAlignment="1">
      <alignment vertical="center" wrapText="1"/>
    </xf>
    <xf numFmtId="3" fontId="6" fillId="0" borderId="5" xfId="42" applyNumberFormat="1" applyFont="1" applyBorder="1" applyAlignment="1">
      <alignment vertical="center" wrapText="1"/>
    </xf>
    <xf numFmtId="0" fontId="27" fillId="0" borderId="3" xfId="25" applyNumberFormat="1" applyFont="1" applyFill="1" applyBorder="1" applyAlignment="1">
      <alignment vertical="center" wrapText="1"/>
    </xf>
    <xf numFmtId="0" fontId="27" fillId="0" borderId="4" xfId="25" applyNumberFormat="1" applyFont="1" applyFill="1" applyBorder="1" applyAlignment="1">
      <alignment vertical="center" wrapText="1"/>
    </xf>
    <xf numFmtId="0" fontId="27" fillId="0" borderId="5" xfId="25" applyNumberFormat="1" applyFont="1" applyFill="1" applyBorder="1" applyAlignment="1">
      <alignment vertical="center" wrapText="1"/>
    </xf>
    <xf numFmtId="41" fontId="27" fillId="0" borderId="1" xfId="25" applyNumberFormat="1" applyFont="1" applyBorder="1" applyAlignment="1">
      <alignment horizontal="center" vertical="center"/>
    </xf>
    <xf numFmtId="41" fontId="27" fillId="0" borderId="1" xfId="25" applyNumberFormat="1" applyFont="1" applyFill="1" applyBorder="1" applyAlignment="1">
      <alignment horizontal="left" vertical="center" wrapText="1"/>
    </xf>
    <xf numFmtId="41" fontId="22" fillId="0" borderId="1" xfId="25" applyNumberFormat="1" applyFont="1" applyFill="1" applyBorder="1" applyAlignment="1">
      <alignment vertical="center" wrapText="1"/>
    </xf>
    <xf numFmtId="0" fontId="3" fillId="0" borderId="3" xfId="25" applyFont="1" applyFill="1" applyBorder="1" applyAlignment="1">
      <alignment vertical="center" wrapText="1"/>
    </xf>
    <xf numFmtId="0" fontId="3" fillId="0" borderId="4" xfId="25" applyFont="1" applyFill="1" applyBorder="1" applyAlignment="1">
      <alignment vertical="center" wrapText="1"/>
    </xf>
    <xf numFmtId="0" fontId="3" fillId="0" borderId="5" xfId="25" applyFont="1" applyFill="1" applyBorder="1" applyAlignment="1">
      <alignment vertical="center" wrapText="1"/>
    </xf>
    <xf numFmtId="0" fontId="27" fillId="0" borderId="3" xfId="25" applyFont="1" applyFill="1" applyBorder="1" applyAlignment="1">
      <alignment vertical="center" wrapText="1"/>
    </xf>
    <xf numFmtId="0" fontId="27" fillId="0" borderId="4" xfId="25" applyFont="1" applyFill="1" applyBorder="1" applyAlignment="1">
      <alignment vertical="center" wrapText="1"/>
    </xf>
    <xf numFmtId="177" fontId="27" fillId="0" borderId="3" xfId="25" applyNumberFormat="1" applyFont="1" applyFill="1" applyBorder="1" applyAlignment="1">
      <alignment horizontal="left" vertical="center" wrapText="1"/>
    </xf>
    <xf numFmtId="177" fontId="27" fillId="0" borderId="4" xfId="25" applyNumberFormat="1" applyFont="1" applyFill="1" applyBorder="1" applyAlignment="1">
      <alignment horizontal="left" vertical="center" wrapText="1"/>
    </xf>
    <xf numFmtId="177" fontId="22" fillId="0" borderId="3" xfId="25" applyNumberFormat="1" applyFont="1" applyFill="1" applyBorder="1" applyAlignment="1">
      <alignment vertical="center" wrapText="1"/>
    </xf>
    <xf numFmtId="177" fontId="22" fillId="0" borderId="4" xfId="25" applyNumberFormat="1" applyFont="1" applyFill="1" applyBorder="1" applyAlignment="1">
      <alignment vertical="center" wrapText="1"/>
    </xf>
    <xf numFmtId="0" fontId="49" fillId="4" borderId="1" xfId="0" applyFont="1" applyFill="1" applyBorder="1" applyAlignment="1">
      <alignment vertical="center" wrapText="1"/>
    </xf>
    <xf numFmtId="0" fontId="0" fillId="0" borderId="21" xfId="0" applyBorder="1" applyAlignment="1">
      <alignment horizontal="center" vertical="center" wrapText="1"/>
    </xf>
    <xf numFmtId="0" fontId="16" fillId="0" borderId="20" xfId="2" applyFont="1" applyFill="1" applyBorder="1" applyAlignment="1">
      <alignment horizontal="center" vertical="center"/>
    </xf>
    <xf numFmtId="0" fontId="16" fillId="0" borderId="28" xfId="2" applyFont="1" applyFill="1" applyBorder="1" applyAlignment="1">
      <alignment horizontal="center" vertical="center"/>
    </xf>
    <xf numFmtId="0" fontId="16" fillId="0" borderId="32" xfId="2" applyFont="1" applyFill="1" applyBorder="1" applyAlignment="1">
      <alignment horizontal="center" vertical="center"/>
    </xf>
    <xf numFmtId="0" fontId="7" fillId="2" borderId="19"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8" xfId="2" applyFont="1" applyFill="1" applyBorder="1" applyAlignment="1">
      <alignment horizontal="center" vertical="center" wrapText="1"/>
    </xf>
    <xf numFmtId="0" fontId="3" fillId="2" borderId="20" xfId="2" applyFont="1" applyFill="1" applyBorder="1" applyAlignment="1">
      <alignment horizontal="center" vertical="center"/>
    </xf>
    <xf numFmtId="0" fontId="3" fillId="2" borderId="28" xfId="2" applyFont="1" applyFill="1" applyBorder="1" applyAlignment="1">
      <alignment horizontal="center" vertical="center"/>
    </xf>
    <xf numFmtId="0" fontId="3" fillId="2" borderId="20" xfId="2" applyFont="1" applyFill="1" applyBorder="1" applyAlignment="1">
      <alignment horizontal="center" vertical="center" shrinkToFit="1"/>
    </xf>
    <xf numFmtId="0" fontId="3" fillId="2" borderId="28" xfId="2" applyFont="1" applyFill="1" applyBorder="1" applyAlignment="1">
      <alignment horizontal="center" vertical="center" shrinkToFit="1"/>
    </xf>
    <xf numFmtId="0" fontId="47" fillId="0" borderId="0" xfId="0" applyFont="1" applyAlignment="1">
      <alignment horizontal="center" vertical="center" wrapText="1"/>
    </xf>
    <xf numFmtId="0" fontId="49" fillId="4" borderId="3" xfId="0" applyFont="1" applyFill="1" applyBorder="1" applyAlignment="1">
      <alignment horizontal="left" vertical="center" wrapText="1"/>
    </xf>
    <xf numFmtId="0" fontId="49" fillId="4" borderId="5" xfId="0" applyFont="1" applyFill="1" applyBorder="1" applyAlignment="1">
      <alignment horizontal="left" vertical="center" wrapText="1"/>
    </xf>
    <xf numFmtId="0" fontId="0" fillId="0" borderId="34" xfId="0" applyBorder="1" applyAlignment="1">
      <alignment horizontal="center" vertical="center" wrapText="1"/>
    </xf>
    <xf numFmtId="0" fontId="0" fillId="0" borderId="27" xfId="0" applyBorder="1" applyAlignment="1">
      <alignment horizontal="center" vertical="center" wrapText="1"/>
    </xf>
    <xf numFmtId="0" fontId="16" fillId="0" borderId="0" xfId="0" applyFont="1" applyAlignment="1">
      <alignment horizontal="center" vertical="center" wrapText="1"/>
    </xf>
    <xf numFmtId="0" fontId="20" fillId="0" borderId="0" xfId="0" applyFont="1">
      <alignment vertical="center"/>
    </xf>
    <xf numFmtId="0" fontId="51" fillId="0" borderId="0" xfId="0" applyFont="1" applyBorder="1" applyAlignment="1">
      <alignment horizontal="center" vertical="center"/>
    </xf>
    <xf numFmtId="0" fontId="20" fillId="0" borderId="0" xfId="0" applyFont="1" applyAlignment="1">
      <alignment horizontal="center" vertical="center"/>
    </xf>
    <xf numFmtId="0" fontId="51" fillId="0" borderId="0" xfId="0" applyFont="1">
      <alignment vertical="center"/>
    </xf>
    <xf numFmtId="0" fontId="51" fillId="0" borderId="0" xfId="0" applyFont="1" applyAlignment="1">
      <alignment horizontal="right" vertical="center"/>
    </xf>
    <xf numFmtId="0" fontId="20" fillId="0" borderId="0" xfId="0" applyFont="1" applyAlignment="1">
      <alignment horizontal="right" vertical="center"/>
    </xf>
    <xf numFmtId="0" fontId="20" fillId="0" borderId="0" xfId="0" applyFont="1" applyAlignment="1">
      <alignment vertical="center" wrapText="1"/>
    </xf>
    <xf numFmtId="0" fontId="16" fillId="8" borderId="6" xfId="2" applyFont="1" applyFill="1" applyBorder="1" applyAlignment="1">
      <alignment horizontal="center" vertical="center" wrapText="1"/>
    </xf>
    <xf numFmtId="0" fontId="16" fillId="8" borderId="8" xfId="2" applyFont="1" applyFill="1" applyBorder="1" applyAlignment="1">
      <alignment horizontal="center" vertical="center" wrapText="1"/>
    </xf>
    <xf numFmtId="0" fontId="16" fillId="8" borderId="35" xfId="4" applyFont="1" applyFill="1" applyBorder="1" applyAlignment="1">
      <alignment horizontal="center" vertical="center"/>
    </xf>
    <xf numFmtId="0" fontId="16" fillId="8" borderId="14" xfId="4" applyFont="1" applyFill="1" applyBorder="1" applyAlignment="1">
      <alignment horizontal="center" vertical="center"/>
    </xf>
    <xf numFmtId="0" fontId="16" fillId="8" borderId="13" xfId="4" applyFont="1" applyFill="1" applyBorder="1" applyAlignment="1">
      <alignment horizontal="center" vertical="center"/>
    </xf>
    <xf numFmtId="0" fontId="16" fillId="2" borderId="0" xfId="2" applyFont="1" applyFill="1" applyAlignment="1">
      <alignment horizontal="center" vertical="center"/>
    </xf>
    <xf numFmtId="0" fontId="51" fillId="2" borderId="0" xfId="2" applyFont="1" applyFill="1">
      <alignment vertical="center"/>
    </xf>
    <xf numFmtId="0" fontId="16" fillId="8" borderId="9" xfId="2" applyFont="1" applyFill="1" applyBorder="1" applyAlignment="1">
      <alignment horizontal="center" vertical="center" wrapText="1"/>
    </xf>
    <xf numFmtId="0" fontId="16" fillId="8" borderId="11" xfId="2" applyFont="1" applyFill="1" applyBorder="1" applyAlignment="1">
      <alignment horizontal="center" vertical="center" wrapText="1"/>
    </xf>
    <xf numFmtId="0" fontId="16" fillId="8" borderId="10" xfId="2" applyFont="1" applyFill="1" applyBorder="1" applyAlignment="1">
      <alignment horizontal="center" vertical="center"/>
    </xf>
    <xf numFmtId="0" fontId="16" fillId="8" borderId="10" xfId="2" applyFont="1" applyFill="1" applyBorder="1" applyAlignment="1">
      <alignment horizontal="center" vertical="center"/>
    </xf>
    <xf numFmtId="0" fontId="16" fillId="8" borderId="11" xfId="2" applyFont="1" applyFill="1" applyBorder="1" applyAlignment="1">
      <alignment horizontal="center" vertical="center"/>
    </xf>
    <xf numFmtId="0" fontId="16" fillId="2" borderId="0" xfId="4" applyFont="1" applyFill="1" applyAlignment="1">
      <alignment horizontal="center" vertical="center"/>
    </xf>
    <xf numFmtId="0" fontId="16" fillId="0" borderId="3" xfId="0" applyFont="1" applyBorder="1" applyAlignment="1">
      <alignment horizontal="center" vertical="center" wrapText="1"/>
    </xf>
    <xf numFmtId="0" fontId="52" fillId="0" borderId="6" xfId="0" applyFont="1" applyBorder="1" applyAlignment="1">
      <alignment horizontal="center" vertical="center" wrapText="1"/>
    </xf>
    <xf numFmtId="41" fontId="16" fillId="2" borderId="35" xfId="18" applyNumberFormat="1" applyFont="1" applyFill="1" applyBorder="1">
      <alignment vertical="center"/>
    </xf>
    <xf numFmtId="0" fontId="16" fillId="2" borderId="14" xfId="2" applyFont="1" applyFill="1" applyBorder="1" applyAlignment="1">
      <alignment horizontal="center" vertical="center"/>
    </xf>
    <xf numFmtId="41" fontId="16" fillId="2" borderId="14" xfId="18" applyNumberFormat="1" applyFont="1" applyFill="1" applyBorder="1">
      <alignment vertical="center"/>
    </xf>
    <xf numFmtId="0" fontId="16" fillId="2" borderId="13" xfId="2" applyFont="1" applyFill="1" applyBorder="1" applyAlignment="1">
      <alignment horizontal="center" vertical="center"/>
    </xf>
    <xf numFmtId="41" fontId="16" fillId="2" borderId="0" xfId="18" applyNumberFormat="1" applyFont="1" applyFill="1" applyAlignment="1">
      <alignment horizontal="right" vertical="center"/>
    </xf>
    <xf numFmtId="0" fontId="16" fillId="0" borderId="5" xfId="0" applyFont="1" applyBorder="1" applyAlignment="1">
      <alignment horizontal="center" vertical="center" wrapText="1"/>
    </xf>
    <xf numFmtId="0" fontId="52" fillId="0" borderId="1"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shrinkToFit="1"/>
    </xf>
    <xf numFmtId="38" fontId="16" fillId="0" borderId="35" xfId="0" applyNumberFormat="1"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vertical="center"/>
    </xf>
    <xf numFmtId="38" fontId="16" fillId="0" borderId="40" xfId="0" applyNumberFormat="1"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vertical="center" wrapText="1"/>
    </xf>
    <xf numFmtId="0" fontId="16" fillId="0" borderId="36" xfId="0" applyFont="1" applyBorder="1" applyAlignment="1">
      <alignment horizontal="center" vertical="center" wrapText="1"/>
    </xf>
    <xf numFmtId="38" fontId="16" fillId="0" borderId="38" xfId="1" applyFont="1" applyBorder="1" applyAlignment="1">
      <alignment horizontal="center" vertical="center"/>
    </xf>
    <xf numFmtId="38" fontId="16" fillId="0" borderId="37" xfId="1" applyFont="1" applyBorder="1" applyAlignment="1">
      <alignment horizontal="center" vertical="center"/>
    </xf>
    <xf numFmtId="0" fontId="20" fillId="0" borderId="39" xfId="0" applyFont="1" applyBorder="1">
      <alignment vertical="center"/>
    </xf>
    <xf numFmtId="38" fontId="53" fillId="0" borderId="0" xfId="1" applyFont="1" applyFill="1" applyBorder="1" applyAlignment="1">
      <alignment horizontal="left" vertical="center"/>
    </xf>
    <xf numFmtId="0" fontId="16" fillId="0" borderId="0" xfId="2" applyFont="1" applyFill="1" applyBorder="1" applyAlignment="1">
      <alignment horizontal="center" vertical="center"/>
    </xf>
    <xf numFmtId="0" fontId="20" fillId="0" borderId="0" xfId="0" applyFont="1" applyFill="1" applyBorder="1">
      <alignment vertical="center"/>
    </xf>
    <xf numFmtId="38" fontId="16" fillId="0" borderId="0" xfId="1" applyFont="1" applyFill="1" applyBorder="1" applyAlignment="1">
      <alignment horizontal="right" vertical="center"/>
    </xf>
  </cellXfs>
  <cellStyles count="48">
    <cellStyle name="桁区切り" xfId="1" builtinId="6"/>
    <cellStyle name="桁区切り 4 10 2" xfId="46" xr:uid="{00000000-0005-0000-0000-000001000000}"/>
    <cellStyle name="桁区切り 4 3 2 2" xfId="26" xr:uid="{00000000-0005-0000-0000-000002000000}"/>
    <cellStyle name="桁区切り 4 7 2" xfId="45" xr:uid="{00000000-0005-0000-0000-000003000000}"/>
    <cellStyle name="標準" xfId="0" builtinId="0"/>
    <cellStyle name="標準 10" xfId="11" xr:uid="{00000000-0005-0000-0000-000005000000}"/>
    <cellStyle name="標準 2 2" xfId="25" xr:uid="{00000000-0005-0000-0000-000006000000}"/>
    <cellStyle name="標準 3" xfId="3" xr:uid="{00000000-0005-0000-0000-000007000000}"/>
    <cellStyle name="標準 3 2 2 6 2" xfId="42" xr:uid="{00000000-0005-0000-0000-000008000000}"/>
    <cellStyle name="標準 3 2 2 9 2" xfId="2" xr:uid="{00000000-0005-0000-0000-000009000000}"/>
    <cellStyle name="標準 3 2 3 9 2" xfId="41" xr:uid="{00000000-0005-0000-0000-00000A000000}"/>
    <cellStyle name="標準 3 3 10 2" xfId="13" xr:uid="{00000000-0005-0000-0000-00000B000000}"/>
    <cellStyle name="標準 3 3 3 2 3" xfId="47" xr:uid="{00000000-0005-0000-0000-00000C000000}"/>
    <cellStyle name="標準 3 3 4 2 3" xfId="17" xr:uid="{00000000-0005-0000-0000-00000D000000}"/>
    <cellStyle name="標準 3 3 4 4 2 2" xfId="31" xr:uid="{00000000-0005-0000-0000-00000E000000}"/>
    <cellStyle name="標準 3 3 4 4 3" xfId="6" xr:uid="{00000000-0005-0000-0000-00000F000000}"/>
    <cellStyle name="標準 3 3 4 5 2" xfId="22" xr:uid="{00000000-0005-0000-0000-000010000000}"/>
    <cellStyle name="標準 3 3 4 6 2" xfId="30" xr:uid="{00000000-0005-0000-0000-000011000000}"/>
    <cellStyle name="標準 3 3 4 7 2" xfId="16" xr:uid="{00000000-0005-0000-0000-000012000000}"/>
    <cellStyle name="標準 3 3 6 2 2" xfId="38" xr:uid="{00000000-0005-0000-0000-000013000000}"/>
    <cellStyle name="標準 3 3 7 2" xfId="10" xr:uid="{00000000-0005-0000-0000-000014000000}"/>
    <cellStyle name="標準 3 3 7 4" xfId="28" xr:uid="{00000000-0005-0000-0000-000015000000}"/>
    <cellStyle name="標準 3 3 7 5" xfId="9" xr:uid="{00000000-0005-0000-0000-000016000000}"/>
    <cellStyle name="標準 3 3 7 8" xfId="4" xr:uid="{00000000-0005-0000-0000-000017000000}"/>
    <cellStyle name="標準 3 4 3 2 2" xfId="29" xr:uid="{00000000-0005-0000-0000-000018000000}"/>
    <cellStyle name="標準 3 4 3 3 2" xfId="44" xr:uid="{00000000-0005-0000-0000-000019000000}"/>
    <cellStyle name="標準 3 4 3 4 2" xfId="27" xr:uid="{00000000-0005-0000-0000-00001A000000}"/>
    <cellStyle name="標準 3 4 3 5 2 2" xfId="32" xr:uid="{00000000-0005-0000-0000-00001B000000}"/>
    <cellStyle name="標準 3 4 3 5 3" xfId="7" xr:uid="{00000000-0005-0000-0000-00001C000000}"/>
    <cellStyle name="標準 3 4 3 6 2" xfId="23" xr:uid="{00000000-0005-0000-0000-00001D000000}"/>
    <cellStyle name="標準 3 4 3 7 3 2" xfId="33" xr:uid="{00000000-0005-0000-0000-00001E000000}"/>
    <cellStyle name="標準 3 4 3 7 4" xfId="12" xr:uid="{00000000-0005-0000-0000-00001F000000}"/>
    <cellStyle name="標準 3 4 3 8 2" xfId="5" xr:uid="{00000000-0005-0000-0000-000020000000}"/>
    <cellStyle name="標準 3 4 3 9 2" xfId="15" xr:uid="{00000000-0005-0000-0000-000021000000}"/>
    <cellStyle name="標準 3 4 4 2" xfId="21" xr:uid="{00000000-0005-0000-0000-000022000000}"/>
    <cellStyle name="標準 3 4 8 2" xfId="39" xr:uid="{00000000-0005-0000-0000-000023000000}"/>
    <cellStyle name="標準 3 5 4 3" xfId="8" xr:uid="{00000000-0005-0000-0000-000024000000}"/>
    <cellStyle name="標準 3 5 4 4" xfId="18" xr:uid="{00000000-0005-0000-0000-000025000000}"/>
    <cellStyle name="標準 3 5 4 4 2" xfId="43" xr:uid="{00000000-0005-0000-0000-000026000000}"/>
    <cellStyle name="標準 3 5 4 5 2" xfId="34" xr:uid="{00000000-0005-0000-0000-000027000000}"/>
    <cellStyle name="標準 3 5 4 5 3" xfId="37" xr:uid="{00000000-0005-0000-0000-000028000000}"/>
    <cellStyle name="標準 3 5 4 6 2" xfId="35" xr:uid="{00000000-0005-0000-0000-000029000000}"/>
    <cellStyle name="標準 3 6 3" xfId="19" xr:uid="{00000000-0005-0000-0000-00002A000000}"/>
    <cellStyle name="標準 3 6 3 2 2" xfId="36" xr:uid="{00000000-0005-0000-0000-00002B000000}"/>
    <cellStyle name="標準 3 7 2 2" xfId="20" xr:uid="{00000000-0005-0000-0000-00002C000000}"/>
    <cellStyle name="標準 3 7 2 3" xfId="24" xr:uid="{00000000-0005-0000-0000-00002D000000}"/>
    <cellStyle name="標準 3 7 4 2" xfId="14" xr:uid="{00000000-0005-0000-0000-00002E000000}"/>
    <cellStyle name="標準 9" xfId="40"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19050</xdr:colOff>
      <xdr:row>0</xdr:row>
      <xdr:rowOff>9525</xdr:rowOff>
    </xdr:from>
    <xdr:to>
      <xdr:col>11</xdr:col>
      <xdr:colOff>1047750</xdr:colOff>
      <xdr:row>0</xdr:row>
      <xdr:rowOff>352425</xdr:rowOff>
    </xdr:to>
    <xdr:sp macro="" textlink="">
      <xdr:nvSpPr>
        <xdr:cNvPr id="2" name="正方形/長方形 1">
          <a:extLst>
            <a:ext uri="{FF2B5EF4-FFF2-40B4-BE49-F238E27FC236}">
              <a16:creationId xmlns:a16="http://schemas.microsoft.com/office/drawing/2014/main" id="{A8B5E3C2-C963-46BE-A4F2-3070D16126D6}"/>
            </a:ext>
          </a:extLst>
        </xdr:cNvPr>
        <xdr:cNvSpPr/>
      </xdr:nvSpPr>
      <xdr:spPr>
        <a:xfrm>
          <a:off x="7019925" y="9525"/>
          <a:ext cx="1028700" cy="3429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9CBD-DAAF-47A5-9A11-9EC5EC164276}">
  <sheetPr>
    <pageSetUpPr fitToPage="1"/>
  </sheetPr>
  <dimension ref="A1:S32"/>
  <sheetViews>
    <sheetView tabSelected="1" view="pageBreakPreview" zoomScaleNormal="100" zoomScaleSheetLayoutView="100" workbookViewId="0">
      <pane ySplit="2" topLeftCell="A3" activePane="bottomLeft" state="frozen"/>
      <selection pane="bottomLeft" activeCell="B7" sqref="B7"/>
    </sheetView>
  </sheetViews>
  <sheetFormatPr defaultRowHeight="18.75"/>
  <cols>
    <col min="1" max="1" width="22.5" style="849" customWidth="1"/>
    <col min="2" max="2" width="7.25" style="849" customWidth="1"/>
    <col min="3" max="3" width="13.875" style="820" customWidth="1"/>
    <col min="4" max="5" width="4.375" style="820" bestFit="1" customWidth="1"/>
    <col min="6" max="6" width="13.875" style="820" customWidth="1"/>
    <col min="7" max="7" width="5.875" style="820" bestFit="1" customWidth="1"/>
    <col min="8" max="8" width="4.375" style="820" bestFit="1" customWidth="1"/>
    <col min="9" max="9" width="13.875" style="820" customWidth="1"/>
    <col min="10" max="11" width="4.375" style="820" bestFit="1" customWidth="1"/>
    <col min="12" max="12" width="13.875" style="820" customWidth="1"/>
    <col min="13" max="13" width="4.375" style="820" bestFit="1" customWidth="1"/>
    <col min="14" max="14" width="3.875" style="820" customWidth="1"/>
    <col min="15" max="15" width="4.375" style="820" bestFit="1" customWidth="1"/>
    <col min="16" max="16" width="13.875" style="820" customWidth="1"/>
    <col min="17" max="17" width="4.375" style="820" bestFit="1" customWidth="1"/>
    <col min="18" max="16384" width="9" style="820"/>
  </cols>
  <sheetData>
    <row r="1" spans="1:19" ht="29.25" customHeight="1">
      <c r="A1" s="819"/>
      <c r="B1" s="819"/>
      <c r="I1" s="821" t="s">
        <v>479</v>
      </c>
      <c r="J1" s="821"/>
      <c r="K1" s="821"/>
      <c r="L1" s="821"/>
      <c r="M1" s="821"/>
      <c r="N1" s="822"/>
      <c r="P1" s="823"/>
      <c r="Q1" s="824"/>
      <c r="S1" s="825"/>
    </row>
    <row r="2" spans="1:19" ht="29.25" customHeight="1">
      <c r="A2" s="826"/>
      <c r="B2" s="826"/>
      <c r="C2" s="826"/>
      <c r="D2" s="826"/>
      <c r="E2" s="826"/>
      <c r="F2" s="826"/>
      <c r="G2" s="826"/>
      <c r="H2" s="826"/>
      <c r="I2" s="826"/>
      <c r="J2" s="826"/>
      <c r="K2" s="826"/>
      <c r="L2" s="826"/>
      <c r="M2" s="826"/>
      <c r="N2" s="826"/>
    </row>
    <row r="4" spans="1:19" s="833" customFormat="1" ht="30">
      <c r="A4" s="827"/>
      <c r="B4" s="828"/>
      <c r="C4" s="829" t="s">
        <v>469</v>
      </c>
      <c r="D4" s="830"/>
      <c r="E4" s="830"/>
      <c r="F4" s="830"/>
      <c r="G4" s="830"/>
      <c r="H4" s="830"/>
      <c r="I4" s="830"/>
      <c r="J4" s="830"/>
      <c r="K4" s="830"/>
      <c r="L4" s="830"/>
      <c r="M4" s="831"/>
      <c r="N4" s="832"/>
    </row>
    <row r="5" spans="1:19" s="833" customFormat="1" ht="30" customHeight="1">
      <c r="A5" s="834"/>
      <c r="B5" s="835"/>
      <c r="C5" s="834" t="s">
        <v>472</v>
      </c>
      <c r="D5" s="836"/>
      <c r="E5" s="837" t="s">
        <v>459</v>
      </c>
      <c r="F5" s="836" t="s">
        <v>460</v>
      </c>
      <c r="G5" s="836"/>
      <c r="H5" s="837" t="s">
        <v>459</v>
      </c>
      <c r="I5" s="836" t="s">
        <v>462</v>
      </c>
      <c r="J5" s="836"/>
      <c r="K5" s="837"/>
      <c r="L5" s="837" t="s">
        <v>465</v>
      </c>
      <c r="M5" s="838"/>
      <c r="N5" s="839"/>
    </row>
    <row r="6" spans="1:19" ht="30" customHeight="1">
      <c r="A6" s="840" t="s">
        <v>467</v>
      </c>
      <c r="B6" s="841" t="s">
        <v>477</v>
      </c>
      <c r="C6" s="842"/>
      <c r="D6" s="843" t="s">
        <v>458</v>
      </c>
      <c r="E6" s="843" t="s">
        <v>459</v>
      </c>
      <c r="F6" s="844">
        <v>1</v>
      </c>
      <c r="G6" s="844" t="s">
        <v>461</v>
      </c>
      <c r="H6" s="843" t="s">
        <v>459</v>
      </c>
      <c r="I6" s="506">
        <v>5</v>
      </c>
      <c r="J6" s="843" t="s">
        <v>463</v>
      </c>
      <c r="K6" s="843" t="s">
        <v>464</v>
      </c>
      <c r="L6" s="506">
        <f>C6*F6*I6</f>
        <v>0</v>
      </c>
      <c r="M6" s="845" t="s">
        <v>458</v>
      </c>
      <c r="N6" s="846"/>
    </row>
    <row r="7" spans="1:19" ht="30" customHeight="1">
      <c r="A7" s="847"/>
      <c r="B7" s="848" t="s">
        <v>476</v>
      </c>
      <c r="C7" s="842"/>
      <c r="D7" s="843" t="s">
        <v>458</v>
      </c>
      <c r="E7" s="843" t="s">
        <v>459</v>
      </c>
      <c r="F7" s="844">
        <v>1</v>
      </c>
      <c r="G7" s="844" t="s">
        <v>461</v>
      </c>
      <c r="H7" s="843" t="s">
        <v>459</v>
      </c>
      <c r="I7" s="506">
        <v>5</v>
      </c>
      <c r="J7" s="843" t="s">
        <v>463</v>
      </c>
      <c r="K7" s="843" t="s">
        <v>464</v>
      </c>
      <c r="L7" s="506">
        <f>C7*F7*I7</f>
        <v>0</v>
      </c>
      <c r="M7" s="845" t="s">
        <v>458</v>
      </c>
      <c r="N7" s="846"/>
    </row>
    <row r="9" spans="1:19" s="833" customFormat="1" ht="30">
      <c r="A9" s="827"/>
      <c r="B9" s="828"/>
      <c r="C9" s="829" t="s">
        <v>470</v>
      </c>
      <c r="D9" s="830"/>
      <c r="E9" s="830"/>
      <c r="F9" s="830"/>
      <c r="G9" s="830"/>
      <c r="H9" s="830"/>
      <c r="I9" s="830"/>
      <c r="J9" s="830"/>
      <c r="K9" s="830"/>
      <c r="L9" s="830"/>
      <c r="M9" s="831"/>
      <c r="N9" s="832"/>
    </row>
    <row r="10" spans="1:19" s="833" customFormat="1" ht="30" customHeight="1">
      <c r="A10" s="834"/>
      <c r="B10" s="835"/>
      <c r="C10" s="834" t="s">
        <v>472</v>
      </c>
      <c r="D10" s="836"/>
      <c r="E10" s="837" t="s">
        <v>459</v>
      </c>
      <c r="F10" s="836" t="s">
        <v>460</v>
      </c>
      <c r="G10" s="836"/>
      <c r="H10" s="837" t="s">
        <v>459</v>
      </c>
      <c r="I10" s="836" t="s">
        <v>462</v>
      </c>
      <c r="J10" s="836"/>
      <c r="K10" s="837"/>
      <c r="L10" s="837" t="s">
        <v>465</v>
      </c>
      <c r="M10" s="838"/>
      <c r="N10" s="839"/>
    </row>
    <row r="11" spans="1:19" ht="30" customHeight="1">
      <c r="A11" s="840" t="s">
        <v>467</v>
      </c>
      <c r="B11" s="841" t="s">
        <v>477</v>
      </c>
      <c r="C11" s="842"/>
      <c r="D11" s="843" t="s">
        <v>458</v>
      </c>
      <c r="E11" s="843" t="s">
        <v>459</v>
      </c>
      <c r="F11" s="844">
        <v>1</v>
      </c>
      <c r="G11" s="844" t="s">
        <v>461</v>
      </c>
      <c r="H11" s="843" t="s">
        <v>459</v>
      </c>
      <c r="I11" s="506">
        <v>12</v>
      </c>
      <c r="J11" s="843" t="s">
        <v>463</v>
      </c>
      <c r="K11" s="843" t="s">
        <v>464</v>
      </c>
      <c r="L11" s="506">
        <f>C11*F11*I11</f>
        <v>0</v>
      </c>
      <c r="M11" s="845" t="s">
        <v>458</v>
      </c>
      <c r="N11" s="846"/>
    </row>
    <row r="12" spans="1:19" ht="30" customHeight="1">
      <c r="A12" s="847"/>
      <c r="B12" s="848" t="s">
        <v>476</v>
      </c>
      <c r="C12" s="842"/>
      <c r="D12" s="843" t="s">
        <v>458</v>
      </c>
      <c r="E12" s="843" t="s">
        <v>459</v>
      </c>
      <c r="F12" s="844">
        <v>1</v>
      </c>
      <c r="G12" s="844" t="s">
        <v>461</v>
      </c>
      <c r="H12" s="843" t="s">
        <v>459</v>
      </c>
      <c r="I12" s="506">
        <v>12</v>
      </c>
      <c r="J12" s="843" t="s">
        <v>463</v>
      </c>
      <c r="K12" s="843" t="s">
        <v>464</v>
      </c>
      <c r="L12" s="506">
        <f>C12*F12*I12</f>
        <v>0</v>
      </c>
      <c r="M12" s="845" t="s">
        <v>458</v>
      </c>
      <c r="N12" s="846"/>
    </row>
    <row r="14" spans="1:19" s="833" customFormat="1" ht="30">
      <c r="A14" s="827"/>
      <c r="B14" s="828"/>
      <c r="C14" s="829" t="s">
        <v>468</v>
      </c>
      <c r="D14" s="830"/>
      <c r="E14" s="830"/>
      <c r="F14" s="830"/>
      <c r="G14" s="830"/>
      <c r="H14" s="830"/>
      <c r="I14" s="830"/>
      <c r="J14" s="830"/>
      <c r="K14" s="830"/>
      <c r="L14" s="830"/>
      <c r="M14" s="831"/>
      <c r="N14" s="832"/>
    </row>
    <row r="15" spans="1:19" s="833" customFormat="1" ht="30" customHeight="1">
      <c r="A15" s="834"/>
      <c r="B15" s="835"/>
      <c r="C15" s="834" t="s">
        <v>472</v>
      </c>
      <c r="D15" s="836"/>
      <c r="E15" s="837" t="s">
        <v>459</v>
      </c>
      <c r="F15" s="836" t="s">
        <v>460</v>
      </c>
      <c r="G15" s="836"/>
      <c r="H15" s="837" t="s">
        <v>459</v>
      </c>
      <c r="I15" s="836" t="s">
        <v>462</v>
      </c>
      <c r="J15" s="836"/>
      <c r="K15" s="837"/>
      <c r="L15" s="837" t="s">
        <v>465</v>
      </c>
      <c r="M15" s="838"/>
      <c r="N15" s="839"/>
    </row>
    <row r="16" spans="1:19" ht="30" customHeight="1">
      <c r="A16" s="840" t="s">
        <v>467</v>
      </c>
      <c r="B16" s="841" t="s">
        <v>477</v>
      </c>
      <c r="C16" s="842"/>
      <c r="D16" s="843" t="s">
        <v>458</v>
      </c>
      <c r="E16" s="843" t="s">
        <v>459</v>
      </c>
      <c r="F16" s="844">
        <v>1</v>
      </c>
      <c r="G16" s="844" t="s">
        <v>461</v>
      </c>
      <c r="H16" s="843" t="s">
        <v>459</v>
      </c>
      <c r="I16" s="506">
        <v>12</v>
      </c>
      <c r="J16" s="843" t="s">
        <v>463</v>
      </c>
      <c r="K16" s="843" t="s">
        <v>464</v>
      </c>
      <c r="L16" s="506">
        <f>C16*F16*I16</f>
        <v>0</v>
      </c>
      <c r="M16" s="845" t="s">
        <v>458</v>
      </c>
      <c r="N16" s="846"/>
    </row>
    <row r="17" spans="1:14" ht="30" customHeight="1">
      <c r="A17" s="847"/>
      <c r="B17" s="848" t="s">
        <v>476</v>
      </c>
      <c r="C17" s="842"/>
      <c r="D17" s="843" t="s">
        <v>458</v>
      </c>
      <c r="E17" s="843" t="s">
        <v>459</v>
      </c>
      <c r="F17" s="844">
        <v>1</v>
      </c>
      <c r="G17" s="844" t="s">
        <v>461</v>
      </c>
      <c r="H17" s="843" t="s">
        <v>459</v>
      </c>
      <c r="I17" s="506">
        <v>12</v>
      </c>
      <c r="J17" s="843" t="s">
        <v>463</v>
      </c>
      <c r="K17" s="843" t="s">
        <v>464</v>
      </c>
      <c r="L17" s="506">
        <f>C17*F17*I17</f>
        <v>0</v>
      </c>
      <c r="M17" s="845" t="s">
        <v>458</v>
      </c>
      <c r="N17" s="846"/>
    </row>
    <row r="19" spans="1:14" s="833" customFormat="1" ht="30">
      <c r="A19" s="827"/>
      <c r="B19" s="828"/>
      <c r="C19" s="829" t="s">
        <v>471</v>
      </c>
      <c r="D19" s="830"/>
      <c r="E19" s="830"/>
      <c r="F19" s="830"/>
      <c r="G19" s="830"/>
      <c r="H19" s="830"/>
      <c r="I19" s="830"/>
      <c r="J19" s="830"/>
      <c r="K19" s="830"/>
      <c r="L19" s="830"/>
      <c r="M19" s="831"/>
      <c r="N19" s="832"/>
    </row>
    <row r="20" spans="1:14" s="833" customFormat="1" ht="30" customHeight="1">
      <c r="A20" s="834"/>
      <c r="B20" s="835"/>
      <c r="C20" s="834" t="s">
        <v>472</v>
      </c>
      <c r="D20" s="836"/>
      <c r="E20" s="837" t="s">
        <v>459</v>
      </c>
      <c r="F20" s="836" t="s">
        <v>460</v>
      </c>
      <c r="G20" s="836"/>
      <c r="H20" s="837" t="s">
        <v>459</v>
      </c>
      <c r="I20" s="836" t="s">
        <v>462</v>
      </c>
      <c r="J20" s="836"/>
      <c r="K20" s="837"/>
      <c r="L20" s="837" t="s">
        <v>465</v>
      </c>
      <c r="M20" s="838"/>
      <c r="N20" s="839"/>
    </row>
    <row r="21" spans="1:14" ht="30" customHeight="1">
      <c r="A21" s="840" t="s">
        <v>467</v>
      </c>
      <c r="B21" s="841" t="s">
        <v>477</v>
      </c>
      <c r="C21" s="842"/>
      <c r="D21" s="843" t="s">
        <v>458</v>
      </c>
      <c r="E21" s="843" t="s">
        <v>459</v>
      </c>
      <c r="F21" s="844">
        <v>1</v>
      </c>
      <c r="G21" s="844" t="s">
        <v>461</v>
      </c>
      <c r="H21" s="843" t="s">
        <v>459</v>
      </c>
      <c r="I21" s="506">
        <v>12</v>
      </c>
      <c r="J21" s="843" t="s">
        <v>463</v>
      </c>
      <c r="K21" s="843" t="s">
        <v>464</v>
      </c>
      <c r="L21" s="506">
        <f>C21*F21*I21</f>
        <v>0</v>
      </c>
      <c r="M21" s="845" t="s">
        <v>458</v>
      </c>
      <c r="N21" s="846"/>
    </row>
    <row r="22" spans="1:14" ht="30" customHeight="1">
      <c r="A22" s="847"/>
      <c r="B22" s="848" t="s">
        <v>476</v>
      </c>
      <c r="C22" s="842"/>
      <c r="D22" s="843" t="s">
        <v>458</v>
      </c>
      <c r="E22" s="843" t="s">
        <v>459</v>
      </c>
      <c r="F22" s="844">
        <v>1</v>
      </c>
      <c r="G22" s="844" t="s">
        <v>461</v>
      </c>
      <c r="H22" s="843" t="s">
        <v>459</v>
      </c>
      <c r="I22" s="506">
        <v>12</v>
      </c>
      <c r="J22" s="843" t="s">
        <v>463</v>
      </c>
      <c r="K22" s="843" t="s">
        <v>464</v>
      </c>
      <c r="L22" s="506">
        <f>C22*F22*I22</f>
        <v>0</v>
      </c>
      <c r="M22" s="845" t="s">
        <v>458</v>
      </c>
      <c r="N22" s="846"/>
    </row>
    <row r="24" spans="1:14" s="833" customFormat="1" ht="30">
      <c r="A24" s="827"/>
      <c r="B24" s="828"/>
      <c r="C24" s="829" t="s">
        <v>474</v>
      </c>
      <c r="D24" s="830"/>
      <c r="E24" s="830"/>
      <c r="F24" s="830"/>
      <c r="G24" s="830"/>
      <c r="H24" s="830"/>
      <c r="I24" s="830"/>
      <c r="J24" s="830"/>
      <c r="K24" s="830"/>
      <c r="L24" s="830"/>
      <c r="M24" s="831"/>
      <c r="N24" s="832"/>
    </row>
    <row r="25" spans="1:14" s="833" customFormat="1" ht="30" customHeight="1">
      <c r="A25" s="834"/>
      <c r="B25" s="835"/>
      <c r="C25" s="834" t="s">
        <v>472</v>
      </c>
      <c r="D25" s="836"/>
      <c r="E25" s="837" t="s">
        <v>459</v>
      </c>
      <c r="F25" s="836" t="s">
        <v>460</v>
      </c>
      <c r="G25" s="836"/>
      <c r="H25" s="837" t="s">
        <v>459</v>
      </c>
      <c r="I25" s="836" t="s">
        <v>462</v>
      </c>
      <c r="J25" s="836"/>
      <c r="K25" s="837"/>
      <c r="L25" s="837" t="s">
        <v>465</v>
      </c>
      <c r="M25" s="838"/>
      <c r="N25" s="839"/>
    </row>
    <row r="26" spans="1:14" ht="30" customHeight="1">
      <c r="A26" s="840" t="s">
        <v>467</v>
      </c>
      <c r="B26" s="841" t="s">
        <v>477</v>
      </c>
      <c r="C26" s="842"/>
      <c r="D26" s="843" t="s">
        <v>458</v>
      </c>
      <c r="E26" s="843" t="s">
        <v>459</v>
      </c>
      <c r="F26" s="844">
        <v>1</v>
      </c>
      <c r="G26" s="844" t="s">
        <v>461</v>
      </c>
      <c r="H26" s="843" t="s">
        <v>459</v>
      </c>
      <c r="I26" s="506">
        <v>12</v>
      </c>
      <c r="J26" s="843" t="s">
        <v>463</v>
      </c>
      <c r="K26" s="843" t="s">
        <v>464</v>
      </c>
      <c r="L26" s="506">
        <f>C26*F26*I26</f>
        <v>0</v>
      </c>
      <c r="M26" s="845" t="s">
        <v>458</v>
      </c>
      <c r="N26" s="846"/>
    </row>
    <row r="27" spans="1:14" ht="30" customHeight="1">
      <c r="A27" s="847"/>
      <c r="B27" s="848" t="s">
        <v>476</v>
      </c>
      <c r="C27" s="842"/>
      <c r="D27" s="843" t="s">
        <v>458</v>
      </c>
      <c r="E27" s="843" t="s">
        <v>459</v>
      </c>
      <c r="F27" s="844">
        <v>1</v>
      </c>
      <c r="G27" s="844" t="s">
        <v>461</v>
      </c>
      <c r="H27" s="843" t="s">
        <v>459</v>
      </c>
      <c r="I27" s="506">
        <v>12</v>
      </c>
      <c r="J27" s="843" t="s">
        <v>463</v>
      </c>
      <c r="K27" s="843" t="s">
        <v>464</v>
      </c>
      <c r="L27" s="506">
        <f>C27*F27*I27</f>
        <v>0</v>
      </c>
      <c r="M27" s="845" t="s">
        <v>458</v>
      </c>
      <c r="N27" s="846"/>
    </row>
    <row r="28" spans="1:14" ht="16.5" customHeight="1"/>
    <row r="29" spans="1:14" ht="28.5" customHeight="1">
      <c r="A29" s="850" t="s">
        <v>478</v>
      </c>
      <c r="B29" s="851">
        <f>L6+L11+L16+L21+L26</f>
        <v>0</v>
      </c>
      <c r="C29" s="852"/>
      <c r="D29" s="853" t="s">
        <v>458</v>
      </c>
    </row>
    <row r="30" spans="1:14" ht="28.5" customHeight="1" thickBot="1">
      <c r="A30" s="850" t="s">
        <v>475</v>
      </c>
      <c r="B30" s="854">
        <f>L7+L12+L17+L22+L27</f>
        <v>0</v>
      </c>
      <c r="C30" s="855"/>
      <c r="D30" s="856" t="s">
        <v>458</v>
      </c>
    </row>
    <row r="31" spans="1:14" ht="28.5" customHeight="1" thickTop="1" thickBot="1">
      <c r="A31" s="857" t="s">
        <v>466</v>
      </c>
      <c r="B31" s="858">
        <f>L6+L7+L11+L12+L16+L17+L21+L22+L26+L27</f>
        <v>0</v>
      </c>
      <c r="C31" s="859"/>
      <c r="D31" s="860" t="s">
        <v>458</v>
      </c>
      <c r="E31" s="861" t="s">
        <v>473</v>
      </c>
      <c r="F31" s="862"/>
      <c r="G31" s="863"/>
      <c r="H31" s="864"/>
      <c r="I31" s="862"/>
      <c r="J31" s="863"/>
      <c r="K31" s="864"/>
      <c r="L31" s="862"/>
      <c r="M31" s="863"/>
    </row>
    <row r="32" spans="1:14" ht="19.5" thickTop="1"/>
  </sheetData>
  <mergeCells count="35">
    <mergeCell ref="A2:N2"/>
    <mergeCell ref="A11:A12"/>
    <mergeCell ref="A4:B5"/>
    <mergeCell ref="C4:M4"/>
    <mergeCell ref="C5:D5"/>
    <mergeCell ref="F5:G5"/>
    <mergeCell ref="I5:J5"/>
    <mergeCell ref="A6:A7"/>
    <mergeCell ref="A9:B10"/>
    <mergeCell ref="C9:M9"/>
    <mergeCell ref="C10:D10"/>
    <mergeCell ref="F10:G10"/>
    <mergeCell ref="I10:J10"/>
    <mergeCell ref="B29:C29"/>
    <mergeCell ref="B30:C30"/>
    <mergeCell ref="I1:M1"/>
    <mergeCell ref="B31:C31"/>
    <mergeCell ref="A24:B25"/>
    <mergeCell ref="C24:M24"/>
    <mergeCell ref="C25:D25"/>
    <mergeCell ref="F25:G25"/>
    <mergeCell ref="I25:J25"/>
    <mergeCell ref="A26:A27"/>
    <mergeCell ref="A14:B15"/>
    <mergeCell ref="C14:M14"/>
    <mergeCell ref="C15:D15"/>
    <mergeCell ref="F15:G15"/>
    <mergeCell ref="I15:J15"/>
    <mergeCell ref="A16:A17"/>
    <mergeCell ref="A21:A22"/>
    <mergeCell ref="A19:B20"/>
    <mergeCell ref="C19:M19"/>
    <mergeCell ref="C20:D20"/>
    <mergeCell ref="F20:G20"/>
    <mergeCell ref="I20:J20"/>
  </mergeCells>
  <phoneticPr fontId="4"/>
  <pageMargins left="0.26" right="0.16" top="0.31" bottom="0.23" header="0.18" footer="0.16"/>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P336"/>
  <sheetViews>
    <sheetView workbookViewId="0">
      <pane xSplit="6" ySplit="6" topLeftCell="G64" activePane="bottomRight" state="frozen"/>
      <selection pane="topRight" activeCell="G1" sqref="G1"/>
      <selection pane="bottomLeft" activeCell="A7" sqref="A7"/>
      <selection pane="bottomRight" activeCell="G78" sqref="A78:XFD81"/>
    </sheetView>
  </sheetViews>
  <sheetFormatPr defaultRowHeight="18.75" outlineLevelRow="1"/>
  <cols>
    <col min="1" max="1" width="8.875" style="67" customWidth="1"/>
    <col min="3" max="3" width="22.5" style="179" customWidth="1"/>
    <col min="4" max="4" width="14.25" customWidth="1"/>
    <col min="5" max="5" width="19.875" customWidth="1"/>
    <col min="6" max="6" width="43.25" style="16" customWidth="1"/>
    <col min="7" max="7" width="13.125" customWidth="1"/>
    <col min="8" max="12" width="13.875" customWidth="1"/>
  </cols>
  <sheetData>
    <row r="5" spans="1:14" s="3" customFormat="1" ht="30" customHeight="1">
      <c r="A5" s="681" t="s">
        <v>14</v>
      </c>
      <c r="B5" s="688" t="s">
        <v>15</v>
      </c>
      <c r="C5" s="687" t="s">
        <v>0</v>
      </c>
      <c r="D5" s="688" t="s">
        <v>1</v>
      </c>
      <c r="E5" s="689" t="s">
        <v>2</v>
      </c>
      <c r="F5" s="690" t="s">
        <v>3</v>
      </c>
      <c r="G5" s="688" t="s">
        <v>4</v>
      </c>
      <c r="H5" s="705" t="s">
        <v>5</v>
      </c>
      <c r="I5" s="706"/>
      <c r="J5" s="706"/>
      <c r="K5" s="706"/>
      <c r="L5" s="707"/>
      <c r="M5" s="1"/>
      <c r="N5" s="2"/>
    </row>
    <row r="6" spans="1:14" s="3" customFormat="1" ht="30" customHeight="1">
      <c r="A6" s="681"/>
      <c r="B6" s="688"/>
      <c r="C6" s="687"/>
      <c r="D6" s="688"/>
      <c r="E6" s="688"/>
      <c r="F6" s="690"/>
      <c r="G6" s="688"/>
      <c r="H6" s="708"/>
      <c r="I6" s="709"/>
      <c r="J6" s="709"/>
      <c r="K6" s="709"/>
      <c r="L6" s="710"/>
      <c r="M6" s="1"/>
      <c r="N6" s="2"/>
    </row>
    <row r="7" spans="1:14" s="6" customFormat="1" ht="60" customHeight="1">
      <c r="A7" s="682" t="s">
        <v>16</v>
      </c>
      <c r="B7" s="684"/>
      <c r="C7" s="726" t="s">
        <v>8</v>
      </c>
      <c r="D7" s="689" t="s">
        <v>9</v>
      </c>
      <c r="E7" s="727" t="s">
        <v>10</v>
      </c>
      <c r="F7" s="728" t="s">
        <v>11</v>
      </c>
      <c r="G7" s="4">
        <f t="shared" ref="G7:G16" si="0">SUM(H7:L7)</f>
        <v>173915</v>
      </c>
      <c r="H7" s="5">
        <v>3195</v>
      </c>
      <c r="I7" s="5">
        <v>39519</v>
      </c>
      <c r="J7" s="5">
        <v>44236</v>
      </c>
      <c r="K7" s="5">
        <v>44236</v>
      </c>
      <c r="L7" s="5">
        <v>42729</v>
      </c>
      <c r="N7" s="2"/>
    </row>
    <row r="8" spans="1:14" s="9" customFormat="1" ht="60" customHeight="1" outlineLevel="1">
      <c r="A8" s="683"/>
      <c r="B8" s="685"/>
      <c r="C8" s="726"/>
      <c r="D8" s="689"/>
      <c r="E8" s="727"/>
      <c r="F8" s="728"/>
      <c r="G8" s="7">
        <f t="shared" si="0"/>
        <v>165187</v>
      </c>
      <c r="H8" s="7">
        <v>3195</v>
      </c>
      <c r="I8" s="7">
        <v>38669</v>
      </c>
      <c r="J8" s="7">
        <v>42282</v>
      </c>
      <c r="K8" s="7">
        <v>42282</v>
      </c>
      <c r="L8" s="7">
        <v>38759</v>
      </c>
      <c r="M8" s="6"/>
      <c r="N8" s="8" t="s">
        <v>12</v>
      </c>
    </row>
    <row r="9" spans="1:14" s="15" customFormat="1" ht="60" customHeight="1">
      <c r="A9" s="683"/>
      <c r="B9" s="686"/>
      <c r="C9" s="726"/>
      <c r="D9" s="689"/>
      <c r="E9" s="727"/>
      <c r="F9" s="728"/>
      <c r="G9" s="10">
        <f t="shared" si="0"/>
        <v>165187</v>
      </c>
      <c r="H9" s="11">
        <v>3195</v>
      </c>
      <c r="I9" s="12">
        <v>38669</v>
      </c>
      <c r="J9" s="12">
        <v>42282</v>
      </c>
      <c r="K9" s="12">
        <v>42282</v>
      </c>
      <c r="L9" s="12">
        <v>38759</v>
      </c>
      <c r="M9" s="13"/>
      <c r="N9" s="14" t="s">
        <v>13</v>
      </c>
    </row>
    <row r="10" spans="1:14" ht="47.25" hidden="1" customHeight="1">
      <c r="A10" s="682" t="s">
        <v>16</v>
      </c>
      <c r="B10" s="691"/>
      <c r="C10" s="693" t="s">
        <v>315</v>
      </c>
      <c r="D10" s="696" t="s">
        <v>21</v>
      </c>
      <c r="E10" s="699" t="s">
        <v>319</v>
      </c>
      <c r="F10" s="702" t="s">
        <v>22</v>
      </c>
      <c r="G10" s="17">
        <f t="shared" si="0"/>
        <v>153362</v>
      </c>
      <c r="H10" s="17">
        <v>39567</v>
      </c>
      <c r="I10" s="17">
        <v>37881</v>
      </c>
      <c r="J10" s="17">
        <v>38033</v>
      </c>
      <c r="K10" s="17">
        <v>37881</v>
      </c>
      <c r="L10" s="17">
        <v>0</v>
      </c>
      <c r="M10" s="25"/>
      <c r="N10" s="25"/>
    </row>
    <row r="11" spans="1:14" ht="47.25" hidden="1" customHeight="1">
      <c r="A11" s="683"/>
      <c r="B11" s="692"/>
      <c r="C11" s="694"/>
      <c r="D11" s="697"/>
      <c r="E11" s="700"/>
      <c r="F11" s="703"/>
      <c r="G11" s="18">
        <f t="shared" si="0"/>
        <v>150337</v>
      </c>
      <c r="H11" s="18">
        <v>38119</v>
      </c>
      <c r="I11" s="18">
        <v>37406</v>
      </c>
      <c r="J11" s="18">
        <v>37406</v>
      </c>
      <c r="K11" s="18">
        <v>37406</v>
      </c>
      <c r="L11" s="19">
        <v>0</v>
      </c>
      <c r="M11" s="25"/>
      <c r="N11" s="26" t="s">
        <v>23</v>
      </c>
    </row>
    <row r="12" spans="1:14" ht="47.25" hidden="1" customHeight="1">
      <c r="A12" s="683"/>
      <c r="B12" s="692"/>
      <c r="C12" s="695"/>
      <c r="D12" s="698"/>
      <c r="E12" s="701"/>
      <c r="F12" s="704"/>
      <c r="G12" s="23">
        <f t="shared" si="0"/>
        <v>152416</v>
      </c>
      <c r="H12" s="23">
        <v>38119</v>
      </c>
      <c r="I12" s="23">
        <v>38099</v>
      </c>
      <c r="J12" s="23">
        <v>38099</v>
      </c>
      <c r="K12" s="23">
        <v>38099</v>
      </c>
      <c r="L12" s="24">
        <v>0</v>
      </c>
      <c r="M12" s="25"/>
      <c r="N12" s="14" t="s">
        <v>24</v>
      </c>
    </row>
    <row r="13" spans="1:14" ht="62.45" customHeight="1">
      <c r="A13" s="121" t="s">
        <v>317</v>
      </c>
      <c r="B13" s="27"/>
      <c r="C13" s="20" t="s">
        <v>316</v>
      </c>
      <c r="D13" s="21" t="s">
        <v>318</v>
      </c>
      <c r="E13" s="22" t="s">
        <v>320</v>
      </c>
      <c r="F13" s="180" t="s">
        <v>321</v>
      </c>
      <c r="G13" s="23">
        <f>SUM(H13:L13)</f>
        <v>2079</v>
      </c>
      <c r="H13" s="23"/>
      <c r="I13" s="23">
        <f>I12-I11</f>
        <v>693</v>
      </c>
      <c r="J13" s="23">
        <f>J12-J11</f>
        <v>693</v>
      </c>
      <c r="K13" s="23">
        <f>K12-K11</f>
        <v>693</v>
      </c>
      <c r="L13" s="24"/>
      <c r="M13" s="25"/>
      <c r="N13" s="114"/>
    </row>
    <row r="14" spans="1:14" ht="39" hidden="1" customHeight="1">
      <c r="A14" s="409" t="s">
        <v>30</v>
      </c>
      <c r="B14" s="410"/>
      <c r="C14" s="28" t="s">
        <v>25</v>
      </c>
      <c r="D14" s="411" t="s">
        <v>26</v>
      </c>
      <c r="E14" s="28" t="s">
        <v>27</v>
      </c>
      <c r="F14" s="29" t="s">
        <v>28</v>
      </c>
      <c r="G14" s="30">
        <f t="shared" si="0"/>
        <v>20441</v>
      </c>
      <c r="H14" s="30">
        <v>2845</v>
      </c>
      <c r="I14" s="30">
        <v>4399</v>
      </c>
      <c r="J14" s="30">
        <v>4399</v>
      </c>
      <c r="K14" s="30">
        <v>4399</v>
      </c>
      <c r="L14" s="30">
        <v>4399</v>
      </c>
      <c r="M14" s="31"/>
      <c r="N14" s="32"/>
    </row>
    <row r="15" spans="1:14" ht="39" hidden="1" customHeight="1">
      <c r="A15" s="412"/>
      <c r="B15" s="410"/>
      <c r="C15" s="28"/>
      <c r="D15" s="411"/>
      <c r="E15" s="28"/>
      <c r="F15" s="29"/>
      <c r="G15" s="33">
        <f t="shared" si="0"/>
        <v>15798</v>
      </c>
      <c r="H15" s="34">
        <v>930</v>
      </c>
      <c r="I15" s="35">
        <v>3717</v>
      </c>
      <c r="J15" s="35">
        <v>3717</v>
      </c>
      <c r="K15" s="35">
        <v>3717</v>
      </c>
      <c r="L15" s="35">
        <v>3717</v>
      </c>
      <c r="M15" s="13"/>
      <c r="N15" s="36" t="s">
        <v>29</v>
      </c>
    </row>
    <row r="16" spans="1:14" ht="39" hidden="1" customHeight="1">
      <c r="A16" s="412"/>
      <c r="B16" s="410"/>
      <c r="C16" s="28"/>
      <c r="D16" s="411"/>
      <c r="E16" s="28"/>
      <c r="F16" s="29"/>
      <c r="G16" s="37">
        <f t="shared" si="0"/>
        <v>16005</v>
      </c>
      <c r="H16" s="37">
        <v>930</v>
      </c>
      <c r="I16" s="37">
        <v>3717</v>
      </c>
      <c r="J16" s="37">
        <v>3786</v>
      </c>
      <c r="K16" s="37">
        <v>3786</v>
      </c>
      <c r="L16" s="37">
        <v>3786</v>
      </c>
      <c r="M16" s="38"/>
      <c r="N16" s="114" t="s">
        <v>24</v>
      </c>
    </row>
    <row r="17" spans="1:15" ht="39" customHeight="1">
      <c r="A17" s="406" t="s">
        <v>30</v>
      </c>
      <c r="B17" s="68"/>
      <c r="C17" s="407" t="s">
        <v>322</v>
      </c>
      <c r="D17" s="195" t="s">
        <v>20</v>
      </c>
      <c r="E17" s="407" t="s">
        <v>323</v>
      </c>
      <c r="F17" s="408" t="s">
        <v>28</v>
      </c>
      <c r="G17" s="37">
        <f>SUM(J17:L17)</f>
        <v>207</v>
      </c>
      <c r="H17" s="37"/>
      <c r="I17" s="37"/>
      <c r="J17" s="37">
        <f>J16-J15</f>
        <v>69</v>
      </c>
      <c r="K17" s="37">
        <f>K16-K15</f>
        <v>69</v>
      </c>
      <c r="L17" s="37">
        <f>L16-L15</f>
        <v>69</v>
      </c>
      <c r="M17" s="38"/>
      <c r="N17" s="114"/>
    </row>
    <row r="18" spans="1:15" ht="35.25" customHeight="1">
      <c r="A18" s="413" t="s">
        <v>57</v>
      </c>
      <c r="B18" s="414"/>
      <c r="C18" s="415" t="s">
        <v>38</v>
      </c>
      <c r="D18" s="416" t="s">
        <v>26</v>
      </c>
      <c r="E18" s="417" t="s">
        <v>27</v>
      </c>
      <c r="F18" s="71" t="s">
        <v>37</v>
      </c>
      <c r="G18" s="39">
        <v>14195</v>
      </c>
      <c r="H18" s="40">
        <v>887</v>
      </c>
      <c r="I18" s="40">
        <v>3549</v>
      </c>
      <c r="J18" s="41">
        <v>3549</v>
      </c>
      <c r="K18" s="41">
        <v>3549</v>
      </c>
      <c r="L18" s="41">
        <v>2661</v>
      </c>
      <c r="M18" s="50"/>
      <c r="N18" s="51"/>
      <c r="O18" s="52"/>
    </row>
    <row r="19" spans="1:15" ht="35.25" customHeight="1">
      <c r="A19" s="413"/>
      <c r="B19" s="414"/>
      <c r="C19" s="418"/>
      <c r="D19" s="419"/>
      <c r="E19" s="420"/>
      <c r="F19" s="45"/>
      <c r="G19" s="33">
        <f>SUM(H19:L19)</f>
        <v>9976</v>
      </c>
      <c r="H19" s="34">
        <v>624</v>
      </c>
      <c r="I19" s="35">
        <v>2494</v>
      </c>
      <c r="J19" s="35">
        <v>2494</v>
      </c>
      <c r="K19" s="35">
        <v>2494</v>
      </c>
      <c r="L19" s="35">
        <v>1870</v>
      </c>
      <c r="M19" s="13"/>
      <c r="N19" s="47" t="s">
        <v>39</v>
      </c>
      <c r="O19" s="52"/>
    </row>
    <row r="20" spans="1:15" ht="35.25" customHeight="1">
      <c r="A20" s="413"/>
      <c r="B20" s="414"/>
      <c r="C20" s="421"/>
      <c r="D20" s="422"/>
      <c r="E20" s="423"/>
      <c r="F20" s="48"/>
      <c r="G20" s="54">
        <f>SUM(H20:L20)</f>
        <v>10080</v>
      </c>
      <c r="H20" s="54">
        <v>624</v>
      </c>
      <c r="I20" s="54">
        <v>2494</v>
      </c>
      <c r="J20" s="54">
        <v>2517</v>
      </c>
      <c r="K20" s="54">
        <v>2540</v>
      </c>
      <c r="L20" s="54">
        <v>1905</v>
      </c>
      <c r="M20" s="49"/>
      <c r="N20" s="55" t="s">
        <v>40</v>
      </c>
      <c r="O20" s="43"/>
    </row>
    <row r="21" spans="1:15" ht="35.25" customHeight="1">
      <c r="A21" s="67" t="s">
        <v>57</v>
      </c>
      <c r="B21" s="68"/>
      <c r="C21" s="176" t="s">
        <v>38</v>
      </c>
      <c r="D21" s="44" t="s">
        <v>20</v>
      </c>
      <c r="E21" s="53" t="s">
        <v>323</v>
      </c>
      <c r="F21" s="45" t="s">
        <v>37</v>
      </c>
      <c r="G21" s="54"/>
      <c r="H21" s="54"/>
      <c r="I21" s="54"/>
      <c r="J21" s="54">
        <f>J20-J19</f>
        <v>23</v>
      </c>
      <c r="K21" s="54">
        <f>K20-K19</f>
        <v>46</v>
      </c>
      <c r="L21" s="54">
        <f>L20-L19</f>
        <v>35</v>
      </c>
      <c r="M21" s="49"/>
      <c r="N21" s="55"/>
      <c r="O21" s="43"/>
    </row>
    <row r="22" spans="1:15" ht="22.5" customHeight="1">
      <c r="A22" s="413" t="s">
        <v>57</v>
      </c>
      <c r="B22" s="414"/>
      <c r="C22" s="415" t="s">
        <v>42</v>
      </c>
      <c r="D22" s="416" t="s">
        <v>26</v>
      </c>
      <c r="E22" s="417" t="s">
        <v>27</v>
      </c>
      <c r="F22" s="71" t="s">
        <v>37</v>
      </c>
      <c r="G22" s="39">
        <v>2439</v>
      </c>
      <c r="H22" s="40">
        <v>152</v>
      </c>
      <c r="I22" s="40">
        <v>610</v>
      </c>
      <c r="J22" s="41">
        <v>610</v>
      </c>
      <c r="K22" s="41">
        <v>610</v>
      </c>
      <c r="L22" s="41">
        <v>457</v>
      </c>
      <c r="M22" s="52"/>
      <c r="N22" s="57"/>
      <c r="O22" s="52"/>
    </row>
    <row r="23" spans="1:15" ht="30">
      <c r="A23" s="413"/>
      <c r="B23" s="414"/>
      <c r="C23" s="418"/>
      <c r="D23" s="419"/>
      <c r="E23" s="420"/>
      <c r="F23" s="45"/>
      <c r="G23" s="33">
        <f>SUM(H23:L23)</f>
        <v>2208</v>
      </c>
      <c r="H23" s="34">
        <v>138</v>
      </c>
      <c r="I23" s="35">
        <v>552</v>
      </c>
      <c r="J23" s="35">
        <v>552</v>
      </c>
      <c r="K23" s="35">
        <v>552</v>
      </c>
      <c r="L23" s="35">
        <v>414</v>
      </c>
      <c r="M23" s="13"/>
      <c r="N23" s="42"/>
      <c r="O23" s="52"/>
    </row>
    <row r="24" spans="1:15" ht="30">
      <c r="A24" s="413"/>
      <c r="B24" s="414"/>
      <c r="C24" s="421"/>
      <c r="D24" s="422"/>
      <c r="E24" s="423"/>
      <c r="F24" s="48"/>
      <c r="G24" s="54">
        <f>SUM(H24:L24)</f>
        <v>2231</v>
      </c>
      <c r="H24" s="54">
        <v>138</v>
      </c>
      <c r="I24" s="54">
        <v>552</v>
      </c>
      <c r="J24" s="54">
        <v>557</v>
      </c>
      <c r="K24" s="54">
        <v>562</v>
      </c>
      <c r="L24" s="54">
        <v>422</v>
      </c>
      <c r="M24" s="49"/>
      <c r="N24" s="55" t="s">
        <v>43</v>
      </c>
      <c r="O24" s="43"/>
    </row>
    <row r="25" spans="1:15" ht="72">
      <c r="A25" s="67" t="s">
        <v>57</v>
      </c>
      <c r="B25" s="68"/>
      <c r="C25" s="176" t="s">
        <v>42</v>
      </c>
      <c r="D25" s="44" t="s">
        <v>20</v>
      </c>
      <c r="E25" s="53" t="s">
        <v>323</v>
      </c>
      <c r="F25" s="45" t="s">
        <v>37</v>
      </c>
      <c r="G25" s="54"/>
      <c r="H25" s="54"/>
      <c r="I25" s="54"/>
      <c r="J25" s="54">
        <f>J24-J23</f>
        <v>5</v>
      </c>
      <c r="K25" s="54">
        <f>K24-K23</f>
        <v>10</v>
      </c>
      <c r="L25" s="54">
        <f>L24-L23</f>
        <v>8</v>
      </c>
      <c r="M25" s="49"/>
      <c r="N25" s="55"/>
      <c r="O25" s="43"/>
    </row>
    <row r="26" spans="1:15" ht="24">
      <c r="A26" s="507" t="s">
        <v>57</v>
      </c>
      <c r="B26" s="513"/>
      <c r="C26" s="675" t="s">
        <v>44</v>
      </c>
      <c r="D26" s="678" t="s">
        <v>26</v>
      </c>
      <c r="E26" s="659" t="s">
        <v>45</v>
      </c>
      <c r="F26" s="662" t="s">
        <v>46</v>
      </c>
      <c r="G26" s="58">
        <f>SUM(H26:L26)</f>
        <v>112580</v>
      </c>
      <c r="H26" s="59">
        <v>6644</v>
      </c>
      <c r="I26" s="59">
        <v>26484</v>
      </c>
      <c r="J26" s="59">
        <v>26484</v>
      </c>
      <c r="K26" s="59">
        <v>26484</v>
      </c>
      <c r="L26" s="59">
        <v>26484</v>
      </c>
      <c r="M26" s="52"/>
      <c r="N26" s="57"/>
      <c r="O26" s="52"/>
    </row>
    <row r="27" spans="1:15" ht="30">
      <c r="A27" s="507"/>
      <c r="B27" s="513"/>
      <c r="C27" s="676"/>
      <c r="D27" s="679"/>
      <c r="E27" s="660"/>
      <c r="F27" s="663"/>
      <c r="G27" s="33">
        <f>SUM(H27:L27)</f>
        <v>97470</v>
      </c>
      <c r="H27" s="34">
        <v>5734</v>
      </c>
      <c r="I27" s="35">
        <v>22934</v>
      </c>
      <c r="J27" s="35">
        <v>22934</v>
      </c>
      <c r="K27" s="35">
        <v>22934</v>
      </c>
      <c r="L27" s="35">
        <v>22934</v>
      </c>
      <c r="M27" s="13"/>
      <c r="N27" s="47" t="s">
        <v>47</v>
      </c>
      <c r="O27" s="52"/>
    </row>
    <row r="28" spans="1:15" ht="30">
      <c r="A28" s="507"/>
      <c r="B28" s="513"/>
      <c r="C28" s="677"/>
      <c r="D28" s="680"/>
      <c r="E28" s="661"/>
      <c r="F28" s="664"/>
      <c r="G28" s="54">
        <f>SUM(H28:L28)</f>
        <v>97840</v>
      </c>
      <c r="H28" s="54">
        <v>5734</v>
      </c>
      <c r="I28" s="54">
        <v>22934</v>
      </c>
      <c r="J28" s="54">
        <v>23008</v>
      </c>
      <c r="K28" s="54">
        <v>23082</v>
      </c>
      <c r="L28" s="54">
        <v>23082</v>
      </c>
      <c r="M28" s="49"/>
      <c r="N28" s="55" t="s">
        <v>40</v>
      </c>
      <c r="O28" s="43"/>
    </row>
    <row r="29" spans="1:15" ht="98.25" customHeight="1">
      <c r="A29" s="67" t="s">
        <v>57</v>
      </c>
      <c r="B29" s="68"/>
      <c r="C29" s="177" t="s">
        <v>48</v>
      </c>
      <c r="D29" s="69" t="s">
        <v>26</v>
      </c>
      <c r="E29" s="70" t="s">
        <v>49</v>
      </c>
      <c r="F29" s="71" t="s">
        <v>37</v>
      </c>
      <c r="G29" s="39">
        <v>5870</v>
      </c>
      <c r="H29" s="40">
        <v>2935</v>
      </c>
      <c r="I29" s="40">
        <v>2935</v>
      </c>
      <c r="J29" s="41">
        <v>0</v>
      </c>
      <c r="K29" s="41">
        <v>0</v>
      </c>
      <c r="L29" s="41">
        <v>0</v>
      </c>
      <c r="M29" s="52"/>
      <c r="N29" s="57"/>
      <c r="O29" s="52"/>
    </row>
    <row r="30" spans="1:15" ht="24">
      <c r="A30" s="507" t="s">
        <v>57</v>
      </c>
      <c r="B30" s="513"/>
      <c r="C30" s="667" t="s">
        <v>50</v>
      </c>
      <c r="D30" s="669" t="s">
        <v>26</v>
      </c>
      <c r="E30" s="671" t="s">
        <v>49</v>
      </c>
      <c r="F30" s="673" t="s">
        <v>37</v>
      </c>
      <c r="G30" s="39">
        <v>5335</v>
      </c>
      <c r="H30" s="40">
        <v>3402</v>
      </c>
      <c r="I30" s="40">
        <v>1933</v>
      </c>
      <c r="J30" s="41">
        <v>0</v>
      </c>
      <c r="K30" s="41">
        <v>0</v>
      </c>
      <c r="L30" s="41">
        <v>0</v>
      </c>
      <c r="M30" s="52"/>
      <c r="N30" s="57"/>
      <c r="O30" s="52"/>
    </row>
    <row r="31" spans="1:15" ht="30">
      <c r="A31" s="507"/>
      <c r="B31" s="513"/>
      <c r="C31" s="668"/>
      <c r="D31" s="670"/>
      <c r="E31" s="672"/>
      <c r="F31" s="674"/>
      <c r="G31" s="33">
        <f>SUM(H31:L31)</f>
        <v>4408</v>
      </c>
      <c r="H31" s="34">
        <v>2564</v>
      </c>
      <c r="I31" s="35">
        <v>1844</v>
      </c>
      <c r="J31" s="46">
        <v>0</v>
      </c>
      <c r="K31" s="46">
        <v>0</v>
      </c>
      <c r="L31" s="46">
        <v>0</v>
      </c>
      <c r="M31" s="13"/>
      <c r="N31" s="47" t="s">
        <v>34</v>
      </c>
      <c r="O31" s="52"/>
    </row>
    <row r="32" spans="1:15" ht="24">
      <c r="A32" s="507" t="s">
        <v>57</v>
      </c>
      <c r="B32" s="513"/>
      <c r="C32" s="667" t="s">
        <v>51</v>
      </c>
      <c r="D32" s="669" t="s">
        <v>26</v>
      </c>
      <c r="E32" s="671" t="s">
        <v>49</v>
      </c>
      <c r="F32" s="673" t="s">
        <v>37</v>
      </c>
      <c r="G32" s="39">
        <v>13618</v>
      </c>
      <c r="H32" s="40">
        <v>8983</v>
      </c>
      <c r="I32" s="40">
        <v>4635</v>
      </c>
      <c r="J32" s="41">
        <v>0</v>
      </c>
      <c r="K32" s="41">
        <v>0</v>
      </c>
      <c r="L32" s="41">
        <v>0</v>
      </c>
      <c r="M32" s="52"/>
      <c r="N32" s="57"/>
      <c r="O32" s="52"/>
    </row>
    <row r="33" spans="1:16" ht="30">
      <c r="A33" s="507"/>
      <c r="B33" s="513"/>
      <c r="C33" s="668"/>
      <c r="D33" s="670"/>
      <c r="E33" s="672"/>
      <c r="F33" s="674"/>
      <c r="G33" s="33">
        <f>SUM(H33:L33)</f>
        <v>13451</v>
      </c>
      <c r="H33" s="34">
        <v>8862</v>
      </c>
      <c r="I33" s="35">
        <v>4589</v>
      </c>
      <c r="J33" s="46">
        <v>0</v>
      </c>
      <c r="K33" s="46">
        <v>0</v>
      </c>
      <c r="L33" s="46">
        <v>0</v>
      </c>
      <c r="M33" s="13"/>
      <c r="N33" s="47" t="s">
        <v>34</v>
      </c>
      <c r="O33" s="52"/>
    </row>
    <row r="34" spans="1:16" ht="24">
      <c r="A34" s="507" t="s">
        <v>58</v>
      </c>
      <c r="B34" s="513"/>
      <c r="C34" s="665" t="s">
        <v>52</v>
      </c>
      <c r="D34" s="542" t="s">
        <v>26</v>
      </c>
      <c r="E34" s="666" t="s">
        <v>27</v>
      </c>
      <c r="F34" s="570" t="s">
        <v>53</v>
      </c>
      <c r="G34" s="63">
        <f>SUM(H34:L34)</f>
        <v>2957</v>
      </c>
      <c r="H34" s="30">
        <v>329</v>
      </c>
      <c r="I34" s="30">
        <v>657</v>
      </c>
      <c r="J34" s="64">
        <v>657</v>
      </c>
      <c r="K34" s="64">
        <v>657</v>
      </c>
      <c r="L34" s="64">
        <v>657</v>
      </c>
      <c r="M34" s="65"/>
      <c r="N34" s="51"/>
      <c r="O34" s="66"/>
    </row>
    <row r="35" spans="1:16" ht="30">
      <c r="A35" s="507"/>
      <c r="B35" s="513"/>
      <c r="C35" s="665"/>
      <c r="D35" s="542"/>
      <c r="E35" s="666"/>
      <c r="F35" s="570"/>
      <c r="G35" s="33">
        <f>SUM(H35:L35)</f>
        <v>405</v>
      </c>
      <c r="H35" s="34">
        <v>45</v>
      </c>
      <c r="I35" s="35">
        <v>90</v>
      </c>
      <c r="J35" s="35">
        <v>90</v>
      </c>
      <c r="K35" s="35">
        <v>90</v>
      </c>
      <c r="L35" s="35">
        <v>90</v>
      </c>
      <c r="M35" s="13"/>
      <c r="N35" s="47" t="s">
        <v>54</v>
      </c>
      <c r="O35" s="66"/>
    </row>
    <row r="36" spans="1:16" ht="30">
      <c r="A36" s="507"/>
      <c r="B36" s="513"/>
      <c r="C36" s="665"/>
      <c r="D36" s="542"/>
      <c r="E36" s="666"/>
      <c r="F36" s="570"/>
      <c r="G36" s="54">
        <f>SUM(H36:L36)</f>
        <v>410</v>
      </c>
      <c r="H36" s="54">
        <v>45</v>
      </c>
      <c r="I36" s="54">
        <v>90</v>
      </c>
      <c r="J36" s="54">
        <v>91</v>
      </c>
      <c r="K36" s="54">
        <v>92</v>
      </c>
      <c r="L36" s="54">
        <v>92</v>
      </c>
      <c r="M36" s="49"/>
      <c r="N36" s="55" t="s">
        <v>55</v>
      </c>
      <c r="O36" s="43"/>
    </row>
    <row r="37" spans="1:16" ht="39" customHeight="1">
      <c r="A37" s="413" t="s">
        <v>103</v>
      </c>
      <c r="B37" s="414"/>
      <c r="C37" s="424" t="s">
        <v>59</v>
      </c>
      <c r="D37" s="424" t="s">
        <v>21</v>
      </c>
      <c r="E37" s="425" t="s">
        <v>60</v>
      </c>
      <c r="F37" s="76" t="s">
        <v>61</v>
      </c>
      <c r="G37" s="72">
        <v>2420</v>
      </c>
      <c r="H37" s="72">
        <v>484</v>
      </c>
      <c r="I37" s="72">
        <v>484</v>
      </c>
      <c r="J37" s="72">
        <v>484</v>
      </c>
      <c r="K37" s="72">
        <v>484</v>
      </c>
      <c r="L37" s="72">
        <v>484</v>
      </c>
      <c r="M37" s="73"/>
      <c r="N37" s="73"/>
      <c r="O37" s="73"/>
      <c r="P37" s="73"/>
    </row>
    <row r="38" spans="1:16" ht="39" customHeight="1">
      <c r="A38" s="413"/>
      <c r="B38" s="414"/>
      <c r="C38" s="426"/>
      <c r="D38" s="426"/>
      <c r="E38" s="427"/>
      <c r="F38" s="181"/>
      <c r="G38" s="74">
        <f>SUM(H38:L38)</f>
        <v>2451</v>
      </c>
      <c r="H38" s="74">
        <v>484</v>
      </c>
      <c r="I38" s="75">
        <v>488</v>
      </c>
      <c r="J38" s="74">
        <v>493</v>
      </c>
      <c r="K38" s="74">
        <v>493</v>
      </c>
      <c r="L38" s="74">
        <v>493</v>
      </c>
      <c r="M38" s="38"/>
      <c r="N38" s="55" t="s">
        <v>62</v>
      </c>
      <c r="O38" s="73"/>
      <c r="P38" s="73"/>
    </row>
    <row r="39" spans="1:16" ht="30.75" customHeight="1">
      <c r="A39" s="507" t="s">
        <v>56</v>
      </c>
      <c r="B39" s="513"/>
      <c r="C39" s="651" t="s">
        <v>63</v>
      </c>
      <c r="D39" s="653" t="s">
        <v>21</v>
      </c>
      <c r="E39" s="655" t="s">
        <v>60</v>
      </c>
      <c r="F39" s="657" t="s">
        <v>33</v>
      </c>
      <c r="G39" s="77">
        <f>SUM(H39:L39)</f>
        <v>4860</v>
      </c>
      <c r="H39" s="77">
        <v>972</v>
      </c>
      <c r="I39" s="77">
        <v>972</v>
      </c>
      <c r="J39" s="77">
        <v>972</v>
      </c>
      <c r="K39" s="77">
        <v>972</v>
      </c>
      <c r="L39" s="77">
        <v>972</v>
      </c>
      <c r="M39" s="73"/>
      <c r="N39" s="73"/>
      <c r="O39" s="78"/>
      <c r="P39" s="78"/>
    </row>
    <row r="40" spans="1:16" ht="30.75" customHeight="1">
      <c r="A40" s="507"/>
      <c r="B40" s="513"/>
      <c r="C40" s="652"/>
      <c r="D40" s="654"/>
      <c r="E40" s="656"/>
      <c r="F40" s="658"/>
      <c r="G40" s="60">
        <f>SUM(H40:L40)</f>
        <v>40</v>
      </c>
      <c r="H40" s="61">
        <v>8</v>
      </c>
      <c r="I40" s="62">
        <v>8</v>
      </c>
      <c r="J40" s="62">
        <v>8</v>
      </c>
      <c r="K40" s="62">
        <v>8</v>
      </c>
      <c r="L40" s="62">
        <v>8</v>
      </c>
      <c r="M40" s="73"/>
      <c r="N40" s="79" t="s">
        <v>64</v>
      </c>
      <c r="O40" s="78"/>
      <c r="P40" s="78"/>
    </row>
    <row r="41" spans="1:16" ht="33" customHeight="1">
      <c r="A41" s="413" t="s">
        <v>104</v>
      </c>
      <c r="B41" s="414"/>
      <c r="C41" s="428" t="s">
        <v>65</v>
      </c>
      <c r="D41" s="429" t="s">
        <v>21</v>
      </c>
      <c r="E41" s="430" t="s">
        <v>66</v>
      </c>
      <c r="F41" s="182" t="s">
        <v>67</v>
      </c>
      <c r="G41" s="81">
        <f>SUM(H41:L41)</f>
        <v>385231</v>
      </c>
      <c r="H41" s="81">
        <v>46619</v>
      </c>
      <c r="I41" s="81">
        <v>179608</v>
      </c>
      <c r="J41" s="82">
        <v>159004</v>
      </c>
      <c r="K41" s="82">
        <v>0</v>
      </c>
      <c r="L41" s="82">
        <v>0</v>
      </c>
      <c r="M41" s="73"/>
      <c r="N41" s="73"/>
      <c r="O41" s="78"/>
      <c r="P41" s="78"/>
    </row>
    <row r="42" spans="1:16" ht="33" customHeight="1">
      <c r="A42" s="413"/>
      <c r="B42" s="414"/>
      <c r="C42" s="431"/>
      <c r="D42" s="432"/>
      <c r="E42" s="433"/>
      <c r="F42" s="183"/>
      <c r="G42" s="83">
        <f>SUM(H42,I42,J42)</f>
        <v>84060</v>
      </c>
      <c r="H42" s="83">
        <v>46619</v>
      </c>
      <c r="I42" s="83">
        <v>22953</v>
      </c>
      <c r="J42" s="84">
        <v>14488</v>
      </c>
      <c r="K42" s="85">
        <v>0</v>
      </c>
      <c r="L42" s="85">
        <v>0</v>
      </c>
      <c r="M42" s="73"/>
      <c r="N42" s="86" t="s">
        <v>68</v>
      </c>
      <c r="O42" s="78"/>
      <c r="P42" s="78"/>
    </row>
    <row r="43" spans="1:16" ht="33" customHeight="1">
      <c r="A43" s="413"/>
      <c r="B43" s="414"/>
      <c r="C43" s="434"/>
      <c r="D43" s="435"/>
      <c r="E43" s="436"/>
      <c r="F43" s="184"/>
      <c r="G43" s="87">
        <f>SUM(H43,I43,J43)</f>
        <v>84516</v>
      </c>
      <c r="H43" s="87">
        <v>46619</v>
      </c>
      <c r="I43" s="87">
        <v>23140</v>
      </c>
      <c r="J43" s="88">
        <v>14757</v>
      </c>
      <c r="K43" s="85">
        <v>0</v>
      </c>
      <c r="L43" s="85">
        <v>0</v>
      </c>
      <c r="M43" s="25"/>
      <c r="N43" s="55" t="s">
        <v>69</v>
      </c>
      <c r="O43" s="78"/>
      <c r="P43" s="78"/>
    </row>
    <row r="44" spans="1:16" ht="30.75" customHeight="1">
      <c r="A44" s="413" t="s">
        <v>104</v>
      </c>
      <c r="B44" s="414"/>
      <c r="C44" s="428" t="s">
        <v>70</v>
      </c>
      <c r="D44" s="429" t="s">
        <v>21</v>
      </c>
      <c r="E44" s="430" t="s">
        <v>66</v>
      </c>
      <c r="F44" s="182" t="s">
        <v>67</v>
      </c>
      <c r="G44" s="89">
        <f>SUM(H44:L44)</f>
        <v>41700</v>
      </c>
      <c r="H44" s="89">
        <v>4634</v>
      </c>
      <c r="I44" s="89">
        <v>18533</v>
      </c>
      <c r="J44" s="90">
        <v>18533</v>
      </c>
      <c r="K44" s="90">
        <v>0</v>
      </c>
      <c r="L44" s="90">
        <v>0</v>
      </c>
      <c r="M44" s="78"/>
      <c r="N44" s="78"/>
      <c r="O44" s="78"/>
      <c r="P44" s="78"/>
    </row>
    <row r="45" spans="1:16" ht="30.75" customHeight="1">
      <c r="A45" s="413"/>
      <c r="B45" s="414"/>
      <c r="C45" s="431"/>
      <c r="D45" s="432"/>
      <c r="E45" s="433"/>
      <c r="F45" s="183"/>
      <c r="G45" s="83">
        <f>SUM(H45,I45,J45)</f>
        <v>40220</v>
      </c>
      <c r="H45" s="83">
        <v>4634</v>
      </c>
      <c r="I45" s="83">
        <v>17793</v>
      </c>
      <c r="J45" s="84">
        <v>17793</v>
      </c>
      <c r="K45" s="85">
        <v>0</v>
      </c>
      <c r="L45" s="85">
        <v>0</v>
      </c>
      <c r="M45" s="78"/>
      <c r="N45" s="91" t="s">
        <v>71</v>
      </c>
      <c r="O45" s="78"/>
      <c r="P45" s="78"/>
    </row>
    <row r="46" spans="1:16" ht="30.75" customHeight="1">
      <c r="A46" s="413"/>
      <c r="B46" s="414"/>
      <c r="C46" s="434"/>
      <c r="D46" s="435"/>
      <c r="E46" s="436"/>
      <c r="F46" s="184"/>
      <c r="G46" s="87">
        <f>SUM(H46,I46,J46)</f>
        <v>40715</v>
      </c>
      <c r="H46" s="87">
        <v>4634</v>
      </c>
      <c r="I46" s="87">
        <v>17958</v>
      </c>
      <c r="J46" s="88">
        <v>18123</v>
      </c>
      <c r="K46" s="85">
        <v>0</v>
      </c>
      <c r="L46" s="85">
        <v>0</v>
      </c>
      <c r="M46" s="25"/>
      <c r="N46" s="55" t="s">
        <v>69</v>
      </c>
      <c r="O46" s="78"/>
      <c r="P46" s="78"/>
    </row>
    <row r="47" spans="1:16" ht="49.5" customHeight="1">
      <c r="A47" s="413" t="s">
        <v>30</v>
      </c>
      <c r="B47" s="414"/>
      <c r="C47" s="428" t="s">
        <v>72</v>
      </c>
      <c r="D47" s="429" t="s">
        <v>21</v>
      </c>
      <c r="E47" s="430" t="s">
        <v>73</v>
      </c>
      <c r="F47" s="182" t="s">
        <v>74</v>
      </c>
      <c r="G47" s="92">
        <f t="shared" ref="G47:G52" si="1">SUM(H47:L47)</f>
        <v>13696</v>
      </c>
      <c r="H47" s="92">
        <v>3582</v>
      </c>
      <c r="I47" s="92">
        <v>5486</v>
      </c>
      <c r="J47" s="93">
        <v>4628</v>
      </c>
      <c r="K47" s="93">
        <v>0</v>
      </c>
      <c r="L47" s="93">
        <v>0</v>
      </c>
      <c r="M47" s="78"/>
      <c r="N47" s="78"/>
      <c r="O47" s="78"/>
      <c r="P47" s="78"/>
    </row>
    <row r="48" spans="1:16" ht="49.5" customHeight="1">
      <c r="A48" s="413"/>
      <c r="B48" s="414"/>
      <c r="C48" s="434"/>
      <c r="D48" s="435"/>
      <c r="E48" s="436"/>
      <c r="F48" s="184"/>
      <c r="G48" s="74">
        <f t="shared" si="1"/>
        <v>13725</v>
      </c>
      <c r="H48" s="74">
        <v>3582</v>
      </c>
      <c r="I48" s="74">
        <v>5497</v>
      </c>
      <c r="J48" s="74">
        <v>4646</v>
      </c>
      <c r="K48" s="94">
        <v>0</v>
      </c>
      <c r="L48" s="94">
        <v>0</v>
      </c>
      <c r="M48" s="38"/>
      <c r="N48" s="55" t="s">
        <v>69</v>
      </c>
      <c r="O48" s="78"/>
      <c r="P48" s="78"/>
    </row>
    <row r="49" spans="1:16" ht="53.25" customHeight="1">
      <c r="A49" s="507" t="s">
        <v>30</v>
      </c>
      <c r="B49" s="513"/>
      <c r="C49" s="649" t="s">
        <v>75</v>
      </c>
      <c r="D49" s="639" t="s">
        <v>21</v>
      </c>
      <c r="E49" s="642" t="s">
        <v>73</v>
      </c>
      <c r="F49" s="644" t="s">
        <v>74</v>
      </c>
      <c r="G49" s="92">
        <f t="shared" si="1"/>
        <v>17445</v>
      </c>
      <c r="H49" s="92">
        <v>3489</v>
      </c>
      <c r="I49" s="92">
        <v>6978</v>
      </c>
      <c r="J49" s="93">
        <v>6978</v>
      </c>
      <c r="K49" s="93">
        <v>0</v>
      </c>
      <c r="L49" s="93">
        <v>0</v>
      </c>
      <c r="M49" s="78"/>
      <c r="N49" s="78"/>
      <c r="O49" s="78"/>
      <c r="P49" s="78"/>
    </row>
    <row r="50" spans="1:16" ht="53.25" customHeight="1">
      <c r="A50" s="507"/>
      <c r="B50" s="513"/>
      <c r="C50" s="650"/>
      <c r="D50" s="641"/>
      <c r="E50" s="647"/>
      <c r="F50" s="646"/>
      <c r="G50" s="74">
        <f t="shared" si="1"/>
        <v>17445</v>
      </c>
      <c r="H50" s="74">
        <v>3489</v>
      </c>
      <c r="I50" s="74">
        <v>6978</v>
      </c>
      <c r="J50" s="74">
        <v>6978</v>
      </c>
      <c r="K50" s="94">
        <v>0</v>
      </c>
      <c r="L50" s="94">
        <v>0</v>
      </c>
      <c r="M50" s="38"/>
      <c r="N50" s="55" t="s">
        <v>69</v>
      </c>
      <c r="O50" s="78"/>
      <c r="P50" s="78"/>
    </row>
    <row r="51" spans="1:16" ht="22.5" customHeight="1">
      <c r="A51" s="413" t="s">
        <v>58</v>
      </c>
      <c r="B51" s="414"/>
      <c r="C51" s="428" t="s">
        <v>76</v>
      </c>
      <c r="D51" s="429" t="s">
        <v>21</v>
      </c>
      <c r="E51" s="430" t="s">
        <v>73</v>
      </c>
      <c r="F51" s="182" t="s">
        <v>74</v>
      </c>
      <c r="G51" s="92">
        <f t="shared" si="1"/>
        <v>54442</v>
      </c>
      <c r="H51" s="92">
        <v>14211</v>
      </c>
      <c r="I51" s="92">
        <v>21811</v>
      </c>
      <c r="J51" s="93">
        <v>18420</v>
      </c>
      <c r="K51" s="93">
        <v>0</v>
      </c>
      <c r="L51" s="93">
        <v>0</v>
      </c>
      <c r="M51" s="78"/>
      <c r="N51" s="78"/>
      <c r="O51" s="78"/>
      <c r="P51" s="78"/>
    </row>
    <row r="52" spans="1:16" ht="22.5" customHeight="1">
      <c r="A52" s="413"/>
      <c r="B52" s="414"/>
      <c r="C52" s="434"/>
      <c r="D52" s="435"/>
      <c r="E52" s="436"/>
      <c r="F52" s="184"/>
      <c r="G52" s="54">
        <f t="shared" si="1"/>
        <v>54547</v>
      </c>
      <c r="H52" s="54">
        <v>14211</v>
      </c>
      <c r="I52" s="54">
        <v>21849</v>
      </c>
      <c r="J52" s="54">
        <v>18487</v>
      </c>
      <c r="K52" s="95">
        <v>0</v>
      </c>
      <c r="L52" s="95">
        <v>0</v>
      </c>
      <c r="M52" s="49"/>
      <c r="N52" s="114" t="s">
        <v>77</v>
      </c>
      <c r="O52" s="114"/>
      <c r="P52" s="114"/>
    </row>
    <row r="53" spans="1:16" ht="24" hidden="1">
      <c r="C53" s="649" t="s">
        <v>78</v>
      </c>
      <c r="D53" s="639" t="s">
        <v>21</v>
      </c>
      <c r="E53" s="642" t="s">
        <v>73</v>
      </c>
      <c r="F53" s="644" t="s">
        <v>74</v>
      </c>
      <c r="G53" s="92">
        <f t="shared" ref="G53:G58" si="2">SUM(H53:L53)</f>
        <v>69765</v>
      </c>
      <c r="H53" s="92">
        <v>13953</v>
      </c>
      <c r="I53" s="92">
        <v>27906</v>
      </c>
      <c r="J53" s="93">
        <v>27906</v>
      </c>
      <c r="K53" s="93">
        <v>0</v>
      </c>
      <c r="L53" s="93">
        <v>0</v>
      </c>
      <c r="M53" s="78"/>
      <c r="N53" s="78"/>
      <c r="O53" s="78"/>
      <c r="P53" s="78"/>
    </row>
    <row r="54" spans="1:16" ht="24" hidden="1">
      <c r="C54" s="650"/>
      <c r="D54" s="641"/>
      <c r="E54" s="647"/>
      <c r="F54" s="646"/>
      <c r="G54" s="96">
        <f t="shared" si="2"/>
        <v>0</v>
      </c>
      <c r="H54" s="96">
        <v>0</v>
      </c>
      <c r="I54" s="96">
        <v>0</v>
      </c>
      <c r="J54" s="96">
        <v>0</v>
      </c>
      <c r="K54" s="97"/>
      <c r="L54" s="97"/>
      <c r="M54" s="38"/>
      <c r="N54" s="55" t="s">
        <v>79</v>
      </c>
      <c r="O54" s="78"/>
      <c r="P54" s="78"/>
    </row>
    <row r="55" spans="1:16" ht="24">
      <c r="A55" s="507" t="s">
        <v>57</v>
      </c>
      <c r="B55" s="513"/>
      <c r="C55" s="636" t="s">
        <v>80</v>
      </c>
      <c r="D55" s="639" t="s">
        <v>81</v>
      </c>
      <c r="E55" s="642" t="s">
        <v>36</v>
      </c>
      <c r="F55" s="644" t="s">
        <v>74</v>
      </c>
      <c r="G55" s="98">
        <f t="shared" si="2"/>
        <v>31740</v>
      </c>
      <c r="H55" s="98">
        <v>6348</v>
      </c>
      <c r="I55" s="98">
        <v>8464</v>
      </c>
      <c r="J55" s="99">
        <v>8464</v>
      </c>
      <c r="K55" s="99">
        <v>8464</v>
      </c>
      <c r="L55" s="99">
        <v>0</v>
      </c>
      <c r="M55" s="78"/>
      <c r="N55" s="78"/>
      <c r="O55" s="78"/>
      <c r="P55" s="78"/>
    </row>
    <row r="56" spans="1:16" ht="24">
      <c r="A56" s="507"/>
      <c r="B56" s="513"/>
      <c r="C56" s="637"/>
      <c r="D56" s="640"/>
      <c r="E56" s="643"/>
      <c r="F56" s="645"/>
      <c r="G56" s="60">
        <f t="shared" si="2"/>
        <v>31275</v>
      </c>
      <c r="H56" s="61">
        <v>6255</v>
      </c>
      <c r="I56" s="62">
        <v>8340</v>
      </c>
      <c r="J56" s="62">
        <v>8340</v>
      </c>
      <c r="K56" s="62">
        <v>8340</v>
      </c>
      <c r="L56" s="46" t="s">
        <v>82</v>
      </c>
      <c r="M56" s="100"/>
      <c r="N56" s="101" t="s">
        <v>23</v>
      </c>
      <c r="O56" s="78"/>
      <c r="P56" s="78"/>
    </row>
    <row r="57" spans="1:16" ht="24">
      <c r="A57" s="507"/>
      <c r="B57" s="513"/>
      <c r="C57" s="637"/>
      <c r="D57" s="640"/>
      <c r="E57" s="643"/>
      <c r="F57" s="645"/>
      <c r="G57" s="102">
        <f t="shared" si="2"/>
        <v>0</v>
      </c>
      <c r="H57" s="103"/>
      <c r="I57" s="103"/>
      <c r="J57" s="103"/>
      <c r="K57" s="103"/>
      <c r="L57" s="104"/>
      <c r="M57" s="25"/>
      <c r="N57" s="526" t="s">
        <v>35</v>
      </c>
      <c r="O57" s="526"/>
      <c r="P57" s="526"/>
    </row>
    <row r="58" spans="1:16" ht="22.5" customHeight="1">
      <c r="A58" s="413" t="s">
        <v>57</v>
      </c>
      <c r="B58" s="414"/>
      <c r="C58" s="429" t="s">
        <v>86</v>
      </c>
      <c r="D58" s="429" t="s">
        <v>81</v>
      </c>
      <c r="E58" s="430" t="s">
        <v>87</v>
      </c>
      <c r="F58" s="182" t="s">
        <v>74</v>
      </c>
      <c r="G58" s="98">
        <f t="shared" si="2"/>
        <v>53708</v>
      </c>
      <c r="H58" s="98">
        <v>15739</v>
      </c>
      <c r="I58" s="98">
        <v>20313</v>
      </c>
      <c r="J58" s="99">
        <v>17656</v>
      </c>
      <c r="K58" s="99">
        <v>0</v>
      </c>
      <c r="L58" s="99">
        <v>0</v>
      </c>
      <c r="M58" s="78"/>
      <c r="N58" s="78"/>
      <c r="O58" s="78"/>
      <c r="P58" s="78"/>
    </row>
    <row r="59" spans="1:16" ht="24">
      <c r="A59" s="413"/>
      <c r="B59" s="414"/>
      <c r="C59" s="432"/>
      <c r="D59" s="432"/>
      <c r="E59" s="433"/>
      <c r="F59" s="183"/>
      <c r="G59" s="109">
        <f>SUM(H59:J59)</f>
        <v>40533</v>
      </c>
      <c r="H59" s="109">
        <v>13224</v>
      </c>
      <c r="I59" s="109">
        <v>14131</v>
      </c>
      <c r="J59" s="110">
        <v>13178</v>
      </c>
      <c r="K59" s="111">
        <v>0</v>
      </c>
      <c r="L59" s="111">
        <v>0</v>
      </c>
      <c r="M59" s="78"/>
      <c r="N59" s="112" t="s">
        <v>88</v>
      </c>
      <c r="O59" s="78"/>
      <c r="P59" s="78"/>
    </row>
    <row r="60" spans="1:16" ht="24">
      <c r="A60" s="413"/>
      <c r="B60" s="414"/>
      <c r="C60" s="432"/>
      <c r="D60" s="432"/>
      <c r="E60" s="433"/>
      <c r="F60" s="183"/>
      <c r="G60" s="54">
        <f>SUM(H60:L60)</f>
        <v>40909</v>
      </c>
      <c r="H60" s="54">
        <v>13224</v>
      </c>
      <c r="I60" s="54">
        <v>14262</v>
      </c>
      <c r="J60" s="54">
        <v>13423</v>
      </c>
      <c r="K60" s="95">
        <v>0</v>
      </c>
      <c r="L60" s="95">
        <v>0</v>
      </c>
      <c r="M60" s="49"/>
      <c r="N60" s="55" t="s">
        <v>89</v>
      </c>
      <c r="O60" s="78"/>
      <c r="P60" s="78"/>
    </row>
    <row r="61" spans="1:16" ht="24">
      <c r="A61" s="507" t="s">
        <v>57</v>
      </c>
      <c r="B61" s="513"/>
      <c r="C61" s="636" t="s">
        <v>90</v>
      </c>
      <c r="D61" s="639" t="s">
        <v>81</v>
      </c>
      <c r="E61" s="642" t="s">
        <v>91</v>
      </c>
      <c r="F61" s="644" t="s">
        <v>74</v>
      </c>
      <c r="G61" s="98">
        <f t="shared" ref="G61:G72" si="3">SUM(H61:L61)</f>
        <v>72141</v>
      </c>
      <c r="H61" s="98">
        <v>54106</v>
      </c>
      <c r="I61" s="98">
        <v>18035</v>
      </c>
      <c r="J61" s="99">
        <v>0</v>
      </c>
      <c r="K61" s="99">
        <v>0</v>
      </c>
      <c r="L61" s="99">
        <v>0</v>
      </c>
      <c r="M61" s="78"/>
      <c r="N61" s="101"/>
      <c r="O61" s="78"/>
      <c r="P61" s="78"/>
    </row>
    <row r="62" spans="1:16" ht="24">
      <c r="A62" s="507"/>
      <c r="B62" s="513"/>
      <c r="C62" s="637"/>
      <c r="D62" s="640"/>
      <c r="E62" s="643"/>
      <c r="F62" s="645"/>
      <c r="G62" s="60">
        <f t="shared" si="3"/>
        <v>66427</v>
      </c>
      <c r="H62" s="61">
        <v>49820</v>
      </c>
      <c r="I62" s="62">
        <v>16607</v>
      </c>
      <c r="J62" s="46">
        <v>0</v>
      </c>
      <c r="K62" s="46">
        <v>0</v>
      </c>
      <c r="L62" s="46">
        <v>0</v>
      </c>
      <c r="M62" s="78"/>
      <c r="N62" s="101" t="s">
        <v>92</v>
      </c>
      <c r="O62" s="78"/>
      <c r="P62" s="78"/>
    </row>
    <row r="63" spans="1:16" ht="24">
      <c r="A63" s="507"/>
      <c r="B63" s="513"/>
      <c r="C63" s="637"/>
      <c r="D63" s="640"/>
      <c r="E63" s="643"/>
      <c r="F63" s="645"/>
      <c r="G63" s="80">
        <f t="shared" si="3"/>
        <v>0</v>
      </c>
      <c r="H63" s="80"/>
      <c r="I63" s="80"/>
      <c r="J63" s="113"/>
      <c r="K63" s="97"/>
      <c r="L63" s="97"/>
      <c r="M63" s="38"/>
      <c r="N63" s="526" t="s">
        <v>93</v>
      </c>
      <c r="O63" s="526"/>
      <c r="P63" s="526"/>
    </row>
    <row r="64" spans="1:16" ht="24">
      <c r="A64" s="507" t="s">
        <v>57</v>
      </c>
      <c r="B64" s="513"/>
      <c r="C64" s="636" t="s">
        <v>94</v>
      </c>
      <c r="D64" s="639" t="s">
        <v>81</v>
      </c>
      <c r="E64" s="642" t="s">
        <v>95</v>
      </c>
      <c r="F64" s="644" t="s">
        <v>74</v>
      </c>
      <c r="G64" s="98">
        <f t="shared" si="3"/>
        <v>413430</v>
      </c>
      <c r="H64" s="98">
        <v>0</v>
      </c>
      <c r="I64" s="98">
        <v>82686</v>
      </c>
      <c r="J64" s="99">
        <v>110248</v>
      </c>
      <c r="K64" s="99">
        <v>110248</v>
      </c>
      <c r="L64" s="99">
        <v>110248</v>
      </c>
      <c r="M64" s="78"/>
      <c r="N64" s="78"/>
      <c r="O64" s="78"/>
      <c r="P64" s="78"/>
    </row>
    <row r="65" spans="1:16" ht="24">
      <c r="A65" s="507"/>
      <c r="B65" s="513"/>
      <c r="C65" s="637"/>
      <c r="D65" s="640"/>
      <c r="E65" s="643"/>
      <c r="F65" s="645"/>
      <c r="G65" s="60">
        <f t="shared" si="3"/>
        <v>366709</v>
      </c>
      <c r="H65" s="62" t="s">
        <v>82</v>
      </c>
      <c r="I65" s="62">
        <v>73342</v>
      </c>
      <c r="J65" s="62">
        <v>97789</v>
      </c>
      <c r="K65" s="62">
        <v>97789</v>
      </c>
      <c r="L65" s="62">
        <v>97789</v>
      </c>
      <c r="M65" s="78"/>
      <c r="N65" s="101" t="s">
        <v>96</v>
      </c>
      <c r="O65" s="78"/>
      <c r="P65" s="78"/>
    </row>
    <row r="66" spans="1:16" ht="24">
      <c r="A66" s="507"/>
      <c r="B66" s="513"/>
      <c r="C66" s="637"/>
      <c r="D66" s="640"/>
      <c r="E66" s="643"/>
      <c r="F66" s="645"/>
      <c r="G66" s="80">
        <f t="shared" si="3"/>
        <v>0</v>
      </c>
      <c r="H66" s="80"/>
      <c r="I66" s="80"/>
      <c r="J66" s="80"/>
      <c r="K66" s="80"/>
      <c r="L66" s="80"/>
      <c r="M66" s="38"/>
      <c r="N66" s="648" t="s">
        <v>35</v>
      </c>
      <c r="O66" s="648"/>
      <c r="P66" s="648"/>
    </row>
    <row r="67" spans="1:16" ht="24">
      <c r="A67" s="507" t="s">
        <v>57</v>
      </c>
      <c r="B67" s="513"/>
      <c r="C67" s="636" t="s">
        <v>97</v>
      </c>
      <c r="D67" s="639" t="s">
        <v>81</v>
      </c>
      <c r="E67" s="642" t="s">
        <v>91</v>
      </c>
      <c r="F67" s="644" t="s">
        <v>74</v>
      </c>
      <c r="G67" s="98">
        <f t="shared" si="3"/>
        <v>17968</v>
      </c>
      <c r="H67" s="98">
        <v>10481</v>
      </c>
      <c r="I67" s="98">
        <v>7487</v>
      </c>
      <c r="J67" s="99">
        <v>0</v>
      </c>
      <c r="K67" s="99">
        <v>0</v>
      </c>
      <c r="L67" s="99">
        <v>0</v>
      </c>
      <c r="M67" s="78"/>
      <c r="N67" s="78"/>
      <c r="O67" s="78"/>
      <c r="P67" s="78"/>
    </row>
    <row r="68" spans="1:16" ht="24">
      <c r="A68" s="507"/>
      <c r="B68" s="513"/>
      <c r="C68" s="637"/>
      <c r="D68" s="640"/>
      <c r="E68" s="643"/>
      <c r="F68" s="645"/>
      <c r="G68" s="115">
        <f t="shared" si="3"/>
        <v>15182</v>
      </c>
      <c r="H68" s="115">
        <v>8856</v>
      </c>
      <c r="I68" s="115">
        <v>6326</v>
      </c>
      <c r="J68" s="93">
        <v>0</v>
      </c>
      <c r="K68" s="93">
        <v>0</v>
      </c>
      <c r="L68" s="93">
        <v>0</v>
      </c>
      <c r="M68" s="78"/>
      <c r="N68" s="101" t="s">
        <v>98</v>
      </c>
      <c r="O68" s="78"/>
      <c r="P68" s="78"/>
    </row>
    <row r="69" spans="1:16" ht="24">
      <c r="A69" s="507"/>
      <c r="B69" s="513"/>
      <c r="C69" s="638"/>
      <c r="D69" s="641"/>
      <c r="E69" s="643"/>
      <c r="F69" s="646"/>
      <c r="G69" s="80">
        <f t="shared" si="3"/>
        <v>0</v>
      </c>
      <c r="H69" s="80"/>
      <c r="I69" s="80"/>
      <c r="J69" s="113"/>
      <c r="K69" s="97"/>
      <c r="L69" s="97"/>
      <c r="M69" s="38"/>
      <c r="N69" s="526" t="s">
        <v>93</v>
      </c>
      <c r="O69" s="526"/>
      <c r="P69" s="526"/>
    </row>
    <row r="70" spans="1:16" ht="96" hidden="1">
      <c r="C70" s="178" t="s">
        <v>99</v>
      </c>
      <c r="D70" s="105" t="s">
        <v>81</v>
      </c>
      <c r="E70" s="106" t="s">
        <v>83</v>
      </c>
      <c r="F70" s="107" t="s">
        <v>84</v>
      </c>
      <c r="G70" s="92">
        <f t="shared" si="3"/>
        <v>0</v>
      </c>
      <c r="H70" s="92">
        <v>0</v>
      </c>
      <c r="I70" s="92">
        <v>0</v>
      </c>
      <c r="J70" s="93">
        <v>0</v>
      </c>
      <c r="K70" s="93">
        <v>0</v>
      </c>
      <c r="L70" s="93">
        <v>0</v>
      </c>
      <c r="M70" s="78"/>
      <c r="N70" s="108" t="s">
        <v>85</v>
      </c>
      <c r="O70" s="78"/>
      <c r="P70" s="78"/>
    </row>
    <row r="71" spans="1:16" ht="96" hidden="1">
      <c r="C71" s="178" t="s">
        <v>100</v>
      </c>
      <c r="D71" s="105" t="s">
        <v>81</v>
      </c>
      <c r="E71" s="106" t="s">
        <v>101</v>
      </c>
      <c r="F71" s="107" t="s">
        <v>84</v>
      </c>
      <c r="G71" s="92">
        <f t="shared" si="3"/>
        <v>0</v>
      </c>
      <c r="H71" s="92">
        <v>0</v>
      </c>
      <c r="I71" s="92">
        <v>0</v>
      </c>
      <c r="J71" s="93">
        <v>0</v>
      </c>
      <c r="K71" s="93">
        <v>0</v>
      </c>
      <c r="L71" s="93">
        <v>0</v>
      </c>
      <c r="M71" s="78"/>
      <c r="N71" s="108" t="s">
        <v>85</v>
      </c>
      <c r="O71" s="78"/>
      <c r="P71" s="78"/>
    </row>
    <row r="72" spans="1:16" ht="24">
      <c r="A72" s="507" t="s">
        <v>57</v>
      </c>
      <c r="B72" s="513"/>
      <c r="C72" s="636" t="s">
        <v>102</v>
      </c>
      <c r="D72" s="639" t="s">
        <v>81</v>
      </c>
      <c r="E72" s="642" t="s">
        <v>87</v>
      </c>
      <c r="F72" s="644" t="s">
        <v>74</v>
      </c>
      <c r="G72" s="98">
        <f t="shared" si="3"/>
        <v>6906</v>
      </c>
      <c r="H72" s="98">
        <v>2302</v>
      </c>
      <c r="I72" s="98">
        <v>2302</v>
      </c>
      <c r="J72" s="99">
        <v>2302</v>
      </c>
      <c r="K72" s="99">
        <v>0</v>
      </c>
      <c r="L72" s="99">
        <v>0</v>
      </c>
      <c r="M72" s="78"/>
      <c r="N72" s="78"/>
      <c r="O72" s="78"/>
      <c r="P72" s="78"/>
    </row>
    <row r="73" spans="1:16" ht="24">
      <c r="A73" s="507"/>
      <c r="B73" s="513"/>
      <c r="C73" s="637"/>
      <c r="D73" s="640"/>
      <c r="E73" s="643"/>
      <c r="F73" s="645"/>
      <c r="G73" s="116">
        <f>SUM(H73:J73)</f>
        <v>5990</v>
      </c>
      <c r="H73" s="116">
        <v>1634</v>
      </c>
      <c r="I73" s="116">
        <v>2178</v>
      </c>
      <c r="J73" s="117">
        <v>2178</v>
      </c>
      <c r="K73" s="111">
        <v>0</v>
      </c>
      <c r="L73" s="111">
        <v>0</v>
      </c>
      <c r="M73" s="78"/>
      <c r="N73" s="112" t="s">
        <v>88</v>
      </c>
      <c r="O73" s="78"/>
      <c r="P73" s="78"/>
    </row>
    <row r="74" spans="1:16" ht="24">
      <c r="A74" s="507"/>
      <c r="B74" s="513"/>
      <c r="C74" s="638"/>
      <c r="D74" s="641"/>
      <c r="E74" s="647"/>
      <c r="F74" s="646"/>
      <c r="G74" s="118">
        <f>SUM(H74:J74)</f>
        <v>6052</v>
      </c>
      <c r="H74" s="54">
        <v>1634</v>
      </c>
      <c r="I74" s="54">
        <v>2199</v>
      </c>
      <c r="J74" s="54">
        <v>2219</v>
      </c>
      <c r="K74" s="95">
        <v>0</v>
      </c>
      <c r="L74" s="95">
        <v>0</v>
      </c>
      <c r="M74" s="49"/>
      <c r="N74" s="55" t="s">
        <v>69</v>
      </c>
      <c r="O74" s="78"/>
      <c r="P74" s="78"/>
    </row>
    <row r="75" spans="1:16" ht="29.25" customHeight="1">
      <c r="A75" s="507" t="s">
        <v>113</v>
      </c>
      <c r="B75" s="513"/>
      <c r="C75" s="632" t="s">
        <v>108</v>
      </c>
      <c r="D75" s="633" t="s">
        <v>109</v>
      </c>
      <c r="E75" s="634" t="s">
        <v>110</v>
      </c>
      <c r="F75" s="635" t="s">
        <v>111</v>
      </c>
      <c r="G75" s="122">
        <f>SUM(H75:L75)</f>
        <v>14636</v>
      </c>
      <c r="H75" s="122">
        <v>2614</v>
      </c>
      <c r="I75" s="122">
        <v>4216</v>
      </c>
      <c r="J75" s="123">
        <v>2602</v>
      </c>
      <c r="K75" s="123">
        <v>2602</v>
      </c>
      <c r="L75" s="123">
        <v>2602</v>
      </c>
      <c r="M75" s="124"/>
      <c r="N75" s="124"/>
    </row>
    <row r="76" spans="1:16" ht="29.25" customHeight="1">
      <c r="A76" s="507"/>
      <c r="B76" s="513"/>
      <c r="C76" s="632"/>
      <c r="D76" s="633"/>
      <c r="E76" s="634"/>
      <c r="F76" s="635"/>
      <c r="G76" s="125">
        <f>SUM(H76:L76)</f>
        <v>13805</v>
      </c>
      <c r="H76" s="125">
        <v>2614</v>
      </c>
      <c r="I76" s="125">
        <v>4162</v>
      </c>
      <c r="J76" s="126">
        <v>2343</v>
      </c>
      <c r="K76" s="126">
        <v>2343</v>
      </c>
      <c r="L76" s="126">
        <v>2343</v>
      </c>
      <c r="M76" s="124"/>
      <c r="N76" s="124"/>
    </row>
    <row r="77" spans="1:16" ht="29.25" customHeight="1">
      <c r="A77" s="507"/>
      <c r="B77" s="513"/>
      <c r="C77" s="632"/>
      <c r="D77" s="633"/>
      <c r="E77" s="634"/>
      <c r="F77" s="635"/>
      <c r="G77" s="127">
        <f>SUM(H77:L77)</f>
        <v>13977</v>
      </c>
      <c r="H77" s="127">
        <v>2614</v>
      </c>
      <c r="I77" s="127">
        <v>4175</v>
      </c>
      <c r="J77" s="127">
        <v>2396</v>
      </c>
      <c r="K77" s="127">
        <v>2396</v>
      </c>
      <c r="L77" s="127">
        <v>2396</v>
      </c>
      <c r="M77" s="128"/>
      <c r="N77" s="14" t="s">
        <v>112</v>
      </c>
    </row>
    <row r="78" spans="1:16" ht="28.5" customHeight="1">
      <c r="A78" s="507" t="s">
        <v>113</v>
      </c>
      <c r="B78" s="513"/>
      <c r="C78" s="607" t="s">
        <v>114</v>
      </c>
      <c r="D78" s="566" t="s">
        <v>115</v>
      </c>
      <c r="E78" s="630" t="s">
        <v>116</v>
      </c>
      <c r="F78" s="631" t="s">
        <v>117</v>
      </c>
      <c r="G78" s="129">
        <v>23837</v>
      </c>
      <c r="H78" s="130">
        <v>6290</v>
      </c>
      <c r="I78" s="130">
        <v>7240</v>
      </c>
      <c r="J78" s="131">
        <v>7216</v>
      </c>
      <c r="K78" s="131">
        <v>1613</v>
      </c>
      <c r="L78" s="131">
        <v>1478</v>
      </c>
      <c r="M78" s="50"/>
      <c r="N78" s="51"/>
    </row>
    <row r="79" spans="1:16" ht="28.5" customHeight="1">
      <c r="A79" s="507"/>
      <c r="B79" s="513"/>
      <c r="C79" s="607"/>
      <c r="D79" s="566"/>
      <c r="E79" s="630"/>
      <c r="F79" s="631"/>
      <c r="G79" s="39">
        <f>SUM(H79:L79)</f>
        <v>21353</v>
      </c>
      <c r="H79" s="40">
        <v>6290</v>
      </c>
      <c r="I79" s="40">
        <v>7074</v>
      </c>
      <c r="J79" s="132">
        <v>4898</v>
      </c>
      <c r="K79" s="132">
        <v>1613</v>
      </c>
      <c r="L79" s="41">
        <v>1478</v>
      </c>
      <c r="M79" s="50"/>
      <c r="N79" s="133" t="s">
        <v>118</v>
      </c>
    </row>
    <row r="80" spans="1:16" ht="28.5" customHeight="1">
      <c r="A80" s="507"/>
      <c r="B80" s="513"/>
      <c r="C80" s="607"/>
      <c r="D80" s="566"/>
      <c r="E80" s="630"/>
      <c r="F80" s="631"/>
      <c r="G80" s="134">
        <f>SUM(H80:L80)</f>
        <v>18299</v>
      </c>
      <c r="H80" s="135">
        <v>6290</v>
      </c>
      <c r="I80" s="135">
        <v>7074</v>
      </c>
      <c r="J80" s="136">
        <v>3191</v>
      </c>
      <c r="K80" s="136">
        <v>917</v>
      </c>
      <c r="L80" s="136">
        <v>827</v>
      </c>
      <c r="M80" s="50"/>
      <c r="N80" s="133" t="s">
        <v>119</v>
      </c>
    </row>
    <row r="81" spans="1:14" ht="28.5" customHeight="1">
      <c r="A81" s="507"/>
      <c r="B81" s="513"/>
      <c r="C81" s="607"/>
      <c r="D81" s="566"/>
      <c r="E81" s="630"/>
      <c r="F81" s="631"/>
      <c r="G81" s="137">
        <f>SUM(H81:L81)</f>
        <v>18382</v>
      </c>
      <c r="H81" s="127">
        <v>6290</v>
      </c>
      <c r="I81" s="127">
        <v>7074</v>
      </c>
      <c r="J81" s="127">
        <v>3242</v>
      </c>
      <c r="K81" s="127">
        <v>933</v>
      </c>
      <c r="L81" s="127">
        <v>843</v>
      </c>
      <c r="M81" s="128"/>
      <c r="N81" s="14" t="s">
        <v>120</v>
      </c>
    </row>
    <row r="82" spans="1:14" ht="33" customHeight="1">
      <c r="A82" s="507" t="s">
        <v>124</v>
      </c>
      <c r="B82" s="513"/>
      <c r="C82" s="621" t="s">
        <v>121</v>
      </c>
      <c r="D82" s="627" t="s">
        <v>21</v>
      </c>
      <c r="E82" s="621" t="s">
        <v>66</v>
      </c>
      <c r="F82" s="624" t="s">
        <v>122</v>
      </c>
      <c r="G82" s="138">
        <f>SUM(H82:J82)</f>
        <v>3842</v>
      </c>
      <c r="H82" s="138">
        <v>1775</v>
      </c>
      <c r="I82" s="138">
        <v>1724</v>
      </c>
      <c r="J82" s="138">
        <v>343</v>
      </c>
      <c r="K82" s="139">
        <v>0</v>
      </c>
      <c r="L82" s="139">
        <v>0</v>
      </c>
    </row>
    <row r="83" spans="1:14" ht="33" customHeight="1">
      <c r="A83" s="507"/>
      <c r="B83" s="513"/>
      <c r="C83" s="623"/>
      <c r="D83" s="629"/>
      <c r="E83" s="623"/>
      <c r="F83" s="626"/>
      <c r="G83" s="140">
        <f t="shared" ref="G83:G88" si="4">SUM(H83:L83)</f>
        <v>3863</v>
      </c>
      <c r="H83" s="140">
        <v>1775</v>
      </c>
      <c r="I83" s="140">
        <v>1742</v>
      </c>
      <c r="J83" s="140">
        <v>346</v>
      </c>
      <c r="K83" s="141">
        <v>0</v>
      </c>
      <c r="L83" s="141">
        <v>0</v>
      </c>
    </row>
    <row r="84" spans="1:14" ht="33" customHeight="1">
      <c r="A84" s="507" t="s">
        <v>124</v>
      </c>
      <c r="B84" s="513"/>
      <c r="C84" s="621" t="s">
        <v>123</v>
      </c>
      <c r="D84" s="627" t="s">
        <v>21</v>
      </c>
      <c r="E84" s="621" t="s">
        <v>66</v>
      </c>
      <c r="F84" s="624" t="s">
        <v>122</v>
      </c>
      <c r="G84" s="138">
        <f t="shared" si="4"/>
        <v>6153</v>
      </c>
      <c r="H84" s="138">
        <v>1797</v>
      </c>
      <c r="I84" s="138">
        <v>3339</v>
      </c>
      <c r="J84" s="138">
        <v>1017</v>
      </c>
      <c r="K84" s="142">
        <v>0</v>
      </c>
      <c r="L84" s="142">
        <v>0</v>
      </c>
    </row>
    <row r="85" spans="1:14" ht="33" customHeight="1">
      <c r="A85" s="507"/>
      <c r="B85" s="513"/>
      <c r="C85" s="623"/>
      <c r="D85" s="629"/>
      <c r="E85" s="623"/>
      <c r="F85" s="626"/>
      <c r="G85" s="140">
        <f t="shared" si="4"/>
        <v>6199</v>
      </c>
      <c r="H85" s="140">
        <v>1797</v>
      </c>
      <c r="I85" s="140">
        <v>3374</v>
      </c>
      <c r="J85" s="140">
        <v>1028</v>
      </c>
      <c r="K85" s="141">
        <v>0</v>
      </c>
      <c r="L85" s="141">
        <v>0</v>
      </c>
    </row>
    <row r="86" spans="1:14" ht="18.75" customHeight="1">
      <c r="A86" s="507" t="s">
        <v>124</v>
      </c>
      <c r="B86" s="513"/>
      <c r="C86" s="621" t="s">
        <v>125</v>
      </c>
      <c r="D86" s="627" t="s">
        <v>21</v>
      </c>
      <c r="E86" s="621" t="s">
        <v>66</v>
      </c>
      <c r="F86" s="624" t="s">
        <v>122</v>
      </c>
      <c r="G86" s="143">
        <f t="shared" si="4"/>
        <v>5411</v>
      </c>
      <c r="H86" s="143">
        <v>1508</v>
      </c>
      <c r="I86" s="143">
        <v>2462</v>
      </c>
      <c r="J86" s="143">
        <v>1441</v>
      </c>
      <c r="K86" s="144">
        <v>0</v>
      </c>
      <c r="L86" s="144">
        <v>0</v>
      </c>
      <c r="M86" s="145"/>
      <c r="N86" s="146"/>
    </row>
    <row r="87" spans="1:14" ht="24">
      <c r="A87" s="507"/>
      <c r="B87" s="513"/>
      <c r="C87" s="622"/>
      <c r="D87" s="628"/>
      <c r="E87" s="622"/>
      <c r="F87" s="625"/>
      <c r="G87" s="147">
        <f t="shared" si="4"/>
        <v>5269</v>
      </c>
      <c r="H87" s="147">
        <v>1508</v>
      </c>
      <c r="I87" s="147">
        <v>2372</v>
      </c>
      <c r="J87" s="147">
        <v>1389</v>
      </c>
      <c r="K87" s="148">
        <v>0</v>
      </c>
      <c r="L87" s="148">
        <v>0</v>
      </c>
      <c r="M87" s="145"/>
      <c r="N87" s="149"/>
    </row>
    <row r="88" spans="1:14" ht="39">
      <c r="A88" s="507"/>
      <c r="B88" s="513"/>
      <c r="C88" s="622"/>
      <c r="D88" s="629"/>
      <c r="E88" s="623"/>
      <c r="F88" s="625"/>
      <c r="G88" s="150">
        <f t="shared" si="4"/>
        <v>5287</v>
      </c>
      <c r="H88" s="150">
        <v>1508</v>
      </c>
      <c r="I88" s="150">
        <v>2375</v>
      </c>
      <c r="J88" s="150">
        <v>1404</v>
      </c>
      <c r="K88" s="148">
        <v>0</v>
      </c>
      <c r="L88" s="148">
        <v>0</v>
      </c>
      <c r="M88" s="151"/>
      <c r="N88" s="14" t="s">
        <v>126</v>
      </c>
    </row>
    <row r="89" spans="1:14" ht="48.75" customHeight="1">
      <c r="A89" s="507"/>
      <c r="B89" s="513"/>
      <c r="C89" s="623"/>
      <c r="D89" s="153" t="s">
        <v>6</v>
      </c>
      <c r="E89" s="152" t="s">
        <v>128</v>
      </c>
      <c r="F89" s="626"/>
      <c r="G89" s="154" t="s">
        <v>129</v>
      </c>
      <c r="H89" s="140">
        <v>0</v>
      </c>
      <c r="I89" s="150">
        <f>I88-I87</f>
        <v>3</v>
      </c>
      <c r="J89" s="150">
        <f>J88-J87</f>
        <v>15</v>
      </c>
      <c r="K89" s="148">
        <v>0</v>
      </c>
      <c r="L89" s="148">
        <v>0</v>
      </c>
      <c r="M89" s="151"/>
      <c r="N89" s="14"/>
    </row>
    <row r="90" spans="1:14" ht="18.75" customHeight="1">
      <c r="A90" s="507" t="s">
        <v>124</v>
      </c>
      <c r="B90" s="513"/>
      <c r="C90" s="621" t="s">
        <v>127</v>
      </c>
      <c r="D90" s="627" t="s">
        <v>21</v>
      </c>
      <c r="E90" s="621" t="s">
        <v>66</v>
      </c>
      <c r="F90" s="624" t="s">
        <v>122</v>
      </c>
      <c r="G90" s="155">
        <f>SUM(H90:L90)</f>
        <v>456</v>
      </c>
      <c r="H90" s="155">
        <v>214</v>
      </c>
      <c r="I90" s="155">
        <v>153</v>
      </c>
      <c r="J90" s="155">
        <v>89</v>
      </c>
      <c r="K90" s="139">
        <v>0</v>
      </c>
      <c r="L90" s="139">
        <v>0</v>
      </c>
      <c r="M90" s="145"/>
      <c r="N90" s="146"/>
    </row>
    <row r="91" spans="1:14">
      <c r="A91" s="507"/>
      <c r="B91" s="513"/>
      <c r="C91" s="622"/>
      <c r="D91" s="628"/>
      <c r="E91" s="622"/>
      <c r="F91" s="625"/>
      <c r="G91" s="156">
        <f>SUM(H91:J91)</f>
        <v>456</v>
      </c>
      <c r="H91" s="156">
        <v>214</v>
      </c>
      <c r="I91" s="156">
        <v>153</v>
      </c>
      <c r="J91" s="156">
        <v>89</v>
      </c>
      <c r="K91" s="157">
        <v>0</v>
      </c>
      <c r="L91" s="157">
        <v>0</v>
      </c>
      <c r="M91" s="145"/>
      <c r="N91" s="146"/>
    </row>
    <row r="92" spans="1:14" ht="39">
      <c r="A92" s="507"/>
      <c r="B92" s="513"/>
      <c r="C92" s="622"/>
      <c r="D92" s="629"/>
      <c r="E92" s="623"/>
      <c r="F92" s="625"/>
      <c r="G92" s="150">
        <f>SUM(H92:L92)</f>
        <v>457</v>
      </c>
      <c r="H92" s="150">
        <v>214</v>
      </c>
      <c r="I92" s="150">
        <v>153</v>
      </c>
      <c r="J92" s="150">
        <v>90</v>
      </c>
      <c r="K92" s="148">
        <v>0</v>
      </c>
      <c r="L92" s="148">
        <v>0</v>
      </c>
      <c r="M92" s="151"/>
      <c r="N92" s="14" t="s">
        <v>126</v>
      </c>
    </row>
    <row r="93" spans="1:14" ht="34.5">
      <c r="A93" s="507"/>
      <c r="B93" s="513"/>
      <c r="C93" s="623"/>
      <c r="D93" s="153" t="s">
        <v>6</v>
      </c>
      <c r="E93" s="152" t="s">
        <v>128</v>
      </c>
      <c r="F93" s="626"/>
      <c r="G93" s="158" t="s">
        <v>129</v>
      </c>
      <c r="H93" s="140">
        <v>0</v>
      </c>
      <c r="I93" s="159">
        <v>0</v>
      </c>
      <c r="J93" s="159">
        <v>1</v>
      </c>
      <c r="K93" s="160">
        <v>0</v>
      </c>
      <c r="L93" s="160">
        <v>0</v>
      </c>
      <c r="M93" s="151"/>
      <c r="N93" s="14"/>
    </row>
    <row r="94" spans="1:14" ht="32.25" customHeight="1">
      <c r="A94" s="507" t="s">
        <v>132</v>
      </c>
      <c r="B94" s="513"/>
      <c r="C94" s="609" t="s">
        <v>130</v>
      </c>
      <c r="D94" s="612" t="s">
        <v>21</v>
      </c>
      <c r="E94" s="615" t="s">
        <v>131</v>
      </c>
      <c r="F94" s="618" t="s">
        <v>107</v>
      </c>
      <c r="G94" s="161">
        <f t="shared" ref="G94:G102" si="5">SUM(H94:L94)</f>
        <v>17577</v>
      </c>
      <c r="H94" s="161">
        <v>2557</v>
      </c>
      <c r="I94" s="161">
        <v>3755</v>
      </c>
      <c r="J94" s="162">
        <v>3755</v>
      </c>
      <c r="K94" s="162">
        <v>3755</v>
      </c>
      <c r="L94" s="162">
        <v>3755</v>
      </c>
    </row>
    <row r="95" spans="1:14" ht="32.25" customHeight="1">
      <c r="A95" s="507"/>
      <c r="B95" s="513"/>
      <c r="C95" s="610"/>
      <c r="D95" s="613"/>
      <c r="E95" s="616"/>
      <c r="F95" s="619"/>
      <c r="G95" s="163">
        <f t="shared" si="5"/>
        <v>17215</v>
      </c>
      <c r="H95" s="163">
        <v>2535</v>
      </c>
      <c r="I95" s="163">
        <v>3670</v>
      </c>
      <c r="J95" s="164">
        <v>3670</v>
      </c>
      <c r="K95" s="164">
        <v>3670</v>
      </c>
      <c r="L95" s="164">
        <v>3670</v>
      </c>
      <c r="N95" s="14"/>
    </row>
    <row r="96" spans="1:14" ht="32.25" customHeight="1">
      <c r="A96" s="507"/>
      <c r="B96" s="513"/>
      <c r="C96" s="611"/>
      <c r="D96" s="614"/>
      <c r="E96" s="617"/>
      <c r="F96" s="620"/>
      <c r="G96" s="165">
        <f t="shared" si="5"/>
        <v>17453</v>
      </c>
      <c r="H96" s="165">
        <v>2535</v>
      </c>
      <c r="I96" s="165">
        <v>3704</v>
      </c>
      <c r="J96" s="165">
        <v>3738</v>
      </c>
      <c r="K96" s="165">
        <v>3738</v>
      </c>
      <c r="L96" s="165">
        <v>3738</v>
      </c>
      <c r="N96" s="14" t="s">
        <v>133</v>
      </c>
    </row>
    <row r="97" spans="1:14" ht="24">
      <c r="A97" s="507" t="s">
        <v>58</v>
      </c>
      <c r="B97" s="513"/>
      <c r="C97" s="607" t="s">
        <v>134</v>
      </c>
      <c r="D97" s="566" t="s">
        <v>26</v>
      </c>
      <c r="E97" s="608" t="s">
        <v>135</v>
      </c>
      <c r="F97" s="608" t="s">
        <v>107</v>
      </c>
      <c r="G97" s="168">
        <f t="shared" si="5"/>
        <v>130</v>
      </c>
      <c r="H97" s="130">
        <v>26</v>
      </c>
      <c r="I97" s="130">
        <v>26</v>
      </c>
      <c r="J97" s="131">
        <v>26</v>
      </c>
      <c r="K97" s="131">
        <v>26</v>
      </c>
      <c r="L97" s="131">
        <v>26</v>
      </c>
      <c r="M97" s="50"/>
      <c r="N97" s="51"/>
    </row>
    <row r="98" spans="1:14" ht="24">
      <c r="A98" s="507"/>
      <c r="B98" s="513"/>
      <c r="C98" s="607"/>
      <c r="D98" s="566"/>
      <c r="E98" s="608"/>
      <c r="F98" s="608"/>
      <c r="G98" s="169">
        <f t="shared" si="5"/>
        <v>65</v>
      </c>
      <c r="H98" s="34">
        <v>13</v>
      </c>
      <c r="I98" s="34">
        <v>13</v>
      </c>
      <c r="J98" s="35">
        <v>13</v>
      </c>
      <c r="K98" s="35">
        <v>13</v>
      </c>
      <c r="L98" s="35">
        <v>13</v>
      </c>
      <c r="M98" s="50"/>
      <c r="N98" s="133" t="s">
        <v>54</v>
      </c>
    </row>
    <row r="99" spans="1:14" ht="39">
      <c r="A99" s="507"/>
      <c r="B99" s="513"/>
      <c r="C99" s="607"/>
      <c r="D99" s="566"/>
      <c r="E99" s="608"/>
      <c r="F99" s="608"/>
      <c r="G99" s="54">
        <f t="shared" si="5"/>
        <v>68</v>
      </c>
      <c r="H99" s="54">
        <v>13</v>
      </c>
      <c r="I99" s="54">
        <v>13</v>
      </c>
      <c r="J99" s="54">
        <v>14</v>
      </c>
      <c r="K99" s="54">
        <v>14</v>
      </c>
      <c r="L99" s="54">
        <v>14</v>
      </c>
      <c r="M99" s="49"/>
      <c r="N99" s="14" t="s">
        <v>136</v>
      </c>
    </row>
    <row r="100" spans="1:14" ht="24" customHeight="1">
      <c r="A100" s="507" t="s">
        <v>58</v>
      </c>
      <c r="B100" s="513"/>
      <c r="C100" s="601" t="s">
        <v>137</v>
      </c>
      <c r="D100" s="595" t="s">
        <v>21</v>
      </c>
      <c r="E100" s="592" t="s">
        <v>138</v>
      </c>
      <c r="F100" s="604" t="s">
        <v>107</v>
      </c>
      <c r="G100" s="170">
        <f t="shared" si="5"/>
        <v>130</v>
      </c>
      <c r="H100" s="170">
        <v>26</v>
      </c>
      <c r="I100" s="170">
        <v>26</v>
      </c>
      <c r="J100" s="171">
        <v>26</v>
      </c>
      <c r="K100" s="171">
        <v>26</v>
      </c>
      <c r="L100" s="171">
        <v>26</v>
      </c>
      <c r="M100" s="172"/>
      <c r="N100" s="172"/>
    </row>
    <row r="101" spans="1:14" ht="24">
      <c r="A101" s="507"/>
      <c r="B101" s="513"/>
      <c r="C101" s="602"/>
      <c r="D101" s="596"/>
      <c r="E101" s="593"/>
      <c r="F101" s="605"/>
      <c r="G101" s="169">
        <f t="shared" si="5"/>
        <v>130</v>
      </c>
      <c r="H101" s="34">
        <v>26</v>
      </c>
      <c r="I101" s="34">
        <v>26</v>
      </c>
      <c r="J101" s="35">
        <v>26</v>
      </c>
      <c r="K101" s="35">
        <v>26</v>
      </c>
      <c r="L101" s="35">
        <v>26</v>
      </c>
      <c r="M101" s="172"/>
      <c r="N101" s="172"/>
    </row>
    <row r="102" spans="1:14" ht="39">
      <c r="A102" s="507"/>
      <c r="B102" s="513"/>
      <c r="C102" s="602"/>
      <c r="D102" s="597"/>
      <c r="E102" s="594"/>
      <c r="F102" s="605"/>
      <c r="G102" s="54">
        <f t="shared" si="5"/>
        <v>134</v>
      </c>
      <c r="H102" s="54">
        <v>26</v>
      </c>
      <c r="I102" s="54">
        <v>27</v>
      </c>
      <c r="J102" s="54">
        <v>27</v>
      </c>
      <c r="K102" s="54">
        <v>27</v>
      </c>
      <c r="L102" s="54">
        <v>27</v>
      </c>
      <c r="M102" s="49"/>
      <c r="N102" s="14" t="s">
        <v>133</v>
      </c>
    </row>
    <row r="103" spans="1:14" ht="34.5">
      <c r="A103" s="507"/>
      <c r="B103" s="513"/>
      <c r="C103" s="603"/>
      <c r="D103" s="153" t="s">
        <v>6</v>
      </c>
      <c r="E103" s="152" t="s">
        <v>152</v>
      </c>
      <c r="F103" s="606"/>
      <c r="G103" s="56" t="s">
        <v>129</v>
      </c>
      <c r="H103" s="54">
        <v>0</v>
      </c>
      <c r="I103" s="54">
        <v>1</v>
      </c>
      <c r="J103" s="54">
        <v>1</v>
      </c>
      <c r="K103" s="54">
        <v>1</v>
      </c>
      <c r="L103" s="54">
        <v>1</v>
      </c>
      <c r="M103" s="49"/>
      <c r="N103" s="14"/>
    </row>
    <row r="104" spans="1:14" ht="24" customHeight="1">
      <c r="A104" s="507" t="s">
        <v>58</v>
      </c>
      <c r="B104" s="513"/>
      <c r="C104" s="601" t="s">
        <v>139</v>
      </c>
      <c r="D104" s="595" t="s">
        <v>21</v>
      </c>
      <c r="E104" s="592" t="s">
        <v>138</v>
      </c>
      <c r="F104" s="604" t="s">
        <v>107</v>
      </c>
      <c r="G104" s="170">
        <f>SUM(H104:L104)</f>
        <v>2175</v>
      </c>
      <c r="H104" s="170">
        <v>435</v>
      </c>
      <c r="I104" s="170">
        <v>435</v>
      </c>
      <c r="J104" s="171">
        <v>435</v>
      </c>
      <c r="K104" s="171">
        <v>435</v>
      </c>
      <c r="L104" s="171">
        <v>435</v>
      </c>
      <c r="M104" s="172"/>
      <c r="N104" s="172"/>
    </row>
    <row r="105" spans="1:14" ht="24">
      <c r="A105" s="507"/>
      <c r="B105" s="513"/>
      <c r="C105" s="602"/>
      <c r="D105" s="596"/>
      <c r="E105" s="593"/>
      <c r="F105" s="605"/>
      <c r="G105" s="169">
        <f>SUM(H105:L105)</f>
        <v>1725</v>
      </c>
      <c r="H105" s="34">
        <v>345</v>
      </c>
      <c r="I105" s="34">
        <v>345</v>
      </c>
      <c r="J105" s="35">
        <v>345</v>
      </c>
      <c r="K105" s="35">
        <v>345</v>
      </c>
      <c r="L105" s="35">
        <v>345</v>
      </c>
      <c r="M105" s="172"/>
      <c r="N105" s="172"/>
    </row>
    <row r="106" spans="1:14" ht="39">
      <c r="A106" s="507"/>
      <c r="B106" s="513"/>
      <c r="C106" s="602"/>
      <c r="D106" s="597"/>
      <c r="E106" s="594"/>
      <c r="F106" s="605"/>
      <c r="G106" s="54">
        <f>SUM(H106:L106)</f>
        <v>1750</v>
      </c>
      <c r="H106" s="54">
        <v>345</v>
      </c>
      <c r="I106" s="54">
        <v>349</v>
      </c>
      <c r="J106" s="54">
        <v>352</v>
      </c>
      <c r="K106" s="54">
        <v>352</v>
      </c>
      <c r="L106" s="54">
        <v>352</v>
      </c>
      <c r="M106" s="49"/>
      <c r="N106" s="14" t="s">
        <v>133</v>
      </c>
    </row>
    <row r="107" spans="1:14" ht="34.5">
      <c r="A107" s="507"/>
      <c r="B107" s="513"/>
      <c r="C107" s="603"/>
      <c r="D107" s="153" t="s">
        <v>6</v>
      </c>
      <c r="E107" s="152" t="s">
        <v>152</v>
      </c>
      <c r="F107" s="606"/>
      <c r="G107" s="56" t="s">
        <v>129</v>
      </c>
      <c r="H107" s="54">
        <v>0</v>
      </c>
      <c r="I107" s="54">
        <v>4</v>
      </c>
      <c r="J107" s="54">
        <v>7</v>
      </c>
      <c r="K107" s="54">
        <v>7</v>
      </c>
      <c r="L107" s="54">
        <v>7</v>
      </c>
      <c r="M107" s="49"/>
      <c r="N107" s="14"/>
    </row>
    <row r="108" spans="1:14" ht="24" customHeight="1">
      <c r="A108" s="507" t="s">
        <v>58</v>
      </c>
      <c r="B108" s="513"/>
      <c r="C108" s="601" t="s">
        <v>140</v>
      </c>
      <c r="D108" s="595" t="s">
        <v>21</v>
      </c>
      <c r="E108" s="592" t="s">
        <v>138</v>
      </c>
      <c r="F108" s="604" t="s">
        <v>107</v>
      </c>
      <c r="G108" s="170">
        <f>SUM(H108:L108)</f>
        <v>780</v>
      </c>
      <c r="H108" s="170">
        <v>156</v>
      </c>
      <c r="I108" s="170">
        <v>156</v>
      </c>
      <c r="J108" s="171">
        <v>156</v>
      </c>
      <c r="K108" s="171">
        <v>156</v>
      </c>
      <c r="L108" s="171">
        <v>156</v>
      </c>
      <c r="M108" s="172"/>
      <c r="N108" s="172"/>
    </row>
    <row r="109" spans="1:14" ht="24">
      <c r="A109" s="507"/>
      <c r="B109" s="513"/>
      <c r="C109" s="602"/>
      <c r="D109" s="596"/>
      <c r="E109" s="593"/>
      <c r="F109" s="605"/>
      <c r="G109" s="169">
        <f>SUM(H109:L109)</f>
        <v>490</v>
      </c>
      <c r="H109" s="34">
        <v>98</v>
      </c>
      <c r="I109" s="34">
        <v>98</v>
      </c>
      <c r="J109" s="35">
        <v>98</v>
      </c>
      <c r="K109" s="35">
        <v>98</v>
      </c>
      <c r="L109" s="35">
        <v>98</v>
      </c>
      <c r="M109" s="172"/>
      <c r="N109" s="172"/>
    </row>
    <row r="110" spans="1:14" ht="39">
      <c r="A110" s="507"/>
      <c r="B110" s="513"/>
      <c r="C110" s="602"/>
      <c r="D110" s="597"/>
      <c r="E110" s="594"/>
      <c r="F110" s="605"/>
      <c r="G110" s="54">
        <f>SUM(H110:L110)</f>
        <v>497</v>
      </c>
      <c r="H110" s="54">
        <v>98</v>
      </c>
      <c r="I110" s="54">
        <v>99</v>
      </c>
      <c r="J110" s="54">
        <v>100</v>
      </c>
      <c r="K110" s="54">
        <v>100</v>
      </c>
      <c r="L110" s="54">
        <v>100</v>
      </c>
      <c r="M110" s="49"/>
      <c r="N110" s="14" t="s">
        <v>133</v>
      </c>
    </row>
    <row r="111" spans="1:14" ht="34.5">
      <c r="A111" s="507"/>
      <c r="B111" s="513"/>
      <c r="C111" s="603"/>
      <c r="D111" s="153" t="s">
        <v>6</v>
      </c>
      <c r="E111" s="152" t="s">
        <v>152</v>
      </c>
      <c r="F111" s="606"/>
      <c r="G111" s="56" t="s">
        <v>129</v>
      </c>
      <c r="H111" s="54">
        <v>0</v>
      </c>
      <c r="I111" s="54">
        <v>1</v>
      </c>
      <c r="J111" s="54">
        <v>2</v>
      </c>
      <c r="K111" s="54">
        <v>2</v>
      </c>
      <c r="L111" s="54">
        <v>2</v>
      </c>
      <c r="M111" s="49"/>
      <c r="N111" s="14"/>
    </row>
    <row r="112" spans="1:14" ht="24" customHeight="1">
      <c r="A112" s="507" t="s">
        <v>58</v>
      </c>
      <c r="B112" s="513"/>
      <c r="C112" s="601" t="s">
        <v>141</v>
      </c>
      <c r="D112" s="595" t="s">
        <v>21</v>
      </c>
      <c r="E112" s="592" t="s">
        <v>138</v>
      </c>
      <c r="F112" s="604" t="s">
        <v>107</v>
      </c>
      <c r="G112" s="170">
        <f>SUM(H112:L112)</f>
        <v>1029</v>
      </c>
      <c r="H112" s="170">
        <v>565</v>
      </c>
      <c r="I112" s="170">
        <v>116</v>
      </c>
      <c r="J112" s="171">
        <v>116</v>
      </c>
      <c r="K112" s="171">
        <v>116</v>
      </c>
      <c r="L112" s="171">
        <v>116</v>
      </c>
      <c r="M112" s="172"/>
      <c r="N112" s="172"/>
    </row>
    <row r="113" spans="1:14" ht="24">
      <c r="A113" s="507"/>
      <c r="B113" s="513"/>
      <c r="C113" s="602"/>
      <c r="D113" s="596"/>
      <c r="E113" s="593"/>
      <c r="F113" s="605"/>
      <c r="G113" s="169">
        <f>SUM(H113:L113)</f>
        <v>749</v>
      </c>
      <c r="H113" s="34">
        <v>285</v>
      </c>
      <c r="I113" s="34">
        <v>116</v>
      </c>
      <c r="J113" s="35">
        <v>116</v>
      </c>
      <c r="K113" s="35">
        <v>116</v>
      </c>
      <c r="L113" s="35">
        <v>116</v>
      </c>
      <c r="M113" s="172"/>
      <c r="N113" s="172"/>
    </row>
    <row r="114" spans="1:14" ht="39">
      <c r="A114" s="507"/>
      <c r="B114" s="513"/>
      <c r="C114" s="602"/>
      <c r="D114" s="597"/>
      <c r="E114" s="594"/>
      <c r="F114" s="605"/>
      <c r="G114" s="54">
        <f>SUM(H114:L114)</f>
        <v>760</v>
      </c>
      <c r="H114" s="54">
        <v>285</v>
      </c>
      <c r="I114" s="54">
        <v>118</v>
      </c>
      <c r="J114" s="54">
        <v>119</v>
      </c>
      <c r="K114" s="54">
        <v>119</v>
      </c>
      <c r="L114" s="54">
        <v>119</v>
      </c>
      <c r="M114" s="49"/>
      <c r="N114" s="14" t="s">
        <v>133</v>
      </c>
    </row>
    <row r="115" spans="1:14" ht="34.5">
      <c r="A115" s="507"/>
      <c r="B115" s="513"/>
      <c r="C115" s="603"/>
      <c r="D115" s="153" t="s">
        <v>6</v>
      </c>
      <c r="E115" s="152" t="s">
        <v>152</v>
      </c>
      <c r="F115" s="606"/>
      <c r="G115" s="56" t="s">
        <v>129</v>
      </c>
      <c r="H115" s="54">
        <v>0</v>
      </c>
      <c r="I115" s="54">
        <v>2</v>
      </c>
      <c r="J115" s="54">
        <v>3</v>
      </c>
      <c r="K115" s="54">
        <v>3</v>
      </c>
      <c r="L115" s="54">
        <v>3</v>
      </c>
      <c r="M115" s="49"/>
      <c r="N115" s="14"/>
    </row>
    <row r="116" spans="1:14" ht="24" customHeight="1">
      <c r="A116" s="507" t="s">
        <v>58</v>
      </c>
      <c r="B116" s="513"/>
      <c r="C116" s="601" t="s">
        <v>142</v>
      </c>
      <c r="D116" s="595" t="s">
        <v>21</v>
      </c>
      <c r="E116" s="592" t="s">
        <v>138</v>
      </c>
      <c r="F116" s="604" t="s">
        <v>107</v>
      </c>
      <c r="G116" s="170">
        <f>SUM(H116:L116)</f>
        <v>1070</v>
      </c>
      <c r="H116" s="170">
        <v>214</v>
      </c>
      <c r="I116" s="170">
        <v>214</v>
      </c>
      <c r="J116" s="171">
        <v>214</v>
      </c>
      <c r="K116" s="171">
        <v>214</v>
      </c>
      <c r="L116" s="171">
        <v>214</v>
      </c>
      <c r="M116" s="172"/>
      <c r="N116" s="172"/>
    </row>
    <row r="117" spans="1:14" ht="24">
      <c r="A117" s="507"/>
      <c r="B117" s="513"/>
      <c r="C117" s="602"/>
      <c r="D117" s="596"/>
      <c r="E117" s="593"/>
      <c r="F117" s="605"/>
      <c r="G117" s="169">
        <f>SUM(H117:L117)</f>
        <v>1070</v>
      </c>
      <c r="H117" s="34">
        <v>214</v>
      </c>
      <c r="I117" s="34">
        <v>214</v>
      </c>
      <c r="J117" s="35">
        <v>214</v>
      </c>
      <c r="K117" s="35">
        <v>214</v>
      </c>
      <c r="L117" s="35">
        <v>214</v>
      </c>
      <c r="M117" s="172"/>
      <c r="N117" s="172"/>
    </row>
    <row r="118" spans="1:14" ht="39">
      <c r="A118" s="507"/>
      <c r="B118" s="513"/>
      <c r="C118" s="602"/>
      <c r="D118" s="597"/>
      <c r="E118" s="594"/>
      <c r="F118" s="605"/>
      <c r="G118" s="54">
        <f>SUM(H118:L118)</f>
        <v>1084</v>
      </c>
      <c r="H118" s="54">
        <v>214</v>
      </c>
      <c r="I118" s="54">
        <v>216</v>
      </c>
      <c r="J118" s="54">
        <v>218</v>
      </c>
      <c r="K118" s="54">
        <v>218</v>
      </c>
      <c r="L118" s="54">
        <v>218</v>
      </c>
      <c r="M118" s="49"/>
      <c r="N118" s="14" t="s">
        <v>133</v>
      </c>
    </row>
    <row r="119" spans="1:14" ht="34.5">
      <c r="A119" s="507"/>
      <c r="B119" s="513"/>
      <c r="C119" s="603"/>
      <c r="D119" s="153" t="s">
        <v>6</v>
      </c>
      <c r="E119" s="152" t="s">
        <v>152</v>
      </c>
      <c r="F119" s="606"/>
      <c r="G119" s="56" t="s">
        <v>129</v>
      </c>
      <c r="H119" s="54">
        <v>0</v>
      </c>
      <c r="I119" s="54">
        <v>2</v>
      </c>
      <c r="J119" s="54">
        <v>4</v>
      </c>
      <c r="K119" s="54">
        <v>4</v>
      </c>
      <c r="L119" s="54">
        <v>4</v>
      </c>
      <c r="M119" s="49"/>
      <c r="N119" s="14"/>
    </row>
    <row r="120" spans="1:14" ht="24" customHeight="1">
      <c r="A120" s="507" t="s">
        <v>58</v>
      </c>
      <c r="B120" s="513"/>
      <c r="C120" s="601" t="s">
        <v>143</v>
      </c>
      <c r="D120" s="595" t="s">
        <v>21</v>
      </c>
      <c r="E120" s="592" t="s">
        <v>138</v>
      </c>
      <c r="F120" s="604" t="s">
        <v>107</v>
      </c>
      <c r="G120" s="170">
        <f>SUM(H120:L120)</f>
        <v>1063</v>
      </c>
      <c r="H120" s="170">
        <v>213</v>
      </c>
      <c r="I120" s="170">
        <v>213</v>
      </c>
      <c r="J120" s="171">
        <v>213</v>
      </c>
      <c r="K120" s="171">
        <v>212</v>
      </c>
      <c r="L120" s="171">
        <v>212</v>
      </c>
      <c r="M120" s="172"/>
      <c r="N120" s="172"/>
    </row>
    <row r="121" spans="1:14" ht="24">
      <c r="A121" s="507"/>
      <c r="B121" s="513"/>
      <c r="C121" s="602"/>
      <c r="D121" s="596"/>
      <c r="E121" s="593"/>
      <c r="F121" s="605"/>
      <c r="G121" s="169">
        <f>SUM(H121:L121)</f>
        <v>718</v>
      </c>
      <c r="H121" s="34">
        <v>146</v>
      </c>
      <c r="I121" s="34">
        <v>151</v>
      </c>
      <c r="J121" s="35">
        <v>151</v>
      </c>
      <c r="K121" s="35">
        <v>151</v>
      </c>
      <c r="L121" s="35">
        <v>119</v>
      </c>
      <c r="M121" s="172"/>
      <c r="N121" s="172"/>
    </row>
    <row r="122" spans="1:14" ht="39">
      <c r="A122" s="507"/>
      <c r="B122" s="513"/>
      <c r="C122" s="602"/>
      <c r="D122" s="597"/>
      <c r="E122" s="594"/>
      <c r="F122" s="605"/>
      <c r="G122" s="54">
        <f>SUM(H122:L122)</f>
        <v>729</v>
      </c>
      <c r="H122" s="54">
        <v>146</v>
      </c>
      <c r="I122" s="54">
        <v>153</v>
      </c>
      <c r="J122" s="54">
        <v>154</v>
      </c>
      <c r="K122" s="54">
        <v>154</v>
      </c>
      <c r="L122" s="54">
        <v>122</v>
      </c>
      <c r="M122" s="49"/>
      <c r="N122" s="14" t="s">
        <v>144</v>
      </c>
    </row>
    <row r="123" spans="1:14" ht="34.5">
      <c r="A123" s="507"/>
      <c r="B123" s="513"/>
      <c r="C123" s="603"/>
      <c r="D123" s="153" t="s">
        <v>6</v>
      </c>
      <c r="E123" s="152" t="s">
        <v>152</v>
      </c>
      <c r="F123" s="606"/>
      <c r="G123" s="56" t="s">
        <v>129</v>
      </c>
      <c r="H123" s="54">
        <v>0</v>
      </c>
      <c r="I123" s="54">
        <v>2</v>
      </c>
      <c r="J123" s="54">
        <v>3</v>
      </c>
      <c r="K123" s="54">
        <v>3</v>
      </c>
      <c r="L123" s="54">
        <v>3</v>
      </c>
      <c r="M123" s="49"/>
      <c r="N123" s="14"/>
    </row>
    <row r="124" spans="1:14" ht="24" hidden="1">
      <c r="A124" s="507" t="s">
        <v>58</v>
      </c>
      <c r="B124" s="513"/>
      <c r="C124" s="601" t="s">
        <v>145</v>
      </c>
      <c r="D124" s="595" t="s">
        <v>21</v>
      </c>
      <c r="E124" s="592" t="s">
        <v>138</v>
      </c>
      <c r="F124" s="604" t="s">
        <v>107</v>
      </c>
      <c r="G124" s="170">
        <f>SUM(H124:L124)</f>
        <v>2278</v>
      </c>
      <c r="H124" s="170">
        <v>1026</v>
      </c>
      <c r="I124" s="170">
        <v>313</v>
      </c>
      <c r="J124" s="171">
        <v>313</v>
      </c>
      <c r="K124" s="171">
        <v>313</v>
      </c>
      <c r="L124" s="171">
        <v>313</v>
      </c>
      <c r="M124" s="172"/>
      <c r="N124" s="172"/>
    </row>
    <row r="125" spans="1:14" ht="24" hidden="1">
      <c r="A125" s="507"/>
      <c r="B125" s="513"/>
      <c r="C125" s="602"/>
      <c r="D125" s="596"/>
      <c r="E125" s="593"/>
      <c r="F125" s="605"/>
      <c r="G125" s="169">
        <f>SUM(H125:L125)</f>
        <v>0</v>
      </c>
      <c r="H125" s="34">
        <v>0</v>
      </c>
      <c r="I125" s="34">
        <v>0</v>
      </c>
      <c r="J125" s="35">
        <v>0</v>
      </c>
      <c r="K125" s="35">
        <v>0</v>
      </c>
      <c r="L125" s="35">
        <v>0</v>
      </c>
      <c r="M125" s="172"/>
      <c r="N125" s="173" t="s">
        <v>146</v>
      </c>
    </row>
    <row r="126" spans="1:14" ht="24" customHeight="1">
      <c r="A126" s="507" t="s">
        <v>58</v>
      </c>
      <c r="B126" s="513"/>
      <c r="C126" s="601" t="s">
        <v>147</v>
      </c>
      <c r="D126" s="595" t="s">
        <v>21</v>
      </c>
      <c r="E126" s="592" t="s">
        <v>138</v>
      </c>
      <c r="F126" s="592" t="s">
        <v>107</v>
      </c>
      <c r="G126" s="170">
        <f>SUM(H126:L126)</f>
        <v>542</v>
      </c>
      <c r="H126" s="170">
        <v>107</v>
      </c>
      <c r="I126" s="170">
        <v>108</v>
      </c>
      <c r="J126" s="171">
        <v>109</v>
      </c>
      <c r="K126" s="171">
        <v>109</v>
      </c>
      <c r="L126" s="171">
        <v>109</v>
      </c>
      <c r="M126" s="172"/>
      <c r="N126" s="172"/>
    </row>
    <row r="127" spans="1:14" ht="24">
      <c r="A127" s="507"/>
      <c r="B127" s="513"/>
      <c r="C127" s="602"/>
      <c r="D127" s="596"/>
      <c r="E127" s="593"/>
      <c r="F127" s="593"/>
      <c r="G127" s="169">
        <f>SUM(H127:L127)</f>
        <v>240</v>
      </c>
      <c r="H127" s="34">
        <v>45</v>
      </c>
      <c r="I127" s="34">
        <v>49</v>
      </c>
      <c r="J127" s="35">
        <v>49</v>
      </c>
      <c r="K127" s="35">
        <v>49</v>
      </c>
      <c r="L127" s="35">
        <v>48</v>
      </c>
      <c r="M127" s="172"/>
      <c r="N127" s="172"/>
    </row>
    <row r="128" spans="1:14" ht="39">
      <c r="A128" s="507"/>
      <c r="B128" s="513"/>
      <c r="C128" s="602"/>
      <c r="D128" s="597"/>
      <c r="E128" s="594"/>
      <c r="F128" s="593"/>
      <c r="G128" s="54">
        <f>SUM(H128:L128)</f>
        <v>244</v>
      </c>
      <c r="H128" s="54">
        <v>45</v>
      </c>
      <c r="I128" s="54">
        <v>50</v>
      </c>
      <c r="J128" s="54">
        <v>50</v>
      </c>
      <c r="K128" s="54">
        <v>50</v>
      </c>
      <c r="L128" s="54">
        <v>49</v>
      </c>
      <c r="M128" s="49"/>
      <c r="N128" s="14" t="s">
        <v>144</v>
      </c>
    </row>
    <row r="129" spans="1:14" ht="34.5">
      <c r="A129" s="507"/>
      <c r="B129" s="513"/>
      <c r="C129" s="603"/>
      <c r="D129" s="153" t="s">
        <v>6</v>
      </c>
      <c r="E129" s="152" t="s">
        <v>152</v>
      </c>
      <c r="F129" s="594"/>
      <c r="G129" s="56" t="s">
        <v>129</v>
      </c>
      <c r="H129" s="54">
        <v>0</v>
      </c>
      <c r="I129" s="54">
        <v>1</v>
      </c>
      <c r="J129" s="54">
        <v>1</v>
      </c>
      <c r="K129" s="54">
        <v>1</v>
      </c>
      <c r="L129" s="54">
        <v>1</v>
      </c>
      <c r="M129" s="49"/>
      <c r="N129" s="14"/>
    </row>
    <row r="130" spans="1:14" ht="24" customHeight="1">
      <c r="A130" s="507" t="s">
        <v>58</v>
      </c>
      <c r="B130" s="513"/>
      <c r="C130" s="598" t="s">
        <v>148</v>
      </c>
      <c r="D130" s="595" t="s">
        <v>21</v>
      </c>
      <c r="E130" s="592" t="s">
        <v>138</v>
      </c>
      <c r="F130" s="592" t="s">
        <v>107</v>
      </c>
      <c r="G130" s="170">
        <f>SUM(H130:L130)</f>
        <v>280</v>
      </c>
      <c r="H130" s="170">
        <v>56</v>
      </c>
      <c r="I130" s="170">
        <v>56</v>
      </c>
      <c r="J130" s="171">
        <v>56</v>
      </c>
      <c r="K130" s="171">
        <v>56</v>
      </c>
      <c r="L130" s="171">
        <v>56</v>
      </c>
      <c r="M130" s="172"/>
      <c r="N130" s="172"/>
    </row>
    <row r="131" spans="1:14" ht="24">
      <c r="A131" s="507"/>
      <c r="B131" s="513"/>
      <c r="C131" s="599"/>
      <c r="D131" s="596"/>
      <c r="E131" s="593"/>
      <c r="F131" s="593"/>
      <c r="G131" s="169">
        <f>SUM(H131:L131)</f>
        <v>280</v>
      </c>
      <c r="H131" s="34">
        <v>56</v>
      </c>
      <c r="I131" s="34">
        <v>56</v>
      </c>
      <c r="J131" s="35">
        <v>56</v>
      </c>
      <c r="K131" s="35">
        <v>56</v>
      </c>
      <c r="L131" s="35">
        <v>56</v>
      </c>
      <c r="M131" s="172"/>
      <c r="N131" s="172"/>
    </row>
    <row r="132" spans="1:14" ht="39">
      <c r="A132" s="507"/>
      <c r="B132" s="513"/>
      <c r="C132" s="599"/>
      <c r="D132" s="597"/>
      <c r="E132" s="594"/>
      <c r="F132" s="593"/>
      <c r="G132" s="54">
        <f>SUM(H132:L132)</f>
        <v>287</v>
      </c>
      <c r="H132" s="54">
        <v>56</v>
      </c>
      <c r="I132" s="54">
        <v>57</v>
      </c>
      <c r="J132" s="54">
        <v>58</v>
      </c>
      <c r="K132" s="54">
        <v>58</v>
      </c>
      <c r="L132" s="54">
        <v>58</v>
      </c>
      <c r="M132" s="49"/>
      <c r="N132" s="14" t="s">
        <v>144</v>
      </c>
    </row>
    <row r="133" spans="1:14" ht="34.5">
      <c r="A133" s="507"/>
      <c r="B133" s="513"/>
      <c r="C133" s="600"/>
      <c r="D133" s="153" t="s">
        <v>6</v>
      </c>
      <c r="E133" s="152" t="s">
        <v>152</v>
      </c>
      <c r="F133" s="594"/>
      <c r="G133" s="56" t="s">
        <v>129</v>
      </c>
      <c r="H133" s="54">
        <v>0</v>
      </c>
      <c r="I133" s="54">
        <v>1</v>
      </c>
      <c r="J133" s="54">
        <v>2</v>
      </c>
      <c r="K133" s="54">
        <v>2</v>
      </c>
      <c r="L133" s="54">
        <v>2</v>
      </c>
      <c r="M133" s="49"/>
      <c r="N133" s="14"/>
    </row>
    <row r="134" spans="1:14" ht="56.25">
      <c r="A134" s="507" t="s">
        <v>58</v>
      </c>
      <c r="B134" s="513"/>
      <c r="C134" s="598" t="s">
        <v>149</v>
      </c>
      <c r="D134" s="595" t="s">
        <v>21</v>
      </c>
      <c r="E134" s="592" t="s">
        <v>138</v>
      </c>
      <c r="F134" s="592" t="s">
        <v>107</v>
      </c>
      <c r="G134" s="170">
        <f>SUM(H134:L134)</f>
        <v>500</v>
      </c>
      <c r="H134" s="170">
        <v>100</v>
      </c>
      <c r="I134" s="170">
        <v>100</v>
      </c>
      <c r="J134" s="171">
        <v>100</v>
      </c>
      <c r="K134" s="171">
        <v>100</v>
      </c>
      <c r="L134" s="171">
        <v>100</v>
      </c>
      <c r="M134" s="174"/>
      <c r="N134" s="175" t="s">
        <v>150</v>
      </c>
    </row>
    <row r="135" spans="1:14" ht="24">
      <c r="A135" s="507"/>
      <c r="B135" s="513"/>
      <c r="C135" s="599"/>
      <c r="D135" s="596"/>
      <c r="E135" s="593"/>
      <c r="F135" s="593"/>
      <c r="G135" s="169">
        <f>SUM(H135:L135)</f>
        <v>270</v>
      </c>
      <c r="H135" s="34">
        <v>50</v>
      </c>
      <c r="I135" s="34">
        <v>55</v>
      </c>
      <c r="J135" s="35">
        <v>55</v>
      </c>
      <c r="K135" s="35">
        <v>55</v>
      </c>
      <c r="L135" s="35">
        <v>55</v>
      </c>
      <c r="M135" s="174"/>
      <c r="N135" s="172"/>
    </row>
    <row r="136" spans="1:14" ht="39">
      <c r="A136" s="507"/>
      <c r="B136" s="513"/>
      <c r="C136" s="599"/>
      <c r="D136" s="597"/>
      <c r="E136" s="594"/>
      <c r="F136" s="593"/>
      <c r="G136" s="54">
        <f>SUM(H136:L136)</f>
        <v>277</v>
      </c>
      <c r="H136" s="54">
        <v>50</v>
      </c>
      <c r="I136" s="54">
        <v>56</v>
      </c>
      <c r="J136" s="54">
        <v>57</v>
      </c>
      <c r="K136" s="54">
        <v>57</v>
      </c>
      <c r="L136" s="54">
        <v>57</v>
      </c>
      <c r="M136" s="49"/>
      <c r="N136" s="14" t="s">
        <v>144</v>
      </c>
    </row>
    <row r="137" spans="1:14" ht="34.5">
      <c r="A137" s="507"/>
      <c r="B137" s="513"/>
      <c r="C137" s="600"/>
      <c r="D137" s="153" t="s">
        <v>6</v>
      </c>
      <c r="E137" s="152" t="s">
        <v>152</v>
      </c>
      <c r="F137" s="594"/>
      <c r="G137" s="56" t="s">
        <v>129</v>
      </c>
      <c r="H137" s="54">
        <v>0</v>
      </c>
      <c r="I137" s="54">
        <v>1</v>
      </c>
      <c r="J137" s="54">
        <v>2</v>
      </c>
      <c r="K137" s="54">
        <v>2</v>
      </c>
      <c r="L137" s="54">
        <v>2</v>
      </c>
      <c r="M137" s="49"/>
      <c r="N137" s="14"/>
    </row>
    <row r="138" spans="1:14" ht="24" customHeight="1">
      <c r="A138" s="507" t="s">
        <v>58</v>
      </c>
      <c r="B138" s="513"/>
      <c r="C138" s="598" t="s">
        <v>151</v>
      </c>
      <c r="D138" s="595" t="s">
        <v>21</v>
      </c>
      <c r="E138" s="592" t="s">
        <v>138</v>
      </c>
      <c r="F138" s="592" t="s">
        <v>107</v>
      </c>
      <c r="G138" s="170">
        <f>SUM(H138:L138)</f>
        <v>964</v>
      </c>
      <c r="H138" s="170">
        <v>233</v>
      </c>
      <c r="I138" s="170">
        <v>177</v>
      </c>
      <c r="J138" s="171">
        <v>177</v>
      </c>
      <c r="K138" s="171">
        <v>177</v>
      </c>
      <c r="L138" s="171">
        <v>200</v>
      </c>
      <c r="M138" s="172"/>
      <c r="N138" s="172"/>
    </row>
    <row r="139" spans="1:14" ht="24">
      <c r="A139" s="507"/>
      <c r="B139" s="513"/>
      <c r="C139" s="599"/>
      <c r="D139" s="596"/>
      <c r="E139" s="593"/>
      <c r="F139" s="593"/>
      <c r="G139" s="169">
        <f>SUM(H139:L139)</f>
        <v>215</v>
      </c>
      <c r="H139" s="34">
        <v>43</v>
      </c>
      <c r="I139" s="34">
        <v>43</v>
      </c>
      <c r="J139" s="35">
        <v>43</v>
      </c>
      <c r="K139" s="35">
        <v>43</v>
      </c>
      <c r="L139" s="35">
        <v>43</v>
      </c>
      <c r="M139" s="172"/>
      <c r="N139" s="172"/>
    </row>
    <row r="140" spans="1:14" ht="39">
      <c r="A140" s="507"/>
      <c r="B140" s="513"/>
      <c r="C140" s="599"/>
      <c r="D140" s="597"/>
      <c r="E140" s="594"/>
      <c r="F140" s="593"/>
      <c r="G140" s="54">
        <f>SUM(H140:L140)</f>
        <v>219</v>
      </c>
      <c r="H140" s="54">
        <v>43</v>
      </c>
      <c r="I140" s="54">
        <v>44</v>
      </c>
      <c r="J140" s="54">
        <v>44</v>
      </c>
      <c r="K140" s="54">
        <v>44</v>
      </c>
      <c r="L140" s="54">
        <v>44</v>
      </c>
      <c r="M140" s="49"/>
      <c r="N140" s="14" t="s">
        <v>144</v>
      </c>
    </row>
    <row r="141" spans="1:14" ht="34.5">
      <c r="A141" s="507"/>
      <c r="B141" s="513"/>
      <c r="C141" s="600"/>
      <c r="D141" s="153" t="s">
        <v>6</v>
      </c>
      <c r="E141" s="152" t="s">
        <v>152</v>
      </c>
      <c r="F141" s="594"/>
      <c r="G141" s="56" t="s">
        <v>129</v>
      </c>
      <c r="H141" s="119">
        <v>0</v>
      </c>
      <c r="I141" s="54">
        <v>1</v>
      </c>
      <c r="J141" s="119">
        <v>1</v>
      </c>
      <c r="K141" s="119">
        <v>1</v>
      </c>
      <c r="L141" s="119">
        <v>1</v>
      </c>
      <c r="M141" s="49"/>
      <c r="N141" s="14"/>
    </row>
    <row r="142" spans="1:14" ht="24" customHeight="1">
      <c r="A142" s="507" t="s">
        <v>58</v>
      </c>
      <c r="B142" s="513"/>
      <c r="C142" s="589" t="s">
        <v>153</v>
      </c>
      <c r="D142" s="595" t="s">
        <v>21</v>
      </c>
      <c r="E142" s="592" t="s">
        <v>73</v>
      </c>
      <c r="F142" s="592" t="s">
        <v>107</v>
      </c>
      <c r="G142" s="170">
        <f>SUM(H142:L142)</f>
        <v>7224</v>
      </c>
      <c r="H142" s="170">
        <v>2408</v>
      </c>
      <c r="I142" s="170">
        <v>2408</v>
      </c>
      <c r="J142" s="171">
        <v>2408</v>
      </c>
      <c r="K142" s="171">
        <v>0</v>
      </c>
      <c r="L142" s="171">
        <v>0</v>
      </c>
    </row>
    <row r="143" spans="1:14" ht="24">
      <c r="A143" s="507"/>
      <c r="B143" s="513"/>
      <c r="C143" s="590"/>
      <c r="D143" s="596"/>
      <c r="E143" s="593"/>
      <c r="F143" s="593"/>
      <c r="G143" s="169">
        <f>SUM(H143:L143)</f>
        <v>6858</v>
      </c>
      <c r="H143" s="34">
        <v>2286</v>
      </c>
      <c r="I143" s="34">
        <v>2286</v>
      </c>
      <c r="J143" s="35">
        <v>2286</v>
      </c>
      <c r="K143" s="46">
        <v>0</v>
      </c>
      <c r="L143" s="46">
        <v>0</v>
      </c>
    </row>
    <row r="144" spans="1:14" ht="24">
      <c r="A144" s="507"/>
      <c r="B144" s="513"/>
      <c r="C144" s="590"/>
      <c r="D144" s="597"/>
      <c r="E144" s="594"/>
      <c r="F144" s="593"/>
      <c r="G144" s="54">
        <f>SUM(H144:L144)</f>
        <v>6922</v>
      </c>
      <c r="H144" s="54">
        <v>2286</v>
      </c>
      <c r="I144" s="54">
        <v>2307</v>
      </c>
      <c r="J144" s="54">
        <v>2329</v>
      </c>
      <c r="K144" s="95">
        <v>0</v>
      </c>
      <c r="L144" s="95">
        <v>0</v>
      </c>
    </row>
    <row r="145" spans="1:14" ht="39">
      <c r="A145" s="507"/>
      <c r="B145" s="513"/>
      <c r="C145" s="591"/>
      <c r="D145" s="153" t="s">
        <v>6</v>
      </c>
      <c r="E145" s="152" t="s">
        <v>128</v>
      </c>
      <c r="F145" s="594"/>
      <c r="G145" s="56" t="s">
        <v>129</v>
      </c>
      <c r="H145" s="54">
        <v>0</v>
      </c>
      <c r="I145" s="54">
        <v>21</v>
      </c>
      <c r="J145" s="54">
        <v>43</v>
      </c>
      <c r="K145" s="95">
        <v>0</v>
      </c>
      <c r="L145" s="95">
        <v>0</v>
      </c>
      <c r="M145" s="49"/>
      <c r="N145" s="14" t="s">
        <v>133</v>
      </c>
    </row>
    <row r="146" spans="1:14" ht="24" customHeight="1">
      <c r="A146" s="507" t="s">
        <v>58</v>
      </c>
      <c r="B146" s="513"/>
      <c r="C146" s="589" t="s">
        <v>154</v>
      </c>
      <c r="D146" s="595" t="s">
        <v>21</v>
      </c>
      <c r="E146" s="592" t="s">
        <v>155</v>
      </c>
      <c r="F146" s="592" t="s">
        <v>107</v>
      </c>
      <c r="G146" s="170">
        <f>SUM(H146:L146)</f>
        <v>9069</v>
      </c>
      <c r="H146" s="170">
        <v>3023</v>
      </c>
      <c r="I146" s="170">
        <v>3023</v>
      </c>
      <c r="J146" s="171">
        <v>3023</v>
      </c>
      <c r="K146" s="171">
        <v>0</v>
      </c>
      <c r="L146" s="171">
        <v>0</v>
      </c>
      <c r="M146" s="49"/>
      <c r="N146" s="14"/>
    </row>
    <row r="147" spans="1:14" ht="24">
      <c r="A147" s="507"/>
      <c r="B147" s="513"/>
      <c r="C147" s="590"/>
      <c r="D147" s="596"/>
      <c r="E147" s="593"/>
      <c r="F147" s="593"/>
      <c r="G147" s="169">
        <f>SUM(H147:L147)</f>
        <v>7419</v>
      </c>
      <c r="H147" s="34">
        <v>2473</v>
      </c>
      <c r="I147" s="34">
        <v>2473</v>
      </c>
      <c r="J147" s="35">
        <v>2473</v>
      </c>
      <c r="K147" s="46">
        <v>0</v>
      </c>
      <c r="L147" s="46">
        <v>0</v>
      </c>
      <c r="M147" s="172"/>
      <c r="N147" s="172"/>
    </row>
    <row r="148" spans="1:14" ht="24">
      <c r="A148" s="507"/>
      <c r="B148" s="513"/>
      <c r="C148" s="590"/>
      <c r="D148" s="597"/>
      <c r="E148" s="594"/>
      <c r="F148" s="593"/>
      <c r="G148" s="54">
        <f>SUM(H148:L148)</f>
        <v>7489</v>
      </c>
      <c r="H148" s="54">
        <v>2473</v>
      </c>
      <c r="I148" s="54">
        <v>2497</v>
      </c>
      <c r="J148" s="54">
        <v>2519</v>
      </c>
      <c r="K148" s="95">
        <v>0</v>
      </c>
      <c r="L148" s="95">
        <v>0</v>
      </c>
      <c r="M148" s="172"/>
      <c r="N148" s="172"/>
    </row>
    <row r="149" spans="1:14" ht="39">
      <c r="A149" s="507"/>
      <c r="B149" s="513"/>
      <c r="C149" s="591"/>
      <c r="D149" s="153" t="s">
        <v>6</v>
      </c>
      <c r="E149" s="152" t="s">
        <v>128</v>
      </c>
      <c r="F149" s="594"/>
      <c r="G149" s="56" t="s">
        <v>129</v>
      </c>
      <c r="H149" s="54">
        <v>0</v>
      </c>
      <c r="I149" s="54">
        <v>24</v>
      </c>
      <c r="J149" s="54">
        <v>46</v>
      </c>
      <c r="K149" s="95">
        <v>0</v>
      </c>
      <c r="L149" s="95">
        <v>0</v>
      </c>
      <c r="M149" s="49"/>
      <c r="N149" s="14" t="s">
        <v>160</v>
      </c>
    </row>
    <row r="150" spans="1:14" ht="24" customHeight="1">
      <c r="A150" s="507" t="s">
        <v>58</v>
      </c>
      <c r="B150" s="513"/>
      <c r="C150" s="589" t="s">
        <v>156</v>
      </c>
      <c r="D150" s="595" t="s">
        <v>21</v>
      </c>
      <c r="E150" s="592" t="s">
        <v>138</v>
      </c>
      <c r="F150" s="592" t="s">
        <v>107</v>
      </c>
      <c r="G150" s="170">
        <f>SUM(H150:L150)</f>
        <v>3825</v>
      </c>
      <c r="H150" s="170">
        <v>1275</v>
      </c>
      <c r="I150" s="170">
        <v>1275</v>
      </c>
      <c r="J150" s="171">
        <v>1275</v>
      </c>
      <c r="K150" s="171">
        <v>0</v>
      </c>
      <c r="L150" s="171">
        <v>0</v>
      </c>
      <c r="M150" s="49"/>
      <c r="N150" s="14"/>
    </row>
    <row r="151" spans="1:14" ht="24">
      <c r="A151" s="507"/>
      <c r="B151" s="513"/>
      <c r="C151" s="590"/>
      <c r="D151" s="596"/>
      <c r="E151" s="593"/>
      <c r="F151" s="593"/>
      <c r="G151" s="169">
        <f>SUM(H151:L151)</f>
        <v>3607</v>
      </c>
      <c r="H151" s="34">
        <v>1184</v>
      </c>
      <c r="I151" s="34">
        <v>1184</v>
      </c>
      <c r="J151" s="35">
        <v>1239</v>
      </c>
      <c r="K151" s="46">
        <v>0</v>
      </c>
      <c r="L151" s="46">
        <v>0</v>
      </c>
      <c r="M151" s="172"/>
      <c r="N151" s="172"/>
    </row>
    <row r="152" spans="1:14" ht="24">
      <c r="A152" s="507"/>
      <c r="B152" s="513"/>
      <c r="C152" s="590"/>
      <c r="D152" s="597"/>
      <c r="E152" s="594"/>
      <c r="F152" s="593"/>
      <c r="G152" s="54">
        <f>SUM(H152:L152)</f>
        <v>3641</v>
      </c>
      <c r="H152" s="54">
        <v>1184</v>
      </c>
      <c r="I152" s="54">
        <v>1195</v>
      </c>
      <c r="J152" s="54">
        <v>1262</v>
      </c>
      <c r="K152" s="95">
        <v>0</v>
      </c>
      <c r="L152" s="95">
        <v>0</v>
      </c>
      <c r="M152" s="172"/>
      <c r="N152" s="172"/>
    </row>
    <row r="153" spans="1:14" ht="39">
      <c r="A153" s="507"/>
      <c r="B153" s="513"/>
      <c r="C153" s="591"/>
      <c r="D153" s="153" t="s">
        <v>6</v>
      </c>
      <c r="E153" s="152" t="s">
        <v>128</v>
      </c>
      <c r="F153" s="594"/>
      <c r="G153" s="56" t="s">
        <v>129</v>
      </c>
      <c r="H153" s="54">
        <v>0</v>
      </c>
      <c r="I153" s="54">
        <v>11</v>
      </c>
      <c r="J153" s="54">
        <v>23</v>
      </c>
      <c r="K153" s="95">
        <v>0</v>
      </c>
      <c r="L153" s="95">
        <v>0</v>
      </c>
      <c r="M153" s="49"/>
      <c r="N153" s="14" t="s">
        <v>133</v>
      </c>
    </row>
    <row r="154" spans="1:14" ht="24" customHeight="1">
      <c r="A154" s="507" t="s">
        <v>58</v>
      </c>
      <c r="B154" s="513"/>
      <c r="C154" s="589" t="s">
        <v>157</v>
      </c>
      <c r="D154" s="595" t="s">
        <v>21</v>
      </c>
      <c r="E154" s="592" t="s">
        <v>138</v>
      </c>
      <c r="F154" s="592" t="s">
        <v>107</v>
      </c>
      <c r="G154" s="170">
        <f>SUM(H154:L154)</f>
        <v>17205</v>
      </c>
      <c r="H154" s="170">
        <v>3453</v>
      </c>
      <c r="I154" s="170">
        <v>3433</v>
      </c>
      <c r="J154" s="171">
        <v>3433</v>
      </c>
      <c r="K154" s="171">
        <v>3453</v>
      </c>
      <c r="L154" s="171">
        <v>3433</v>
      </c>
      <c r="M154" s="49"/>
      <c r="N154" s="14"/>
    </row>
    <row r="155" spans="1:14" ht="24">
      <c r="A155" s="507"/>
      <c r="B155" s="513"/>
      <c r="C155" s="590"/>
      <c r="D155" s="596"/>
      <c r="E155" s="593"/>
      <c r="F155" s="593"/>
      <c r="G155" s="169">
        <f>SUM(H155:L155)</f>
        <v>14493</v>
      </c>
      <c r="H155" s="34">
        <v>2909</v>
      </c>
      <c r="I155" s="34">
        <v>2892</v>
      </c>
      <c r="J155" s="34">
        <v>2892</v>
      </c>
      <c r="K155" s="34">
        <v>2908</v>
      </c>
      <c r="L155" s="34">
        <v>2892</v>
      </c>
      <c r="M155" s="172"/>
      <c r="N155" s="172"/>
    </row>
    <row r="156" spans="1:14" ht="24">
      <c r="A156" s="507"/>
      <c r="B156" s="513"/>
      <c r="C156" s="590"/>
      <c r="D156" s="597"/>
      <c r="E156" s="594"/>
      <c r="F156" s="593"/>
      <c r="G156" s="54">
        <f>SUM(H156:L156)</f>
        <v>14703</v>
      </c>
      <c r="H156" s="54">
        <v>2909</v>
      </c>
      <c r="I156" s="54">
        <v>2919</v>
      </c>
      <c r="J156" s="54">
        <v>2953</v>
      </c>
      <c r="K156" s="54">
        <v>2969</v>
      </c>
      <c r="L156" s="54">
        <v>2953</v>
      </c>
      <c r="M156" s="172"/>
      <c r="N156" s="172"/>
    </row>
    <row r="157" spans="1:14" ht="39">
      <c r="A157" s="507"/>
      <c r="B157" s="513"/>
      <c r="C157" s="591"/>
      <c r="D157" s="153" t="s">
        <v>6</v>
      </c>
      <c r="E157" s="152" t="s">
        <v>152</v>
      </c>
      <c r="F157" s="594"/>
      <c r="G157" s="56" t="s">
        <v>129</v>
      </c>
      <c r="H157" s="54">
        <v>0</v>
      </c>
      <c r="I157" s="54">
        <v>27</v>
      </c>
      <c r="J157" s="54">
        <v>61</v>
      </c>
      <c r="K157" s="54">
        <v>61</v>
      </c>
      <c r="L157" s="54">
        <v>61</v>
      </c>
      <c r="M157" s="49"/>
      <c r="N157" s="14" t="s">
        <v>133</v>
      </c>
    </row>
    <row r="158" spans="1:14" ht="24" customHeight="1">
      <c r="A158" s="507" t="s">
        <v>58</v>
      </c>
      <c r="B158" s="513"/>
      <c r="C158" s="589" t="s">
        <v>158</v>
      </c>
      <c r="D158" s="595" t="s">
        <v>21</v>
      </c>
      <c r="E158" s="592" t="s">
        <v>73</v>
      </c>
      <c r="F158" s="592" t="s">
        <v>107</v>
      </c>
      <c r="G158" s="170">
        <f>SUM(H158:L158)</f>
        <v>6921</v>
      </c>
      <c r="H158" s="170">
        <v>2307</v>
      </c>
      <c r="I158" s="170">
        <v>2307</v>
      </c>
      <c r="J158" s="171">
        <v>2307</v>
      </c>
      <c r="K158" s="171">
        <v>0</v>
      </c>
      <c r="L158" s="171">
        <v>0</v>
      </c>
      <c r="M158" s="49"/>
      <c r="N158" s="14"/>
    </row>
    <row r="159" spans="1:14" ht="24">
      <c r="A159" s="507"/>
      <c r="B159" s="513"/>
      <c r="C159" s="590"/>
      <c r="D159" s="596"/>
      <c r="E159" s="593"/>
      <c r="F159" s="593"/>
      <c r="G159" s="169">
        <f>SUM(H159:L159)</f>
        <v>5466</v>
      </c>
      <c r="H159" s="34">
        <v>1737</v>
      </c>
      <c r="I159" s="34">
        <v>1822</v>
      </c>
      <c r="J159" s="35">
        <v>1907</v>
      </c>
      <c r="K159" s="46">
        <v>0</v>
      </c>
      <c r="L159" s="46">
        <v>0</v>
      </c>
      <c r="M159" s="172"/>
      <c r="N159" s="172"/>
    </row>
    <row r="160" spans="1:14" ht="24">
      <c r="A160" s="507"/>
      <c r="B160" s="513"/>
      <c r="C160" s="590"/>
      <c r="D160" s="597"/>
      <c r="E160" s="594"/>
      <c r="F160" s="593"/>
      <c r="G160" s="54">
        <f>SUM(H160:L160)</f>
        <v>5519</v>
      </c>
      <c r="H160" s="54">
        <v>1737</v>
      </c>
      <c r="I160" s="54">
        <v>1839</v>
      </c>
      <c r="J160" s="54">
        <v>1943</v>
      </c>
      <c r="K160" s="95">
        <v>0</v>
      </c>
      <c r="L160" s="95">
        <v>0</v>
      </c>
      <c r="M160" s="172"/>
      <c r="N160" s="172"/>
    </row>
    <row r="161" spans="1:14" ht="39">
      <c r="A161" s="507"/>
      <c r="B161" s="513"/>
      <c r="C161" s="591"/>
      <c r="D161" s="153" t="s">
        <v>6</v>
      </c>
      <c r="E161" s="152" t="s">
        <v>128</v>
      </c>
      <c r="F161" s="594"/>
      <c r="G161" s="56" t="s">
        <v>129</v>
      </c>
      <c r="H161" s="54">
        <v>0</v>
      </c>
      <c r="I161" s="54">
        <v>17</v>
      </c>
      <c r="J161" s="54">
        <v>36</v>
      </c>
      <c r="K161" s="95">
        <v>0</v>
      </c>
      <c r="L161" s="95">
        <v>0</v>
      </c>
      <c r="M161" s="49"/>
      <c r="N161" s="14" t="s">
        <v>160</v>
      </c>
    </row>
    <row r="162" spans="1:14" ht="24" customHeight="1">
      <c r="A162" s="507" t="s">
        <v>58</v>
      </c>
      <c r="B162" s="513"/>
      <c r="C162" s="589" t="s">
        <v>159</v>
      </c>
      <c r="D162" s="595" t="s">
        <v>21</v>
      </c>
      <c r="E162" s="592" t="s">
        <v>155</v>
      </c>
      <c r="F162" s="592" t="s">
        <v>107</v>
      </c>
      <c r="G162" s="170">
        <f>SUM(H162:L162)</f>
        <v>7740</v>
      </c>
      <c r="H162" s="170">
        <v>2580</v>
      </c>
      <c r="I162" s="170">
        <v>2580</v>
      </c>
      <c r="J162" s="171">
        <v>2580</v>
      </c>
      <c r="K162" s="171">
        <v>0</v>
      </c>
      <c r="L162" s="171">
        <v>0</v>
      </c>
      <c r="M162" s="49"/>
      <c r="N162" s="14"/>
    </row>
    <row r="163" spans="1:14" ht="24">
      <c r="A163" s="507"/>
      <c r="B163" s="513"/>
      <c r="C163" s="590"/>
      <c r="D163" s="596"/>
      <c r="E163" s="593"/>
      <c r="F163" s="593"/>
      <c r="G163" s="169">
        <f>SUM(H163:L163)</f>
        <v>4632</v>
      </c>
      <c r="H163" s="34">
        <v>1544</v>
      </c>
      <c r="I163" s="34">
        <v>1544</v>
      </c>
      <c r="J163" s="35">
        <v>1544</v>
      </c>
      <c r="K163" s="46">
        <v>0</v>
      </c>
      <c r="L163" s="46">
        <v>0</v>
      </c>
      <c r="M163" s="172"/>
      <c r="N163" s="172"/>
    </row>
    <row r="164" spans="1:14" ht="24">
      <c r="A164" s="507"/>
      <c r="B164" s="513"/>
      <c r="C164" s="590"/>
      <c r="D164" s="597"/>
      <c r="E164" s="594"/>
      <c r="F164" s="593"/>
      <c r="G164" s="54">
        <f>SUM(H164:L164)</f>
        <v>4676</v>
      </c>
      <c r="H164" s="54">
        <v>1544</v>
      </c>
      <c r="I164" s="54">
        <v>1559</v>
      </c>
      <c r="J164" s="54">
        <v>1573</v>
      </c>
      <c r="K164" s="95">
        <v>0</v>
      </c>
      <c r="L164" s="95">
        <v>0</v>
      </c>
      <c r="M164" s="172"/>
      <c r="N164" s="172"/>
    </row>
    <row r="165" spans="1:14" ht="39">
      <c r="A165" s="507"/>
      <c r="B165" s="513"/>
      <c r="C165" s="591"/>
      <c r="D165" s="153" t="s">
        <v>6</v>
      </c>
      <c r="E165" s="152" t="s">
        <v>128</v>
      </c>
      <c r="F165" s="594"/>
      <c r="G165" s="56" t="s">
        <v>41</v>
      </c>
      <c r="H165" s="119">
        <v>0</v>
      </c>
      <c r="I165" s="119">
        <v>15</v>
      </c>
      <c r="J165" s="119">
        <v>29</v>
      </c>
      <c r="K165" s="120">
        <v>0</v>
      </c>
      <c r="L165" s="120">
        <v>0</v>
      </c>
      <c r="M165" s="49"/>
      <c r="N165" s="14" t="s">
        <v>160</v>
      </c>
    </row>
    <row r="166" spans="1:14" ht="36.75" customHeight="1">
      <c r="A166" s="507" t="s">
        <v>30</v>
      </c>
      <c r="B166" s="513"/>
      <c r="C166" s="580" t="s">
        <v>161</v>
      </c>
      <c r="D166" s="583" t="s">
        <v>21</v>
      </c>
      <c r="E166" s="586" t="s">
        <v>138</v>
      </c>
      <c r="F166" s="586" t="s">
        <v>74</v>
      </c>
      <c r="G166" s="186">
        <f t="shared" ref="G166:G195" si="6">SUM(H166:L166)</f>
        <v>256512</v>
      </c>
      <c r="H166" s="186">
        <v>16043</v>
      </c>
      <c r="I166" s="186">
        <v>64125</v>
      </c>
      <c r="J166" s="187">
        <v>64125</v>
      </c>
      <c r="K166" s="187">
        <v>64125</v>
      </c>
      <c r="L166" s="187">
        <v>48094</v>
      </c>
      <c r="M166" s="188"/>
      <c r="N166" s="188"/>
    </row>
    <row r="167" spans="1:14" ht="42.75" customHeight="1">
      <c r="A167" s="507"/>
      <c r="B167" s="513"/>
      <c r="C167" s="581"/>
      <c r="D167" s="584"/>
      <c r="E167" s="587"/>
      <c r="F167" s="587"/>
      <c r="G167" s="189">
        <f t="shared" si="6"/>
        <v>256512</v>
      </c>
      <c r="H167" s="189">
        <v>16043</v>
      </c>
      <c r="I167" s="189">
        <v>64125</v>
      </c>
      <c r="J167" s="190">
        <v>64125</v>
      </c>
      <c r="K167" s="190">
        <v>64125</v>
      </c>
      <c r="L167" s="190">
        <v>48094</v>
      </c>
      <c r="M167" s="188"/>
      <c r="N167" s="188"/>
    </row>
    <row r="168" spans="1:14" ht="36.75" customHeight="1">
      <c r="A168" s="507"/>
      <c r="B168" s="513"/>
      <c r="C168" s="582"/>
      <c r="D168" s="585"/>
      <c r="E168" s="588"/>
      <c r="F168" s="588"/>
      <c r="G168" s="191">
        <f t="shared" si="6"/>
        <v>257455</v>
      </c>
      <c r="H168" s="191">
        <v>16043</v>
      </c>
      <c r="I168" s="191">
        <v>64270</v>
      </c>
      <c r="J168" s="191">
        <v>64415</v>
      </c>
      <c r="K168" s="191">
        <v>64415</v>
      </c>
      <c r="L168" s="191">
        <v>48312</v>
      </c>
      <c r="M168" s="192"/>
      <c r="N168" s="14" t="s">
        <v>126</v>
      </c>
    </row>
    <row r="169" spans="1:14" ht="33.75" customHeight="1">
      <c r="A169" s="507" t="s">
        <v>58</v>
      </c>
      <c r="B169" s="513"/>
      <c r="C169" s="580" t="s">
        <v>162</v>
      </c>
      <c r="D169" s="583" t="s">
        <v>21</v>
      </c>
      <c r="E169" s="586" t="s">
        <v>138</v>
      </c>
      <c r="F169" s="586" t="s">
        <v>74</v>
      </c>
      <c r="G169" s="186">
        <f t="shared" si="6"/>
        <v>821734</v>
      </c>
      <c r="H169" s="186">
        <v>51401</v>
      </c>
      <c r="I169" s="186">
        <v>205422</v>
      </c>
      <c r="J169" s="187">
        <v>205422</v>
      </c>
      <c r="K169" s="187">
        <v>205422</v>
      </c>
      <c r="L169" s="187">
        <v>154067</v>
      </c>
      <c r="M169" s="188"/>
      <c r="N169" s="188"/>
    </row>
    <row r="170" spans="1:14" ht="33.75" customHeight="1">
      <c r="A170" s="507"/>
      <c r="B170" s="513"/>
      <c r="C170" s="581"/>
      <c r="D170" s="584"/>
      <c r="E170" s="587"/>
      <c r="F170" s="587"/>
      <c r="G170" s="189">
        <f t="shared" si="6"/>
        <v>702236</v>
      </c>
      <c r="H170" s="189">
        <v>43881</v>
      </c>
      <c r="I170" s="189">
        <v>175561</v>
      </c>
      <c r="J170" s="190">
        <v>175561</v>
      </c>
      <c r="K170" s="190">
        <v>175561</v>
      </c>
      <c r="L170" s="190">
        <v>131672</v>
      </c>
      <c r="M170" s="188"/>
      <c r="N170" s="188"/>
    </row>
    <row r="171" spans="1:14" ht="33.75" customHeight="1">
      <c r="A171" s="507"/>
      <c r="B171" s="513"/>
      <c r="C171" s="582"/>
      <c r="D171" s="585"/>
      <c r="E171" s="588"/>
      <c r="F171" s="588"/>
      <c r="G171" s="193">
        <f t="shared" si="6"/>
        <v>704829</v>
      </c>
      <c r="H171" s="193">
        <v>43881</v>
      </c>
      <c r="I171" s="193">
        <v>175938</v>
      </c>
      <c r="J171" s="193">
        <v>176271</v>
      </c>
      <c r="K171" s="193">
        <v>176271</v>
      </c>
      <c r="L171" s="193">
        <v>132468</v>
      </c>
      <c r="M171" s="194"/>
      <c r="N171" s="14" t="s">
        <v>163</v>
      </c>
    </row>
    <row r="172" spans="1:14" ht="24">
      <c r="A172" s="507" t="s">
        <v>166</v>
      </c>
      <c r="B172" s="513"/>
      <c r="C172" s="580" t="s">
        <v>164</v>
      </c>
      <c r="D172" s="583" t="s">
        <v>21</v>
      </c>
      <c r="E172" s="586" t="s">
        <v>138</v>
      </c>
      <c r="F172" s="586" t="s">
        <v>74</v>
      </c>
      <c r="G172" s="186">
        <f t="shared" si="6"/>
        <v>4943</v>
      </c>
      <c r="H172" s="186">
        <v>309</v>
      </c>
      <c r="I172" s="186">
        <v>1236</v>
      </c>
      <c r="J172" s="187">
        <v>1236</v>
      </c>
      <c r="K172" s="187">
        <v>1236</v>
      </c>
      <c r="L172" s="187">
        <v>926</v>
      </c>
      <c r="M172" s="188"/>
      <c r="N172" s="188"/>
    </row>
    <row r="173" spans="1:14" ht="24">
      <c r="A173" s="507"/>
      <c r="B173" s="513"/>
      <c r="C173" s="581"/>
      <c r="D173" s="584"/>
      <c r="E173" s="587"/>
      <c r="F173" s="587"/>
      <c r="G173" s="189">
        <f t="shared" si="6"/>
        <v>4943</v>
      </c>
      <c r="H173" s="189">
        <v>309</v>
      </c>
      <c r="I173" s="189">
        <v>1236</v>
      </c>
      <c r="J173" s="190">
        <v>1236</v>
      </c>
      <c r="K173" s="190">
        <v>1236</v>
      </c>
      <c r="L173" s="190">
        <v>926</v>
      </c>
      <c r="M173" s="188"/>
      <c r="N173" s="188"/>
    </row>
    <row r="174" spans="1:14" ht="39">
      <c r="A174" s="507"/>
      <c r="B174" s="513"/>
      <c r="C174" s="582"/>
      <c r="D174" s="585"/>
      <c r="E174" s="588"/>
      <c r="F174" s="588"/>
      <c r="G174" s="193">
        <f t="shared" si="6"/>
        <v>4963</v>
      </c>
      <c r="H174" s="193">
        <v>309</v>
      </c>
      <c r="I174" s="193">
        <v>1239</v>
      </c>
      <c r="J174" s="193">
        <v>1242</v>
      </c>
      <c r="K174" s="193">
        <v>1242</v>
      </c>
      <c r="L174" s="193">
        <v>931</v>
      </c>
      <c r="M174" s="194"/>
      <c r="N174" s="14" t="s">
        <v>133</v>
      </c>
    </row>
    <row r="175" spans="1:14" ht="42.75" customHeight="1">
      <c r="A175" s="507" t="s">
        <v>58</v>
      </c>
      <c r="B175" s="513"/>
      <c r="C175" s="580" t="s">
        <v>165</v>
      </c>
      <c r="D175" s="583" t="s">
        <v>21</v>
      </c>
      <c r="E175" s="586" t="s">
        <v>138</v>
      </c>
      <c r="F175" s="586" t="s">
        <v>74</v>
      </c>
      <c r="G175" s="186">
        <f t="shared" si="6"/>
        <v>204306</v>
      </c>
      <c r="H175" s="186">
        <v>12769</v>
      </c>
      <c r="I175" s="186">
        <v>51077</v>
      </c>
      <c r="J175" s="187">
        <v>51077</v>
      </c>
      <c r="K175" s="187">
        <v>51077</v>
      </c>
      <c r="L175" s="187">
        <v>38306</v>
      </c>
      <c r="M175" s="188"/>
      <c r="N175" s="188"/>
    </row>
    <row r="176" spans="1:14" ht="42.75" customHeight="1">
      <c r="A176" s="507"/>
      <c r="B176" s="513"/>
      <c r="C176" s="581"/>
      <c r="D176" s="584"/>
      <c r="E176" s="587"/>
      <c r="F176" s="587"/>
      <c r="G176" s="189">
        <f t="shared" si="6"/>
        <v>175557</v>
      </c>
      <c r="H176" s="189">
        <v>10970</v>
      </c>
      <c r="I176" s="189">
        <v>43890</v>
      </c>
      <c r="J176" s="190">
        <v>43890</v>
      </c>
      <c r="K176" s="190">
        <v>43890</v>
      </c>
      <c r="L176" s="190">
        <v>32917</v>
      </c>
      <c r="M176" s="188"/>
      <c r="N176" s="188"/>
    </row>
    <row r="177" spans="1:15" ht="42.75" customHeight="1">
      <c r="A177" s="507"/>
      <c r="B177" s="513"/>
      <c r="C177" s="582"/>
      <c r="D177" s="585"/>
      <c r="E177" s="588"/>
      <c r="F177" s="588"/>
      <c r="G177" s="193">
        <f t="shared" si="6"/>
        <v>176208</v>
      </c>
      <c r="H177" s="193">
        <v>10970</v>
      </c>
      <c r="I177" s="193">
        <v>43985</v>
      </c>
      <c r="J177" s="193">
        <v>44068</v>
      </c>
      <c r="K177" s="193">
        <v>44068</v>
      </c>
      <c r="L177" s="193">
        <v>33117</v>
      </c>
      <c r="M177" s="194"/>
      <c r="N177" s="14" t="s">
        <v>133</v>
      </c>
    </row>
    <row r="178" spans="1:15" ht="30.75" customHeight="1">
      <c r="A178" s="507" t="s">
        <v>30</v>
      </c>
      <c r="B178" s="513"/>
      <c r="C178" s="540" t="s">
        <v>167</v>
      </c>
      <c r="D178" s="577" t="s">
        <v>26</v>
      </c>
      <c r="E178" s="540" t="s">
        <v>36</v>
      </c>
      <c r="F178" s="574" t="s">
        <v>74</v>
      </c>
      <c r="G178" s="196">
        <f t="shared" si="6"/>
        <v>106735</v>
      </c>
      <c r="H178" s="30">
        <v>0</v>
      </c>
      <c r="I178" s="196">
        <v>21346</v>
      </c>
      <c r="J178" s="196">
        <v>28463</v>
      </c>
      <c r="K178" s="196">
        <v>28463</v>
      </c>
      <c r="L178" s="196">
        <v>28463</v>
      </c>
      <c r="M178" s="197"/>
      <c r="N178" s="198"/>
      <c r="O178" s="197"/>
    </row>
    <row r="179" spans="1:15" ht="30.75" customHeight="1">
      <c r="A179" s="507"/>
      <c r="B179" s="513"/>
      <c r="C179" s="550"/>
      <c r="D179" s="578"/>
      <c r="E179" s="550"/>
      <c r="F179" s="571"/>
      <c r="G179" s="199">
        <f t="shared" si="6"/>
        <v>79665</v>
      </c>
      <c r="H179" s="34">
        <v>0</v>
      </c>
      <c r="I179" s="34">
        <v>15933</v>
      </c>
      <c r="J179" s="35">
        <v>21244</v>
      </c>
      <c r="K179" s="35">
        <v>21244</v>
      </c>
      <c r="L179" s="35">
        <v>21244</v>
      </c>
      <c r="M179" s="197"/>
      <c r="N179" s="133" t="s">
        <v>168</v>
      </c>
      <c r="O179" s="197"/>
    </row>
    <row r="180" spans="1:15" ht="30.75" customHeight="1">
      <c r="A180" s="507"/>
      <c r="B180" s="513"/>
      <c r="C180" s="541"/>
      <c r="D180" s="579"/>
      <c r="E180" s="541"/>
      <c r="F180" s="572"/>
      <c r="G180" s="200">
        <f t="shared" si="6"/>
        <v>79665</v>
      </c>
      <c r="H180" s="200">
        <v>0</v>
      </c>
      <c r="I180" s="200">
        <v>15933</v>
      </c>
      <c r="J180" s="200">
        <v>21244</v>
      </c>
      <c r="K180" s="200">
        <v>21244</v>
      </c>
      <c r="L180" s="200">
        <v>21244</v>
      </c>
      <c r="M180" s="201"/>
      <c r="N180" s="526" t="s">
        <v>35</v>
      </c>
      <c r="O180" s="526"/>
    </row>
    <row r="181" spans="1:15" ht="44.25" customHeight="1">
      <c r="A181" s="507" t="s">
        <v>58</v>
      </c>
      <c r="B181" s="513"/>
      <c r="C181" s="540" t="s">
        <v>169</v>
      </c>
      <c r="D181" s="551" t="s">
        <v>26</v>
      </c>
      <c r="E181" s="540" t="s">
        <v>36</v>
      </c>
      <c r="F181" s="574" t="s">
        <v>74</v>
      </c>
      <c r="G181" s="196">
        <f t="shared" si="6"/>
        <v>484507</v>
      </c>
      <c r="H181" s="30">
        <v>0</v>
      </c>
      <c r="I181" s="30">
        <v>96901</v>
      </c>
      <c r="J181" s="30">
        <v>129202</v>
      </c>
      <c r="K181" s="30">
        <v>129202</v>
      </c>
      <c r="L181" s="30">
        <v>129202</v>
      </c>
      <c r="M181" s="197"/>
      <c r="N181" s="198"/>
      <c r="O181" s="197"/>
    </row>
    <row r="182" spans="1:15" ht="44.25" customHeight="1">
      <c r="A182" s="507"/>
      <c r="B182" s="513"/>
      <c r="C182" s="550"/>
      <c r="D182" s="552"/>
      <c r="E182" s="550"/>
      <c r="F182" s="571"/>
      <c r="G182" s="199">
        <f t="shared" si="6"/>
        <v>361620</v>
      </c>
      <c r="H182" s="61">
        <v>0</v>
      </c>
      <c r="I182" s="61">
        <v>72324</v>
      </c>
      <c r="J182" s="62">
        <v>96432</v>
      </c>
      <c r="K182" s="62">
        <v>96432</v>
      </c>
      <c r="L182" s="62">
        <v>96432</v>
      </c>
      <c r="M182" s="197"/>
      <c r="N182" s="133" t="s">
        <v>168</v>
      </c>
      <c r="O182" s="197"/>
    </row>
    <row r="183" spans="1:15" ht="44.25" customHeight="1">
      <c r="A183" s="507"/>
      <c r="B183" s="513"/>
      <c r="C183" s="541"/>
      <c r="D183" s="553"/>
      <c r="E183" s="541"/>
      <c r="F183" s="572"/>
      <c r="G183" s="102">
        <f t="shared" si="6"/>
        <v>0</v>
      </c>
      <c r="H183" s="102">
        <v>0</v>
      </c>
      <c r="I183" s="103"/>
      <c r="J183" s="103"/>
      <c r="K183" s="103"/>
      <c r="L183" s="103"/>
      <c r="M183" s="25"/>
      <c r="N183" s="526" t="s">
        <v>35</v>
      </c>
      <c r="O183" s="526"/>
    </row>
    <row r="184" spans="1:15" ht="34.5" customHeight="1">
      <c r="A184" s="507" t="s">
        <v>104</v>
      </c>
      <c r="B184" s="513"/>
      <c r="C184" s="540" t="s">
        <v>170</v>
      </c>
      <c r="D184" s="577" t="s">
        <v>26</v>
      </c>
      <c r="E184" s="540" t="s">
        <v>36</v>
      </c>
      <c r="F184" s="574" t="s">
        <v>171</v>
      </c>
      <c r="G184" s="196">
        <f t="shared" si="6"/>
        <v>1181145</v>
      </c>
      <c r="H184" s="30">
        <v>0</v>
      </c>
      <c r="I184" s="202">
        <v>236229</v>
      </c>
      <c r="J184" s="202">
        <v>314972</v>
      </c>
      <c r="K184" s="202">
        <v>314972</v>
      </c>
      <c r="L184" s="202">
        <v>314972</v>
      </c>
      <c r="M184" s="197"/>
      <c r="N184" s="198"/>
      <c r="O184" s="197"/>
    </row>
    <row r="185" spans="1:15" ht="34.5" customHeight="1">
      <c r="A185" s="507"/>
      <c r="B185" s="513"/>
      <c r="C185" s="550"/>
      <c r="D185" s="578"/>
      <c r="E185" s="550"/>
      <c r="F185" s="571"/>
      <c r="G185" s="199">
        <f t="shared" si="6"/>
        <v>881563</v>
      </c>
      <c r="H185" s="61">
        <v>0</v>
      </c>
      <c r="I185" s="61">
        <v>176313</v>
      </c>
      <c r="J185" s="62">
        <v>235083</v>
      </c>
      <c r="K185" s="62">
        <v>235084</v>
      </c>
      <c r="L185" s="62">
        <v>235083</v>
      </c>
      <c r="M185" s="197"/>
      <c r="N185" s="51" t="s">
        <v>168</v>
      </c>
      <c r="O185" s="197"/>
    </row>
    <row r="186" spans="1:15" ht="34.5" customHeight="1">
      <c r="A186" s="507"/>
      <c r="B186" s="513"/>
      <c r="C186" s="541"/>
      <c r="D186" s="579"/>
      <c r="E186" s="541"/>
      <c r="F186" s="572"/>
      <c r="G186" s="102">
        <f t="shared" si="6"/>
        <v>0</v>
      </c>
      <c r="H186" s="102">
        <v>0</v>
      </c>
      <c r="I186" s="103"/>
      <c r="J186" s="103"/>
      <c r="K186" s="103"/>
      <c r="L186" s="103"/>
      <c r="M186" s="25"/>
      <c r="N186" s="526" t="s">
        <v>35</v>
      </c>
      <c r="O186" s="526"/>
    </row>
    <row r="187" spans="1:15" ht="24">
      <c r="A187" s="507" t="s">
        <v>104</v>
      </c>
      <c r="B187" s="513"/>
      <c r="C187" s="540" t="s">
        <v>172</v>
      </c>
      <c r="D187" s="577" t="s">
        <v>26</v>
      </c>
      <c r="E187" s="540" t="s">
        <v>36</v>
      </c>
      <c r="F187" s="574" t="s">
        <v>171</v>
      </c>
      <c r="G187" s="196">
        <f t="shared" si="6"/>
        <v>1181144</v>
      </c>
      <c r="H187" s="30">
        <v>0</v>
      </c>
      <c r="I187" s="202">
        <v>236228</v>
      </c>
      <c r="J187" s="202">
        <v>314972</v>
      </c>
      <c r="K187" s="202">
        <v>314972</v>
      </c>
      <c r="L187" s="202">
        <v>314972</v>
      </c>
      <c r="M187" s="197"/>
      <c r="N187" s="198"/>
      <c r="O187" s="197"/>
    </row>
    <row r="188" spans="1:15" ht="24">
      <c r="A188" s="507"/>
      <c r="B188" s="513"/>
      <c r="C188" s="550"/>
      <c r="D188" s="578"/>
      <c r="E188" s="550"/>
      <c r="F188" s="571"/>
      <c r="G188" s="199">
        <f t="shared" si="6"/>
        <v>881563</v>
      </c>
      <c r="H188" s="61">
        <v>0</v>
      </c>
      <c r="I188" s="61">
        <v>176312</v>
      </c>
      <c r="J188" s="62">
        <v>235084</v>
      </c>
      <c r="K188" s="62">
        <v>235083</v>
      </c>
      <c r="L188" s="62">
        <v>235084</v>
      </c>
      <c r="M188" s="50"/>
      <c r="N188" s="51" t="s">
        <v>168</v>
      </c>
      <c r="O188" s="197"/>
    </row>
    <row r="189" spans="1:15" ht="24">
      <c r="A189" s="507"/>
      <c r="B189" s="513"/>
      <c r="C189" s="541"/>
      <c r="D189" s="579"/>
      <c r="E189" s="541"/>
      <c r="F189" s="572"/>
      <c r="G189" s="102">
        <f t="shared" si="6"/>
        <v>0</v>
      </c>
      <c r="H189" s="102">
        <v>0</v>
      </c>
      <c r="I189" s="103"/>
      <c r="J189" s="103"/>
      <c r="K189" s="103"/>
      <c r="L189" s="103"/>
      <c r="M189" s="25"/>
      <c r="N189" s="526" t="s">
        <v>35</v>
      </c>
      <c r="O189" s="526"/>
    </row>
    <row r="190" spans="1:15" ht="24">
      <c r="A190" s="507" t="s">
        <v>58</v>
      </c>
      <c r="B190" s="513"/>
      <c r="C190" s="540" t="s">
        <v>173</v>
      </c>
      <c r="D190" s="551" t="s">
        <v>26</v>
      </c>
      <c r="E190" s="540" t="s">
        <v>36</v>
      </c>
      <c r="F190" s="574" t="s">
        <v>74</v>
      </c>
      <c r="G190" s="196">
        <f t="shared" si="6"/>
        <v>327076</v>
      </c>
      <c r="H190" s="30">
        <v>0</v>
      </c>
      <c r="I190" s="30">
        <v>81769</v>
      </c>
      <c r="J190" s="64">
        <v>81769</v>
      </c>
      <c r="K190" s="64">
        <v>81769</v>
      </c>
      <c r="L190" s="64">
        <v>81769</v>
      </c>
      <c r="M190" s="197"/>
      <c r="N190" s="198"/>
      <c r="O190" s="197"/>
    </row>
    <row r="191" spans="1:15" ht="24">
      <c r="A191" s="507"/>
      <c r="B191" s="513"/>
      <c r="C191" s="550"/>
      <c r="D191" s="552"/>
      <c r="E191" s="550"/>
      <c r="F191" s="571"/>
      <c r="G191" s="199">
        <f t="shared" si="6"/>
        <v>273404</v>
      </c>
      <c r="H191" s="61">
        <v>0</v>
      </c>
      <c r="I191" s="61">
        <v>68351</v>
      </c>
      <c r="J191" s="62">
        <v>68351</v>
      </c>
      <c r="K191" s="62">
        <v>68351</v>
      </c>
      <c r="L191" s="62">
        <v>68351</v>
      </c>
      <c r="M191" s="50"/>
      <c r="N191" s="133" t="s">
        <v>174</v>
      </c>
      <c r="O191" s="197"/>
    </row>
    <row r="192" spans="1:15" ht="24">
      <c r="A192" s="507"/>
      <c r="B192" s="513"/>
      <c r="C192" s="541"/>
      <c r="D192" s="553"/>
      <c r="E192" s="541"/>
      <c r="F192" s="572"/>
      <c r="G192" s="102">
        <f t="shared" si="6"/>
        <v>0</v>
      </c>
      <c r="H192" s="102">
        <v>0</v>
      </c>
      <c r="I192" s="103"/>
      <c r="J192" s="103"/>
      <c r="K192" s="103"/>
      <c r="L192" s="103"/>
      <c r="M192" s="25"/>
      <c r="N192" s="526" t="s">
        <v>35</v>
      </c>
      <c r="O192" s="526"/>
    </row>
    <row r="193" spans="1:15" ht="24">
      <c r="A193" s="507" t="s">
        <v>57</v>
      </c>
      <c r="B193" s="513"/>
      <c r="C193" s="540" t="s">
        <v>175</v>
      </c>
      <c r="D193" s="551" t="s">
        <v>26</v>
      </c>
      <c r="E193" s="540" t="s">
        <v>36</v>
      </c>
      <c r="F193" s="574" t="s">
        <v>37</v>
      </c>
      <c r="G193" s="196">
        <f t="shared" si="6"/>
        <v>1387279</v>
      </c>
      <c r="H193" s="30">
        <v>0</v>
      </c>
      <c r="I193" s="30">
        <v>277456</v>
      </c>
      <c r="J193" s="30">
        <v>369941</v>
      </c>
      <c r="K193" s="30">
        <v>369941</v>
      </c>
      <c r="L193" s="30">
        <v>369941</v>
      </c>
      <c r="M193" s="197"/>
      <c r="N193" s="198"/>
      <c r="O193" s="197"/>
    </row>
    <row r="194" spans="1:15" ht="24">
      <c r="A194" s="507"/>
      <c r="B194" s="513"/>
      <c r="C194" s="550"/>
      <c r="D194" s="552"/>
      <c r="E194" s="550"/>
      <c r="F194" s="571"/>
      <c r="G194" s="199">
        <f t="shared" si="6"/>
        <v>1117455</v>
      </c>
      <c r="H194" s="61">
        <v>0</v>
      </c>
      <c r="I194" s="61">
        <v>223491</v>
      </c>
      <c r="J194" s="62">
        <v>297988</v>
      </c>
      <c r="K194" s="62">
        <v>297988</v>
      </c>
      <c r="L194" s="62">
        <v>297988</v>
      </c>
      <c r="M194" s="50"/>
      <c r="N194" s="133" t="s">
        <v>168</v>
      </c>
      <c r="O194" s="197"/>
    </row>
    <row r="195" spans="1:15" ht="24">
      <c r="A195" s="507"/>
      <c r="B195" s="513"/>
      <c r="C195" s="541"/>
      <c r="D195" s="553"/>
      <c r="E195" s="541"/>
      <c r="F195" s="572"/>
      <c r="G195" s="102">
        <f t="shared" si="6"/>
        <v>0</v>
      </c>
      <c r="H195" s="102">
        <v>0</v>
      </c>
      <c r="I195" s="103"/>
      <c r="J195" s="103"/>
      <c r="K195" s="103"/>
      <c r="L195" s="103"/>
      <c r="M195" s="25"/>
      <c r="N195" s="526" t="s">
        <v>35</v>
      </c>
      <c r="O195" s="526"/>
    </row>
    <row r="196" spans="1:15" ht="24">
      <c r="A196" s="507" t="s">
        <v>104</v>
      </c>
      <c r="B196" s="513"/>
      <c r="C196" s="540" t="s">
        <v>177</v>
      </c>
      <c r="D196" s="551" t="s">
        <v>178</v>
      </c>
      <c r="E196" s="554" t="s">
        <v>179</v>
      </c>
      <c r="F196" s="570" t="s">
        <v>111</v>
      </c>
      <c r="G196" s="63">
        <v>5761568</v>
      </c>
      <c r="H196" s="30">
        <v>290639</v>
      </c>
      <c r="I196" s="30">
        <v>1553635</v>
      </c>
      <c r="J196" s="64">
        <v>1286062</v>
      </c>
      <c r="K196" s="64">
        <v>1265016</v>
      </c>
      <c r="L196" s="64">
        <v>1366216</v>
      </c>
      <c r="M196" s="31"/>
      <c r="N196" s="203"/>
      <c r="O196" s="31"/>
    </row>
    <row r="197" spans="1:15" ht="24">
      <c r="A197" s="507"/>
      <c r="B197" s="513"/>
      <c r="C197" s="550"/>
      <c r="D197" s="552"/>
      <c r="E197" s="555"/>
      <c r="F197" s="570"/>
      <c r="G197" s="33">
        <f>SUM(H197:L197)</f>
        <v>5300318</v>
      </c>
      <c r="H197" s="34">
        <v>287599</v>
      </c>
      <c r="I197" s="34">
        <v>1346998</v>
      </c>
      <c r="J197" s="35">
        <v>1206188</v>
      </c>
      <c r="K197" s="35">
        <v>1188918</v>
      </c>
      <c r="L197" s="35">
        <v>1270615</v>
      </c>
      <c r="M197" s="31"/>
      <c r="N197" s="203" t="s">
        <v>180</v>
      </c>
      <c r="O197" s="31"/>
    </row>
    <row r="198" spans="1:15" ht="24">
      <c r="A198" s="507"/>
      <c r="B198" s="513"/>
      <c r="C198" s="550"/>
      <c r="D198" s="552"/>
      <c r="E198" s="555"/>
      <c r="F198" s="570"/>
      <c r="G198" s="204">
        <f>SUM(H198:L198)</f>
        <v>5357033</v>
      </c>
      <c r="H198" s="204">
        <v>287599</v>
      </c>
      <c r="I198" s="204">
        <v>1346998</v>
      </c>
      <c r="J198" s="204">
        <v>1217356</v>
      </c>
      <c r="K198" s="204">
        <v>1210935</v>
      </c>
      <c r="L198" s="204">
        <v>1294145</v>
      </c>
      <c r="M198" s="25"/>
      <c r="N198" s="55" t="s">
        <v>62</v>
      </c>
      <c r="O198" s="31"/>
    </row>
    <row r="199" spans="1:15" ht="24">
      <c r="A199" s="507"/>
      <c r="B199" s="513"/>
      <c r="C199" s="550"/>
      <c r="D199" s="552"/>
      <c r="E199" s="555"/>
      <c r="F199" s="571" t="s">
        <v>181</v>
      </c>
      <c r="G199" s="196">
        <v>5705734</v>
      </c>
      <c r="H199" s="205">
        <v>0</v>
      </c>
      <c r="I199" s="206">
        <v>1426433</v>
      </c>
      <c r="J199" s="207">
        <v>1426433</v>
      </c>
      <c r="K199" s="208">
        <v>1426434</v>
      </c>
      <c r="L199" s="209">
        <v>1426434</v>
      </c>
      <c r="M199" s="31"/>
      <c r="N199" s="203"/>
      <c r="O199" s="197"/>
    </row>
    <row r="200" spans="1:15" ht="24">
      <c r="A200" s="507"/>
      <c r="B200" s="513"/>
      <c r="C200" s="550"/>
      <c r="D200" s="552"/>
      <c r="E200" s="555"/>
      <c r="F200" s="571"/>
      <c r="G200" s="33">
        <f>SUM(H200:L200)</f>
        <v>3998484</v>
      </c>
      <c r="H200" s="34">
        <v>0</v>
      </c>
      <c r="I200" s="34">
        <v>999621</v>
      </c>
      <c r="J200" s="210">
        <v>999621</v>
      </c>
      <c r="K200" s="35">
        <v>999621</v>
      </c>
      <c r="L200" s="211">
        <v>999621</v>
      </c>
      <c r="M200" s="31"/>
      <c r="N200" s="203" t="s">
        <v>180</v>
      </c>
      <c r="O200" s="197"/>
    </row>
    <row r="201" spans="1:15" ht="24">
      <c r="A201" s="507"/>
      <c r="B201" s="513"/>
      <c r="C201" s="541"/>
      <c r="D201" s="553"/>
      <c r="E201" s="556"/>
      <c r="F201" s="572"/>
      <c r="G201" s="23">
        <f>SUM(H201:L201)</f>
        <v>4044764</v>
      </c>
      <c r="H201" s="23">
        <v>0</v>
      </c>
      <c r="I201" s="23">
        <v>999621</v>
      </c>
      <c r="J201" s="23">
        <v>1008877</v>
      </c>
      <c r="K201" s="23">
        <v>1018133</v>
      </c>
      <c r="L201" s="23">
        <v>1018133</v>
      </c>
      <c r="M201" s="25"/>
      <c r="N201" s="526" t="s">
        <v>182</v>
      </c>
      <c r="O201" s="526"/>
    </row>
    <row r="202" spans="1:15" ht="24" hidden="1">
      <c r="A202" s="507" t="s">
        <v>104</v>
      </c>
      <c r="B202" s="513"/>
      <c r="C202" s="563" t="s">
        <v>183</v>
      </c>
      <c r="D202" s="564" t="s">
        <v>26</v>
      </c>
      <c r="E202" s="565" t="s">
        <v>49</v>
      </c>
      <c r="F202" s="575" t="s">
        <v>184</v>
      </c>
      <c r="G202" s="202">
        <v>662521</v>
      </c>
      <c r="H202" s="202">
        <v>374076</v>
      </c>
      <c r="I202" s="202">
        <v>288445</v>
      </c>
      <c r="J202" s="30">
        <v>0</v>
      </c>
      <c r="K202" s="30">
        <v>0</v>
      </c>
      <c r="L202" s="30">
        <v>0</v>
      </c>
      <c r="M202" s="197"/>
      <c r="N202" s="198"/>
      <c r="O202" s="197"/>
    </row>
    <row r="203" spans="1:15" ht="24" hidden="1">
      <c r="A203" s="507"/>
      <c r="B203" s="513"/>
      <c r="C203" s="563"/>
      <c r="D203" s="564"/>
      <c r="E203" s="565"/>
      <c r="F203" s="575"/>
      <c r="G203" s="33">
        <f>SUM(H203:L203)</f>
        <v>616903</v>
      </c>
      <c r="H203" s="212">
        <v>369978</v>
      </c>
      <c r="I203" s="212">
        <v>246925</v>
      </c>
      <c r="J203" s="34">
        <v>0</v>
      </c>
      <c r="K203" s="34">
        <v>0</v>
      </c>
      <c r="L203" s="34">
        <v>0</v>
      </c>
      <c r="M203" s="197"/>
      <c r="N203" s="198" t="s">
        <v>34</v>
      </c>
      <c r="O203" s="197"/>
    </row>
    <row r="204" spans="1:15" ht="24" hidden="1">
      <c r="A204" s="507"/>
      <c r="B204" s="513"/>
      <c r="C204" s="563"/>
      <c r="D204" s="564"/>
      <c r="E204" s="565"/>
      <c r="F204" s="576" t="s">
        <v>185</v>
      </c>
      <c r="G204" s="213">
        <v>1904835</v>
      </c>
      <c r="H204" s="213">
        <v>1038123</v>
      </c>
      <c r="I204" s="213">
        <v>866712</v>
      </c>
      <c r="J204" s="40">
        <v>0</v>
      </c>
      <c r="K204" s="40">
        <v>0</v>
      </c>
      <c r="L204" s="40">
        <v>0</v>
      </c>
      <c r="M204" s="52"/>
      <c r="N204" s="57"/>
      <c r="O204" s="52"/>
    </row>
    <row r="205" spans="1:15" ht="24" hidden="1">
      <c r="A205" s="507"/>
      <c r="B205" s="513"/>
      <c r="C205" s="563"/>
      <c r="D205" s="564"/>
      <c r="E205" s="565"/>
      <c r="F205" s="576"/>
      <c r="G205" s="33">
        <f>SUM(H205:L205)</f>
        <v>1901534</v>
      </c>
      <c r="H205" s="214">
        <v>1036300</v>
      </c>
      <c r="I205" s="214">
        <v>865234</v>
      </c>
      <c r="J205" s="214">
        <v>0</v>
      </c>
      <c r="K205" s="214">
        <v>0</v>
      </c>
      <c r="L205" s="214">
        <v>0</v>
      </c>
      <c r="M205" s="52"/>
      <c r="N205" s="198" t="s">
        <v>34</v>
      </c>
      <c r="O205" s="52"/>
    </row>
    <row r="206" spans="1:15" ht="24">
      <c r="A206" s="507" t="s">
        <v>104</v>
      </c>
      <c r="B206" s="513"/>
      <c r="C206" s="557" t="s">
        <v>177</v>
      </c>
      <c r="D206" s="573" t="s">
        <v>26</v>
      </c>
      <c r="E206" s="557" t="s">
        <v>186</v>
      </c>
      <c r="F206" s="557" t="s">
        <v>184</v>
      </c>
      <c r="G206" s="202">
        <f t="shared" ref="G206:G245" si="7">SUM(H206:L206)</f>
        <v>2240610</v>
      </c>
      <c r="H206" s="215">
        <v>113026</v>
      </c>
      <c r="I206" s="215">
        <v>604191</v>
      </c>
      <c r="J206" s="215">
        <v>500136</v>
      </c>
      <c r="K206" s="215">
        <v>491951</v>
      </c>
      <c r="L206" s="215">
        <v>531306</v>
      </c>
      <c r="M206" s="31"/>
      <c r="N206" s="203"/>
      <c r="O206" s="197"/>
    </row>
    <row r="207" spans="1:15" ht="24">
      <c r="A207" s="507"/>
      <c r="B207" s="513"/>
      <c r="C207" s="557"/>
      <c r="D207" s="573"/>
      <c r="E207" s="557"/>
      <c r="F207" s="557"/>
      <c r="G207" s="216">
        <f t="shared" si="7"/>
        <v>2059799</v>
      </c>
      <c r="H207" s="217">
        <v>111766</v>
      </c>
      <c r="I207" s="217">
        <v>523468</v>
      </c>
      <c r="J207" s="217">
        <v>468746</v>
      </c>
      <c r="K207" s="217">
        <v>462035</v>
      </c>
      <c r="L207" s="217">
        <v>493784</v>
      </c>
      <c r="M207" s="31"/>
      <c r="N207" s="203" t="s">
        <v>180</v>
      </c>
      <c r="O207" s="197"/>
    </row>
    <row r="208" spans="1:15" ht="24">
      <c r="A208" s="507"/>
      <c r="B208" s="513"/>
      <c r="C208" s="557"/>
      <c r="D208" s="573"/>
      <c r="E208" s="557"/>
      <c r="F208" s="557"/>
      <c r="G208" s="218">
        <f t="shared" si="7"/>
        <v>2081840</v>
      </c>
      <c r="H208" s="204">
        <v>111766</v>
      </c>
      <c r="I208" s="204">
        <v>523468</v>
      </c>
      <c r="J208" s="204">
        <v>473087</v>
      </c>
      <c r="K208" s="204">
        <v>470591</v>
      </c>
      <c r="L208" s="204">
        <v>502928</v>
      </c>
      <c r="M208" s="25"/>
      <c r="N208" s="55" t="s">
        <v>62</v>
      </c>
      <c r="O208" s="197"/>
    </row>
    <row r="209" spans="1:15" ht="24">
      <c r="A209" s="507"/>
      <c r="B209" s="513"/>
      <c r="C209" s="557"/>
      <c r="D209" s="573"/>
      <c r="E209" s="557"/>
      <c r="F209" s="557" t="s">
        <v>181</v>
      </c>
      <c r="G209" s="202">
        <f t="shared" si="7"/>
        <v>2218896</v>
      </c>
      <c r="H209" s="30">
        <v>0</v>
      </c>
      <c r="I209" s="215">
        <v>554724</v>
      </c>
      <c r="J209" s="215">
        <v>554724</v>
      </c>
      <c r="K209" s="215">
        <v>554724</v>
      </c>
      <c r="L209" s="215">
        <v>554724</v>
      </c>
      <c r="M209" s="31"/>
      <c r="N209" s="203"/>
      <c r="O209" s="197"/>
    </row>
    <row r="210" spans="1:15" ht="24">
      <c r="A210" s="507"/>
      <c r="B210" s="513"/>
      <c r="C210" s="557"/>
      <c r="D210" s="573"/>
      <c r="E210" s="557"/>
      <c r="F210" s="557"/>
      <c r="G210" s="216">
        <f t="shared" si="7"/>
        <v>1553884</v>
      </c>
      <c r="H210" s="34">
        <v>0</v>
      </c>
      <c r="I210" s="217">
        <v>388471</v>
      </c>
      <c r="J210" s="217">
        <v>388471</v>
      </c>
      <c r="K210" s="217">
        <v>388471</v>
      </c>
      <c r="L210" s="217">
        <v>388471</v>
      </c>
      <c r="M210" s="31"/>
      <c r="N210" s="203" t="s">
        <v>180</v>
      </c>
      <c r="O210" s="197"/>
    </row>
    <row r="211" spans="1:15" ht="24">
      <c r="A211" s="507"/>
      <c r="B211" s="513"/>
      <c r="C211" s="557"/>
      <c r="D211" s="573"/>
      <c r="E211" s="557"/>
      <c r="F211" s="557"/>
      <c r="G211" s="24">
        <f t="shared" si="7"/>
        <v>1571869</v>
      </c>
      <c r="H211" s="23">
        <v>0</v>
      </c>
      <c r="I211" s="23">
        <v>388471</v>
      </c>
      <c r="J211" s="23">
        <v>392068</v>
      </c>
      <c r="K211" s="23">
        <v>395665</v>
      </c>
      <c r="L211" s="23">
        <v>395665</v>
      </c>
      <c r="M211" s="25"/>
      <c r="N211" s="526" t="s">
        <v>182</v>
      </c>
      <c r="O211" s="526"/>
    </row>
    <row r="212" spans="1:15" ht="24" hidden="1">
      <c r="A212" s="507" t="s">
        <v>104</v>
      </c>
      <c r="B212" s="513"/>
      <c r="C212" s="563" t="s">
        <v>183</v>
      </c>
      <c r="D212" s="564" t="s">
        <v>26</v>
      </c>
      <c r="E212" s="565" t="s">
        <v>49</v>
      </c>
      <c r="F212" s="557" t="s">
        <v>184</v>
      </c>
      <c r="G212" s="219">
        <f t="shared" si="7"/>
        <v>371625</v>
      </c>
      <c r="H212" s="202">
        <v>203929</v>
      </c>
      <c r="I212" s="202">
        <v>167696</v>
      </c>
      <c r="J212" s="30">
        <v>0</v>
      </c>
      <c r="K212" s="30">
        <v>0</v>
      </c>
      <c r="L212" s="30">
        <v>0</v>
      </c>
      <c r="M212" s="197"/>
      <c r="N212" s="198"/>
      <c r="O212" s="197"/>
    </row>
    <row r="213" spans="1:15" ht="24" hidden="1">
      <c r="A213" s="507"/>
      <c r="B213" s="513"/>
      <c r="C213" s="563"/>
      <c r="D213" s="564"/>
      <c r="E213" s="565"/>
      <c r="F213" s="557"/>
      <c r="G213" s="216">
        <f t="shared" si="7"/>
        <v>345263</v>
      </c>
      <c r="H213" s="212">
        <v>201692</v>
      </c>
      <c r="I213" s="212">
        <v>143571</v>
      </c>
      <c r="J213" s="167">
        <v>0</v>
      </c>
      <c r="K213" s="167">
        <v>0</v>
      </c>
      <c r="L213" s="167">
        <v>0</v>
      </c>
      <c r="M213" s="197"/>
      <c r="N213" s="198" t="s">
        <v>34</v>
      </c>
      <c r="O213" s="197"/>
    </row>
    <row r="214" spans="1:15" ht="24" hidden="1">
      <c r="A214" s="507"/>
      <c r="B214" s="513"/>
      <c r="C214" s="563"/>
      <c r="D214" s="564"/>
      <c r="E214" s="565"/>
      <c r="F214" s="566" t="s">
        <v>181</v>
      </c>
      <c r="G214" s="213">
        <f t="shared" si="7"/>
        <v>763610</v>
      </c>
      <c r="H214" s="213">
        <v>416164</v>
      </c>
      <c r="I214" s="213">
        <v>347446</v>
      </c>
      <c r="J214" s="40">
        <v>0</v>
      </c>
      <c r="K214" s="40">
        <v>0</v>
      </c>
      <c r="L214" s="40">
        <v>0</v>
      </c>
      <c r="M214" s="52"/>
      <c r="N214" s="57"/>
      <c r="O214" s="52"/>
    </row>
    <row r="215" spans="1:15" ht="24" hidden="1">
      <c r="A215" s="507"/>
      <c r="B215" s="513"/>
      <c r="C215" s="563"/>
      <c r="D215" s="564"/>
      <c r="E215" s="565"/>
      <c r="F215" s="566"/>
      <c r="G215" s="216">
        <f t="shared" si="7"/>
        <v>761702</v>
      </c>
      <c r="H215" s="214">
        <v>415113</v>
      </c>
      <c r="I215" s="214">
        <v>346589</v>
      </c>
      <c r="J215" s="220">
        <v>0</v>
      </c>
      <c r="K215" s="220">
        <v>0</v>
      </c>
      <c r="L215" s="220">
        <v>0</v>
      </c>
      <c r="M215" s="52"/>
      <c r="N215" s="57" t="s">
        <v>34</v>
      </c>
      <c r="O215" s="52"/>
    </row>
    <row r="216" spans="1:15" ht="24">
      <c r="A216" s="507" t="s">
        <v>104</v>
      </c>
      <c r="B216" s="513"/>
      <c r="C216" s="544" t="s">
        <v>187</v>
      </c>
      <c r="D216" s="547" t="s">
        <v>188</v>
      </c>
      <c r="E216" s="510" t="s">
        <v>189</v>
      </c>
      <c r="F216" s="510" t="s">
        <v>184</v>
      </c>
      <c r="G216" s="221">
        <f t="shared" si="7"/>
        <v>2016076</v>
      </c>
      <c r="H216" s="221">
        <v>89803</v>
      </c>
      <c r="I216" s="221">
        <v>594034</v>
      </c>
      <c r="J216" s="222">
        <v>449124</v>
      </c>
      <c r="K216" s="222">
        <v>441558</v>
      </c>
      <c r="L216" s="222">
        <v>441557</v>
      </c>
      <c r="M216" s="223"/>
      <c r="N216" s="224"/>
      <c r="O216" s="223"/>
    </row>
    <row r="217" spans="1:15" ht="24">
      <c r="A217" s="507"/>
      <c r="B217" s="513"/>
      <c r="C217" s="545"/>
      <c r="D217" s="548"/>
      <c r="E217" s="511"/>
      <c r="F217" s="511"/>
      <c r="G217" s="30">
        <f t="shared" si="7"/>
        <v>1961571</v>
      </c>
      <c r="H217" s="30">
        <v>87485</v>
      </c>
      <c r="I217" s="30">
        <v>578849</v>
      </c>
      <c r="J217" s="64">
        <v>439999</v>
      </c>
      <c r="K217" s="64">
        <v>425363</v>
      </c>
      <c r="L217" s="64">
        <v>429875</v>
      </c>
      <c r="M217" s="225"/>
      <c r="N217" s="226" t="s">
        <v>190</v>
      </c>
      <c r="O217" s="227"/>
    </row>
    <row r="218" spans="1:15" ht="24">
      <c r="A218" s="507"/>
      <c r="B218" s="513"/>
      <c r="C218" s="545"/>
      <c r="D218" s="548"/>
      <c r="E218" s="511"/>
      <c r="F218" s="511"/>
      <c r="G218" s="228">
        <f t="shared" si="7"/>
        <v>1958271</v>
      </c>
      <c r="H218" s="229">
        <v>87485</v>
      </c>
      <c r="I218" s="229">
        <v>578849</v>
      </c>
      <c r="J218" s="230">
        <v>436699</v>
      </c>
      <c r="K218" s="230">
        <v>425363</v>
      </c>
      <c r="L218" s="230">
        <v>429875</v>
      </c>
      <c r="M218" s="225"/>
      <c r="N218" s="508" t="s">
        <v>191</v>
      </c>
      <c r="O218" s="508"/>
    </row>
    <row r="219" spans="1:15" ht="24">
      <c r="A219" s="507"/>
      <c r="B219" s="513"/>
      <c r="C219" s="545"/>
      <c r="D219" s="548"/>
      <c r="E219" s="511"/>
      <c r="F219" s="511"/>
      <c r="G219" s="218">
        <f t="shared" si="7"/>
        <v>1970171</v>
      </c>
      <c r="H219" s="204">
        <v>87485</v>
      </c>
      <c r="I219" s="204">
        <v>578849</v>
      </c>
      <c r="J219" s="204">
        <v>436699</v>
      </c>
      <c r="K219" s="204">
        <v>429301</v>
      </c>
      <c r="L219" s="204">
        <v>437837</v>
      </c>
      <c r="M219" s="225"/>
      <c r="N219" s="509" t="s">
        <v>192</v>
      </c>
      <c r="O219" s="509"/>
    </row>
    <row r="220" spans="1:15" ht="24" hidden="1">
      <c r="A220" s="507" t="s">
        <v>104</v>
      </c>
      <c r="B220" s="513"/>
      <c r="C220" s="558" t="s">
        <v>193</v>
      </c>
      <c r="D220" s="547" t="s">
        <v>188</v>
      </c>
      <c r="E220" s="560" t="s">
        <v>194</v>
      </c>
      <c r="F220" s="560" t="s">
        <v>184</v>
      </c>
      <c r="G220" s="231">
        <f t="shared" si="7"/>
        <v>1051340</v>
      </c>
      <c r="H220" s="232">
        <v>340645</v>
      </c>
      <c r="I220" s="232">
        <v>688324</v>
      </c>
      <c r="J220" s="233">
        <v>22371</v>
      </c>
      <c r="K220" s="234">
        <v>0</v>
      </c>
      <c r="L220" s="234">
        <v>0</v>
      </c>
      <c r="M220" s="223"/>
      <c r="N220" s="224"/>
      <c r="O220" s="223"/>
    </row>
    <row r="221" spans="1:15" ht="24" hidden="1">
      <c r="A221" s="507"/>
      <c r="B221" s="513"/>
      <c r="C221" s="559"/>
      <c r="D221" s="549"/>
      <c r="E221" s="561"/>
      <c r="F221" s="561"/>
      <c r="G221" s="235">
        <f t="shared" si="7"/>
        <v>0</v>
      </c>
      <c r="H221" s="236">
        <v>0</v>
      </c>
      <c r="I221" s="236">
        <v>0</v>
      </c>
      <c r="J221" s="236">
        <v>0</v>
      </c>
      <c r="K221" s="236">
        <v>0</v>
      </c>
      <c r="L221" s="236">
        <v>0</v>
      </c>
      <c r="M221" s="223"/>
      <c r="N221" s="224"/>
      <c r="O221" s="223"/>
    </row>
    <row r="222" spans="1:15" ht="24">
      <c r="A222" s="507" t="s">
        <v>104</v>
      </c>
      <c r="B222" s="513"/>
      <c r="C222" s="567" t="s">
        <v>195</v>
      </c>
      <c r="D222" s="568" t="s">
        <v>188</v>
      </c>
      <c r="E222" s="569" t="s">
        <v>196</v>
      </c>
      <c r="F222" s="569" t="s">
        <v>184</v>
      </c>
      <c r="G222" s="221">
        <f t="shared" si="7"/>
        <v>765627</v>
      </c>
      <c r="H222" s="221">
        <v>247171</v>
      </c>
      <c r="I222" s="221">
        <v>408401</v>
      </c>
      <c r="J222" s="222">
        <v>110055</v>
      </c>
      <c r="K222" s="222">
        <v>0</v>
      </c>
      <c r="L222" s="222">
        <v>0</v>
      </c>
      <c r="M222" s="223"/>
      <c r="N222" s="224"/>
      <c r="O222" s="223"/>
    </row>
    <row r="223" spans="1:15" ht="24">
      <c r="A223" s="507"/>
      <c r="B223" s="513"/>
      <c r="C223" s="567"/>
      <c r="D223" s="568"/>
      <c r="E223" s="569"/>
      <c r="F223" s="569"/>
      <c r="G223" s="237">
        <f t="shared" si="7"/>
        <v>427132</v>
      </c>
      <c r="H223" s="237">
        <v>61376</v>
      </c>
      <c r="I223" s="237">
        <v>274370</v>
      </c>
      <c r="J223" s="237">
        <v>91386</v>
      </c>
      <c r="K223" s="237">
        <v>0</v>
      </c>
      <c r="L223" s="237">
        <v>0</v>
      </c>
      <c r="M223" s="238"/>
      <c r="N223" s="239" t="s">
        <v>197</v>
      </c>
      <c r="O223" s="238"/>
    </row>
    <row r="224" spans="1:15" ht="24">
      <c r="A224" s="507"/>
      <c r="B224" s="513"/>
      <c r="C224" s="567"/>
      <c r="D224" s="568"/>
      <c r="E224" s="569"/>
      <c r="F224" s="569"/>
      <c r="G224" s="240">
        <f t="shared" si="7"/>
        <v>404047</v>
      </c>
      <c r="H224" s="241">
        <v>61376</v>
      </c>
      <c r="I224" s="241">
        <v>274370</v>
      </c>
      <c r="J224" s="241">
        <v>68301</v>
      </c>
      <c r="K224" s="241">
        <v>0</v>
      </c>
      <c r="L224" s="241">
        <v>0</v>
      </c>
      <c r="M224" s="225"/>
      <c r="N224" s="239" t="s">
        <v>198</v>
      </c>
      <c r="O224" s="227"/>
    </row>
    <row r="225" spans="1:15" ht="24">
      <c r="A225" s="507" t="s">
        <v>104</v>
      </c>
      <c r="B225" s="513"/>
      <c r="C225" s="557" t="s">
        <v>177</v>
      </c>
      <c r="D225" s="542" t="s">
        <v>178</v>
      </c>
      <c r="E225" s="543" t="s">
        <v>199</v>
      </c>
      <c r="F225" s="543" t="s">
        <v>111</v>
      </c>
      <c r="G225" s="63">
        <f t="shared" si="7"/>
        <v>1368044</v>
      </c>
      <c r="H225" s="30">
        <v>69010</v>
      </c>
      <c r="I225" s="30">
        <v>368900</v>
      </c>
      <c r="J225" s="64">
        <v>305367</v>
      </c>
      <c r="K225" s="64">
        <v>300369</v>
      </c>
      <c r="L225" s="64">
        <v>324398</v>
      </c>
      <c r="M225" s="31"/>
      <c r="N225" s="203"/>
      <c r="O225" s="31"/>
    </row>
    <row r="226" spans="1:15" ht="24">
      <c r="A226" s="507"/>
      <c r="B226" s="513"/>
      <c r="C226" s="557"/>
      <c r="D226" s="542"/>
      <c r="E226" s="543"/>
      <c r="F226" s="543"/>
      <c r="G226" s="166">
        <f t="shared" si="7"/>
        <v>1258289</v>
      </c>
      <c r="H226" s="34">
        <v>68276</v>
      </c>
      <c r="I226" s="34">
        <v>319776</v>
      </c>
      <c r="J226" s="35">
        <v>286347</v>
      </c>
      <c r="K226" s="35">
        <v>282248</v>
      </c>
      <c r="L226" s="35">
        <v>301642</v>
      </c>
      <c r="M226" s="31"/>
      <c r="N226" s="203" t="s">
        <v>180</v>
      </c>
      <c r="O226" s="31"/>
    </row>
    <row r="227" spans="1:15" ht="24">
      <c r="A227" s="507"/>
      <c r="B227" s="513"/>
      <c r="C227" s="557"/>
      <c r="D227" s="542"/>
      <c r="E227" s="543"/>
      <c r="F227" s="543"/>
      <c r="G227" s="218">
        <f t="shared" si="7"/>
        <v>1271753</v>
      </c>
      <c r="H227" s="204">
        <v>68276</v>
      </c>
      <c r="I227" s="204">
        <v>319776</v>
      </c>
      <c r="J227" s="204">
        <v>288999</v>
      </c>
      <c r="K227" s="204">
        <v>287474</v>
      </c>
      <c r="L227" s="204">
        <v>307228</v>
      </c>
      <c r="M227" s="25"/>
      <c r="N227" s="55" t="s">
        <v>43</v>
      </c>
      <c r="O227" s="31"/>
    </row>
    <row r="228" spans="1:15" ht="24">
      <c r="A228" s="507"/>
      <c r="B228" s="513"/>
      <c r="C228" s="557"/>
      <c r="D228" s="542"/>
      <c r="E228" s="543"/>
      <c r="F228" s="554" t="s">
        <v>200</v>
      </c>
      <c r="G228" s="63">
        <f t="shared" si="7"/>
        <v>1354786</v>
      </c>
      <c r="H228" s="30">
        <v>0</v>
      </c>
      <c r="I228" s="30">
        <v>338697</v>
      </c>
      <c r="J228" s="64">
        <v>338697</v>
      </c>
      <c r="K228" s="64">
        <v>338696</v>
      </c>
      <c r="L228" s="64">
        <v>338696</v>
      </c>
      <c r="M228" s="31"/>
      <c r="N228" s="203"/>
      <c r="O228" s="197"/>
    </row>
    <row r="229" spans="1:15" ht="24">
      <c r="A229" s="507"/>
      <c r="B229" s="513"/>
      <c r="C229" s="557"/>
      <c r="D229" s="542"/>
      <c r="E229" s="543"/>
      <c r="F229" s="555"/>
      <c r="G229" s="166">
        <f t="shared" si="7"/>
        <v>949236</v>
      </c>
      <c r="H229" s="34">
        <v>0</v>
      </c>
      <c r="I229" s="34">
        <v>237309</v>
      </c>
      <c r="J229" s="35">
        <v>237309</v>
      </c>
      <c r="K229" s="35">
        <v>237309</v>
      </c>
      <c r="L229" s="35">
        <v>237309</v>
      </c>
      <c r="M229" s="31"/>
      <c r="N229" s="203" t="s">
        <v>180</v>
      </c>
      <c r="O229" s="197"/>
    </row>
    <row r="230" spans="1:15" ht="24">
      <c r="A230" s="507"/>
      <c r="B230" s="513"/>
      <c r="C230" s="557"/>
      <c r="D230" s="542"/>
      <c r="E230" s="543"/>
      <c r="F230" s="556"/>
      <c r="G230" s="24">
        <f t="shared" si="7"/>
        <v>960221</v>
      </c>
      <c r="H230" s="23">
        <v>0</v>
      </c>
      <c r="I230" s="23">
        <v>237309</v>
      </c>
      <c r="J230" s="23">
        <v>239506</v>
      </c>
      <c r="K230" s="23">
        <v>241703</v>
      </c>
      <c r="L230" s="23">
        <v>241703</v>
      </c>
      <c r="M230" s="25"/>
      <c r="N230" s="526" t="s">
        <v>182</v>
      </c>
      <c r="O230" s="526"/>
    </row>
    <row r="231" spans="1:15" ht="24">
      <c r="A231" s="507" t="s">
        <v>104</v>
      </c>
      <c r="B231" s="513"/>
      <c r="C231" s="540" t="s">
        <v>201</v>
      </c>
      <c r="D231" s="551" t="s">
        <v>202</v>
      </c>
      <c r="E231" s="554" t="s">
        <v>135</v>
      </c>
      <c r="F231" s="554" t="s">
        <v>111</v>
      </c>
      <c r="G231" s="196">
        <f t="shared" si="7"/>
        <v>461315</v>
      </c>
      <c r="H231" s="206">
        <v>92263</v>
      </c>
      <c r="I231" s="206">
        <v>92263</v>
      </c>
      <c r="J231" s="206">
        <v>92263</v>
      </c>
      <c r="K231" s="206">
        <v>92263</v>
      </c>
      <c r="L231" s="206">
        <v>92263</v>
      </c>
      <c r="M231" s="197"/>
      <c r="N231" s="198"/>
      <c r="O231" s="197"/>
    </row>
    <row r="232" spans="1:15" ht="24">
      <c r="A232" s="507"/>
      <c r="B232" s="513"/>
      <c r="C232" s="550"/>
      <c r="D232" s="552"/>
      <c r="E232" s="555"/>
      <c r="F232" s="555"/>
      <c r="G232" s="166">
        <f t="shared" si="7"/>
        <v>461315</v>
      </c>
      <c r="H232" s="34">
        <v>92263</v>
      </c>
      <c r="I232" s="34">
        <v>92263</v>
      </c>
      <c r="J232" s="35">
        <v>92263</v>
      </c>
      <c r="K232" s="35">
        <v>92263</v>
      </c>
      <c r="L232" s="35">
        <v>92263</v>
      </c>
      <c r="M232" s="31"/>
      <c r="N232" s="203" t="s">
        <v>34</v>
      </c>
      <c r="O232" s="197"/>
    </row>
    <row r="233" spans="1:15" ht="24">
      <c r="A233" s="507"/>
      <c r="B233" s="513"/>
      <c r="C233" s="541"/>
      <c r="D233" s="553"/>
      <c r="E233" s="556"/>
      <c r="F233" s="556"/>
      <c r="G233" s="218">
        <f t="shared" si="7"/>
        <v>465585</v>
      </c>
      <c r="H233" s="204">
        <v>92263</v>
      </c>
      <c r="I233" s="204">
        <v>92263</v>
      </c>
      <c r="J233" s="204">
        <v>93117</v>
      </c>
      <c r="K233" s="204">
        <v>93971</v>
      </c>
      <c r="L233" s="204">
        <v>93971</v>
      </c>
      <c r="M233" s="25"/>
      <c r="N233" s="55" t="s">
        <v>62</v>
      </c>
      <c r="O233" s="31"/>
    </row>
    <row r="234" spans="1:15" ht="24" hidden="1">
      <c r="A234" s="507" t="s">
        <v>104</v>
      </c>
      <c r="B234" s="513"/>
      <c r="C234" s="557" t="s">
        <v>183</v>
      </c>
      <c r="D234" s="562" t="s">
        <v>26</v>
      </c>
      <c r="E234" s="557" t="s">
        <v>49</v>
      </c>
      <c r="F234" s="557" t="s">
        <v>203</v>
      </c>
      <c r="G234" s="242">
        <f t="shared" si="7"/>
        <v>257951</v>
      </c>
      <c r="H234" s="243">
        <v>149278</v>
      </c>
      <c r="I234" s="242">
        <v>108673</v>
      </c>
      <c r="J234" s="244">
        <v>0</v>
      </c>
      <c r="K234" s="244">
        <v>0</v>
      </c>
      <c r="L234" s="244">
        <v>0</v>
      </c>
      <c r="M234" s="197"/>
      <c r="N234" s="198"/>
      <c r="O234" s="197"/>
    </row>
    <row r="235" spans="1:15" ht="24" hidden="1">
      <c r="A235" s="507"/>
      <c r="B235" s="513"/>
      <c r="C235" s="557"/>
      <c r="D235" s="562"/>
      <c r="E235" s="557"/>
      <c r="F235" s="557"/>
      <c r="G235" s="245">
        <f t="shared" si="7"/>
        <v>249978</v>
      </c>
      <c r="H235" s="229">
        <v>148693</v>
      </c>
      <c r="I235" s="229">
        <v>101285</v>
      </c>
      <c r="J235" s="246">
        <v>0</v>
      </c>
      <c r="K235" s="246">
        <v>0</v>
      </c>
      <c r="L235" s="246">
        <v>0</v>
      </c>
      <c r="M235" s="31"/>
      <c r="N235" s="203" t="s">
        <v>34</v>
      </c>
      <c r="O235" s="197"/>
    </row>
    <row r="236" spans="1:15" ht="24" hidden="1">
      <c r="A236" s="507"/>
      <c r="B236" s="513"/>
      <c r="C236" s="557"/>
      <c r="D236" s="562"/>
      <c r="E236" s="557"/>
      <c r="F236" s="557" t="s">
        <v>185</v>
      </c>
      <c r="G236" s="247">
        <f t="shared" si="7"/>
        <v>390951</v>
      </c>
      <c r="H236" s="248">
        <v>217186</v>
      </c>
      <c r="I236" s="247">
        <v>173765</v>
      </c>
      <c r="J236" s="206">
        <v>0</v>
      </c>
      <c r="K236" s="206">
        <v>0</v>
      </c>
      <c r="L236" s="206">
        <v>0</v>
      </c>
      <c r="M236" s="197"/>
      <c r="N236" s="198"/>
      <c r="O236" s="197"/>
    </row>
    <row r="237" spans="1:15" ht="24" hidden="1">
      <c r="A237" s="507"/>
      <c r="B237" s="513"/>
      <c r="C237" s="557"/>
      <c r="D237" s="562"/>
      <c r="E237" s="557"/>
      <c r="F237" s="557"/>
      <c r="G237" s="245">
        <f t="shared" si="7"/>
        <v>389071</v>
      </c>
      <c r="H237" s="229">
        <v>216134</v>
      </c>
      <c r="I237" s="229">
        <v>172937</v>
      </c>
      <c r="J237" s="246">
        <v>0</v>
      </c>
      <c r="K237" s="246">
        <v>0</v>
      </c>
      <c r="L237" s="246">
        <v>0</v>
      </c>
      <c r="M237" s="31"/>
      <c r="N237" s="203" t="s">
        <v>34</v>
      </c>
      <c r="O237" s="197"/>
    </row>
    <row r="238" spans="1:15" ht="24" hidden="1">
      <c r="A238" s="507" t="s">
        <v>104</v>
      </c>
      <c r="B238" s="513"/>
      <c r="C238" s="540" t="s">
        <v>204</v>
      </c>
      <c r="D238" s="542" t="s">
        <v>178</v>
      </c>
      <c r="E238" s="543" t="s">
        <v>49</v>
      </c>
      <c r="F238" s="543" t="s">
        <v>111</v>
      </c>
      <c r="G238" s="196">
        <f t="shared" si="7"/>
        <v>685027</v>
      </c>
      <c r="H238" s="206">
        <v>164167</v>
      </c>
      <c r="I238" s="206">
        <v>520860</v>
      </c>
      <c r="J238" s="30">
        <v>0</v>
      </c>
      <c r="K238" s="30">
        <v>0</v>
      </c>
      <c r="L238" s="30">
        <v>0</v>
      </c>
      <c r="M238" s="197"/>
      <c r="N238" s="198"/>
      <c r="O238" s="197"/>
    </row>
    <row r="239" spans="1:15" ht="24" hidden="1">
      <c r="A239" s="507"/>
      <c r="B239" s="513"/>
      <c r="C239" s="541"/>
      <c r="D239" s="542"/>
      <c r="E239" s="543"/>
      <c r="F239" s="543"/>
      <c r="G239" s="245">
        <f t="shared" si="7"/>
        <v>655560</v>
      </c>
      <c r="H239" s="229">
        <v>163890</v>
      </c>
      <c r="I239" s="229">
        <v>491670</v>
      </c>
      <c r="J239" s="246">
        <v>0</v>
      </c>
      <c r="K239" s="246">
        <v>0</v>
      </c>
      <c r="L239" s="246">
        <v>0</v>
      </c>
      <c r="M239" s="31"/>
      <c r="N239" s="203" t="s">
        <v>205</v>
      </c>
      <c r="O239" s="31"/>
    </row>
    <row r="240" spans="1:15" ht="24" hidden="1">
      <c r="A240" s="507" t="s">
        <v>104</v>
      </c>
      <c r="B240" s="513"/>
      <c r="C240" s="544" t="s">
        <v>206</v>
      </c>
      <c r="D240" s="547" t="s">
        <v>207</v>
      </c>
      <c r="E240" s="510" t="s">
        <v>208</v>
      </c>
      <c r="F240" s="510" t="s">
        <v>209</v>
      </c>
      <c r="G240" s="249">
        <f t="shared" si="7"/>
        <v>2229415</v>
      </c>
      <c r="H240" s="250">
        <v>610182</v>
      </c>
      <c r="I240" s="250">
        <v>1577405</v>
      </c>
      <c r="J240" s="251">
        <v>41828</v>
      </c>
      <c r="K240" s="222">
        <v>0</v>
      </c>
      <c r="L240" s="222">
        <v>0</v>
      </c>
      <c r="M240" s="223"/>
      <c r="N240" s="224"/>
      <c r="O240" s="252"/>
    </row>
    <row r="241" spans="1:15" ht="24" hidden="1">
      <c r="A241" s="507"/>
      <c r="B241" s="513"/>
      <c r="C241" s="546"/>
      <c r="D241" s="549"/>
      <c r="E241" s="512"/>
      <c r="F241" s="512"/>
      <c r="G241" s="253">
        <f t="shared" si="7"/>
        <v>0</v>
      </c>
      <c r="H241" s="254">
        <v>0</v>
      </c>
      <c r="I241" s="254">
        <v>0</v>
      </c>
      <c r="J241" s="254">
        <v>0</v>
      </c>
      <c r="K241" s="254">
        <v>0</v>
      </c>
      <c r="L241" s="254">
        <v>0</v>
      </c>
      <c r="M241" s="223"/>
      <c r="N241" s="224"/>
      <c r="O241" s="252"/>
    </row>
    <row r="242" spans="1:15" ht="24">
      <c r="A242" s="507" t="s">
        <v>104</v>
      </c>
      <c r="B242" s="513"/>
      <c r="C242" s="544" t="s">
        <v>210</v>
      </c>
      <c r="D242" s="547" t="s">
        <v>207</v>
      </c>
      <c r="E242" s="510" t="s">
        <v>211</v>
      </c>
      <c r="F242" s="510" t="s">
        <v>209</v>
      </c>
      <c r="G242" s="249">
        <f t="shared" si="7"/>
        <v>1008038</v>
      </c>
      <c r="H242" s="221">
        <v>44902</v>
      </c>
      <c r="I242" s="221">
        <v>297017</v>
      </c>
      <c r="J242" s="222">
        <v>224562</v>
      </c>
      <c r="K242" s="222">
        <v>220778</v>
      </c>
      <c r="L242" s="222">
        <v>220779</v>
      </c>
      <c r="M242" s="223"/>
      <c r="N242" s="224"/>
      <c r="O242" s="223"/>
    </row>
    <row r="243" spans="1:15" ht="24">
      <c r="A243" s="507"/>
      <c r="B243" s="513"/>
      <c r="C243" s="545"/>
      <c r="D243" s="548"/>
      <c r="E243" s="511"/>
      <c r="F243" s="511"/>
      <c r="G243" s="255">
        <f t="shared" si="7"/>
        <v>980787</v>
      </c>
      <c r="H243" s="255">
        <v>43743</v>
      </c>
      <c r="I243" s="255">
        <v>289425</v>
      </c>
      <c r="J243" s="255">
        <v>220000</v>
      </c>
      <c r="K243" s="255">
        <v>212681</v>
      </c>
      <c r="L243" s="255">
        <v>214938</v>
      </c>
      <c r="M243" s="238"/>
      <c r="N243" s="239" t="s">
        <v>212</v>
      </c>
      <c r="O243" s="238"/>
    </row>
    <row r="244" spans="1:15" ht="24">
      <c r="A244" s="507"/>
      <c r="B244" s="513"/>
      <c r="C244" s="545"/>
      <c r="D244" s="548"/>
      <c r="E244" s="511"/>
      <c r="F244" s="511"/>
      <c r="G244" s="256">
        <f t="shared" si="7"/>
        <v>979137</v>
      </c>
      <c r="H244" s="257">
        <v>43743</v>
      </c>
      <c r="I244" s="257">
        <v>289425</v>
      </c>
      <c r="J244" s="257">
        <v>218350</v>
      </c>
      <c r="K244" s="257">
        <v>212681</v>
      </c>
      <c r="L244" s="257">
        <v>214938</v>
      </c>
      <c r="M244" s="238"/>
      <c r="N244" s="508" t="s">
        <v>191</v>
      </c>
      <c r="O244" s="508"/>
    </row>
    <row r="245" spans="1:15" ht="24">
      <c r="A245" s="507"/>
      <c r="B245" s="513"/>
      <c r="C245" s="546"/>
      <c r="D245" s="549"/>
      <c r="E245" s="512"/>
      <c r="F245" s="512"/>
      <c r="G245" s="218">
        <f t="shared" si="7"/>
        <v>985088</v>
      </c>
      <c r="H245" s="204">
        <v>43743</v>
      </c>
      <c r="I245" s="204">
        <v>289425</v>
      </c>
      <c r="J245" s="204">
        <v>218350</v>
      </c>
      <c r="K245" s="204">
        <v>214651</v>
      </c>
      <c r="L245" s="204">
        <v>218919</v>
      </c>
      <c r="M245" s="223"/>
      <c r="N245" s="509" t="s">
        <v>213</v>
      </c>
      <c r="O245" s="509"/>
    </row>
    <row r="246" spans="1:15" ht="24">
      <c r="A246" s="507" t="s">
        <v>104</v>
      </c>
      <c r="B246" s="513"/>
      <c r="C246" s="520" t="s">
        <v>176</v>
      </c>
      <c r="D246" s="523" t="s">
        <v>21</v>
      </c>
      <c r="E246" s="530" t="s">
        <v>91</v>
      </c>
      <c r="F246" s="530" t="s">
        <v>214</v>
      </c>
      <c r="G246" s="258">
        <f>SUM(H246:L246)</f>
        <v>521086</v>
      </c>
      <c r="H246" s="258">
        <v>477732</v>
      </c>
      <c r="I246" s="258">
        <v>43354</v>
      </c>
      <c r="J246" s="259">
        <v>0</v>
      </c>
      <c r="K246" s="259">
        <v>0</v>
      </c>
      <c r="L246" s="259">
        <v>0</v>
      </c>
      <c r="M246" s="260"/>
      <c r="N246" s="261"/>
      <c r="O246" s="260"/>
    </row>
    <row r="247" spans="1:15" ht="24">
      <c r="A247" s="507"/>
      <c r="B247" s="513"/>
      <c r="C247" s="521"/>
      <c r="D247" s="524"/>
      <c r="E247" s="531"/>
      <c r="F247" s="531"/>
      <c r="G247" s="262">
        <f>SUM(H247:L247)</f>
        <v>27841</v>
      </c>
      <c r="H247" s="262">
        <v>27841</v>
      </c>
      <c r="I247" s="263">
        <v>0</v>
      </c>
      <c r="J247" s="262">
        <v>0</v>
      </c>
      <c r="K247" s="262">
        <v>0</v>
      </c>
      <c r="L247" s="262">
        <v>0</v>
      </c>
      <c r="M247" s="264"/>
      <c r="N247" s="264" t="s">
        <v>215</v>
      </c>
      <c r="O247" s="265"/>
    </row>
    <row r="248" spans="1:15" ht="24">
      <c r="A248" s="507"/>
      <c r="B248" s="513"/>
      <c r="C248" s="521"/>
      <c r="D248" s="524"/>
      <c r="E248" s="531"/>
      <c r="F248" s="531"/>
      <c r="G248" s="266">
        <f>SUM(H248:L248)</f>
        <v>486054</v>
      </c>
      <c r="H248" s="266">
        <v>444690</v>
      </c>
      <c r="I248" s="267">
        <v>41364</v>
      </c>
      <c r="J248" s="268">
        <v>0</v>
      </c>
      <c r="K248" s="268">
        <v>0</v>
      </c>
      <c r="L248" s="268">
        <v>0</v>
      </c>
      <c r="M248" s="269"/>
      <c r="N248" s="270" t="s">
        <v>216</v>
      </c>
      <c r="O248" s="260"/>
    </row>
    <row r="249" spans="1:15" ht="24">
      <c r="A249" s="507"/>
      <c r="B249" s="513"/>
      <c r="C249" s="522"/>
      <c r="D249" s="525"/>
      <c r="E249" s="532"/>
      <c r="F249" s="532"/>
      <c r="G249" s="271"/>
      <c r="H249" s="271"/>
      <c r="I249" s="272"/>
      <c r="J249" s="273"/>
      <c r="K249" s="273"/>
      <c r="L249" s="273"/>
      <c r="M249" s="269"/>
      <c r="N249" s="533" t="s">
        <v>217</v>
      </c>
      <c r="O249" s="533"/>
    </row>
    <row r="250" spans="1:15" ht="24">
      <c r="A250" s="507" t="s">
        <v>104</v>
      </c>
      <c r="B250" s="513"/>
      <c r="C250" s="534" t="s">
        <v>218</v>
      </c>
      <c r="D250" s="517" t="s">
        <v>21</v>
      </c>
      <c r="E250" s="530" t="s">
        <v>91</v>
      </c>
      <c r="F250" s="537" t="s">
        <v>214</v>
      </c>
      <c r="G250" s="274">
        <f>SUM(H250:L250)</f>
        <v>480630</v>
      </c>
      <c r="H250" s="274">
        <v>24316</v>
      </c>
      <c r="I250" s="274">
        <v>456314</v>
      </c>
      <c r="J250" s="274">
        <v>0</v>
      </c>
      <c r="K250" s="274">
        <v>0</v>
      </c>
      <c r="L250" s="274">
        <v>0</v>
      </c>
      <c r="M250" s="269"/>
      <c r="N250" s="270"/>
      <c r="O250" s="269"/>
    </row>
    <row r="251" spans="1:15" ht="24">
      <c r="A251" s="507"/>
      <c r="B251" s="513"/>
      <c r="C251" s="535"/>
      <c r="D251" s="518"/>
      <c r="E251" s="531"/>
      <c r="F251" s="538"/>
      <c r="G251" s="266">
        <f>SUM(H251:L251)</f>
        <v>480615</v>
      </c>
      <c r="H251" s="266">
        <v>24301</v>
      </c>
      <c r="I251" s="266">
        <v>456314</v>
      </c>
      <c r="J251" s="268">
        <v>0</v>
      </c>
      <c r="K251" s="268">
        <v>0</v>
      </c>
      <c r="L251" s="268">
        <v>0</v>
      </c>
      <c r="M251" s="269"/>
      <c r="N251" s="270" t="s">
        <v>23</v>
      </c>
      <c r="O251" s="269"/>
    </row>
    <row r="252" spans="1:15" ht="24">
      <c r="A252" s="507"/>
      <c r="B252" s="513"/>
      <c r="C252" s="536"/>
      <c r="D252" s="519"/>
      <c r="E252" s="532"/>
      <c r="F252" s="539"/>
      <c r="G252" s="103"/>
      <c r="H252" s="103"/>
      <c r="I252" s="103"/>
      <c r="J252" s="104"/>
      <c r="K252" s="104"/>
      <c r="L252" s="104"/>
      <c r="M252" s="25"/>
      <c r="N252" s="526" t="s">
        <v>35</v>
      </c>
      <c r="O252" s="526"/>
    </row>
    <row r="253" spans="1:15" ht="24">
      <c r="A253" s="507" t="s">
        <v>104</v>
      </c>
      <c r="B253" s="513"/>
      <c r="C253" s="514" t="s">
        <v>219</v>
      </c>
      <c r="D253" s="517" t="s">
        <v>21</v>
      </c>
      <c r="E253" s="537" t="s">
        <v>220</v>
      </c>
      <c r="F253" s="537" t="s">
        <v>214</v>
      </c>
      <c r="G253" s="275">
        <f>SUM(H253:L253)</f>
        <v>991116</v>
      </c>
      <c r="H253" s="275">
        <v>76950</v>
      </c>
      <c r="I253" s="275">
        <v>569430</v>
      </c>
      <c r="J253" s="275">
        <v>344736</v>
      </c>
      <c r="K253" s="268">
        <v>0</v>
      </c>
      <c r="L253" s="268">
        <v>0</v>
      </c>
      <c r="M253" s="269"/>
      <c r="N253" s="270"/>
      <c r="O253" s="260"/>
    </row>
    <row r="254" spans="1:15" ht="24">
      <c r="A254" s="507"/>
      <c r="B254" s="513"/>
      <c r="C254" s="515"/>
      <c r="D254" s="518"/>
      <c r="E254" s="538"/>
      <c r="F254" s="538"/>
      <c r="G254" s="276">
        <f>SUM(H254:L254)</f>
        <v>0</v>
      </c>
      <c r="H254" s="276"/>
      <c r="I254" s="276"/>
      <c r="J254" s="276"/>
      <c r="K254" s="273">
        <v>0</v>
      </c>
      <c r="L254" s="273">
        <v>0</v>
      </c>
      <c r="M254" s="269"/>
      <c r="N254" s="277" t="s">
        <v>221</v>
      </c>
      <c r="O254" s="260"/>
    </row>
    <row r="255" spans="1:15" ht="24">
      <c r="A255" s="507"/>
      <c r="B255" s="513"/>
      <c r="C255" s="516"/>
      <c r="D255" s="519"/>
      <c r="E255" s="539"/>
      <c r="F255" s="539"/>
      <c r="G255" s="103"/>
      <c r="H255" s="103"/>
      <c r="I255" s="103"/>
      <c r="J255" s="103"/>
      <c r="K255" s="104"/>
      <c r="L255" s="104"/>
      <c r="M255" s="25"/>
      <c r="N255" s="526" t="s">
        <v>35</v>
      </c>
      <c r="O255" s="526"/>
    </row>
    <row r="256" spans="1:15" ht="24">
      <c r="A256" s="507" t="s">
        <v>104</v>
      </c>
      <c r="B256" s="513"/>
      <c r="C256" s="527" t="s">
        <v>222</v>
      </c>
      <c r="D256" s="528" t="s">
        <v>21</v>
      </c>
      <c r="E256" s="527" t="s">
        <v>91</v>
      </c>
      <c r="F256" s="529" t="s">
        <v>214</v>
      </c>
      <c r="G256" s="278">
        <f>H256+I256</f>
        <v>360126</v>
      </c>
      <c r="H256" s="259">
        <v>273942</v>
      </c>
      <c r="I256" s="259">
        <v>86184</v>
      </c>
      <c r="J256" s="279">
        <v>0</v>
      </c>
      <c r="K256" s="279">
        <v>0</v>
      </c>
      <c r="L256" s="279">
        <v>0</v>
      </c>
      <c r="M256" s="269"/>
      <c r="N256" s="270"/>
      <c r="O256" s="269"/>
    </row>
    <row r="257" spans="1:15" ht="24">
      <c r="A257" s="507"/>
      <c r="B257" s="513"/>
      <c r="C257" s="527"/>
      <c r="D257" s="528"/>
      <c r="E257" s="527"/>
      <c r="F257" s="529"/>
      <c r="G257" s="266">
        <f>SUM(H257:L257)</f>
        <v>311839</v>
      </c>
      <c r="H257" s="266">
        <v>243009</v>
      </c>
      <c r="I257" s="267">
        <v>68830</v>
      </c>
      <c r="J257" s="280">
        <v>0</v>
      </c>
      <c r="K257" s="280">
        <v>0</v>
      </c>
      <c r="L257" s="280">
        <v>0</v>
      </c>
      <c r="M257" s="269"/>
      <c r="N257" s="270" t="s">
        <v>23</v>
      </c>
      <c r="O257" s="269"/>
    </row>
    <row r="258" spans="1:15" ht="24">
      <c r="A258" s="507"/>
      <c r="B258" s="513"/>
      <c r="C258" s="527"/>
      <c r="D258" s="528"/>
      <c r="E258" s="527"/>
      <c r="F258" s="529"/>
      <c r="G258" s="271"/>
      <c r="H258" s="103"/>
      <c r="I258" s="103"/>
      <c r="J258" s="281"/>
      <c r="K258" s="282"/>
      <c r="L258" s="282"/>
      <c r="M258" s="269"/>
      <c r="N258" s="526" t="s">
        <v>223</v>
      </c>
      <c r="O258" s="526"/>
    </row>
    <row r="259" spans="1:15" ht="24">
      <c r="A259" s="507" t="s">
        <v>57</v>
      </c>
      <c r="B259" s="513"/>
      <c r="C259" s="711" t="s">
        <v>224</v>
      </c>
      <c r="D259" s="712" t="s">
        <v>26</v>
      </c>
      <c r="E259" s="713" t="s">
        <v>225</v>
      </c>
      <c r="F259" s="713" t="s">
        <v>226</v>
      </c>
      <c r="G259" s="283">
        <f>SUM(H259:L259)</f>
        <v>57036</v>
      </c>
      <c r="H259" s="284">
        <v>19012</v>
      </c>
      <c r="I259" s="285">
        <v>19012</v>
      </c>
      <c r="J259" s="285">
        <v>19012</v>
      </c>
      <c r="K259" s="285">
        <v>0</v>
      </c>
      <c r="L259" s="285">
        <v>0</v>
      </c>
      <c r="N259" s="320"/>
      <c r="O259" s="321"/>
    </row>
    <row r="260" spans="1:15" ht="30">
      <c r="A260" s="507"/>
      <c r="B260" s="513"/>
      <c r="C260" s="711"/>
      <c r="D260" s="712"/>
      <c r="E260" s="713"/>
      <c r="F260" s="713"/>
      <c r="G260" s="33">
        <f>SUM(H260:L260)</f>
        <v>51840</v>
      </c>
      <c r="H260" s="34">
        <v>17280</v>
      </c>
      <c r="I260" s="35">
        <v>17280</v>
      </c>
      <c r="J260" s="35">
        <v>17280</v>
      </c>
      <c r="K260" s="46">
        <v>0</v>
      </c>
      <c r="L260" s="46">
        <v>0</v>
      </c>
      <c r="N260" s="47" t="s">
        <v>251</v>
      </c>
      <c r="O260" s="43"/>
    </row>
    <row r="261" spans="1:15" ht="30">
      <c r="A261" s="507"/>
      <c r="B261" s="513"/>
      <c r="C261" s="711"/>
      <c r="D261" s="712"/>
      <c r="E261" s="713"/>
      <c r="F261" s="713"/>
      <c r="G261" s="10">
        <f>SUM(H261:L261)</f>
        <v>52160</v>
      </c>
      <c r="H261" s="11">
        <v>17280</v>
      </c>
      <c r="I261" s="12">
        <v>17280</v>
      </c>
      <c r="J261" s="12">
        <v>17600</v>
      </c>
      <c r="K261" s="286">
        <v>0</v>
      </c>
      <c r="L261" s="286">
        <v>0</v>
      </c>
      <c r="N261" s="55" t="s">
        <v>77</v>
      </c>
      <c r="O261" s="43"/>
    </row>
    <row r="262" spans="1:15" ht="22.5" customHeight="1">
      <c r="A262" s="507" t="s">
        <v>166</v>
      </c>
      <c r="B262" s="513"/>
      <c r="C262" s="714" t="s">
        <v>31</v>
      </c>
      <c r="D262" s="717" t="s">
        <v>227</v>
      </c>
      <c r="E262" s="720" t="s">
        <v>228</v>
      </c>
      <c r="F262" s="723" t="s">
        <v>32</v>
      </c>
      <c r="G262" s="287">
        <f t="shared" ref="G262:G267" si="8">SUM(H262:L262)</f>
        <v>1559542</v>
      </c>
      <c r="H262" s="287">
        <v>797919</v>
      </c>
      <c r="I262" s="287">
        <v>761623</v>
      </c>
      <c r="J262" s="291">
        <v>0</v>
      </c>
      <c r="K262" s="291">
        <v>0</v>
      </c>
      <c r="L262" s="291">
        <v>0</v>
      </c>
      <c r="M262" s="322"/>
      <c r="N262" s="322"/>
    </row>
    <row r="263" spans="1:15" ht="24">
      <c r="A263" s="507"/>
      <c r="B263" s="513"/>
      <c r="C263" s="715"/>
      <c r="D263" s="718"/>
      <c r="E263" s="721"/>
      <c r="F263" s="724"/>
      <c r="G263" s="83">
        <f t="shared" si="8"/>
        <v>570099</v>
      </c>
      <c r="H263" s="83">
        <v>279198</v>
      </c>
      <c r="I263" s="83">
        <v>290901</v>
      </c>
      <c r="J263" s="85">
        <v>0</v>
      </c>
      <c r="K263" s="85">
        <v>0</v>
      </c>
      <c r="L263" s="85">
        <v>0</v>
      </c>
      <c r="M263" s="322"/>
      <c r="N263" s="323" t="s">
        <v>23</v>
      </c>
    </row>
    <row r="264" spans="1:15" ht="39">
      <c r="A264" s="507"/>
      <c r="B264" s="513"/>
      <c r="C264" s="715"/>
      <c r="D264" s="718"/>
      <c r="E264" s="721"/>
      <c r="F264" s="725"/>
      <c r="G264" s="288">
        <f t="shared" si="8"/>
        <v>575486</v>
      </c>
      <c r="H264" s="288">
        <v>279198</v>
      </c>
      <c r="I264" s="288">
        <v>296288</v>
      </c>
      <c r="J264" s="292">
        <v>0</v>
      </c>
      <c r="K264" s="292">
        <v>0</v>
      </c>
      <c r="L264" s="292">
        <v>0</v>
      </c>
      <c r="M264" s="201"/>
      <c r="N264" s="114" t="s">
        <v>252</v>
      </c>
    </row>
    <row r="265" spans="1:15" ht="22.5" customHeight="1">
      <c r="A265" s="507" t="s">
        <v>230</v>
      </c>
      <c r="B265" s="513"/>
      <c r="C265" s="715"/>
      <c r="D265" s="718"/>
      <c r="E265" s="721"/>
      <c r="F265" s="720" t="s">
        <v>229</v>
      </c>
      <c r="G265" s="289">
        <f t="shared" si="8"/>
        <v>701842</v>
      </c>
      <c r="H265" s="289">
        <v>359088</v>
      </c>
      <c r="I265" s="289">
        <v>342754</v>
      </c>
      <c r="J265" s="293">
        <v>0</v>
      </c>
      <c r="K265" s="293">
        <v>0</v>
      </c>
      <c r="L265" s="293">
        <v>0</v>
      </c>
      <c r="M265" s="322"/>
      <c r="N265" s="322"/>
    </row>
    <row r="266" spans="1:15" ht="24">
      <c r="A266" s="507"/>
      <c r="B266" s="513"/>
      <c r="C266" s="715"/>
      <c r="D266" s="718"/>
      <c r="E266" s="721"/>
      <c r="F266" s="721"/>
      <c r="G266" s="83">
        <f t="shared" si="8"/>
        <v>256563</v>
      </c>
      <c r="H266" s="83">
        <v>125648</v>
      </c>
      <c r="I266" s="83">
        <v>130915</v>
      </c>
      <c r="J266" s="85">
        <v>0</v>
      </c>
      <c r="K266" s="85">
        <v>0</v>
      </c>
      <c r="L266" s="85">
        <v>0</v>
      </c>
      <c r="M266" s="322"/>
      <c r="N266" s="323" t="s">
        <v>23</v>
      </c>
    </row>
    <row r="267" spans="1:15" ht="39">
      <c r="A267" s="507"/>
      <c r="B267" s="513"/>
      <c r="C267" s="716"/>
      <c r="D267" s="719"/>
      <c r="E267" s="722"/>
      <c r="F267" s="722"/>
      <c r="G267" s="290">
        <f t="shared" si="8"/>
        <v>258987</v>
      </c>
      <c r="H267" s="290">
        <v>125648</v>
      </c>
      <c r="I267" s="290">
        <v>133339</v>
      </c>
      <c r="J267" s="162">
        <v>0</v>
      </c>
      <c r="K267" s="162">
        <v>0</v>
      </c>
      <c r="L267" s="162">
        <v>0</v>
      </c>
      <c r="M267" s="322"/>
      <c r="N267" s="324" t="s">
        <v>253</v>
      </c>
    </row>
    <row r="268" spans="1:15" ht="24">
      <c r="A268" s="507" t="s">
        <v>234</v>
      </c>
      <c r="B268" s="513"/>
      <c r="C268" s="742" t="s">
        <v>231</v>
      </c>
      <c r="D268" s="743" t="s">
        <v>26</v>
      </c>
      <c r="E268" s="744" t="s">
        <v>232</v>
      </c>
      <c r="F268" s="745" t="s">
        <v>233</v>
      </c>
      <c r="G268" s="294">
        <f>SUM(H268:L268)</f>
        <v>913091</v>
      </c>
      <c r="H268" s="295">
        <v>273927</v>
      </c>
      <c r="I268" s="295">
        <v>273927</v>
      </c>
      <c r="J268" s="295">
        <v>365237</v>
      </c>
      <c r="K268" s="296">
        <v>0</v>
      </c>
      <c r="L268" s="296">
        <v>0</v>
      </c>
      <c r="M268" s="325"/>
      <c r="N268" s="326"/>
    </row>
    <row r="269" spans="1:15" ht="39">
      <c r="A269" s="507"/>
      <c r="B269" s="513"/>
      <c r="C269" s="742"/>
      <c r="D269" s="743"/>
      <c r="E269" s="744"/>
      <c r="F269" s="745"/>
      <c r="G269" s="297">
        <f>SUM(H269:L269)</f>
        <v>508682</v>
      </c>
      <c r="H269" s="298">
        <f>ROUNDUP(179055.36,0)</f>
        <v>179056</v>
      </c>
      <c r="I269" s="298">
        <f>ROUNDUP(223819.2,0)</f>
        <v>223820</v>
      </c>
      <c r="J269" s="298">
        <f>ROUNDUP(105805.44,0)</f>
        <v>105806</v>
      </c>
      <c r="K269" s="46">
        <v>0</v>
      </c>
      <c r="L269" s="46">
        <v>0</v>
      </c>
      <c r="M269" s="325"/>
      <c r="N269" s="327" t="s">
        <v>254</v>
      </c>
    </row>
    <row r="270" spans="1:15" ht="78">
      <c r="A270" s="507"/>
      <c r="B270" s="513"/>
      <c r="C270" s="742"/>
      <c r="D270" s="743"/>
      <c r="E270" s="744"/>
      <c r="F270" s="745"/>
      <c r="G270" s="299"/>
      <c r="H270" s="299"/>
      <c r="I270" s="299"/>
      <c r="J270" s="300"/>
      <c r="K270" s="301"/>
      <c r="L270" s="301"/>
      <c r="M270" s="328"/>
      <c r="N270" s="329" t="s">
        <v>255</v>
      </c>
    </row>
    <row r="271" spans="1:15" ht="33" customHeight="1">
      <c r="A271" s="507" t="s">
        <v>234</v>
      </c>
      <c r="B271" s="513"/>
      <c r="C271" s="746" t="s">
        <v>235</v>
      </c>
      <c r="D271" s="749" t="s">
        <v>21</v>
      </c>
      <c r="E271" s="752" t="s">
        <v>236</v>
      </c>
      <c r="F271" s="752" t="s">
        <v>237</v>
      </c>
      <c r="G271" s="302">
        <f>SUM(H271:L271)</f>
        <v>240000</v>
      </c>
      <c r="H271" s="302">
        <v>119000</v>
      </c>
      <c r="I271" s="302">
        <v>121000</v>
      </c>
      <c r="J271" s="303">
        <v>0</v>
      </c>
      <c r="K271" s="303">
        <v>0</v>
      </c>
      <c r="L271" s="303">
        <v>0</v>
      </c>
      <c r="M271" s="328"/>
      <c r="N271" s="330" t="s">
        <v>256</v>
      </c>
    </row>
    <row r="272" spans="1:15" ht="33" customHeight="1">
      <c r="A272" s="507"/>
      <c r="B272" s="513"/>
      <c r="C272" s="747"/>
      <c r="D272" s="750"/>
      <c r="E272" s="753"/>
      <c r="F272" s="753"/>
      <c r="G272" s="304">
        <f>SUM(H272:L272)</f>
        <v>175267</v>
      </c>
      <c r="H272" s="304">
        <v>119000</v>
      </c>
      <c r="I272" s="304">
        <v>56267</v>
      </c>
      <c r="J272" s="19">
        <v>0</v>
      </c>
      <c r="K272" s="19">
        <v>0</v>
      </c>
      <c r="L272" s="19">
        <v>0</v>
      </c>
      <c r="M272" s="328"/>
      <c r="N272" s="330"/>
    </row>
    <row r="273" spans="1:14" ht="33" customHeight="1">
      <c r="A273" s="507"/>
      <c r="B273" s="513"/>
      <c r="C273" s="748"/>
      <c r="D273" s="751"/>
      <c r="E273" s="754"/>
      <c r="F273" s="754"/>
      <c r="G273" s="102">
        <f>SUM(H273:L273)</f>
        <v>0</v>
      </c>
      <c r="H273" s="103"/>
      <c r="I273" s="103"/>
      <c r="J273" s="281">
        <v>0</v>
      </c>
      <c r="K273" s="281">
        <v>0</v>
      </c>
      <c r="L273" s="281">
        <v>0</v>
      </c>
      <c r="M273" s="25"/>
      <c r="N273" s="114" t="s">
        <v>257</v>
      </c>
    </row>
    <row r="274" spans="1:14" ht="24">
      <c r="A274" s="507" t="s">
        <v>242</v>
      </c>
      <c r="B274" s="513"/>
      <c r="C274" s="729" t="s">
        <v>238</v>
      </c>
      <c r="D274" s="732" t="s">
        <v>21</v>
      </c>
      <c r="E274" s="735" t="s">
        <v>91</v>
      </c>
      <c r="F274" s="185" t="s">
        <v>239</v>
      </c>
      <c r="G274" s="305">
        <f t="shared" ref="G274:G280" si="9">SUM(H274:L274)</f>
        <v>137456</v>
      </c>
      <c r="H274" s="305">
        <f>SUM(H275,H278)</f>
        <v>46092</v>
      </c>
      <c r="I274" s="305">
        <f>SUM(I275,I278)</f>
        <v>91364</v>
      </c>
      <c r="J274" s="305">
        <f>SUM(J275,J278)</f>
        <v>0</v>
      </c>
      <c r="K274" s="305">
        <f>SUM(K275,K278)</f>
        <v>0</v>
      </c>
      <c r="L274" s="305">
        <f>SUM(L275,L278)</f>
        <v>0</v>
      </c>
      <c r="M274" s="124"/>
      <c r="N274" s="124"/>
    </row>
    <row r="275" spans="1:14" ht="24">
      <c r="A275" s="507"/>
      <c r="B275" s="513"/>
      <c r="C275" s="730"/>
      <c r="D275" s="733"/>
      <c r="E275" s="736"/>
      <c r="F275" s="738" t="s">
        <v>240</v>
      </c>
      <c r="G275" s="306">
        <f t="shared" si="9"/>
        <v>18417</v>
      </c>
      <c r="H275" s="306">
        <v>10381</v>
      </c>
      <c r="I275" s="306">
        <v>8036</v>
      </c>
      <c r="J275" s="307">
        <v>0</v>
      </c>
      <c r="K275" s="307">
        <v>0</v>
      </c>
      <c r="L275" s="307">
        <v>0</v>
      </c>
      <c r="M275" s="124"/>
      <c r="N275" s="124"/>
    </row>
    <row r="276" spans="1:14" ht="24">
      <c r="A276" s="507"/>
      <c r="B276" s="513"/>
      <c r="C276" s="730"/>
      <c r="D276" s="733"/>
      <c r="E276" s="736"/>
      <c r="F276" s="739"/>
      <c r="G276" s="308">
        <f t="shared" si="9"/>
        <v>12680</v>
      </c>
      <c r="H276" s="308">
        <v>4644</v>
      </c>
      <c r="I276" s="308">
        <v>8036</v>
      </c>
      <c r="J276" s="309">
        <v>0</v>
      </c>
      <c r="K276" s="309">
        <v>0</v>
      </c>
      <c r="L276" s="309">
        <v>0</v>
      </c>
      <c r="M276" s="124"/>
      <c r="N276" s="331"/>
    </row>
    <row r="277" spans="1:14" ht="39">
      <c r="A277" s="507"/>
      <c r="B277" s="513"/>
      <c r="C277" s="730"/>
      <c r="D277" s="733"/>
      <c r="E277" s="736"/>
      <c r="F277" s="740"/>
      <c r="G277" s="310">
        <f t="shared" si="9"/>
        <v>12829</v>
      </c>
      <c r="H277" s="310">
        <v>4644</v>
      </c>
      <c r="I277" s="310">
        <v>8185</v>
      </c>
      <c r="J277" s="311">
        <v>0</v>
      </c>
      <c r="K277" s="311">
        <v>0</v>
      </c>
      <c r="L277" s="311">
        <v>0</v>
      </c>
      <c r="M277" s="128"/>
      <c r="N277" s="114" t="s">
        <v>258</v>
      </c>
    </row>
    <row r="278" spans="1:14" ht="24">
      <c r="A278" s="507"/>
      <c r="B278" s="513"/>
      <c r="C278" s="730"/>
      <c r="D278" s="733"/>
      <c r="E278" s="736"/>
      <c r="F278" s="739" t="s">
        <v>241</v>
      </c>
      <c r="G278" s="312">
        <f t="shared" si="9"/>
        <v>119039</v>
      </c>
      <c r="H278" s="312">
        <v>35711</v>
      </c>
      <c r="I278" s="312">
        <v>83328</v>
      </c>
      <c r="J278" s="313">
        <v>0</v>
      </c>
      <c r="K278" s="313">
        <v>0</v>
      </c>
      <c r="L278" s="313">
        <v>0</v>
      </c>
      <c r="M278" s="124"/>
      <c r="N278" s="124"/>
    </row>
    <row r="279" spans="1:14" ht="54">
      <c r="A279" s="507"/>
      <c r="B279" s="513"/>
      <c r="C279" s="730"/>
      <c r="D279" s="733"/>
      <c r="E279" s="736"/>
      <c r="F279" s="739"/>
      <c r="G279" s="308">
        <f t="shared" si="9"/>
        <v>119039</v>
      </c>
      <c r="H279" s="308">
        <v>35711</v>
      </c>
      <c r="I279" s="308">
        <v>83328</v>
      </c>
      <c r="J279" s="309">
        <v>0</v>
      </c>
      <c r="K279" s="309">
        <v>0</v>
      </c>
      <c r="L279" s="309">
        <v>0</v>
      </c>
      <c r="M279" s="124"/>
      <c r="N279" s="332" t="s">
        <v>259</v>
      </c>
    </row>
    <row r="280" spans="1:14" ht="39">
      <c r="A280" s="507"/>
      <c r="B280" s="513"/>
      <c r="C280" s="731"/>
      <c r="D280" s="734"/>
      <c r="E280" s="737"/>
      <c r="F280" s="741"/>
      <c r="G280" s="127">
        <f t="shared" si="9"/>
        <v>120583</v>
      </c>
      <c r="H280" s="127">
        <v>35711</v>
      </c>
      <c r="I280" s="127">
        <v>84872</v>
      </c>
      <c r="J280" s="314">
        <v>0</v>
      </c>
      <c r="K280" s="314">
        <v>0</v>
      </c>
      <c r="L280" s="314">
        <v>0</v>
      </c>
      <c r="M280" s="128"/>
      <c r="N280" s="114" t="s">
        <v>163</v>
      </c>
    </row>
    <row r="281" spans="1:14" ht="24">
      <c r="A281" s="507" t="s">
        <v>242</v>
      </c>
      <c r="B281" s="513"/>
      <c r="C281" s="565" t="s">
        <v>243</v>
      </c>
      <c r="D281" s="566" t="s">
        <v>244</v>
      </c>
      <c r="E281" s="630" t="s">
        <v>245</v>
      </c>
      <c r="F281" s="608" t="s">
        <v>246</v>
      </c>
      <c r="G281" s="39">
        <f>H281+I281+J281</f>
        <v>1442019</v>
      </c>
      <c r="H281" s="40">
        <v>480673</v>
      </c>
      <c r="I281" s="40">
        <v>480673</v>
      </c>
      <c r="J281" s="41">
        <v>480673</v>
      </c>
      <c r="K281" s="40">
        <v>0</v>
      </c>
      <c r="L281" s="40">
        <v>0</v>
      </c>
      <c r="M281" s="50"/>
      <c r="N281" s="51"/>
    </row>
    <row r="282" spans="1:14" ht="24">
      <c r="A282" s="507"/>
      <c r="B282" s="513"/>
      <c r="C282" s="565"/>
      <c r="D282" s="566"/>
      <c r="E282" s="630"/>
      <c r="F282" s="608"/>
      <c r="G282" s="33">
        <f>SUM(H282:L282)</f>
        <v>1345616</v>
      </c>
      <c r="H282" s="34">
        <v>448616</v>
      </c>
      <c r="I282" s="34">
        <v>448500</v>
      </c>
      <c r="J282" s="35">
        <v>448500</v>
      </c>
      <c r="K282" s="46">
        <v>0</v>
      </c>
      <c r="L282" s="46">
        <v>0</v>
      </c>
      <c r="M282" s="50"/>
      <c r="N282" s="133" t="s">
        <v>34</v>
      </c>
    </row>
    <row r="283" spans="1:14" ht="39">
      <c r="A283" s="507"/>
      <c r="B283" s="513"/>
      <c r="C283" s="565"/>
      <c r="D283" s="566"/>
      <c r="E283" s="630"/>
      <c r="F283" s="608"/>
      <c r="G283" s="127">
        <f>SUM(H283:L283)</f>
        <v>1353921</v>
      </c>
      <c r="H283" s="127">
        <v>448616</v>
      </c>
      <c r="I283" s="127">
        <v>448500</v>
      </c>
      <c r="J283" s="127">
        <v>456805</v>
      </c>
      <c r="K283" s="315">
        <v>0</v>
      </c>
      <c r="L283" s="315">
        <v>0</v>
      </c>
      <c r="M283" s="128"/>
      <c r="N283" s="114" t="s">
        <v>252</v>
      </c>
    </row>
    <row r="284" spans="1:14" ht="30">
      <c r="A284" s="507" t="s">
        <v>250</v>
      </c>
      <c r="B284" s="513"/>
      <c r="C284" s="755" t="s">
        <v>247</v>
      </c>
      <c r="D284" s="756" t="s">
        <v>248</v>
      </c>
      <c r="E284" s="757" t="s">
        <v>249</v>
      </c>
      <c r="F284" s="758" t="s">
        <v>246</v>
      </c>
      <c r="G284" s="316">
        <f>H284+I284+J284</f>
        <v>5834399</v>
      </c>
      <c r="H284" s="317">
        <v>1958244</v>
      </c>
      <c r="I284" s="317">
        <v>1959992</v>
      </c>
      <c r="J284" s="318">
        <v>1916163</v>
      </c>
      <c r="K284" s="317">
        <f>+SUM(K303:K304)</f>
        <v>124911</v>
      </c>
      <c r="L284" s="317">
        <f>+SUM(L303:L304)</f>
        <v>0</v>
      </c>
      <c r="M284" s="333"/>
      <c r="N284" s="334"/>
    </row>
    <row r="285" spans="1:14" ht="30">
      <c r="A285" s="507"/>
      <c r="B285" s="513"/>
      <c r="C285" s="755"/>
      <c r="D285" s="756"/>
      <c r="E285" s="757"/>
      <c r="F285" s="758"/>
      <c r="G285" s="39">
        <f>SUM(H285:L285)</f>
        <v>5753456</v>
      </c>
      <c r="H285" s="40">
        <v>1931063</v>
      </c>
      <c r="I285" s="40">
        <v>1932205</v>
      </c>
      <c r="J285" s="41">
        <v>1890188</v>
      </c>
      <c r="K285" s="41">
        <v>0</v>
      </c>
      <c r="L285" s="41">
        <v>0</v>
      </c>
      <c r="M285" s="333"/>
      <c r="N285" s="133" t="s">
        <v>34</v>
      </c>
    </row>
    <row r="286" spans="1:14" ht="57">
      <c r="A286" s="507"/>
      <c r="B286" s="513"/>
      <c r="C286" s="755"/>
      <c r="D286" s="756"/>
      <c r="E286" s="757"/>
      <c r="F286" s="758"/>
      <c r="G286" s="33">
        <f>SUM(H286:L286)</f>
        <v>5753456</v>
      </c>
      <c r="H286" s="34">
        <v>1931063</v>
      </c>
      <c r="I286" s="34">
        <v>1932205</v>
      </c>
      <c r="J286" s="35">
        <v>1890188</v>
      </c>
      <c r="K286" s="319">
        <v>0</v>
      </c>
      <c r="L286" s="319">
        <v>0</v>
      </c>
      <c r="M286" s="50"/>
      <c r="N286" s="335" t="s">
        <v>260</v>
      </c>
    </row>
    <row r="287" spans="1:14" ht="24">
      <c r="A287" s="507"/>
      <c r="B287" s="513"/>
      <c r="C287" s="755"/>
      <c r="D287" s="756"/>
      <c r="E287" s="757"/>
      <c r="F287" s="758"/>
      <c r="G287" s="127">
        <f>SUM(H287:L287)</f>
        <v>5788460</v>
      </c>
      <c r="H287" s="127">
        <v>1931063</v>
      </c>
      <c r="I287" s="127">
        <v>1932205</v>
      </c>
      <c r="J287" s="127">
        <v>1925192</v>
      </c>
      <c r="K287" s="314">
        <v>0</v>
      </c>
      <c r="L287" s="314">
        <v>0</v>
      </c>
      <c r="M287" s="128"/>
      <c r="N287" s="55" t="s">
        <v>77</v>
      </c>
    </row>
    <row r="288" spans="1:14" ht="24">
      <c r="A288" s="507" t="s">
        <v>272</v>
      </c>
      <c r="B288" s="513"/>
      <c r="C288" s="759" t="s">
        <v>261</v>
      </c>
      <c r="D288" s="762" t="s">
        <v>262</v>
      </c>
      <c r="E288" s="765" t="s">
        <v>263</v>
      </c>
      <c r="F288" s="765" t="s">
        <v>264</v>
      </c>
      <c r="G288" s="336">
        <v>693097</v>
      </c>
      <c r="H288" s="336">
        <v>207929</v>
      </c>
      <c r="I288" s="336">
        <v>485168</v>
      </c>
      <c r="J288" s="337">
        <v>0</v>
      </c>
      <c r="K288" s="337">
        <v>0</v>
      </c>
      <c r="L288" s="337">
        <v>0</v>
      </c>
      <c r="M288" s="194"/>
      <c r="N288" s="194"/>
    </row>
    <row r="289" spans="1:14" ht="24">
      <c r="A289" s="507"/>
      <c r="B289" s="513"/>
      <c r="C289" s="760"/>
      <c r="D289" s="763"/>
      <c r="E289" s="765"/>
      <c r="F289" s="765"/>
      <c r="G289" s="338">
        <f t="shared" ref="G289:G295" si="10">SUM(H289:L289)</f>
        <v>693097</v>
      </c>
      <c r="H289" s="339">
        <v>207929</v>
      </c>
      <c r="I289" s="339">
        <v>485168</v>
      </c>
      <c r="J289" s="337">
        <v>0</v>
      </c>
      <c r="K289" s="337">
        <v>0</v>
      </c>
      <c r="L289" s="337">
        <v>0</v>
      </c>
      <c r="M289" s="194"/>
      <c r="N289" s="340" t="s">
        <v>265</v>
      </c>
    </row>
    <row r="290" spans="1:14" ht="39">
      <c r="A290" s="507"/>
      <c r="B290" s="513"/>
      <c r="C290" s="761"/>
      <c r="D290" s="764"/>
      <c r="E290" s="765"/>
      <c r="F290" s="765"/>
      <c r="G290" s="193">
        <f t="shared" si="10"/>
        <v>702081</v>
      </c>
      <c r="H290" s="193">
        <v>207929</v>
      </c>
      <c r="I290" s="193">
        <v>494152</v>
      </c>
      <c r="J290" s="341">
        <v>0</v>
      </c>
      <c r="K290" s="341">
        <v>0</v>
      </c>
      <c r="L290" s="341">
        <v>0</v>
      </c>
      <c r="M290" s="194"/>
      <c r="N290" s="114" t="s">
        <v>266</v>
      </c>
    </row>
    <row r="291" spans="1:14" ht="24">
      <c r="A291" s="507" t="s">
        <v>272</v>
      </c>
      <c r="B291" s="513"/>
      <c r="C291" s="759" t="s">
        <v>267</v>
      </c>
      <c r="D291" s="762" t="s">
        <v>268</v>
      </c>
      <c r="E291" s="765" t="s">
        <v>269</v>
      </c>
      <c r="F291" s="765" t="s">
        <v>270</v>
      </c>
      <c r="G291" s="341">
        <f t="shared" si="10"/>
        <v>242577</v>
      </c>
      <c r="H291" s="341">
        <v>48516</v>
      </c>
      <c r="I291" s="341">
        <v>194061</v>
      </c>
      <c r="J291" s="342">
        <v>0</v>
      </c>
      <c r="K291" s="342">
        <v>0</v>
      </c>
      <c r="L291" s="342">
        <v>0</v>
      </c>
      <c r="M291" s="194"/>
      <c r="N291" s="194"/>
    </row>
    <row r="292" spans="1:14" ht="36">
      <c r="A292" s="507"/>
      <c r="B292" s="513"/>
      <c r="C292" s="760"/>
      <c r="D292" s="763"/>
      <c r="E292" s="765"/>
      <c r="F292" s="765"/>
      <c r="G292" s="338">
        <f t="shared" si="10"/>
        <v>219240</v>
      </c>
      <c r="H292" s="343">
        <v>48516</v>
      </c>
      <c r="I292" s="343">
        <v>170724</v>
      </c>
      <c r="J292" s="342">
        <v>0</v>
      </c>
      <c r="K292" s="342">
        <v>0</v>
      </c>
      <c r="L292" s="342">
        <v>0</v>
      </c>
      <c r="M292" s="194"/>
      <c r="N292" s="340" t="s">
        <v>271</v>
      </c>
    </row>
    <row r="293" spans="1:14" ht="39">
      <c r="A293" s="507"/>
      <c r="B293" s="513"/>
      <c r="C293" s="761"/>
      <c r="D293" s="764"/>
      <c r="E293" s="765"/>
      <c r="F293" s="765"/>
      <c r="G293" s="193">
        <f t="shared" si="10"/>
        <v>246171</v>
      </c>
      <c r="H293" s="193">
        <v>48516</v>
      </c>
      <c r="I293" s="193">
        <v>197655</v>
      </c>
      <c r="J293" s="341">
        <v>0</v>
      </c>
      <c r="K293" s="341">
        <v>0</v>
      </c>
      <c r="L293" s="341">
        <v>0</v>
      </c>
      <c r="M293" s="194"/>
      <c r="N293" s="114" t="s">
        <v>258</v>
      </c>
    </row>
    <row r="294" spans="1:14" ht="24">
      <c r="A294" s="507" t="s">
        <v>234</v>
      </c>
      <c r="B294" s="513"/>
      <c r="C294" s="693" t="s">
        <v>273</v>
      </c>
      <c r="D294" s="696" t="s">
        <v>21</v>
      </c>
      <c r="E294" s="699" t="s">
        <v>274</v>
      </c>
      <c r="F294" s="699" t="s">
        <v>275</v>
      </c>
      <c r="G294" s="24">
        <f t="shared" si="10"/>
        <v>1171611</v>
      </c>
      <c r="H294" s="24">
        <v>392523</v>
      </c>
      <c r="I294" s="24">
        <v>779088</v>
      </c>
      <c r="J294" s="344">
        <v>0</v>
      </c>
      <c r="K294" s="344">
        <v>0</v>
      </c>
      <c r="L294" s="344">
        <v>0</v>
      </c>
      <c r="M294" s="25"/>
      <c r="N294" s="330" t="s">
        <v>276</v>
      </c>
    </row>
    <row r="295" spans="1:14" ht="94.5">
      <c r="A295" s="507"/>
      <c r="B295" s="513"/>
      <c r="C295" s="695"/>
      <c r="D295" s="698"/>
      <c r="E295" s="701"/>
      <c r="F295" s="701"/>
      <c r="G295" s="103">
        <f t="shared" si="10"/>
        <v>0</v>
      </c>
      <c r="H295" s="299"/>
      <c r="I295" s="299"/>
      <c r="J295" s="104">
        <v>0</v>
      </c>
      <c r="K295" s="104">
        <v>0</v>
      </c>
      <c r="L295" s="104">
        <v>0</v>
      </c>
      <c r="M295" s="25"/>
      <c r="N295" s="345" t="s">
        <v>277</v>
      </c>
    </row>
    <row r="296" spans="1:14" ht="24">
      <c r="A296" s="507" t="s">
        <v>281</v>
      </c>
      <c r="B296" s="513"/>
      <c r="C296" s="565" t="s">
        <v>278</v>
      </c>
      <c r="D296" s="566" t="s">
        <v>115</v>
      </c>
      <c r="E296" s="630" t="s">
        <v>279</v>
      </c>
      <c r="F296" s="608" t="s">
        <v>280</v>
      </c>
      <c r="G296" s="33">
        <v>16476</v>
      </c>
      <c r="H296" s="34">
        <v>859</v>
      </c>
      <c r="I296" s="34">
        <v>9823</v>
      </c>
      <c r="J296" s="35">
        <v>5794</v>
      </c>
      <c r="K296" s="46">
        <v>0</v>
      </c>
      <c r="L296" s="46">
        <v>0</v>
      </c>
      <c r="M296" s="50"/>
      <c r="N296" s="133" t="s">
        <v>54</v>
      </c>
    </row>
    <row r="297" spans="1:14" ht="39">
      <c r="A297" s="507"/>
      <c r="B297" s="513"/>
      <c r="C297" s="565"/>
      <c r="D297" s="566"/>
      <c r="E297" s="630"/>
      <c r="F297" s="608"/>
      <c r="G297" s="127">
        <f t="shared" ref="G297:G308" si="11">SUM(H297:L297)</f>
        <v>16508</v>
      </c>
      <c r="H297" s="127">
        <v>859</v>
      </c>
      <c r="I297" s="127">
        <v>9823</v>
      </c>
      <c r="J297" s="127">
        <v>5826</v>
      </c>
      <c r="K297" s="315">
        <v>0</v>
      </c>
      <c r="L297" s="315">
        <v>0</v>
      </c>
      <c r="M297" s="128"/>
      <c r="N297" s="114" t="s">
        <v>163</v>
      </c>
    </row>
    <row r="298" spans="1:14" ht="24">
      <c r="A298" s="507" t="s">
        <v>281</v>
      </c>
      <c r="B298" s="513"/>
      <c r="C298" s="632" t="s">
        <v>282</v>
      </c>
      <c r="D298" s="633" t="s">
        <v>283</v>
      </c>
      <c r="E298" s="634" t="s">
        <v>284</v>
      </c>
      <c r="F298" s="634" t="s">
        <v>285</v>
      </c>
      <c r="G298" s="346">
        <f t="shared" si="11"/>
        <v>10566</v>
      </c>
      <c r="H298" s="346">
        <v>7493</v>
      </c>
      <c r="I298" s="346">
        <v>3073</v>
      </c>
      <c r="J298" s="347">
        <v>0</v>
      </c>
      <c r="K298" s="347">
        <v>0</v>
      </c>
      <c r="L298" s="347">
        <v>0</v>
      </c>
      <c r="M298" s="124"/>
      <c r="N298" s="124"/>
    </row>
    <row r="299" spans="1:14" ht="24">
      <c r="A299" s="507"/>
      <c r="B299" s="513"/>
      <c r="C299" s="632"/>
      <c r="D299" s="633"/>
      <c r="E299" s="634"/>
      <c r="F299" s="634"/>
      <c r="G299" s="125">
        <f t="shared" si="11"/>
        <v>10566</v>
      </c>
      <c r="H299" s="125">
        <v>7493</v>
      </c>
      <c r="I299" s="125">
        <v>3073</v>
      </c>
      <c r="J299" s="348">
        <v>0</v>
      </c>
      <c r="K299" s="348">
        <v>0</v>
      </c>
      <c r="L299" s="348">
        <v>0</v>
      </c>
      <c r="M299" s="124"/>
      <c r="N299" s="124"/>
    </row>
    <row r="300" spans="1:14" ht="39">
      <c r="A300" s="507"/>
      <c r="B300" s="513"/>
      <c r="C300" s="632"/>
      <c r="D300" s="633"/>
      <c r="E300" s="634"/>
      <c r="F300" s="634"/>
      <c r="G300" s="127">
        <f t="shared" si="11"/>
        <v>10623</v>
      </c>
      <c r="H300" s="127">
        <v>7493</v>
      </c>
      <c r="I300" s="127">
        <v>3130</v>
      </c>
      <c r="J300" s="314">
        <v>0</v>
      </c>
      <c r="K300" s="314">
        <v>0</v>
      </c>
      <c r="L300" s="314">
        <v>0</v>
      </c>
      <c r="M300" s="128"/>
      <c r="N300" s="114" t="s">
        <v>286</v>
      </c>
    </row>
    <row r="301" spans="1:14" ht="30">
      <c r="A301" s="507" t="s">
        <v>57</v>
      </c>
      <c r="B301" s="513"/>
      <c r="C301" s="766" t="s">
        <v>287</v>
      </c>
      <c r="D301" s="767" t="s">
        <v>288</v>
      </c>
      <c r="E301" s="768" t="s">
        <v>289</v>
      </c>
      <c r="F301" s="769" t="s">
        <v>290</v>
      </c>
      <c r="G301" s="349">
        <f t="shared" si="11"/>
        <v>77156</v>
      </c>
      <c r="H301" s="350">
        <v>14088</v>
      </c>
      <c r="I301" s="350">
        <v>15767</v>
      </c>
      <c r="J301" s="350">
        <v>15767</v>
      </c>
      <c r="K301" s="350">
        <v>15767</v>
      </c>
      <c r="L301" s="350">
        <v>15767</v>
      </c>
      <c r="M301" s="351"/>
      <c r="N301" s="352">
        <v>42377</v>
      </c>
    </row>
    <row r="302" spans="1:14" ht="39">
      <c r="A302" s="507"/>
      <c r="B302" s="513"/>
      <c r="C302" s="766"/>
      <c r="D302" s="767"/>
      <c r="E302" s="768"/>
      <c r="F302" s="769"/>
      <c r="G302" s="353">
        <f t="shared" si="11"/>
        <v>77302</v>
      </c>
      <c r="H302" s="288">
        <v>14088</v>
      </c>
      <c r="I302" s="288">
        <v>15767</v>
      </c>
      <c r="J302" s="288">
        <v>15767</v>
      </c>
      <c r="K302" s="288">
        <v>15767</v>
      </c>
      <c r="L302" s="288">
        <v>15913</v>
      </c>
      <c r="M302" s="201"/>
      <c r="N302" s="114" t="s">
        <v>163</v>
      </c>
    </row>
    <row r="303" spans="1:14" ht="24">
      <c r="A303" s="507" t="s">
        <v>295</v>
      </c>
      <c r="B303" s="513"/>
      <c r="C303" s="770" t="s">
        <v>291</v>
      </c>
      <c r="D303" s="771" t="s">
        <v>9</v>
      </c>
      <c r="E303" s="772" t="s">
        <v>292</v>
      </c>
      <c r="F303" s="773" t="s">
        <v>293</v>
      </c>
      <c r="G303" s="354">
        <f t="shared" si="11"/>
        <v>243501</v>
      </c>
      <c r="H303" s="355">
        <v>54353</v>
      </c>
      <c r="I303" s="355">
        <v>63612</v>
      </c>
      <c r="J303" s="356">
        <v>62768</v>
      </c>
      <c r="K303" s="356">
        <v>62768</v>
      </c>
      <c r="L303" s="357">
        <v>0</v>
      </c>
      <c r="M303" s="358"/>
      <c r="N303" s="359"/>
    </row>
    <row r="304" spans="1:14" ht="24">
      <c r="A304" s="507"/>
      <c r="B304" s="513"/>
      <c r="C304" s="770"/>
      <c r="D304" s="771"/>
      <c r="E304" s="772"/>
      <c r="F304" s="773"/>
      <c r="G304" s="360">
        <f t="shared" si="11"/>
        <v>241657</v>
      </c>
      <c r="H304" s="361">
        <v>54353</v>
      </c>
      <c r="I304" s="361">
        <v>63009</v>
      </c>
      <c r="J304" s="361">
        <v>62152</v>
      </c>
      <c r="K304" s="361">
        <v>62143</v>
      </c>
      <c r="L304" s="362">
        <v>0</v>
      </c>
      <c r="M304" s="358"/>
      <c r="N304" s="363" t="s">
        <v>294</v>
      </c>
    </row>
    <row r="305" spans="1:14" ht="39">
      <c r="A305" s="507"/>
      <c r="B305" s="513"/>
      <c r="C305" s="770"/>
      <c r="D305" s="771"/>
      <c r="E305" s="772"/>
      <c r="F305" s="773"/>
      <c r="G305" s="165">
        <f t="shared" si="11"/>
        <v>0</v>
      </c>
      <c r="H305" s="364"/>
      <c r="I305" s="364"/>
      <c r="J305" s="364"/>
      <c r="K305" s="364"/>
      <c r="L305" s="365">
        <v>0</v>
      </c>
      <c r="M305" s="201"/>
      <c r="N305" s="114" t="s">
        <v>163</v>
      </c>
    </row>
    <row r="306" spans="1:14" ht="24">
      <c r="A306" s="507" t="s">
        <v>295</v>
      </c>
      <c r="B306" s="513"/>
      <c r="C306" s="565" t="s">
        <v>296</v>
      </c>
      <c r="D306" s="566" t="s">
        <v>26</v>
      </c>
      <c r="E306" s="630" t="s">
        <v>297</v>
      </c>
      <c r="F306" s="608" t="s">
        <v>106</v>
      </c>
      <c r="G306" s="366">
        <f t="shared" si="11"/>
        <v>22017</v>
      </c>
      <c r="H306" s="367">
        <v>5821</v>
      </c>
      <c r="I306" s="367">
        <v>8799</v>
      </c>
      <c r="J306" s="368">
        <v>7397</v>
      </c>
      <c r="K306" s="368">
        <v>0</v>
      </c>
      <c r="L306" s="368">
        <v>0</v>
      </c>
      <c r="M306" s="50"/>
      <c r="N306" s="51"/>
    </row>
    <row r="307" spans="1:14" ht="24">
      <c r="A307" s="507"/>
      <c r="B307" s="513"/>
      <c r="C307" s="565"/>
      <c r="D307" s="566"/>
      <c r="E307" s="630"/>
      <c r="F307" s="608"/>
      <c r="G307" s="169">
        <f t="shared" si="11"/>
        <v>20224</v>
      </c>
      <c r="H307" s="34">
        <v>4988</v>
      </c>
      <c r="I307" s="34">
        <v>8599</v>
      </c>
      <c r="J307" s="35">
        <v>6637</v>
      </c>
      <c r="K307" s="286">
        <v>0</v>
      </c>
      <c r="L307" s="286">
        <v>0</v>
      </c>
      <c r="M307" s="50"/>
      <c r="N307" s="51"/>
    </row>
    <row r="308" spans="1:14" ht="39">
      <c r="A308" s="507"/>
      <c r="B308" s="513"/>
      <c r="C308" s="565"/>
      <c r="D308" s="566"/>
      <c r="E308" s="630"/>
      <c r="F308" s="608"/>
      <c r="G308" s="369">
        <f t="shared" si="11"/>
        <v>20248</v>
      </c>
      <c r="H308" s="11">
        <v>4988</v>
      </c>
      <c r="I308" s="11">
        <v>8599</v>
      </c>
      <c r="J308" s="369">
        <v>6661</v>
      </c>
      <c r="K308" s="370">
        <v>0</v>
      </c>
      <c r="L308" s="370">
        <v>0</v>
      </c>
      <c r="M308" s="371"/>
      <c r="N308" s="114" t="s">
        <v>253</v>
      </c>
    </row>
    <row r="309" spans="1:14" ht="30">
      <c r="A309" s="507" t="s">
        <v>58</v>
      </c>
      <c r="B309" s="513"/>
      <c r="C309" s="774" t="s">
        <v>298</v>
      </c>
      <c r="D309" s="777" t="s">
        <v>299</v>
      </c>
      <c r="E309" s="780" t="s">
        <v>300</v>
      </c>
      <c r="F309" s="783" t="s">
        <v>301</v>
      </c>
      <c r="G309" s="372">
        <f t="shared" ref="G309:G336" si="12">SUM(H309:L309)</f>
        <v>185041</v>
      </c>
      <c r="H309" s="372">
        <v>0</v>
      </c>
      <c r="I309" s="372">
        <v>45461</v>
      </c>
      <c r="J309" s="373">
        <v>46494</v>
      </c>
      <c r="K309" s="373">
        <v>46543</v>
      </c>
      <c r="L309" s="373">
        <v>46543</v>
      </c>
      <c r="M309" s="374"/>
      <c r="N309" s="375"/>
    </row>
    <row r="310" spans="1:14" ht="24">
      <c r="A310" s="507"/>
      <c r="B310" s="513"/>
      <c r="C310" s="775"/>
      <c r="D310" s="778"/>
      <c r="E310" s="781"/>
      <c r="F310" s="784"/>
      <c r="G310" s="376">
        <f t="shared" si="12"/>
        <v>30928</v>
      </c>
      <c r="H310" s="376">
        <v>0</v>
      </c>
      <c r="I310" s="376">
        <v>7312</v>
      </c>
      <c r="J310" s="377">
        <v>7861</v>
      </c>
      <c r="K310" s="377">
        <v>7880</v>
      </c>
      <c r="L310" s="377">
        <v>7875</v>
      </c>
      <c r="M310" s="378"/>
      <c r="N310" s="375"/>
    </row>
    <row r="311" spans="1:14" ht="24">
      <c r="A311" s="507"/>
      <c r="B311" s="513"/>
      <c r="C311" s="775"/>
      <c r="D311" s="778"/>
      <c r="E311" s="781"/>
      <c r="F311" s="784"/>
      <c r="G311" s="379">
        <f t="shared" si="12"/>
        <v>30464</v>
      </c>
      <c r="H311" s="379">
        <v>0</v>
      </c>
      <c r="I311" s="379">
        <v>7196</v>
      </c>
      <c r="J311" s="380">
        <v>7745</v>
      </c>
      <c r="K311" s="380">
        <v>7764</v>
      </c>
      <c r="L311" s="380">
        <v>7759</v>
      </c>
      <c r="M311" s="378"/>
      <c r="N311" s="375" t="s">
        <v>302</v>
      </c>
    </row>
    <row r="312" spans="1:14" ht="24">
      <c r="A312" s="507"/>
      <c r="B312" s="513"/>
      <c r="C312" s="775"/>
      <c r="D312" s="778"/>
      <c r="E312" s="781"/>
      <c r="F312" s="784"/>
      <c r="G312" s="379">
        <f t="shared" si="12"/>
        <v>30218</v>
      </c>
      <c r="H312" s="379">
        <v>0</v>
      </c>
      <c r="I312" s="379">
        <v>7196</v>
      </c>
      <c r="J312" s="380">
        <v>7518</v>
      </c>
      <c r="K312" s="380">
        <v>7745</v>
      </c>
      <c r="L312" s="380">
        <v>7759</v>
      </c>
      <c r="M312" s="378"/>
      <c r="N312" s="375" t="s">
        <v>303</v>
      </c>
    </row>
    <row r="313" spans="1:14" ht="24">
      <c r="A313" s="507"/>
      <c r="B313" s="513"/>
      <c r="C313" s="775"/>
      <c r="D313" s="778"/>
      <c r="E313" s="781"/>
      <c r="F313" s="784"/>
      <c r="G313" s="381">
        <f t="shared" si="12"/>
        <v>30216</v>
      </c>
      <c r="H313" s="382">
        <v>0</v>
      </c>
      <c r="I313" s="382">
        <v>7196</v>
      </c>
      <c r="J313" s="383">
        <v>7516</v>
      </c>
      <c r="K313" s="383">
        <v>7745</v>
      </c>
      <c r="L313" s="383">
        <v>7759</v>
      </c>
      <c r="M313" s="378"/>
      <c r="N313" s="384" t="s">
        <v>304</v>
      </c>
    </row>
    <row r="314" spans="1:14" ht="24">
      <c r="A314" s="507"/>
      <c r="B314" s="513"/>
      <c r="C314" s="776"/>
      <c r="D314" s="779"/>
      <c r="E314" s="782"/>
      <c r="F314" s="785"/>
      <c r="G314" s="385">
        <f t="shared" si="12"/>
        <v>30216</v>
      </c>
      <c r="H314" s="193">
        <v>0</v>
      </c>
      <c r="I314" s="193">
        <v>7196</v>
      </c>
      <c r="J314" s="193">
        <v>7516</v>
      </c>
      <c r="K314" s="193">
        <v>7745</v>
      </c>
      <c r="L314" s="193">
        <f>7759+P314</f>
        <v>7759</v>
      </c>
      <c r="M314" s="192"/>
      <c r="N314" s="55" t="s">
        <v>305</v>
      </c>
    </row>
    <row r="315" spans="1:14" ht="24">
      <c r="A315" s="507" t="s">
        <v>57</v>
      </c>
      <c r="B315" s="513"/>
      <c r="C315" s="792" t="s">
        <v>306</v>
      </c>
      <c r="D315" s="777" t="s">
        <v>288</v>
      </c>
      <c r="E315" s="780" t="s">
        <v>300</v>
      </c>
      <c r="F315" s="783" t="s">
        <v>307</v>
      </c>
      <c r="G315" s="372">
        <f t="shared" si="12"/>
        <v>19126</v>
      </c>
      <c r="H315" s="372">
        <v>0</v>
      </c>
      <c r="I315" s="372">
        <v>51</v>
      </c>
      <c r="J315" s="373">
        <v>6165</v>
      </c>
      <c r="K315" s="373">
        <v>6455</v>
      </c>
      <c r="L315" s="373">
        <v>6455</v>
      </c>
      <c r="M315" s="386"/>
      <c r="N315" s="375"/>
    </row>
    <row r="316" spans="1:14" ht="24">
      <c r="A316" s="507"/>
      <c r="B316" s="513"/>
      <c r="C316" s="793"/>
      <c r="D316" s="778"/>
      <c r="E316" s="781"/>
      <c r="F316" s="784"/>
      <c r="G316" s="376">
        <f t="shared" si="12"/>
        <v>11550</v>
      </c>
      <c r="H316" s="376">
        <v>0</v>
      </c>
      <c r="I316" s="376">
        <v>2</v>
      </c>
      <c r="J316" s="377">
        <v>3711</v>
      </c>
      <c r="K316" s="377">
        <v>3820</v>
      </c>
      <c r="L316" s="377">
        <v>4017</v>
      </c>
      <c r="M316" s="386"/>
      <c r="N316" s="375"/>
    </row>
    <row r="317" spans="1:14" ht="24">
      <c r="A317" s="507"/>
      <c r="B317" s="513"/>
      <c r="C317" s="793"/>
      <c r="D317" s="778"/>
      <c r="E317" s="781"/>
      <c r="F317" s="784"/>
      <c r="G317" s="379">
        <f t="shared" si="12"/>
        <v>11550</v>
      </c>
      <c r="H317" s="379">
        <v>0</v>
      </c>
      <c r="I317" s="379">
        <v>2</v>
      </c>
      <c r="J317" s="380">
        <v>3711</v>
      </c>
      <c r="K317" s="380">
        <v>3820</v>
      </c>
      <c r="L317" s="380">
        <v>4017</v>
      </c>
      <c r="M317" s="386"/>
      <c r="N317" s="375" t="s">
        <v>302</v>
      </c>
    </row>
    <row r="318" spans="1:14" ht="24">
      <c r="A318" s="507"/>
      <c r="B318" s="513"/>
      <c r="C318" s="793"/>
      <c r="D318" s="778"/>
      <c r="E318" s="781"/>
      <c r="F318" s="784"/>
      <c r="G318" s="381">
        <f t="shared" si="12"/>
        <v>10098</v>
      </c>
      <c r="H318" s="382">
        <v>0</v>
      </c>
      <c r="I318" s="382">
        <v>2</v>
      </c>
      <c r="J318" s="383">
        <v>2368</v>
      </c>
      <c r="K318" s="383">
        <v>3711</v>
      </c>
      <c r="L318" s="383">
        <v>4017</v>
      </c>
      <c r="M318" s="378"/>
      <c r="N318" s="384" t="s">
        <v>303</v>
      </c>
    </row>
    <row r="319" spans="1:14" ht="24">
      <c r="A319" s="507"/>
      <c r="B319" s="513"/>
      <c r="C319" s="794"/>
      <c r="D319" s="779"/>
      <c r="E319" s="782"/>
      <c r="F319" s="785"/>
      <c r="G319" s="365">
        <f t="shared" si="12"/>
        <v>11588</v>
      </c>
      <c r="H319" s="165">
        <v>0</v>
      </c>
      <c r="I319" s="165">
        <v>2</v>
      </c>
      <c r="J319" s="165">
        <v>3711</v>
      </c>
      <c r="K319" s="165">
        <v>3820</v>
      </c>
      <c r="L319" s="165">
        <v>4055</v>
      </c>
      <c r="M319" s="192"/>
      <c r="N319" s="55" t="s">
        <v>305</v>
      </c>
    </row>
    <row r="320" spans="1:14" ht="24">
      <c r="A320" s="507" t="s">
        <v>314</v>
      </c>
      <c r="B320" s="513"/>
      <c r="C320" s="792" t="s">
        <v>308</v>
      </c>
      <c r="D320" s="777" t="s">
        <v>288</v>
      </c>
      <c r="E320" s="780" t="s">
        <v>300</v>
      </c>
      <c r="F320" s="783" t="s">
        <v>307</v>
      </c>
      <c r="G320" s="387">
        <f t="shared" si="12"/>
        <v>55204</v>
      </c>
      <c r="H320" s="372">
        <v>0</v>
      </c>
      <c r="I320" s="372">
        <v>13606</v>
      </c>
      <c r="J320" s="373">
        <v>13858</v>
      </c>
      <c r="K320" s="373">
        <v>13870</v>
      </c>
      <c r="L320" s="373">
        <v>13870</v>
      </c>
      <c r="M320" s="386"/>
      <c r="N320" s="375"/>
    </row>
    <row r="321" spans="1:14" ht="24">
      <c r="A321" s="507"/>
      <c r="B321" s="513"/>
      <c r="C321" s="793"/>
      <c r="D321" s="778"/>
      <c r="E321" s="781"/>
      <c r="F321" s="784"/>
      <c r="G321" s="387">
        <f t="shared" si="12"/>
        <v>8422</v>
      </c>
      <c r="H321" s="376">
        <v>0</v>
      </c>
      <c r="I321" s="376">
        <v>2004</v>
      </c>
      <c r="J321" s="377">
        <v>2137</v>
      </c>
      <c r="K321" s="377">
        <v>2141</v>
      </c>
      <c r="L321" s="377">
        <v>2140</v>
      </c>
      <c r="M321" s="386"/>
      <c r="N321" s="375"/>
    </row>
    <row r="322" spans="1:14" ht="24">
      <c r="A322" s="507"/>
      <c r="B322" s="513"/>
      <c r="C322" s="793"/>
      <c r="D322" s="778"/>
      <c r="E322" s="781"/>
      <c r="F322" s="784"/>
      <c r="G322" s="379">
        <f t="shared" si="12"/>
        <v>8446</v>
      </c>
      <c r="H322" s="379">
        <v>0</v>
      </c>
      <c r="I322" s="379">
        <v>2010</v>
      </c>
      <c r="J322" s="380">
        <v>2143</v>
      </c>
      <c r="K322" s="380">
        <v>2147</v>
      </c>
      <c r="L322" s="380">
        <v>2146</v>
      </c>
      <c r="M322" s="386"/>
      <c r="N322" s="375" t="s">
        <v>302</v>
      </c>
    </row>
    <row r="323" spans="1:14" ht="24">
      <c r="A323" s="507"/>
      <c r="B323" s="513"/>
      <c r="C323" s="793"/>
      <c r="D323" s="778"/>
      <c r="E323" s="781"/>
      <c r="F323" s="784"/>
      <c r="G323" s="381">
        <f t="shared" si="12"/>
        <v>8344</v>
      </c>
      <c r="H323" s="382">
        <v>0</v>
      </c>
      <c r="I323" s="382">
        <v>1997</v>
      </c>
      <c r="J323" s="383">
        <v>2078</v>
      </c>
      <c r="K323" s="383">
        <v>2133</v>
      </c>
      <c r="L323" s="383">
        <v>2136</v>
      </c>
      <c r="M323" s="378"/>
      <c r="N323" s="384" t="s">
        <v>303</v>
      </c>
    </row>
    <row r="324" spans="1:14" ht="24">
      <c r="A324" s="507"/>
      <c r="B324" s="513"/>
      <c r="C324" s="794"/>
      <c r="D324" s="779"/>
      <c r="E324" s="782"/>
      <c r="F324" s="785"/>
      <c r="G324" s="388">
        <f t="shared" si="12"/>
        <v>8361</v>
      </c>
      <c r="H324" s="191">
        <v>0</v>
      </c>
      <c r="I324" s="191">
        <v>1997</v>
      </c>
      <c r="J324" s="191">
        <v>2078</v>
      </c>
      <c r="K324" s="191">
        <v>2133</v>
      </c>
      <c r="L324" s="191">
        <v>2153</v>
      </c>
      <c r="M324" s="192"/>
      <c r="N324" s="55" t="s">
        <v>305</v>
      </c>
    </row>
    <row r="325" spans="1:14" ht="24">
      <c r="A325" s="507"/>
      <c r="C325" s="795" t="s">
        <v>309</v>
      </c>
      <c r="D325" s="777" t="s">
        <v>288</v>
      </c>
      <c r="E325" s="797" t="s">
        <v>300</v>
      </c>
      <c r="F325" s="799" t="s">
        <v>310</v>
      </c>
      <c r="G325" s="387">
        <f t="shared" si="12"/>
        <v>2124912</v>
      </c>
      <c r="H325" s="372">
        <v>0</v>
      </c>
      <c r="I325" s="389">
        <v>513251</v>
      </c>
      <c r="J325" s="389">
        <v>533541</v>
      </c>
      <c r="K325" s="389">
        <v>539060</v>
      </c>
      <c r="L325" s="389">
        <v>539060</v>
      </c>
      <c r="M325" s="386"/>
      <c r="N325" s="375"/>
    </row>
    <row r="326" spans="1:14" ht="24">
      <c r="A326" s="507"/>
      <c r="C326" s="796"/>
      <c r="D326" s="778"/>
      <c r="E326" s="798"/>
      <c r="F326" s="800"/>
      <c r="G326" s="387">
        <f t="shared" si="12"/>
        <v>390427</v>
      </c>
      <c r="H326" s="390">
        <v>0</v>
      </c>
      <c r="I326" s="389">
        <v>94197</v>
      </c>
      <c r="J326" s="389">
        <v>98332</v>
      </c>
      <c r="K326" s="389">
        <v>98955</v>
      </c>
      <c r="L326" s="389">
        <v>98943</v>
      </c>
      <c r="M326" s="386"/>
      <c r="N326" s="375"/>
    </row>
    <row r="327" spans="1:14" ht="24">
      <c r="A327" s="507"/>
      <c r="C327" s="796"/>
      <c r="D327" s="778"/>
      <c r="E327" s="798"/>
      <c r="F327" s="800"/>
      <c r="G327" s="379">
        <f t="shared" si="12"/>
        <v>389254</v>
      </c>
      <c r="H327" s="379">
        <v>0</v>
      </c>
      <c r="I327" s="391">
        <v>93904</v>
      </c>
      <c r="J327" s="391">
        <v>98039</v>
      </c>
      <c r="K327" s="391">
        <v>98662</v>
      </c>
      <c r="L327" s="391">
        <v>98649</v>
      </c>
      <c r="M327" s="386"/>
      <c r="N327" s="375" t="s">
        <v>302</v>
      </c>
    </row>
    <row r="328" spans="1:14" ht="24">
      <c r="A328" s="507"/>
      <c r="C328" s="796"/>
      <c r="D328" s="778"/>
      <c r="E328" s="798"/>
      <c r="F328" s="800"/>
      <c r="G328" s="387">
        <f t="shared" si="12"/>
        <v>388139</v>
      </c>
      <c r="H328" s="387">
        <v>0</v>
      </c>
      <c r="I328" s="387">
        <v>93882</v>
      </c>
      <c r="J328" s="392">
        <v>97063</v>
      </c>
      <c r="K328" s="392">
        <v>98564</v>
      </c>
      <c r="L328" s="392">
        <v>98630</v>
      </c>
      <c r="M328" s="393"/>
      <c r="N328" s="393" t="s">
        <v>303</v>
      </c>
    </row>
    <row r="329" spans="1:14" ht="24">
      <c r="A329" s="507"/>
      <c r="C329" s="796"/>
      <c r="D329" s="778"/>
      <c r="E329" s="798"/>
      <c r="F329" s="800"/>
      <c r="G329" s="394">
        <f t="shared" si="12"/>
        <v>388120</v>
      </c>
      <c r="H329" s="395">
        <v>0</v>
      </c>
      <c r="I329" s="395">
        <v>93882</v>
      </c>
      <c r="J329" s="396">
        <v>97063</v>
      </c>
      <c r="K329" s="396">
        <v>98557</v>
      </c>
      <c r="L329" s="396">
        <v>98618</v>
      </c>
      <c r="M329" s="397"/>
      <c r="N329" s="397" t="s">
        <v>311</v>
      </c>
    </row>
    <row r="330" spans="1:14" ht="24">
      <c r="A330" s="507"/>
      <c r="C330" s="796"/>
      <c r="D330" s="778"/>
      <c r="E330" s="798"/>
      <c r="F330" s="800"/>
      <c r="G330" s="398">
        <f t="shared" si="12"/>
        <v>389034</v>
      </c>
      <c r="H330" s="399">
        <v>0</v>
      </c>
      <c r="I330" s="399">
        <v>93882</v>
      </c>
      <c r="J330" s="400">
        <v>97063</v>
      </c>
      <c r="K330" s="400">
        <v>98557</v>
      </c>
      <c r="L330" s="400">
        <v>99532</v>
      </c>
      <c r="M330" s="25"/>
      <c r="N330" s="55" t="s">
        <v>312</v>
      </c>
    </row>
    <row r="331" spans="1:14" ht="24">
      <c r="C331" s="786" t="s">
        <v>313</v>
      </c>
      <c r="D331" s="789" t="s">
        <v>288</v>
      </c>
      <c r="E331" s="790" t="s">
        <v>300</v>
      </c>
      <c r="F331" s="791" t="s">
        <v>310</v>
      </c>
      <c r="G331" s="387">
        <f t="shared" si="12"/>
        <v>2124912</v>
      </c>
      <c r="H331" s="372">
        <v>0</v>
      </c>
      <c r="I331" s="389">
        <v>513251</v>
      </c>
      <c r="J331" s="389">
        <v>533541</v>
      </c>
      <c r="K331" s="389">
        <v>539060</v>
      </c>
      <c r="L331" s="389">
        <v>539060</v>
      </c>
      <c r="M331" s="386"/>
      <c r="N331" s="375"/>
    </row>
    <row r="332" spans="1:14" ht="24">
      <c r="C332" s="787"/>
      <c r="D332" s="789"/>
      <c r="E332" s="790"/>
      <c r="F332" s="791"/>
      <c r="G332" s="387">
        <f t="shared" si="12"/>
        <v>390427</v>
      </c>
      <c r="H332" s="390">
        <v>0</v>
      </c>
      <c r="I332" s="389">
        <v>94197</v>
      </c>
      <c r="J332" s="389">
        <v>98332</v>
      </c>
      <c r="K332" s="389">
        <v>98955</v>
      </c>
      <c r="L332" s="389">
        <v>98943</v>
      </c>
      <c r="M332" s="401"/>
      <c r="N332" s="375"/>
    </row>
    <row r="333" spans="1:14" ht="24">
      <c r="C333" s="787"/>
      <c r="D333" s="789"/>
      <c r="E333" s="790"/>
      <c r="F333" s="791"/>
      <c r="G333" s="379">
        <f t="shared" si="12"/>
        <v>389254</v>
      </c>
      <c r="H333" s="379">
        <v>0</v>
      </c>
      <c r="I333" s="391">
        <v>93904</v>
      </c>
      <c r="J333" s="391">
        <v>98039</v>
      </c>
      <c r="K333" s="391">
        <v>98662</v>
      </c>
      <c r="L333" s="391">
        <v>98649</v>
      </c>
      <c r="M333" s="386"/>
      <c r="N333" s="375" t="s">
        <v>302</v>
      </c>
    </row>
    <row r="334" spans="1:14" ht="24">
      <c r="C334" s="787"/>
      <c r="D334" s="789"/>
      <c r="E334" s="790"/>
      <c r="F334" s="791"/>
      <c r="G334" s="402">
        <f t="shared" si="12"/>
        <v>388139</v>
      </c>
      <c r="H334" s="402">
        <v>0</v>
      </c>
      <c r="I334" s="402">
        <v>93882</v>
      </c>
      <c r="J334" s="403">
        <v>97063</v>
      </c>
      <c r="K334" s="403">
        <v>98564</v>
      </c>
      <c r="L334" s="403">
        <v>98630</v>
      </c>
      <c r="M334" s="404"/>
      <c r="N334" s="405" t="s">
        <v>303</v>
      </c>
    </row>
    <row r="335" spans="1:14" ht="24">
      <c r="C335" s="787"/>
      <c r="D335" s="789"/>
      <c r="E335" s="790"/>
      <c r="F335" s="791"/>
      <c r="G335" s="394">
        <f t="shared" si="12"/>
        <v>388120</v>
      </c>
      <c r="H335" s="395">
        <v>0</v>
      </c>
      <c r="I335" s="395">
        <v>93882</v>
      </c>
      <c r="J335" s="396">
        <v>97063</v>
      </c>
      <c r="K335" s="396">
        <v>98557</v>
      </c>
      <c r="L335" s="396">
        <v>98618</v>
      </c>
      <c r="M335" s="397"/>
      <c r="N335" s="397" t="s">
        <v>311</v>
      </c>
    </row>
    <row r="336" spans="1:14" ht="24">
      <c r="C336" s="788"/>
      <c r="D336" s="789"/>
      <c r="E336" s="790"/>
      <c r="F336" s="791"/>
      <c r="G336" s="398">
        <f t="shared" si="12"/>
        <v>389034</v>
      </c>
      <c r="H336" s="399">
        <v>0</v>
      </c>
      <c r="I336" s="399">
        <v>93882</v>
      </c>
      <c r="J336" s="400">
        <v>97063</v>
      </c>
      <c r="K336" s="400">
        <v>98557</v>
      </c>
      <c r="L336" s="400">
        <v>99532</v>
      </c>
      <c r="M336" s="25"/>
      <c r="N336" s="55" t="s">
        <v>305</v>
      </c>
    </row>
  </sheetData>
  <autoFilter ref="A5:P6" xr:uid="{00000000-0009-0000-0000-000001000000}">
    <filterColumn colId="7" showButton="0"/>
    <filterColumn colId="8" showButton="0"/>
    <filterColumn colId="9" showButton="0"/>
    <filterColumn colId="10" showButton="0"/>
  </autoFilter>
  <mergeCells count="550">
    <mergeCell ref="C331:C336"/>
    <mergeCell ref="D331:D336"/>
    <mergeCell ref="E331:E336"/>
    <mergeCell ref="F331:F336"/>
    <mergeCell ref="A309:A314"/>
    <mergeCell ref="B309:B314"/>
    <mergeCell ref="A315:A319"/>
    <mergeCell ref="B315:B319"/>
    <mergeCell ref="A320:A324"/>
    <mergeCell ref="B320:B324"/>
    <mergeCell ref="A325:A330"/>
    <mergeCell ref="C315:C319"/>
    <mergeCell ref="D315:D319"/>
    <mergeCell ref="E315:E319"/>
    <mergeCell ref="F315:F319"/>
    <mergeCell ref="C320:C324"/>
    <mergeCell ref="D320:D324"/>
    <mergeCell ref="E320:E324"/>
    <mergeCell ref="F320:F324"/>
    <mergeCell ref="C325:C330"/>
    <mergeCell ref="D325:D330"/>
    <mergeCell ref="E325:E330"/>
    <mergeCell ref="F325:F330"/>
    <mergeCell ref="C306:C308"/>
    <mergeCell ref="D306:D308"/>
    <mergeCell ref="E306:E308"/>
    <mergeCell ref="F306:F308"/>
    <mergeCell ref="A306:A308"/>
    <mergeCell ref="B306:B308"/>
    <mergeCell ref="C309:C314"/>
    <mergeCell ref="D309:D314"/>
    <mergeCell ref="E309:E314"/>
    <mergeCell ref="F309:F314"/>
    <mergeCell ref="C301:C302"/>
    <mergeCell ref="D301:D302"/>
    <mergeCell ref="E301:E302"/>
    <mergeCell ref="F301:F302"/>
    <mergeCell ref="A301:A302"/>
    <mergeCell ref="B301:B302"/>
    <mergeCell ref="C303:C305"/>
    <mergeCell ref="D303:D305"/>
    <mergeCell ref="E303:E305"/>
    <mergeCell ref="F303:F305"/>
    <mergeCell ref="A303:A305"/>
    <mergeCell ref="B303:B305"/>
    <mergeCell ref="C296:C297"/>
    <mergeCell ref="D296:D297"/>
    <mergeCell ref="E296:E297"/>
    <mergeCell ref="F296:F297"/>
    <mergeCell ref="A296:A297"/>
    <mergeCell ref="B296:B297"/>
    <mergeCell ref="C298:C300"/>
    <mergeCell ref="D298:D300"/>
    <mergeCell ref="E298:E300"/>
    <mergeCell ref="F298:F300"/>
    <mergeCell ref="A298:A300"/>
    <mergeCell ref="B298:B300"/>
    <mergeCell ref="C291:C293"/>
    <mergeCell ref="D291:D293"/>
    <mergeCell ref="E291:E293"/>
    <mergeCell ref="F291:F293"/>
    <mergeCell ref="A288:A290"/>
    <mergeCell ref="A291:A293"/>
    <mergeCell ref="B288:B290"/>
    <mergeCell ref="B291:B293"/>
    <mergeCell ref="C294:C295"/>
    <mergeCell ref="D294:D295"/>
    <mergeCell ref="E294:E295"/>
    <mergeCell ref="F294:F295"/>
    <mergeCell ref="A294:A295"/>
    <mergeCell ref="B294:B295"/>
    <mergeCell ref="C284:C287"/>
    <mergeCell ref="D284:D287"/>
    <mergeCell ref="E284:E287"/>
    <mergeCell ref="F284:F287"/>
    <mergeCell ref="A284:A287"/>
    <mergeCell ref="B284:B287"/>
    <mergeCell ref="C288:C290"/>
    <mergeCell ref="D288:D290"/>
    <mergeCell ref="E288:E290"/>
    <mergeCell ref="F288:F290"/>
    <mergeCell ref="C274:C280"/>
    <mergeCell ref="D274:D280"/>
    <mergeCell ref="E274:E280"/>
    <mergeCell ref="F275:F277"/>
    <mergeCell ref="F278:F280"/>
    <mergeCell ref="A274:A280"/>
    <mergeCell ref="B274:B280"/>
    <mergeCell ref="B162:B165"/>
    <mergeCell ref="C281:C283"/>
    <mergeCell ref="D281:D283"/>
    <mergeCell ref="E281:E283"/>
    <mergeCell ref="F281:F283"/>
    <mergeCell ref="A281:A283"/>
    <mergeCell ref="B281:B283"/>
    <mergeCell ref="C268:C270"/>
    <mergeCell ref="D268:D270"/>
    <mergeCell ref="E268:E270"/>
    <mergeCell ref="F268:F270"/>
    <mergeCell ref="A268:A270"/>
    <mergeCell ref="B268:B270"/>
    <mergeCell ref="C271:C273"/>
    <mergeCell ref="D271:D273"/>
    <mergeCell ref="E271:E273"/>
    <mergeCell ref="F271:F273"/>
    <mergeCell ref="A271:A273"/>
    <mergeCell ref="B271:B273"/>
    <mergeCell ref="G5:G6"/>
    <mergeCell ref="H5:L6"/>
    <mergeCell ref="C259:C261"/>
    <mergeCell ref="D259:D261"/>
    <mergeCell ref="E259:E261"/>
    <mergeCell ref="F259:F261"/>
    <mergeCell ref="A259:A261"/>
    <mergeCell ref="B259:B261"/>
    <mergeCell ref="C262:C267"/>
    <mergeCell ref="D262:D267"/>
    <mergeCell ref="E262:E267"/>
    <mergeCell ref="F262:F264"/>
    <mergeCell ref="F265:F267"/>
    <mergeCell ref="A262:A264"/>
    <mergeCell ref="A265:A267"/>
    <mergeCell ref="B262:B264"/>
    <mergeCell ref="B265:B267"/>
    <mergeCell ref="C7:C9"/>
    <mergeCell ref="D7:D9"/>
    <mergeCell ref="E7:E9"/>
    <mergeCell ref="F7:F9"/>
    <mergeCell ref="B5:B6"/>
    <mergeCell ref="A5:A6"/>
    <mergeCell ref="A7:A9"/>
    <mergeCell ref="B7:B9"/>
    <mergeCell ref="C5:C6"/>
    <mergeCell ref="D5:D6"/>
    <mergeCell ref="E5:E6"/>
    <mergeCell ref="F5:F6"/>
    <mergeCell ref="A10:A12"/>
    <mergeCell ref="B10:B12"/>
    <mergeCell ref="C10:C12"/>
    <mergeCell ref="D10:D12"/>
    <mergeCell ref="E10:E12"/>
    <mergeCell ref="F10:F12"/>
    <mergeCell ref="E26:E28"/>
    <mergeCell ref="F26:F28"/>
    <mergeCell ref="B26:B28"/>
    <mergeCell ref="C34:C36"/>
    <mergeCell ref="D34:D36"/>
    <mergeCell ref="E34:E36"/>
    <mergeCell ref="F34:F36"/>
    <mergeCell ref="A26:A28"/>
    <mergeCell ref="C30:C31"/>
    <mergeCell ref="D30:D31"/>
    <mergeCell ref="E30:E31"/>
    <mergeCell ref="F30:F31"/>
    <mergeCell ref="C32:C33"/>
    <mergeCell ref="D32:D33"/>
    <mergeCell ref="E32:E33"/>
    <mergeCell ref="F32:F33"/>
    <mergeCell ref="C26:C28"/>
    <mergeCell ref="D26:D28"/>
    <mergeCell ref="C39:C40"/>
    <mergeCell ref="D39:D40"/>
    <mergeCell ref="E39:E40"/>
    <mergeCell ref="F39:F40"/>
    <mergeCell ref="A30:A31"/>
    <mergeCell ref="A32:A33"/>
    <mergeCell ref="A34:A36"/>
    <mergeCell ref="B30:B31"/>
    <mergeCell ref="B32:B33"/>
    <mergeCell ref="B34:B36"/>
    <mergeCell ref="C49:C50"/>
    <mergeCell ref="D49:D50"/>
    <mergeCell ref="E49:E50"/>
    <mergeCell ref="F49:F50"/>
    <mergeCell ref="C53:C54"/>
    <mergeCell ref="D53:D54"/>
    <mergeCell ref="E53:E54"/>
    <mergeCell ref="F53:F54"/>
    <mergeCell ref="C55:C57"/>
    <mergeCell ref="D55:D57"/>
    <mergeCell ref="E55:E57"/>
    <mergeCell ref="F55:F57"/>
    <mergeCell ref="N57:P57"/>
    <mergeCell ref="C61:C63"/>
    <mergeCell ref="D61:D63"/>
    <mergeCell ref="E61:E63"/>
    <mergeCell ref="F61:F63"/>
    <mergeCell ref="N63:P63"/>
    <mergeCell ref="C64:C66"/>
    <mergeCell ref="D64:D66"/>
    <mergeCell ref="E64:E66"/>
    <mergeCell ref="F64:F66"/>
    <mergeCell ref="N66:P66"/>
    <mergeCell ref="C67:C69"/>
    <mergeCell ref="D67:D69"/>
    <mergeCell ref="E67:E69"/>
    <mergeCell ref="F67:F69"/>
    <mergeCell ref="N69:P69"/>
    <mergeCell ref="C72:C74"/>
    <mergeCell ref="D72:D74"/>
    <mergeCell ref="E72:E74"/>
    <mergeCell ref="F72:F74"/>
    <mergeCell ref="A49:A50"/>
    <mergeCell ref="B49:B50"/>
    <mergeCell ref="A39:A40"/>
    <mergeCell ref="B39:B40"/>
    <mergeCell ref="A61:A63"/>
    <mergeCell ref="B61:B63"/>
    <mergeCell ref="A64:A66"/>
    <mergeCell ref="B64:B66"/>
    <mergeCell ref="A67:A69"/>
    <mergeCell ref="B67:B69"/>
    <mergeCell ref="A55:A57"/>
    <mergeCell ref="B55:B57"/>
    <mergeCell ref="B72:B74"/>
    <mergeCell ref="C75:C77"/>
    <mergeCell ref="D75:D77"/>
    <mergeCell ref="E75:E77"/>
    <mergeCell ref="F75:F77"/>
    <mergeCell ref="A72:A74"/>
    <mergeCell ref="A75:A77"/>
    <mergeCell ref="B75:B77"/>
    <mergeCell ref="C78:C81"/>
    <mergeCell ref="D78:D81"/>
    <mergeCell ref="C84:C85"/>
    <mergeCell ref="D84:D85"/>
    <mergeCell ref="E84:E85"/>
    <mergeCell ref="F84:F85"/>
    <mergeCell ref="A82:A83"/>
    <mergeCell ref="B82:B83"/>
    <mergeCell ref="A84:A85"/>
    <mergeCell ref="B84:B85"/>
    <mergeCell ref="E78:E81"/>
    <mergeCell ref="F78:F81"/>
    <mergeCell ref="A78:A81"/>
    <mergeCell ref="B78:B81"/>
    <mergeCell ref="C82:C83"/>
    <mergeCell ref="D82:D83"/>
    <mergeCell ref="E82:E83"/>
    <mergeCell ref="F82:F83"/>
    <mergeCell ref="A86:A89"/>
    <mergeCell ref="B86:B89"/>
    <mergeCell ref="A90:A93"/>
    <mergeCell ref="B90:B93"/>
    <mergeCell ref="C90:C93"/>
    <mergeCell ref="F90:F93"/>
    <mergeCell ref="D86:D88"/>
    <mergeCell ref="E86:E88"/>
    <mergeCell ref="D90:D92"/>
    <mergeCell ref="E90:E92"/>
    <mergeCell ref="C86:C89"/>
    <mergeCell ref="F86:F89"/>
    <mergeCell ref="F97:F99"/>
    <mergeCell ref="A97:A99"/>
    <mergeCell ref="B97:B99"/>
    <mergeCell ref="C94:C96"/>
    <mergeCell ref="D94:D96"/>
    <mergeCell ref="E94:E96"/>
    <mergeCell ref="F94:F96"/>
    <mergeCell ref="A94:A96"/>
    <mergeCell ref="B94:B96"/>
    <mergeCell ref="D112:D114"/>
    <mergeCell ref="E112:E114"/>
    <mergeCell ref="D100:D102"/>
    <mergeCell ref="E100:E102"/>
    <mergeCell ref="D104:D106"/>
    <mergeCell ref="E104:E106"/>
    <mergeCell ref="C97:C99"/>
    <mergeCell ref="D97:D99"/>
    <mergeCell ref="E97:E99"/>
    <mergeCell ref="A112:A115"/>
    <mergeCell ref="B112:B115"/>
    <mergeCell ref="C112:C115"/>
    <mergeCell ref="F112:F115"/>
    <mergeCell ref="A116:A119"/>
    <mergeCell ref="B116:B119"/>
    <mergeCell ref="C116:C119"/>
    <mergeCell ref="F116:F119"/>
    <mergeCell ref="A100:A103"/>
    <mergeCell ref="A104:A107"/>
    <mergeCell ref="C104:C107"/>
    <mergeCell ref="F104:F107"/>
    <mergeCell ref="A108:A111"/>
    <mergeCell ref="B100:B103"/>
    <mergeCell ref="B104:B107"/>
    <mergeCell ref="B108:B111"/>
    <mergeCell ref="C108:C111"/>
    <mergeCell ref="C100:C103"/>
    <mergeCell ref="F100:F103"/>
    <mergeCell ref="F108:F111"/>
    <mergeCell ref="D116:D118"/>
    <mergeCell ref="E116:E118"/>
    <mergeCell ref="D108:D110"/>
    <mergeCell ref="E108:E110"/>
    <mergeCell ref="A126:A129"/>
    <mergeCell ref="B126:B129"/>
    <mergeCell ref="C126:C129"/>
    <mergeCell ref="F126:F129"/>
    <mergeCell ref="A120:A123"/>
    <mergeCell ref="B120:B123"/>
    <mergeCell ref="C120:C123"/>
    <mergeCell ref="F120:F123"/>
    <mergeCell ref="A124:A125"/>
    <mergeCell ref="B124:B125"/>
    <mergeCell ref="C124:C125"/>
    <mergeCell ref="D124:D125"/>
    <mergeCell ref="E124:E125"/>
    <mergeCell ref="F124:F125"/>
    <mergeCell ref="D126:D128"/>
    <mergeCell ref="E126:E128"/>
    <mergeCell ref="D120:D122"/>
    <mergeCell ref="E120:E122"/>
    <mergeCell ref="A130:A133"/>
    <mergeCell ref="B130:B133"/>
    <mergeCell ref="C130:C133"/>
    <mergeCell ref="F130:F133"/>
    <mergeCell ref="A134:A137"/>
    <mergeCell ref="B134:B137"/>
    <mergeCell ref="C134:C137"/>
    <mergeCell ref="F134:F137"/>
    <mergeCell ref="D138:D140"/>
    <mergeCell ref="E138:E140"/>
    <mergeCell ref="D130:D132"/>
    <mergeCell ref="E130:E132"/>
    <mergeCell ref="D134:D136"/>
    <mergeCell ref="E134:E136"/>
    <mergeCell ref="D146:D148"/>
    <mergeCell ref="E146:E148"/>
    <mergeCell ref="D150:D152"/>
    <mergeCell ref="E150:E152"/>
    <mergeCell ref="C146:C149"/>
    <mergeCell ref="A138:A141"/>
    <mergeCell ref="B138:B141"/>
    <mergeCell ref="C138:C141"/>
    <mergeCell ref="F138:F141"/>
    <mergeCell ref="D142:D144"/>
    <mergeCell ref="E142:E144"/>
    <mergeCell ref="A142:A145"/>
    <mergeCell ref="B142:B145"/>
    <mergeCell ref="C142:C145"/>
    <mergeCell ref="F142:F145"/>
    <mergeCell ref="F146:F149"/>
    <mergeCell ref="A146:A149"/>
    <mergeCell ref="B146:B149"/>
    <mergeCell ref="A158:A161"/>
    <mergeCell ref="B158:B161"/>
    <mergeCell ref="C158:C161"/>
    <mergeCell ref="F158:F161"/>
    <mergeCell ref="A162:A165"/>
    <mergeCell ref="C162:C165"/>
    <mergeCell ref="F162:F165"/>
    <mergeCell ref="A150:A153"/>
    <mergeCell ref="B150:B153"/>
    <mergeCell ref="C150:C153"/>
    <mergeCell ref="F150:F153"/>
    <mergeCell ref="A154:A157"/>
    <mergeCell ref="B154:B157"/>
    <mergeCell ref="C154:C157"/>
    <mergeCell ref="F154:F157"/>
    <mergeCell ref="D162:D164"/>
    <mergeCell ref="E162:E164"/>
    <mergeCell ref="D154:D156"/>
    <mergeCell ref="E154:E156"/>
    <mergeCell ref="D158:D160"/>
    <mergeCell ref="E158:E160"/>
    <mergeCell ref="D172:D174"/>
    <mergeCell ref="E172:E174"/>
    <mergeCell ref="F172:F174"/>
    <mergeCell ref="C175:C177"/>
    <mergeCell ref="D175:D177"/>
    <mergeCell ref="E175:E177"/>
    <mergeCell ref="F175:F177"/>
    <mergeCell ref="C166:C168"/>
    <mergeCell ref="D166:D168"/>
    <mergeCell ref="E166:E168"/>
    <mergeCell ref="F166:F168"/>
    <mergeCell ref="C169:C171"/>
    <mergeCell ref="D169:D171"/>
    <mergeCell ref="E169:E171"/>
    <mergeCell ref="F169:F171"/>
    <mergeCell ref="A166:A168"/>
    <mergeCell ref="A169:A171"/>
    <mergeCell ref="A172:A174"/>
    <mergeCell ref="A175:A177"/>
    <mergeCell ref="B166:B168"/>
    <mergeCell ref="B169:B171"/>
    <mergeCell ref="B172:B174"/>
    <mergeCell ref="B175:B177"/>
    <mergeCell ref="C172:C174"/>
    <mergeCell ref="F184:F186"/>
    <mergeCell ref="N186:O186"/>
    <mergeCell ref="C187:C189"/>
    <mergeCell ref="D187:D189"/>
    <mergeCell ref="E187:E189"/>
    <mergeCell ref="F187:F189"/>
    <mergeCell ref="N189:O189"/>
    <mergeCell ref="C178:C180"/>
    <mergeCell ref="D178:D180"/>
    <mergeCell ref="E178:E180"/>
    <mergeCell ref="F178:F180"/>
    <mergeCell ref="N180:O180"/>
    <mergeCell ref="C181:C183"/>
    <mergeCell ref="D181:D183"/>
    <mergeCell ref="E181:E183"/>
    <mergeCell ref="F181:F183"/>
    <mergeCell ref="N183:O183"/>
    <mergeCell ref="A178:A180"/>
    <mergeCell ref="B178:B180"/>
    <mergeCell ref="A181:A183"/>
    <mergeCell ref="B181:B183"/>
    <mergeCell ref="A184:A186"/>
    <mergeCell ref="B184:B186"/>
    <mergeCell ref="C190:C192"/>
    <mergeCell ref="D190:D192"/>
    <mergeCell ref="E190:E192"/>
    <mergeCell ref="C184:C186"/>
    <mergeCell ref="D184:D186"/>
    <mergeCell ref="E184:E186"/>
    <mergeCell ref="N201:O201"/>
    <mergeCell ref="A206:A211"/>
    <mergeCell ref="B206:B211"/>
    <mergeCell ref="A187:A189"/>
    <mergeCell ref="B187:B189"/>
    <mergeCell ref="A190:A192"/>
    <mergeCell ref="A193:A195"/>
    <mergeCell ref="B190:B192"/>
    <mergeCell ref="B193:B195"/>
    <mergeCell ref="F190:F192"/>
    <mergeCell ref="N192:O192"/>
    <mergeCell ref="C193:C195"/>
    <mergeCell ref="D193:D195"/>
    <mergeCell ref="E193:E195"/>
    <mergeCell ref="F193:F195"/>
    <mergeCell ref="N195:O195"/>
    <mergeCell ref="C202:C205"/>
    <mergeCell ref="D202:D205"/>
    <mergeCell ref="E202:E205"/>
    <mergeCell ref="F202:F203"/>
    <mergeCell ref="F204:F205"/>
    <mergeCell ref="A196:A201"/>
    <mergeCell ref="B196:B201"/>
    <mergeCell ref="A202:A205"/>
    <mergeCell ref="B202:B205"/>
    <mergeCell ref="C196:C201"/>
    <mergeCell ref="D196:D201"/>
    <mergeCell ref="E196:E201"/>
    <mergeCell ref="F196:F198"/>
    <mergeCell ref="F199:F201"/>
    <mergeCell ref="A212:A215"/>
    <mergeCell ref="B212:B215"/>
    <mergeCell ref="C206:C211"/>
    <mergeCell ref="D206:D211"/>
    <mergeCell ref="E206:E211"/>
    <mergeCell ref="F206:F208"/>
    <mergeCell ref="F209:F211"/>
    <mergeCell ref="N218:O218"/>
    <mergeCell ref="N219:O219"/>
    <mergeCell ref="N211:O211"/>
    <mergeCell ref="A225:A230"/>
    <mergeCell ref="B225:B230"/>
    <mergeCell ref="C212:C215"/>
    <mergeCell ref="D212:D215"/>
    <mergeCell ref="E212:E215"/>
    <mergeCell ref="F212:F213"/>
    <mergeCell ref="F214:F215"/>
    <mergeCell ref="F220:F221"/>
    <mergeCell ref="C222:C224"/>
    <mergeCell ref="D222:D224"/>
    <mergeCell ref="E222:E224"/>
    <mergeCell ref="F222:F224"/>
    <mergeCell ref="C216:C219"/>
    <mergeCell ref="D216:D219"/>
    <mergeCell ref="E216:E219"/>
    <mergeCell ref="F216:F219"/>
    <mergeCell ref="A220:A221"/>
    <mergeCell ref="B220:B221"/>
    <mergeCell ref="A216:A219"/>
    <mergeCell ref="B216:B219"/>
    <mergeCell ref="A222:A224"/>
    <mergeCell ref="B222:B224"/>
    <mergeCell ref="C220:C221"/>
    <mergeCell ref="D220:D221"/>
    <mergeCell ref="E220:E221"/>
    <mergeCell ref="E234:E237"/>
    <mergeCell ref="F234:F235"/>
    <mergeCell ref="F236:F237"/>
    <mergeCell ref="C225:C230"/>
    <mergeCell ref="D225:D230"/>
    <mergeCell ref="E225:E230"/>
    <mergeCell ref="F225:F227"/>
    <mergeCell ref="F228:F230"/>
    <mergeCell ref="D234:D237"/>
    <mergeCell ref="N230:O230"/>
    <mergeCell ref="B240:B241"/>
    <mergeCell ref="C242:C245"/>
    <mergeCell ref="D242:D245"/>
    <mergeCell ref="E253:E255"/>
    <mergeCell ref="F253:F255"/>
    <mergeCell ref="B242:B245"/>
    <mergeCell ref="A231:A233"/>
    <mergeCell ref="A234:A237"/>
    <mergeCell ref="A238:A239"/>
    <mergeCell ref="B231:B233"/>
    <mergeCell ref="C231:C233"/>
    <mergeCell ref="D231:D233"/>
    <mergeCell ref="E231:E233"/>
    <mergeCell ref="E242:E245"/>
    <mergeCell ref="A240:A241"/>
    <mergeCell ref="A242:A245"/>
    <mergeCell ref="B234:B237"/>
    <mergeCell ref="B238:B239"/>
    <mergeCell ref="C240:C241"/>
    <mergeCell ref="D240:D241"/>
    <mergeCell ref="E240:E241"/>
    <mergeCell ref="F231:F233"/>
    <mergeCell ref="C234:C237"/>
    <mergeCell ref="C250:C252"/>
    <mergeCell ref="D250:D252"/>
    <mergeCell ref="E250:E252"/>
    <mergeCell ref="F250:F252"/>
    <mergeCell ref="N252:O252"/>
    <mergeCell ref="F240:F241"/>
    <mergeCell ref="C238:C239"/>
    <mergeCell ref="D238:D239"/>
    <mergeCell ref="E238:E239"/>
    <mergeCell ref="F238:F239"/>
    <mergeCell ref="A246:A249"/>
    <mergeCell ref="A250:A252"/>
    <mergeCell ref="A253:A255"/>
    <mergeCell ref="A256:A258"/>
    <mergeCell ref="N244:O244"/>
    <mergeCell ref="N245:O245"/>
    <mergeCell ref="F242:F245"/>
    <mergeCell ref="B246:B249"/>
    <mergeCell ref="B250:B252"/>
    <mergeCell ref="B253:B255"/>
    <mergeCell ref="B256:B258"/>
    <mergeCell ref="C253:C255"/>
    <mergeCell ref="D253:D255"/>
    <mergeCell ref="C246:C249"/>
    <mergeCell ref="D246:D249"/>
    <mergeCell ref="N255:O255"/>
    <mergeCell ref="C256:C258"/>
    <mergeCell ref="D256:D258"/>
    <mergeCell ref="E256:E258"/>
    <mergeCell ref="F256:F258"/>
    <mergeCell ref="N258:O258"/>
    <mergeCell ref="E246:E249"/>
    <mergeCell ref="F246:F249"/>
    <mergeCell ref="N249:O249"/>
  </mergeCells>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71"/>
  <sheetViews>
    <sheetView view="pageBreakPreview" zoomScale="70" zoomScaleNormal="80" zoomScaleSheetLayoutView="70" workbookViewId="0">
      <pane ySplit="6" topLeftCell="A66" activePane="bottomLeft" state="frozen"/>
      <selection pane="bottomLeft" activeCell="C5" sqref="C5:C6"/>
    </sheetView>
  </sheetViews>
  <sheetFormatPr defaultRowHeight="24"/>
  <cols>
    <col min="1" max="1" width="0.375" customWidth="1"/>
    <col min="2" max="2" width="10.625" style="445" customWidth="1"/>
    <col min="3" max="3" width="18.75" style="501" customWidth="1"/>
    <col min="4" max="4" width="32.75" style="179" customWidth="1"/>
    <col min="5" max="5" width="31.625" style="179" customWidth="1"/>
    <col min="6" max="6" width="19.625" style="179" customWidth="1"/>
    <col min="7" max="7" width="41.75" customWidth="1"/>
    <col min="8" max="8" width="11.375" style="461" customWidth="1"/>
    <col min="9" max="13" width="14.625" style="461" customWidth="1"/>
  </cols>
  <sheetData>
    <row r="1" spans="2:17" ht="18.75">
      <c r="B1" s="814" t="s">
        <v>426</v>
      </c>
      <c r="C1" s="814"/>
      <c r="D1" s="814"/>
      <c r="E1" s="814"/>
      <c r="F1" s="814"/>
      <c r="G1" s="814"/>
      <c r="H1" s="814"/>
      <c r="I1" s="814"/>
      <c r="J1" s="814"/>
      <c r="K1" s="814"/>
      <c r="L1" s="814"/>
      <c r="M1" s="814"/>
    </row>
    <row r="2" spans="2:17" ht="19.5" thickBot="1">
      <c r="B2" s="814"/>
      <c r="C2" s="814"/>
      <c r="D2" s="814"/>
      <c r="E2" s="814"/>
      <c r="F2" s="814"/>
      <c r="G2" s="814"/>
      <c r="H2" s="814"/>
      <c r="I2" s="814"/>
      <c r="J2" s="814"/>
      <c r="K2" s="814"/>
      <c r="L2" s="814"/>
      <c r="M2" s="814"/>
    </row>
    <row r="3" spans="2:17" ht="19.5" thickTop="1">
      <c r="B3" s="814"/>
      <c r="C3" s="814"/>
      <c r="D3" s="814"/>
      <c r="E3" s="814"/>
      <c r="F3" s="814"/>
      <c r="G3" s="814"/>
      <c r="H3" s="814"/>
      <c r="I3" s="814"/>
      <c r="J3" s="814"/>
      <c r="K3" s="814"/>
      <c r="L3" s="814"/>
      <c r="M3" s="814"/>
      <c r="O3" s="451"/>
    </row>
    <row r="4" spans="2:17" ht="24.75" thickBot="1"/>
    <row r="5" spans="2:17" ht="50.25" customHeight="1">
      <c r="B5" s="806" t="s">
        <v>14</v>
      </c>
      <c r="C5" s="808" t="s">
        <v>15</v>
      </c>
      <c r="D5" s="810" t="s">
        <v>0</v>
      </c>
      <c r="E5" s="810" t="s">
        <v>334</v>
      </c>
      <c r="F5" s="808" t="s">
        <v>2</v>
      </c>
      <c r="G5" s="812" t="s">
        <v>3</v>
      </c>
      <c r="H5" s="803" t="s">
        <v>4</v>
      </c>
      <c r="I5" s="803" t="s">
        <v>5</v>
      </c>
      <c r="J5" s="803"/>
      <c r="K5" s="803"/>
      <c r="L5" s="803"/>
      <c r="M5" s="805"/>
    </row>
    <row r="6" spans="2:17" ht="30.95" customHeight="1" thickBot="1">
      <c r="B6" s="807"/>
      <c r="C6" s="809"/>
      <c r="D6" s="811"/>
      <c r="E6" s="811"/>
      <c r="F6" s="811"/>
      <c r="G6" s="813"/>
      <c r="H6" s="804"/>
      <c r="I6" s="462" t="s">
        <v>6</v>
      </c>
      <c r="J6" s="462" t="s">
        <v>7</v>
      </c>
      <c r="K6" s="462" t="s">
        <v>17</v>
      </c>
      <c r="L6" s="462" t="s">
        <v>18</v>
      </c>
      <c r="M6" s="463" t="s">
        <v>19</v>
      </c>
    </row>
    <row r="7" spans="2:17" ht="105.95" customHeight="1" thickTop="1">
      <c r="B7" s="450" t="s">
        <v>317</v>
      </c>
      <c r="C7" s="502" t="s">
        <v>432</v>
      </c>
      <c r="D7" s="440" t="s">
        <v>316</v>
      </c>
      <c r="E7" s="440" t="s">
        <v>407</v>
      </c>
      <c r="F7" s="441" t="s">
        <v>320</v>
      </c>
      <c r="G7" s="442" t="s">
        <v>321</v>
      </c>
      <c r="H7" s="464">
        <f>SUM(I7:M7)</f>
        <v>2079</v>
      </c>
      <c r="I7" s="464">
        <v>693</v>
      </c>
      <c r="J7" s="464">
        <v>693</v>
      </c>
      <c r="K7" s="464">
        <v>693</v>
      </c>
      <c r="L7" s="464"/>
      <c r="M7" s="465"/>
      <c r="N7" s="499" t="s">
        <v>457</v>
      </c>
      <c r="O7" s="114"/>
    </row>
    <row r="8" spans="2:17" ht="145.5" customHeight="1">
      <c r="B8" s="447" t="s">
        <v>314</v>
      </c>
      <c r="C8" s="503" t="s">
        <v>432</v>
      </c>
      <c r="D8" s="443" t="s">
        <v>322</v>
      </c>
      <c r="E8" s="443" t="s">
        <v>399</v>
      </c>
      <c r="F8" s="443" t="s">
        <v>323</v>
      </c>
      <c r="G8" s="29" t="s">
        <v>28</v>
      </c>
      <c r="H8" s="466">
        <f>SUM(I8:M8)</f>
        <v>207</v>
      </c>
      <c r="I8" s="467">
        <v>69</v>
      </c>
      <c r="J8" s="467">
        <v>69</v>
      </c>
      <c r="K8" s="467">
        <v>69</v>
      </c>
      <c r="L8" s="467"/>
      <c r="M8" s="468"/>
    </row>
    <row r="9" spans="2:17" ht="72">
      <c r="B9" s="448" t="s">
        <v>57</v>
      </c>
      <c r="C9" s="503" t="s">
        <v>431</v>
      </c>
      <c r="D9" s="452" t="s">
        <v>38</v>
      </c>
      <c r="E9" s="444" t="s">
        <v>401</v>
      </c>
      <c r="F9" s="438" t="s">
        <v>323</v>
      </c>
      <c r="G9" s="439" t="s">
        <v>37</v>
      </c>
      <c r="H9" s="466">
        <f>SUM(I9:M9)</f>
        <v>104</v>
      </c>
      <c r="I9" s="469">
        <v>23</v>
      </c>
      <c r="J9" s="469">
        <v>46</v>
      </c>
      <c r="K9" s="469">
        <v>35</v>
      </c>
      <c r="L9" s="469">
        <f>L8-L7</f>
        <v>0</v>
      </c>
      <c r="M9" s="470">
        <f>M8-M7</f>
        <v>0</v>
      </c>
    </row>
    <row r="10" spans="2:17" ht="72">
      <c r="B10" s="448" t="s">
        <v>57</v>
      </c>
      <c r="C10" s="503" t="s">
        <v>431</v>
      </c>
      <c r="D10" s="452" t="s">
        <v>42</v>
      </c>
      <c r="E10" s="444" t="s">
        <v>401</v>
      </c>
      <c r="F10" s="438" t="s">
        <v>323</v>
      </c>
      <c r="G10" s="439" t="s">
        <v>37</v>
      </c>
      <c r="H10" s="466">
        <f t="shared" ref="H10:H15" si="0">SUM(I10:M10)</f>
        <v>23</v>
      </c>
      <c r="I10" s="469">
        <v>5</v>
      </c>
      <c r="J10" s="469">
        <v>10</v>
      </c>
      <c r="K10" s="469">
        <v>8</v>
      </c>
      <c r="L10" s="469">
        <f>L9-L8</f>
        <v>0</v>
      </c>
      <c r="M10" s="470">
        <f t="shared" ref="M10:M15" si="1">M9-M8</f>
        <v>0</v>
      </c>
    </row>
    <row r="11" spans="2:17" ht="72">
      <c r="B11" s="448" t="s">
        <v>57</v>
      </c>
      <c r="C11" s="503" t="s">
        <v>431</v>
      </c>
      <c r="D11" s="452" t="s">
        <v>324</v>
      </c>
      <c r="E11" s="444" t="s">
        <v>401</v>
      </c>
      <c r="F11" s="438" t="s">
        <v>323</v>
      </c>
      <c r="G11" s="439" t="s">
        <v>37</v>
      </c>
      <c r="H11" s="466">
        <f t="shared" si="0"/>
        <v>370</v>
      </c>
      <c r="I11" s="469">
        <v>74</v>
      </c>
      <c r="J11" s="469">
        <v>148</v>
      </c>
      <c r="K11" s="469">
        <v>148</v>
      </c>
      <c r="L11" s="469">
        <f>L10-L9</f>
        <v>0</v>
      </c>
      <c r="M11" s="470">
        <f t="shared" si="1"/>
        <v>0</v>
      </c>
    </row>
    <row r="12" spans="2:17" ht="72">
      <c r="B12" s="448" t="s">
        <v>58</v>
      </c>
      <c r="C12" s="503" t="s">
        <v>454</v>
      </c>
      <c r="D12" s="452" t="s">
        <v>52</v>
      </c>
      <c r="E12" s="444" t="s">
        <v>401</v>
      </c>
      <c r="F12" s="438" t="s">
        <v>323</v>
      </c>
      <c r="G12" s="439" t="s">
        <v>325</v>
      </c>
      <c r="H12" s="466">
        <f t="shared" si="0"/>
        <v>5</v>
      </c>
      <c r="I12" s="469">
        <v>1</v>
      </c>
      <c r="J12" s="469">
        <v>2</v>
      </c>
      <c r="K12" s="469">
        <v>2</v>
      </c>
      <c r="L12" s="469">
        <f>L11-L10</f>
        <v>0</v>
      </c>
      <c r="M12" s="470">
        <f t="shared" si="1"/>
        <v>0</v>
      </c>
    </row>
    <row r="13" spans="2:17" ht="67.5" customHeight="1">
      <c r="B13" s="448" t="s">
        <v>402</v>
      </c>
      <c r="C13" s="503" t="s">
        <v>432</v>
      </c>
      <c r="D13" s="492" t="s">
        <v>59</v>
      </c>
      <c r="E13" s="444" t="s">
        <v>403</v>
      </c>
      <c r="F13" s="438" t="s">
        <v>326</v>
      </c>
      <c r="G13" s="498" t="s">
        <v>61</v>
      </c>
      <c r="H13" s="466">
        <f t="shared" si="0"/>
        <v>31</v>
      </c>
      <c r="I13" s="471">
        <v>4</v>
      </c>
      <c r="J13" s="471">
        <v>9</v>
      </c>
      <c r="K13" s="471">
        <v>9</v>
      </c>
      <c r="L13" s="471">
        <v>9</v>
      </c>
      <c r="M13" s="472"/>
      <c r="N13" s="38"/>
      <c r="O13" s="55" t="s">
        <v>62</v>
      </c>
      <c r="P13" s="73"/>
      <c r="Q13" s="73"/>
    </row>
    <row r="14" spans="2:17" ht="96">
      <c r="B14" s="448" t="s">
        <v>104</v>
      </c>
      <c r="C14" s="503" t="s">
        <v>432</v>
      </c>
      <c r="D14" s="493" t="s">
        <v>65</v>
      </c>
      <c r="E14" s="444" t="s">
        <v>403</v>
      </c>
      <c r="F14" s="496" t="s">
        <v>327</v>
      </c>
      <c r="G14" s="453" t="s">
        <v>67</v>
      </c>
      <c r="H14" s="473">
        <f>SUM(I14:M14)</f>
        <v>456</v>
      </c>
      <c r="I14" s="473">
        <v>187</v>
      </c>
      <c r="J14" s="473">
        <v>269</v>
      </c>
      <c r="K14" s="474"/>
      <c r="L14" s="474">
        <v>0</v>
      </c>
      <c r="M14" s="475">
        <v>0</v>
      </c>
    </row>
    <row r="15" spans="2:17" ht="96">
      <c r="B15" s="448" t="s">
        <v>104</v>
      </c>
      <c r="C15" s="503" t="s">
        <v>432</v>
      </c>
      <c r="D15" s="493" t="s">
        <v>70</v>
      </c>
      <c r="E15" s="444" t="s">
        <v>403</v>
      </c>
      <c r="F15" s="496" t="s">
        <v>327</v>
      </c>
      <c r="G15" s="453" t="s">
        <v>67</v>
      </c>
      <c r="H15" s="466">
        <f t="shared" si="0"/>
        <v>495</v>
      </c>
      <c r="I15" s="469">
        <v>165</v>
      </c>
      <c r="J15" s="469">
        <v>330</v>
      </c>
      <c r="K15" s="469"/>
      <c r="L15" s="469"/>
      <c r="M15" s="470">
        <f t="shared" si="1"/>
        <v>0</v>
      </c>
    </row>
    <row r="16" spans="2:17" ht="72">
      <c r="B16" s="448" t="s">
        <v>314</v>
      </c>
      <c r="C16" s="503" t="s">
        <v>432</v>
      </c>
      <c r="D16" s="493" t="s">
        <v>72</v>
      </c>
      <c r="E16" s="444" t="s">
        <v>403</v>
      </c>
      <c r="F16" s="496" t="s">
        <v>327</v>
      </c>
      <c r="G16" s="453" t="s">
        <v>74</v>
      </c>
      <c r="H16" s="476">
        <f>SUM(I16:M16)</f>
        <v>29</v>
      </c>
      <c r="I16" s="476">
        <v>11</v>
      </c>
      <c r="J16" s="476">
        <v>18</v>
      </c>
      <c r="K16" s="477"/>
      <c r="L16" s="477">
        <v>0</v>
      </c>
      <c r="M16" s="478">
        <v>0</v>
      </c>
    </row>
    <row r="17" spans="2:15" ht="72">
      <c r="B17" s="448" t="s">
        <v>58</v>
      </c>
      <c r="C17" s="503" t="s">
        <v>432</v>
      </c>
      <c r="D17" s="493" t="s">
        <v>76</v>
      </c>
      <c r="E17" s="444" t="s">
        <v>403</v>
      </c>
      <c r="F17" s="496" t="s">
        <v>327</v>
      </c>
      <c r="G17" s="453" t="s">
        <v>74</v>
      </c>
      <c r="H17" s="466">
        <f t="shared" ref="H17:H21" si="2">SUM(I17:M17)</f>
        <v>105</v>
      </c>
      <c r="I17" s="469">
        <v>38</v>
      </c>
      <c r="J17" s="469">
        <v>67</v>
      </c>
      <c r="K17" s="469"/>
      <c r="L17" s="469"/>
      <c r="M17" s="470">
        <f>M16-M15</f>
        <v>0</v>
      </c>
    </row>
    <row r="18" spans="2:15" ht="80.45" customHeight="1">
      <c r="B18" s="448" t="s">
        <v>57</v>
      </c>
      <c r="C18" s="503" t="s">
        <v>432</v>
      </c>
      <c r="D18" s="454" t="s">
        <v>86</v>
      </c>
      <c r="E18" s="444" t="s">
        <v>403</v>
      </c>
      <c r="F18" s="496" t="s">
        <v>327</v>
      </c>
      <c r="G18" s="453" t="s">
        <v>74</v>
      </c>
      <c r="H18" s="466">
        <f t="shared" si="2"/>
        <v>376</v>
      </c>
      <c r="I18" s="469">
        <v>131</v>
      </c>
      <c r="J18" s="469">
        <v>245</v>
      </c>
      <c r="K18" s="469"/>
      <c r="L18" s="469"/>
      <c r="M18" s="470">
        <f>M17-M16</f>
        <v>0</v>
      </c>
    </row>
    <row r="19" spans="2:15" ht="72">
      <c r="B19" s="448" t="s">
        <v>57</v>
      </c>
      <c r="C19" s="503" t="s">
        <v>432</v>
      </c>
      <c r="D19" s="454" t="s">
        <v>102</v>
      </c>
      <c r="E19" s="444" t="s">
        <v>403</v>
      </c>
      <c r="F19" s="496" t="s">
        <v>327</v>
      </c>
      <c r="G19" s="453" t="s">
        <v>74</v>
      </c>
      <c r="H19" s="466">
        <f t="shared" si="2"/>
        <v>62</v>
      </c>
      <c r="I19" s="469">
        <v>21</v>
      </c>
      <c r="J19" s="469">
        <v>41</v>
      </c>
      <c r="K19" s="469"/>
      <c r="L19" s="469"/>
      <c r="M19" s="470">
        <f>M18-M17</f>
        <v>0</v>
      </c>
    </row>
    <row r="20" spans="2:15" ht="72">
      <c r="B20" s="491" t="s">
        <v>113</v>
      </c>
      <c r="C20" s="503" t="s">
        <v>428</v>
      </c>
      <c r="D20" s="493" t="s">
        <v>329</v>
      </c>
      <c r="E20" s="454" t="s">
        <v>404</v>
      </c>
      <c r="F20" s="496" t="s">
        <v>328</v>
      </c>
      <c r="G20" s="453" t="s">
        <v>105</v>
      </c>
      <c r="H20" s="466">
        <f t="shared" si="2"/>
        <v>172</v>
      </c>
      <c r="I20" s="469">
        <v>13</v>
      </c>
      <c r="J20" s="469">
        <v>53</v>
      </c>
      <c r="K20" s="469">
        <v>53</v>
      </c>
      <c r="L20" s="469">
        <v>53</v>
      </c>
      <c r="M20" s="470">
        <f>M19-M18</f>
        <v>0</v>
      </c>
    </row>
    <row r="21" spans="2:15" ht="72.599999999999994" customHeight="1">
      <c r="B21" s="448" t="s">
        <v>113</v>
      </c>
      <c r="C21" s="503" t="s">
        <v>428</v>
      </c>
      <c r="D21" s="444" t="s">
        <v>114</v>
      </c>
      <c r="E21" s="444" t="s">
        <v>405</v>
      </c>
      <c r="F21" s="438" t="s">
        <v>330</v>
      </c>
      <c r="G21" s="439" t="s">
        <v>111</v>
      </c>
      <c r="H21" s="466">
        <f t="shared" si="2"/>
        <v>83</v>
      </c>
      <c r="I21" s="479">
        <v>51</v>
      </c>
      <c r="J21" s="479">
        <v>16</v>
      </c>
      <c r="K21" s="480">
        <v>16</v>
      </c>
      <c r="L21" s="481"/>
      <c r="M21" s="482"/>
      <c r="N21" s="50"/>
      <c r="O21" s="51"/>
    </row>
    <row r="22" spans="2:15" ht="72.599999999999994" customHeight="1">
      <c r="B22" s="448" t="s">
        <v>124</v>
      </c>
      <c r="C22" s="503" t="s">
        <v>429</v>
      </c>
      <c r="D22" s="444" t="s">
        <v>422</v>
      </c>
      <c r="E22" s="444" t="s">
        <v>408</v>
      </c>
      <c r="F22" s="438" t="s">
        <v>406</v>
      </c>
      <c r="G22" s="439" t="s">
        <v>111</v>
      </c>
      <c r="H22" s="466">
        <f t="shared" ref="H22" si="3">SUM(I22:M22)</f>
        <v>21</v>
      </c>
      <c r="I22" s="479">
        <v>18</v>
      </c>
      <c r="J22" s="479">
        <v>3</v>
      </c>
      <c r="K22" s="480"/>
      <c r="L22" s="481"/>
      <c r="M22" s="482"/>
      <c r="N22" s="50"/>
      <c r="O22" s="51"/>
    </row>
    <row r="23" spans="2:15" ht="58.5" customHeight="1">
      <c r="B23" s="448" t="s">
        <v>355</v>
      </c>
      <c r="C23" s="503" t="s">
        <v>429</v>
      </c>
      <c r="D23" s="494" t="s">
        <v>424</v>
      </c>
      <c r="E23" s="444" t="s">
        <v>408</v>
      </c>
      <c r="F23" s="494" t="s">
        <v>66</v>
      </c>
      <c r="G23" s="455" t="s">
        <v>122</v>
      </c>
      <c r="H23" s="483">
        <f t="shared" ref="H23:H55" si="4">SUM(I23:M23)</f>
        <v>46</v>
      </c>
      <c r="I23" s="483">
        <v>35</v>
      </c>
      <c r="J23" s="483">
        <v>11</v>
      </c>
      <c r="K23" s="484"/>
      <c r="L23" s="485">
        <v>0</v>
      </c>
      <c r="M23" s="486">
        <v>0</v>
      </c>
      <c r="N23" s="50"/>
      <c r="O23" s="51"/>
    </row>
    <row r="24" spans="2:15" ht="75.95" customHeight="1">
      <c r="B24" s="448" t="s">
        <v>355</v>
      </c>
      <c r="C24" s="503" t="s">
        <v>429</v>
      </c>
      <c r="D24" s="444" t="s">
        <v>423</v>
      </c>
      <c r="E24" s="444" t="s">
        <v>409</v>
      </c>
      <c r="F24" s="438" t="s">
        <v>331</v>
      </c>
      <c r="G24" s="439" t="s">
        <v>111</v>
      </c>
      <c r="H24" s="484">
        <f t="shared" si="4"/>
        <v>18</v>
      </c>
      <c r="I24" s="479">
        <v>3</v>
      </c>
      <c r="J24" s="479">
        <v>15</v>
      </c>
      <c r="K24" s="480"/>
      <c r="L24" s="481"/>
      <c r="M24" s="482"/>
      <c r="N24" s="50"/>
      <c r="O24" s="51"/>
    </row>
    <row r="25" spans="2:15" ht="58.5" customHeight="1">
      <c r="B25" s="448" t="s">
        <v>355</v>
      </c>
      <c r="C25" s="503" t="s">
        <v>429</v>
      </c>
      <c r="D25" s="444" t="s">
        <v>425</v>
      </c>
      <c r="E25" s="444" t="s">
        <v>409</v>
      </c>
      <c r="F25" s="438" t="s">
        <v>332</v>
      </c>
      <c r="G25" s="439" t="s">
        <v>111</v>
      </c>
      <c r="H25" s="484">
        <f t="shared" si="4"/>
        <v>1</v>
      </c>
      <c r="I25" s="479">
        <v>0</v>
      </c>
      <c r="J25" s="479">
        <v>1</v>
      </c>
      <c r="K25" s="480"/>
      <c r="L25" s="481"/>
      <c r="M25" s="482"/>
      <c r="N25" s="50"/>
      <c r="O25" s="51"/>
    </row>
    <row r="26" spans="2:15" ht="78.599999999999994" customHeight="1">
      <c r="B26" s="448" t="s">
        <v>356</v>
      </c>
      <c r="C26" s="503" t="s">
        <v>430</v>
      </c>
      <c r="D26" s="446" t="s">
        <v>130</v>
      </c>
      <c r="E26" s="446" t="s">
        <v>427</v>
      </c>
      <c r="F26" s="497" t="s">
        <v>333</v>
      </c>
      <c r="G26" s="437" t="s">
        <v>107</v>
      </c>
      <c r="H26" s="484">
        <f t="shared" si="4"/>
        <v>238</v>
      </c>
      <c r="I26" s="479">
        <v>34</v>
      </c>
      <c r="J26" s="479">
        <v>68</v>
      </c>
      <c r="K26" s="480">
        <v>68</v>
      </c>
      <c r="L26" s="480">
        <v>68</v>
      </c>
      <c r="M26" s="482"/>
      <c r="N26" s="50"/>
      <c r="O26" s="51"/>
    </row>
    <row r="27" spans="2:15" ht="58.5" customHeight="1">
      <c r="B27" s="448" t="s">
        <v>58</v>
      </c>
      <c r="C27" s="503" t="s">
        <v>453</v>
      </c>
      <c r="D27" s="443" t="s">
        <v>134</v>
      </c>
      <c r="E27" s="444" t="s">
        <v>336</v>
      </c>
      <c r="F27" s="438" t="s">
        <v>335</v>
      </c>
      <c r="G27" s="439" t="s">
        <v>107</v>
      </c>
      <c r="H27" s="484">
        <f t="shared" si="4"/>
        <v>3</v>
      </c>
      <c r="I27" s="479">
        <v>1</v>
      </c>
      <c r="J27" s="479">
        <v>1</v>
      </c>
      <c r="K27" s="480">
        <v>1</v>
      </c>
      <c r="L27" s="480"/>
      <c r="M27" s="482"/>
      <c r="N27" s="50"/>
      <c r="O27" s="51"/>
    </row>
    <row r="28" spans="2:15" ht="58.5" customHeight="1">
      <c r="B28" s="448" t="s">
        <v>58</v>
      </c>
      <c r="C28" s="504" t="s">
        <v>433</v>
      </c>
      <c r="D28" s="443" t="s">
        <v>337</v>
      </c>
      <c r="E28" s="444" t="s">
        <v>410</v>
      </c>
      <c r="F28" s="438" t="s">
        <v>338</v>
      </c>
      <c r="G28" s="439" t="s">
        <v>107</v>
      </c>
      <c r="H28" s="484">
        <f t="shared" si="4"/>
        <v>4</v>
      </c>
      <c r="I28" s="479">
        <v>1</v>
      </c>
      <c r="J28" s="479">
        <v>1</v>
      </c>
      <c r="K28" s="480">
        <v>1</v>
      </c>
      <c r="L28" s="480">
        <v>1</v>
      </c>
      <c r="M28" s="482"/>
      <c r="N28" s="50"/>
      <c r="O28" s="51"/>
    </row>
    <row r="29" spans="2:15" ht="58.5" customHeight="1">
      <c r="B29" s="448" t="s">
        <v>58</v>
      </c>
      <c r="C29" s="503" t="s">
        <v>434</v>
      </c>
      <c r="D29" s="443" t="s">
        <v>339</v>
      </c>
      <c r="E29" s="444" t="s">
        <v>410</v>
      </c>
      <c r="F29" s="438" t="s">
        <v>338</v>
      </c>
      <c r="G29" s="439" t="s">
        <v>107</v>
      </c>
      <c r="H29" s="484">
        <f t="shared" si="4"/>
        <v>25</v>
      </c>
      <c r="I29" s="479">
        <v>4</v>
      </c>
      <c r="J29" s="479">
        <v>7</v>
      </c>
      <c r="K29" s="480">
        <v>7</v>
      </c>
      <c r="L29" s="480">
        <v>7</v>
      </c>
      <c r="M29" s="482"/>
      <c r="N29" s="50"/>
      <c r="O29" s="51"/>
    </row>
    <row r="30" spans="2:15" ht="58.5" customHeight="1">
      <c r="B30" s="448" t="s">
        <v>58</v>
      </c>
      <c r="C30" s="503" t="s">
        <v>435</v>
      </c>
      <c r="D30" s="443" t="s">
        <v>340</v>
      </c>
      <c r="E30" s="444" t="s">
        <v>410</v>
      </c>
      <c r="F30" s="438" t="s">
        <v>338</v>
      </c>
      <c r="G30" s="439" t="s">
        <v>107</v>
      </c>
      <c r="H30" s="484">
        <f t="shared" si="4"/>
        <v>7</v>
      </c>
      <c r="I30" s="479">
        <v>1</v>
      </c>
      <c r="J30" s="479">
        <v>2</v>
      </c>
      <c r="K30" s="480">
        <v>2</v>
      </c>
      <c r="L30" s="480">
        <v>2</v>
      </c>
      <c r="M30" s="482"/>
      <c r="N30" s="50"/>
      <c r="O30" s="51"/>
    </row>
    <row r="31" spans="2:15" ht="58.5" customHeight="1">
      <c r="B31" s="448" t="s">
        <v>58</v>
      </c>
      <c r="C31" s="503" t="s">
        <v>436</v>
      </c>
      <c r="D31" s="443" t="s">
        <v>341</v>
      </c>
      <c r="E31" s="444" t="s">
        <v>410</v>
      </c>
      <c r="F31" s="438" t="s">
        <v>338</v>
      </c>
      <c r="G31" s="439" t="s">
        <v>107</v>
      </c>
      <c r="H31" s="484">
        <f t="shared" si="4"/>
        <v>11</v>
      </c>
      <c r="I31" s="479">
        <v>2</v>
      </c>
      <c r="J31" s="479">
        <v>3</v>
      </c>
      <c r="K31" s="480">
        <v>3</v>
      </c>
      <c r="L31" s="480">
        <v>3</v>
      </c>
      <c r="M31" s="482"/>
      <c r="N31" s="50"/>
      <c r="O31" s="51"/>
    </row>
    <row r="32" spans="2:15" ht="58.5" customHeight="1">
      <c r="B32" s="448" t="s">
        <v>58</v>
      </c>
      <c r="C32" s="503" t="s">
        <v>437</v>
      </c>
      <c r="D32" s="443" t="s">
        <v>342</v>
      </c>
      <c r="E32" s="444" t="s">
        <v>410</v>
      </c>
      <c r="F32" s="438" t="s">
        <v>338</v>
      </c>
      <c r="G32" s="439" t="s">
        <v>107</v>
      </c>
      <c r="H32" s="484">
        <f t="shared" si="4"/>
        <v>14</v>
      </c>
      <c r="I32" s="479">
        <v>2</v>
      </c>
      <c r="J32" s="479">
        <v>4</v>
      </c>
      <c r="K32" s="480">
        <v>4</v>
      </c>
      <c r="L32" s="480">
        <v>4</v>
      </c>
      <c r="M32" s="482"/>
      <c r="N32" s="50"/>
      <c r="O32" s="51"/>
    </row>
    <row r="33" spans="2:15" ht="58.5" customHeight="1">
      <c r="B33" s="448" t="s">
        <v>58</v>
      </c>
      <c r="C33" s="503" t="s">
        <v>438</v>
      </c>
      <c r="D33" s="443" t="s">
        <v>343</v>
      </c>
      <c r="E33" s="444" t="s">
        <v>410</v>
      </c>
      <c r="F33" s="438" t="s">
        <v>338</v>
      </c>
      <c r="G33" s="439" t="s">
        <v>107</v>
      </c>
      <c r="H33" s="484">
        <f t="shared" si="4"/>
        <v>11</v>
      </c>
      <c r="I33" s="479">
        <v>2</v>
      </c>
      <c r="J33" s="479">
        <v>3</v>
      </c>
      <c r="K33" s="480">
        <v>3</v>
      </c>
      <c r="L33" s="480">
        <v>3</v>
      </c>
      <c r="M33" s="482"/>
      <c r="N33" s="50"/>
      <c r="O33" s="51"/>
    </row>
    <row r="34" spans="2:15" ht="58.5" customHeight="1">
      <c r="B34" s="448" t="s">
        <v>58</v>
      </c>
      <c r="C34" s="503" t="s">
        <v>439</v>
      </c>
      <c r="D34" s="443" t="s">
        <v>344</v>
      </c>
      <c r="E34" s="444" t="s">
        <v>410</v>
      </c>
      <c r="F34" s="438" t="s">
        <v>338</v>
      </c>
      <c r="G34" s="439" t="s">
        <v>107</v>
      </c>
      <c r="H34" s="484">
        <f t="shared" si="4"/>
        <v>4</v>
      </c>
      <c r="I34" s="479">
        <v>1</v>
      </c>
      <c r="J34" s="479">
        <v>1</v>
      </c>
      <c r="K34" s="480">
        <v>1</v>
      </c>
      <c r="L34" s="480">
        <v>1</v>
      </c>
      <c r="M34" s="482"/>
      <c r="N34" s="50"/>
      <c r="O34" s="51"/>
    </row>
    <row r="35" spans="2:15" ht="58.5" customHeight="1">
      <c r="B35" s="448" t="s">
        <v>58</v>
      </c>
      <c r="C35" s="503" t="s">
        <v>440</v>
      </c>
      <c r="D35" s="443" t="s">
        <v>345</v>
      </c>
      <c r="E35" s="444" t="s">
        <v>410</v>
      </c>
      <c r="F35" s="438" t="s">
        <v>338</v>
      </c>
      <c r="G35" s="439" t="s">
        <v>107</v>
      </c>
      <c r="H35" s="484">
        <f t="shared" si="4"/>
        <v>7</v>
      </c>
      <c r="I35" s="479">
        <v>1</v>
      </c>
      <c r="J35" s="479">
        <v>2</v>
      </c>
      <c r="K35" s="480">
        <v>2</v>
      </c>
      <c r="L35" s="480">
        <v>2</v>
      </c>
      <c r="M35" s="482"/>
      <c r="N35" s="50"/>
      <c r="O35" s="51"/>
    </row>
    <row r="36" spans="2:15" ht="58.5" customHeight="1">
      <c r="B36" s="448" t="s">
        <v>58</v>
      </c>
      <c r="C36" s="503" t="s">
        <v>440</v>
      </c>
      <c r="D36" s="443" t="s">
        <v>346</v>
      </c>
      <c r="E36" s="444" t="s">
        <v>410</v>
      </c>
      <c r="F36" s="438" t="s">
        <v>338</v>
      </c>
      <c r="G36" s="439" t="s">
        <v>107</v>
      </c>
      <c r="H36" s="484">
        <f t="shared" si="4"/>
        <v>7</v>
      </c>
      <c r="I36" s="479">
        <v>1</v>
      </c>
      <c r="J36" s="479">
        <v>2</v>
      </c>
      <c r="K36" s="480">
        <v>2</v>
      </c>
      <c r="L36" s="480">
        <v>2</v>
      </c>
      <c r="M36" s="482"/>
      <c r="N36" s="50"/>
      <c r="O36" s="51"/>
    </row>
    <row r="37" spans="2:15" ht="58.5" customHeight="1">
      <c r="B37" s="448" t="s">
        <v>58</v>
      </c>
      <c r="C37" s="503" t="s">
        <v>440</v>
      </c>
      <c r="D37" s="443" t="s">
        <v>347</v>
      </c>
      <c r="E37" s="444" t="s">
        <v>410</v>
      </c>
      <c r="F37" s="438" t="s">
        <v>338</v>
      </c>
      <c r="G37" s="439" t="s">
        <v>107</v>
      </c>
      <c r="H37" s="484">
        <f t="shared" si="4"/>
        <v>4</v>
      </c>
      <c r="I37" s="479">
        <v>1</v>
      </c>
      <c r="J37" s="479">
        <v>1</v>
      </c>
      <c r="K37" s="480">
        <v>1</v>
      </c>
      <c r="L37" s="480">
        <v>1</v>
      </c>
      <c r="M37" s="482"/>
      <c r="N37" s="50"/>
      <c r="O37" s="51"/>
    </row>
    <row r="38" spans="2:15" ht="58.5" customHeight="1">
      <c r="B38" s="448" t="s">
        <v>58</v>
      </c>
      <c r="C38" s="503" t="s">
        <v>441</v>
      </c>
      <c r="D38" s="443" t="s">
        <v>348</v>
      </c>
      <c r="E38" s="444" t="s">
        <v>411</v>
      </c>
      <c r="F38" s="438" t="s">
        <v>349</v>
      </c>
      <c r="G38" s="439" t="s">
        <v>107</v>
      </c>
      <c r="H38" s="484">
        <f t="shared" si="4"/>
        <v>64</v>
      </c>
      <c r="I38" s="479">
        <v>21</v>
      </c>
      <c r="J38" s="479">
        <v>43</v>
      </c>
      <c r="K38" s="480"/>
      <c r="L38" s="480"/>
      <c r="M38" s="482"/>
      <c r="N38" s="50"/>
      <c r="O38" s="51"/>
    </row>
    <row r="39" spans="2:15" ht="58.5" customHeight="1">
      <c r="B39" s="448" t="s">
        <v>58</v>
      </c>
      <c r="C39" s="503" t="s">
        <v>442</v>
      </c>
      <c r="D39" s="443" t="s">
        <v>350</v>
      </c>
      <c r="E39" s="444" t="s">
        <v>411</v>
      </c>
      <c r="F39" s="438" t="s">
        <v>349</v>
      </c>
      <c r="G39" s="439" t="s">
        <v>107</v>
      </c>
      <c r="H39" s="484">
        <f t="shared" si="4"/>
        <v>70</v>
      </c>
      <c r="I39" s="479">
        <v>24</v>
      </c>
      <c r="J39" s="479">
        <v>46</v>
      </c>
      <c r="K39" s="480"/>
      <c r="L39" s="480"/>
      <c r="M39" s="482"/>
      <c r="N39" s="50"/>
      <c r="O39" s="51"/>
    </row>
    <row r="40" spans="2:15" ht="58.5" customHeight="1">
      <c r="B40" s="448" t="s">
        <v>58</v>
      </c>
      <c r="C40" s="503" t="s">
        <v>443</v>
      </c>
      <c r="D40" s="443" t="s">
        <v>351</v>
      </c>
      <c r="E40" s="444" t="s">
        <v>411</v>
      </c>
      <c r="F40" s="438" t="s">
        <v>349</v>
      </c>
      <c r="G40" s="439" t="s">
        <v>107</v>
      </c>
      <c r="H40" s="484">
        <f t="shared" si="4"/>
        <v>34</v>
      </c>
      <c r="I40" s="479">
        <v>11</v>
      </c>
      <c r="J40" s="479">
        <v>23</v>
      </c>
      <c r="K40" s="480"/>
      <c r="L40" s="480"/>
      <c r="M40" s="482"/>
      <c r="N40" s="50"/>
      <c r="O40" s="51"/>
    </row>
    <row r="41" spans="2:15" ht="58.5" customHeight="1">
      <c r="B41" s="448" t="s">
        <v>58</v>
      </c>
      <c r="C41" s="503" t="s">
        <v>444</v>
      </c>
      <c r="D41" s="443" t="s">
        <v>352</v>
      </c>
      <c r="E41" s="444" t="s">
        <v>411</v>
      </c>
      <c r="F41" s="438" t="s">
        <v>338</v>
      </c>
      <c r="G41" s="439" t="s">
        <v>107</v>
      </c>
      <c r="H41" s="484">
        <f t="shared" si="4"/>
        <v>210</v>
      </c>
      <c r="I41" s="479">
        <v>27</v>
      </c>
      <c r="J41" s="479">
        <v>61</v>
      </c>
      <c r="K41" s="480">
        <v>61</v>
      </c>
      <c r="L41" s="480">
        <v>61</v>
      </c>
      <c r="M41" s="482"/>
      <c r="N41" s="50"/>
      <c r="O41" s="51"/>
    </row>
    <row r="42" spans="2:15" ht="58.5" customHeight="1">
      <c r="B42" s="448" t="s">
        <v>58</v>
      </c>
      <c r="C42" s="503" t="s">
        <v>445</v>
      </c>
      <c r="D42" s="443" t="s">
        <v>353</v>
      </c>
      <c r="E42" s="444" t="s">
        <v>411</v>
      </c>
      <c r="F42" s="438" t="s">
        <v>349</v>
      </c>
      <c r="G42" s="439" t="s">
        <v>107</v>
      </c>
      <c r="H42" s="484">
        <f t="shared" si="4"/>
        <v>53</v>
      </c>
      <c r="I42" s="479">
        <v>17</v>
      </c>
      <c r="J42" s="479">
        <v>36</v>
      </c>
      <c r="K42" s="480"/>
      <c r="L42" s="480"/>
      <c r="M42" s="482"/>
      <c r="N42" s="50"/>
      <c r="O42" s="51"/>
    </row>
    <row r="43" spans="2:15" ht="58.5" customHeight="1">
      <c r="B43" s="448" t="s">
        <v>58</v>
      </c>
      <c r="C43" s="503" t="s">
        <v>446</v>
      </c>
      <c r="D43" s="443" t="s">
        <v>354</v>
      </c>
      <c r="E43" s="444" t="s">
        <v>411</v>
      </c>
      <c r="F43" s="438" t="s">
        <v>349</v>
      </c>
      <c r="G43" s="439" t="s">
        <v>107</v>
      </c>
      <c r="H43" s="484">
        <f t="shared" si="4"/>
        <v>44</v>
      </c>
      <c r="I43" s="479">
        <v>15</v>
      </c>
      <c r="J43" s="479">
        <v>29</v>
      </c>
      <c r="K43" s="480"/>
      <c r="L43" s="480"/>
      <c r="M43" s="482"/>
      <c r="N43" s="50"/>
      <c r="O43" s="51"/>
    </row>
    <row r="44" spans="2:15" ht="83.1" customHeight="1">
      <c r="B44" s="448" t="s">
        <v>357</v>
      </c>
      <c r="C44" s="503" t="s">
        <v>447</v>
      </c>
      <c r="D44" s="443" t="s">
        <v>358</v>
      </c>
      <c r="E44" s="444" t="s">
        <v>412</v>
      </c>
      <c r="F44" s="438" t="s">
        <v>338</v>
      </c>
      <c r="G44" s="439" t="s">
        <v>413</v>
      </c>
      <c r="H44" s="484">
        <f t="shared" si="4"/>
        <v>943</v>
      </c>
      <c r="I44" s="479">
        <v>145</v>
      </c>
      <c r="J44" s="479">
        <v>290</v>
      </c>
      <c r="K44" s="480">
        <v>290</v>
      </c>
      <c r="L44" s="480">
        <v>218</v>
      </c>
      <c r="M44" s="482"/>
      <c r="N44" s="50"/>
      <c r="O44" s="51"/>
    </row>
    <row r="45" spans="2:15" ht="90.6" customHeight="1">
      <c r="B45" s="448" t="s">
        <v>58</v>
      </c>
      <c r="C45" s="503" t="s">
        <v>431</v>
      </c>
      <c r="D45" s="443" t="s">
        <v>359</v>
      </c>
      <c r="E45" s="444" t="s">
        <v>412</v>
      </c>
      <c r="F45" s="438" t="s">
        <v>338</v>
      </c>
      <c r="G45" s="439" t="s">
        <v>413</v>
      </c>
      <c r="H45" s="484">
        <f t="shared" si="4"/>
        <v>2593</v>
      </c>
      <c r="I45" s="479">
        <v>377</v>
      </c>
      <c r="J45" s="479">
        <v>710</v>
      </c>
      <c r="K45" s="480">
        <v>710</v>
      </c>
      <c r="L45" s="480">
        <v>796</v>
      </c>
      <c r="M45" s="482"/>
      <c r="N45" s="50"/>
      <c r="O45" s="51"/>
    </row>
    <row r="46" spans="2:15" ht="83.1" customHeight="1">
      <c r="B46" s="448" t="s">
        <v>400</v>
      </c>
      <c r="C46" s="503" t="s">
        <v>431</v>
      </c>
      <c r="D46" s="443" t="s">
        <v>360</v>
      </c>
      <c r="E46" s="444" t="s">
        <v>412</v>
      </c>
      <c r="F46" s="438" t="s">
        <v>338</v>
      </c>
      <c r="G46" s="439" t="s">
        <v>413</v>
      </c>
      <c r="H46" s="484">
        <f t="shared" si="4"/>
        <v>20</v>
      </c>
      <c r="I46" s="479">
        <v>3</v>
      </c>
      <c r="J46" s="479">
        <v>6</v>
      </c>
      <c r="K46" s="480">
        <v>6</v>
      </c>
      <c r="L46" s="480">
        <v>5</v>
      </c>
      <c r="M46" s="482"/>
      <c r="N46" s="50"/>
      <c r="O46" s="51"/>
    </row>
    <row r="47" spans="2:15" ht="71.45" customHeight="1">
      <c r="B47" s="448" t="s">
        <v>58</v>
      </c>
      <c r="C47" s="503" t="s">
        <v>448</v>
      </c>
      <c r="D47" s="443" t="s">
        <v>361</v>
      </c>
      <c r="E47" s="444" t="s">
        <v>412</v>
      </c>
      <c r="F47" s="438" t="s">
        <v>338</v>
      </c>
      <c r="G47" s="439" t="s">
        <v>106</v>
      </c>
      <c r="H47" s="484">
        <f t="shared" si="4"/>
        <v>651</v>
      </c>
      <c r="I47" s="479">
        <v>95</v>
      </c>
      <c r="J47" s="479">
        <v>178</v>
      </c>
      <c r="K47" s="480">
        <v>178</v>
      </c>
      <c r="L47" s="480">
        <v>200</v>
      </c>
      <c r="M47" s="482"/>
      <c r="N47" s="50"/>
      <c r="O47" s="51"/>
    </row>
    <row r="48" spans="2:15" ht="58.5" customHeight="1">
      <c r="B48" s="802" t="s">
        <v>364</v>
      </c>
      <c r="C48" s="801" t="s">
        <v>432</v>
      </c>
      <c r="D48" s="665" t="s">
        <v>415</v>
      </c>
      <c r="E48" s="607" t="s">
        <v>414</v>
      </c>
      <c r="F48" s="630" t="s">
        <v>363</v>
      </c>
      <c r="G48" s="439" t="s">
        <v>106</v>
      </c>
      <c r="H48" s="484">
        <f t="shared" si="4"/>
        <v>56715</v>
      </c>
      <c r="I48" s="479">
        <v>11168</v>
      </c>
      <c r="J48" s="479">
        <v>22017</v>
      </c>
      <c r="K48" s="480">
        <v>23530</v>
      </c>
      <c r="L48" s="480"/>
      <c r="M48" s="482"/>
      <c r="N48" s="50"/>
      <c r="O48" s="51"/>
    </row>
    <row r="49" spans="2:15" ht="58.5" customHeight="1">
      <c r="B49" s="802"/>
      <c r="C49" s="801"/>
      <c r="D49" s="665"/>
      <c r="E49" s="607"/>
      <c r="F49" s="630"/>
      <c r="G49" s="439" t="s">
        <v>362</v>
      </c>
      <c r="H49" s="484">
        <f t="shared" si="4"/>
        <v>46280</v>
      </c>
      <c r="I49" s="479">
        <v>9256</v>
      </c>
      <c r="J49" s="479">
        <v>18512</v>
      </c>
      <c r="K49" s="480">
        <v>18512</v>
      </c>
      <c r="L49" s="480"/>
      <c r="M49" s="482"/>
      <c r="N49" s="50"/>
      <c r="O49" s="51"/>
    </row>
    <row r="50" spans="2:15" ht="58.5" customHeight="1">
      <c r="B50" s="802" t="s">
        <v>364</v>
      </c>
      <c r="C50" s="801" t="s">
        <v>432</v>
      </c>
      <c r="D50" s="665" t="s">
        <v>416</v>
      </c>
      <c r="E50" s="607" t="s">
        <v>417</v>
      </c>
      <c r="F50" s="630" t="s">
        <v>367</v>
      </c>
      <c r="G50" s="439" t="s">
        <v>106</v>
      </c>
      <c r="H50" s="484">
        <f t="shared" si="4"/>
        <v>22041</v>
      </c>
      <c r="I50" s="479">
        <v>4341</v>
      </c>
      <c r="J50" s="479">
        <v>8556</v>
      </c>
      <c r="K50" s="480">
        <v>9144</v>
      </c>
      <c r="L50" s="480"/>
      <c r="M50" s="482"/>
      <c r="N50" s="50"/>
      <c r="O50" s="51"/>
    </row>
    <row r="51" spans="2:15" ht="58.5" customHeight="1">
      <c r="B51" s="802"/>
      <c r="C51" s="801"/>
      <c r="D51" s="665"/>
      <c r="E51" s="607"/>
      <c r="F51" s="630"/>
      <c r="G51" s="439" t="s">
        <v>362</v>
      </c>
      <c r="H51" s="484">
        <f t="shared" si="4"/>
        <v>17985</v>
      </c>
      <c r="I51" s="479">
        <v>3597</v>
      </c>
      <c r="J51" s="479">
        <v>7194</v>
      </c>
      <c r="K51" s="480">
        <v>7194</v>
      </c>
      <c r="L51" s="480"/>
      <c r="M51" s="482"/>
      <c r="N51" s="50"/>
      <c r="O51" s="51"/>
    </row>
    <row r="52" spans="2:15" ht="75" customHeight="1">
      <c r="B52" s="448" t="s">
        <v>104</v>
      </c>
      <c r="C52" s="503" t="s">
        <v>431</v>
      </c>
      <c r="D52" s="443" t="s">
        <v>365</v>
      </c>
      <c r="E52" s="444" t="s">
        <v>366</v>
      </c>
      <c r="F52" s="438" t="s">
        <v>368</v>
      </c>
      <c r="G52" s="439" t="s">
        <v>106</v>
      </c>
      <c r="H52" s="484">
        <f t="shared" si="4"/>
        <v>11900</v>
      </c>
      <c r="I52" s="479">
        <v>3938</v>
      </c>
      <c r="J52" s="479">
        <v>7962</v>
      </c>
      <c r="K52" s="480"/>
      <c r="L52" s="480"/>
      <c r="M52" s="482"/>
      <c r="N52" s="50"/>
      <c r="O52" s="51"/>
    </row>
    <row r="53" spans="2:15" ht="58.5" customHeight="1">
      <c r="B53" s="817" t="s">
        <v>104</v>
      </c>
      <c r="C53" s="815" t="s">
        <v>447</v>
      </c>
      <c r="D53" s="665" t="s">
        <v>418</v>
      </c>
      <c r="E53" s="607" t="s">
        <v>419</v>
      </c>
      <c r="F53" s="630" t="s">
        <v>369</v>
      </c>
      <c r="G53" s="439" t="s">
        <v>106</v>
      </c>
      <c r="H53" s="484">
        <f t="shared" si="4"/>
        <v>13464</v>
      </c>
      <c r="I53" s="479">
        <v>2652</v>
      </c>
      <c r="J53" s="479">
        <v>5226</v>
      </c>
      <c r="K53" s="480">
        <v>5586</v>
      </c>
      <c r="L53" s="480"/>
      <c r="M53" s="482"/>
      <c r="N53" s="50"/>
      <c r="O53" s="51"/>
    </row>
    <row r="54" spans="2:15" ht="58.5" customHeight="1">
      <c r="B54" s="818"/>
      <c r="C54" s="816"/>
      <c r="D54" s="665"/>
      <c r="E54" s="607"/>
      <c r="F54" s="630"/>
      <c r="G54" s="439" t="s">
        <v>362</v>
      </c>
      <c r="H54" s="484">
        <f t="shared" si="4"/>
        <v>10985</v>
      </c>
      <c r="I54" s="479">
        <v>2197</v>
      </c>
      <c r="J54" s="479">
        <v>4394</v>
      </c>
      <c r="K54" s="480">
        <v>4394</v>
      </c>
      <c r="L54" s="480"/>
      <c r="M54" s="482"/>
      <c r="N54" s="50"/>
      <c r="O54" s="51"/>
    </row>
    <row r="55" spans="2:15" ht="91.5" customHeight="1">
      <c r="B55" s="448" t="s">
        <v>104</v>
      </c>
      <c r="C55" s="503" t="s">
        <v>449</v>
      </c>
      <c r="D55" s="443" t="s">
        <v>370</v>
      </c>
      <c r="E55" s="444" t="s">
        <v>420</v>
      </c>
      <c r="F55" s="438" t="s">
        <v>371</v>
      </c>
      <c r="G55" s="439" t="s">
        <v>372</v>
      </c>
      <c r="H55" s="484">
        <f t="shared" si="4"/>
        <v>4270</v>
      </c>
      <c r="I55" s="479">
        <v>854</v>
      </c>
      <c r="J55" s="479">
        <v>1708</v>
      </c>
      <c r="K55" s="480">
        <v>1708</v>
      </c>
      <c r="L55" s="480"/>
      <c r="M55" s="482"/>
      <c r="N55" s="50"/>
      <c r="O55" s="51"/>
    </row>
    <row r="56" spans="2:15" ht="72.599999999999994" customHeight="1">
      <c r="B56" s="448" t="s">
        <v>104</v>
      </c>
      <c r="C56" s="503" t="s">
        <v>432</v>
      </c>
      <c r="D56" s="443" t="s">
        <v>373</v>
      </c>
      <c r="E56" s="444" t="s">
        <v>374</v>
      </c>
      <c r="F56" s="438" t="s">
        <v>368</v>
      </c>
      <c r="G56" s="439" t="s">
        <v>372</v>
      </c>
      <c r="H56" s="484">
        <f t="shared" ref="H56:H61" si="5">SUM(I56:M56)</f>
        <v>5951</v>
      </c>
      <c r="I56" s="479">
        <v>1970</v>
      </c>
      <c r="J56" s="479">
        <v>3981</v>
      </c>
      <c r="K56" s="480"/>
      <c r="L56" s="480"/>
      <c r="M56" s="482"/>
      <c r="N56" s="50"/>
      <c r="O56" s="51"/>
    </row>
    <row r="57" spans="2:15" ht="58.5" customHeight="1">
      <c r="B57" s="802" t="s">
        <v>104</v>
      </c>
      <c r="C57" s="801" t="s">
        <v>447</v>
      </c>
      <c r="D57" s="665" t="s">
        <v>421</v>
      </c>
      <c r="E57" s="607" t="s">
        <v>375</v>
      </c>
      <c r="F57" s="630" t="s">
        <v>376</v>
      </c>
      <c r="G57" s="439" t="s">
        <v>372</v>
      </c>
      <c r="H57" s="484">
        <f t="shared" si="5"/>
        <v>118</v>
      </c>
      <c r="I57" s="479">
        <v>18</v>
      </c>
      <c r="J57" s="479">
        <v>34</v>
      </c>
      <c r="K57" s="480">
        <v>66</v>
      </c>
      <c r="L57" s="480"/>
      <c r="M57" s="482"/>
      <c r="N57" s="50"/>
      <c r="O57" s="51"/>
    </row>
    <row r="58" spans="2:15" ht="58.5" customHeight="1">
      <c r="B58" s="802"/>
      <c r="C58" s="801"/>
      <c r="D58" s="665"/>
      <c r="E58" s="607"/>
      <c r="F58" s="630"/>
      <c r="G58" s="439" t="s">
        <v>377</v>
      </c>
      <c r="H58" s="484">
        <f t="shared" si="5"/>
        <v>707</v>
      </c>
      <c r="I58" s="479">
        <v>141</v>
      </c>
      <c r="J58" s="479">
        <v>283</v>
      </c>
      <c r="K58" s="480">
        <v>283</v>
      </c>
      <c r="L58" s="480"/>
      <c r="M58" s="482"/>
      <c r="N58" s="50"/>
      <c r="O58" s="51"/>
    </row>
    <row r="59" spans="2:15" ht="58.5" customHeight="1">
      <c r="B59" s="802" t="s">
        <v>104</v>
      </c>
      <c r="C59" s="801" t="s">
        <v>431</v>
      </c>
      <c r="D59" s="665" t="s">
        <v>378</v>
      </c>
      <c r="E59" s="607" t="s">
        <v>375</v>
      </c>
      <c r="F59" s="630" t="s">
        <v>376</v>
      </c>
      <c r="G59" s="439" t="s">
        <v>372</v>
      </c>
      <c r="H59" s="484">
        <f t="shared" si="5"/>
        <v>4529</v>
      </c>
      <c r="I59" s="479">
        <v>1283</v>
      </c>
      <c r="J59" s="479">
        <v>1623</v>
      </c>
      <c r="K59" s="480">
        <v>1623</v>
      </c>
      <c r="L59" s="480"/>
      <c r="M59" s="482"/>
      <c r="N59" s="50"/>
      <c r="O59" s="51"/>
    </row>
    <row r="60" spans="2:15" ht="58.5" customHeight="1">
      <c r="B60" s="802"/>
      <c r="C60" s="801"/>
      <c r="D60" s="665"/>
      <c r="E60" s="607"/>
      <c r="F60" s="630"/>
      <c r="G60" s="439" t="s">
        <v>377</v>
      </c>
      <c r="H60" s="484">
        <f t="shared" si="5"/>
        <v>1418</v>
      </c>
      <c r="I60" s="479">
        <v>284</v>
      </c>
      <c r="J60" s="479">
        <v>567</v>
      </c>
      <c r="K60" s="480">
        <v>567</v>
      </c>
      <c r="L60" s="480"/>
      <c r="M60" s="482"/>
      <c r="N60" s="50"/>
      <c r="O60" s="51"/>
    </row>
    <row r="61" spans="2:15" ht="70.5" customHeight="1">
      <c r="B61" s="448" t="s">
        <v>104</v>
      </c>
      <c r="C61" s="503" t="s">
        <v>431</v>
      </c>
      <c r="D61" s="443" t="s">
        <v>379</v>
      </c>
      <c r="E61" s="444" t="s">
        <v>375</v>
      </c>
      <c r="F61" s="438" t="s">
        <v>380</v>
      </c>
      <c r="G61" s="439" t="s">
        <v>372</v>
      </c>
      <c r="H61" s="484">
        <f t="shared" si="5"/>
        <v>3410</v>
      </c>
      <c r="I61" s="479">
        <v>1117</v>
      </c>
      <c r="J61" s="479">
        <v>2293</v>
      </c>
      <c r="K61" s="480"/>
      <c r="L61" s="480"/>
      <c r="M61" s="482"/>
      <c r="N61" s="50"/>
      <c r="O61" s="51"/>
    </row>
    <row r="62" spans="2:15" ht="70.5" customHeight="1">
      <c r="B62" s="448" t="s">
        <v>104</v>
      </c>
      <c r="C62" s="503" t="s">
        <v>431</v>
      </c>
      <c r="D62" s="443" t="s">
        <v>381</v>
      </c>
      <c r="E62" s="444" t="s">
        <v>375</v>
      </c>
      <c r="F62" s="438" t="s">
        <v>382</v>
      </c>
      <c r="G62" s="439" t="s">
        <v>372</v>
      </c>
      <c r="H62" s="484">
        <f t="shared" ref="H62" si="6">SUM(I62:M62)</f>
        <v>109520</v>
      </c>
      <c r="I62" s="479">
        <v>16200</v>
      </c>
      <c r="J62" s="479">
        <v>32000</v>
      </c>
      <c r="K62" s="480">
        <v>31720</v>
      </c>
      <c r="L62" s="480">
        <v>29600</v>
      </c>
      <c r="M62" s="482"/>
      <c r="N62" s="50"/>
      <c r="O62" s="51"/>
    </row>
    <row r="63" spans="2:15" ht="70.5" customHeight="1">
      <c r="B63" s="448" t="s">
        <v>104</v>
      </c>
      <c r="C63" s="503" t="s">
        <v>432</v>
      </c>
      <c r="D63" s="443" t="s">
        <v>383</v>
      </c>
      <c r="E63" s="444" t="s">
        <v>375</v>
      </c>
      <c r="F63" s="438" t="s">
        <v>382</v>
      </c>
      <c r="G63" s="439" t="s">
        <v>372</v>
      </c>
      <c r="H63" s="484">
        <f t="shared" ref="H63:H69" si="7">SUM(I63:M63)</f>
        <v>26419</v>
      </c>
      <c r="I63" s="479">
        <v>3775</v>
      </c>
      <c r="J63" s="479">
        <v>7548</v>
      </c>
      <c r="K63" s="480">
        <v>7548</v>
      </c>
      <c r="L63" s="480">
        <v>7548</v>
      </c>
      <c r="M63" s="482"/>
      <c r="N63" s="50"/>
      <c r="O63" s="51"/>
    </row>
    <row r="64" spans="2:15" ht="58.5" customHeight="1">
      <c r="B64" s="802" t="s">
        <v>384</v>
      </c>
      <c r="C64" s="801" t="s">
        <v>431</v>
      </c>
      <c r="D64" s="665" t="s">
        <v>385</v>
      </c>
      <c r="E64" s="607" t="s">
        <v>386</v>
      </c>
      <c r="F64" s="630" t="s">
        <v>387</v>
      </c>
      <c r="G64" s="439" t="s">
        <v>372</v>
      </c>
      <c r="H64" s="484">
        <f t="shared" si="7"/>
        <v>58</v>
      </c>
      <c r="I64" s="479">
        <v>12</v>
      </c>
      <c r="J64" s="479">
        <v>23</v>
      </c>
      <c r="K64" s="480">
        <v>23</v>
      </c>
      <c r="L64" s="480"/>
      <c r="M64" s="482"/>
      <c r="N64" s="50"/>
      <c r="O64" s="51"/>
    </row>
    <row r="65" spans="2:15" ht="58.5" customHeight="1">
      <c r="B65" s="802"/>
      <c r="C65" s="801"/>
      <c r="D65" s="665"/>
      <c r="E65" s="607"/>
      <c r="F65" s="630"/>
      <c r="G65" s="439" t="s">
        <v>377</v>
      </c>
      <c r="H65" s="484">
        <f t="shared" si="7"/>
        <v>331</v>
      </c>
      <c r="I65" s="479">
        <v>67</v>
      </c>
      <c r="J65" s="479">
        <v>132</v>
      </c>
      <c r="K65" s="480">
        <v>132</v>
      </c>
      <c r="L65" s="480"/>
      <c r="M65" s="482"/>
      <c r="N65" s="50"/>
      <c r="O65" s="51"/>
    </row>
    <row r="66" spans="2:15" ht="105" customHeight="1">
      <c r="B66" s="448" t="s">
        <v>58</v>
      </c>
      <c r="C66" s="503" t="s">
        <v>451</v>
      </c>
      <c r="D66" s="443" t="s">
        <v>389</v>
      </c>
      <c r="E66" s="444" t="s">
        <v>388</v>
      </c>
      <c r="F66" s="456" t="s">
        <v>390</v>
      </c>
      <c r="G66" s="457" t="s">
        <v>391</v>
      </c>
      <c r="H66" s="484">
        <f t="shared" si="7"/>
        <v>604</v>
      </c>
      <c r="I66" s="479">
        <v>158</v>
      </c>
      <c r="J66" s="479">
        <v>223</v>
      </c>
      <c r="K66" s="480">
        <v>223</v>
      </c>
      <c r="L66" s="480">
        <v>0</v>
      </c>
      <c r="M66" s="482"/>
      <c r="N66" s="50"/>
      <c r="O66" s="51"/>
    </row>
    <row r="67" spans="2:15" ht="105" customHeight="1">
      <c r="B67" s="448" t="s">
        <v>58</v>
      </c>
      <c r="C67" s="503" t="s">
        <v>455</v>
      </c>
      <c r="D67" s="443" t="s">
        <v>456</v>
      </c>
      <c r="E67" s="444" t="s">
        <v>388</v>
      </c>
      <c r="F67" s="456" t="s">
        <v>390</v>
      </c>
      <c r="G67" s="457" t="s">
        <v>391</v>
      </c>
      <c r="H67" s="484">
        <f t="shared" ref="H67" si="8">SUM(I67:M67)</f>
        <v>644</v>
      </c>
      <c r="I67" s="479">
        <v>168</v>
      </c>
      <c r="J67" s="479">
        <v>238</v>
      </c>
      <c r="K67" s="480">
        <v>238</v>
      </c>
      <c r="L67" s="480"/>
      <c r="M67" s="482"/>
      <c r="N67" s="50"/>
      <c r="O67" s="51"/>
    </row>
    <row r="68" spans="2:15" ht="105" customHeight="1">
      <c r="B68" s="448" t="s">
        <v>58</v>
      </c>
      <c r="C68" s="503" t="s">
        <v>450</v>
      </c>
      <c r="D68" s="443" t="s">
        <v>392</v>
      </c>
      <c r="E68" s="444" t="s">
        <v>388</v>
      </c>
      <c r="F68" s="456" t="s">
        <v>390</v>
      </c>
      <c r="G68" s="457" t="s">
        <v>391</v>
      </c>
      <c r="H68" s="484">
        <f t="shared" si="7"/>
        <v>899</v>
      </c>
      <c r="I68" s="479">
        <v>225</v>
      </c>
      <c r="J68" s="479">
        <v>337</v>
      </c>
      <c r="K68" s="480">
        <v>337</v>
      </c>
      <c r="L68" s="480">
        <v>0</v>
      </c>
      <c r="M68" s="482"/>
      <c r="N68" s="50"/>
      <c r="O68" s="51"/>
    </row>
    <row r="69" spans="2:15" ht="105" customHeight="1">
      <c r="B69" s="448" t="s">
        <v>58</v>
      </c>
      <c r="C69" s="503" t="s">
        <v>452</v>
      </c>
      <c r="D69" s="443" t="s">
        <v>393</v>
      </c>
      <c r="E69" s="444" t="s">
        <v>388</v>
      </c>
      <c r="F69" s="456" t="s">
        <v>390</v>
      </c>
      <c r="G69" s="457" t="s">
        <v>391</v>
      </c>
      <c r="H69" s="484">
        <f t="shared" si="7"/>
        <v>1102</v>
      </c>
      <c r="I69" s="479">
        <v>226</v>
      </c>
      <c r="J69" s="479">
        <v>292</v>
      </c>
      <c r="K69" s="480">
        <v>292</v>
      </c>
      <c r="L69" s="480">
        <v>292</v>
      </c>
      <c r="M69" s="482"/>
      <c r="N69" s="50"/>
      <c r="O69" s="51"/>
    </row>
    <row r="70" spans="2:15" ht="77.099999999999994" customHeight="1" thickBot="1">
      <c r="B70" s="449" t="s">
        <v>394</v>
      </c>
      <c r="C70" s="505" t="s">
        <v>447</v>
      </c>
      <c r="D70" s="495" t="s">
        <v>395</v>
      </c>
      <c r="E70" s="458" t="s">
        <v>396</v>
      </c>
      <c r="F70" s="459" t="s">
        <v>397</v>
      </c>
      <c r="G70" s="460" t="s">
        <v>398</v>
      </c>
      <c r="H70" s="487">
        <f t="shared" ref="H70" si="9">SUM(I70:M70)</f>
        <v>32902</v>
      </c>
      <c r="I70" s="488">
        <v>10010</v>
      </c>
      <c r="J70" s="488">
        <v>11446</v>
      </c>
      <c r="K70" s="489">
        <v>11446</v>
      </c>
      <c r="L70" s="489"/>
      <c r="M70" s="490"/>
      <c r="N70" s="50"/>
      <c r="O70" s="51"/>
    </row>
    <row r="71" spans="2:15" ht="45.95" customHeight="1">
      <c r="H71" s="500">
        <f>SUM(I71:M71)</f>
        <v>381952</v>
      </c>
      <c r="I71" s="500">
        <f>SUBTOTAL(9,I7:I70)</f>
        <v>75985</v>
      </c>
      <c r="J71" s="500">
        <f t="shared" ref="J71:M71" si="10">SUBTOTAL(9,J7:J70)</f>
        <v>140152</v>
      </c>
      <c r="K71" s="500">
        <f t="shared" si="10"/>
        <v>126939</v>
      </c>
      <c r="L71" s="500">
        <f t="shared" si="10"/>
        <v>38876</v>
      </c>
      <c r="M71" s="500">
        <f t="shared" si="10"/>
        <v>0</v>
      </c>
    </row>
  </sheetData>
  <autoFilter ref="B5:Q70" xr:uid="{00000000-0009-0000-0000-000002000000}">
    <filterColumn colId="7" showButton="0"/>
    <filterColumn colId="8" showButton="0"/>
    <filterColumn colId="9" showButton="0"/>
    <filterColumn colId="10" showButton="0"/>
  </autoFilter>
  <mergeCells count="39">
    <mergeCell ref="B1:M3"/>
    <mergeCell ref="C53:C54"/>
    <mergeCell ref="B53:B54"/>
    <mergeCell ref="B64:B65"/>
    <mergeCell ref="C64:C65"/>
    <mergeCell ref="D64:D65"/>
    <mergeCell ref="E64:E65"/>
    <mergeCell ref="F64:F65"/>
    <mergeCell ref="B59:B60"/>
    <mergeCell ref="C59:C60"/>
    <mergeCell ref="D59:D60"/>
    <mergeCell ref="E59:E60"/>
    <mergeCell ref="F59:F60"/>
    <mergeCell ref="D57:D58"/>
    <mergeCell ref="E57:E58"/>
    <mergeCell ref="F57:F58"/>
    <mergeCell ref="B57:B58"/>
    <mergeCell ref="C57:C58"/>
    <mergeCell ref="H5:H6"/>
    <mergeCell ref="I5:M5"/>
    <mergeCell ref="B5:B6"/>
    <mergeCell ref="C5:C6"/>
    <mergeCell ref="D5:D6"/>
    <mergeCell ref="E5:E6"/>
    <mergeCell ref="F5:F6"/>
    <mergeCell ref="G5:G6"/>
    <mergeCell ref="B50:B51"/>
    <mergeCell ref="C50:C51"/>
    <mergeCell ref="D48:D49"/>
    <mergeCell ref="E48:E49"/>
    <mergeCell ref="F48:F49"/>
    <mergeCell ref="B48:B49"/>
    <mergeCell ref="C48:C49"/>
    <mergeCell ref="D53:D54"/>
    <mergeCell ref="E53:E54"/>
    <mergeCell ref="F53:F54"/>
    <mergeCell ref="D50:D51"/>
    <mergeCell ref="E50:E51"/>
    <mergeCell ref="F50:F51"/>
  </mergeCells>
  <phoneticPr fontId="4"/>
  <pageMargins left="0.7" right="0.7" top="0.75" bottom="0.75" header="0.3" footer="0.3"/>
  <pageSetup paperSize="9" scale="34" orientation="portrait" r:id="rId1"/>
  <colBreaks count="1" manualBreakCount="1">
    <brk id="13"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80BF6144FB5040896FCFFA995F303A" ma:contentTypeVersion="15" ma:contentTypeDescription="新しいドキュメントを作成します。" ma:contentTypeScope="" ma:versionID="84403f6c40a5906d40504867151e9236">
  <xsd:schema xmlns:xsd="http://www.w3.org/2001/XMLSchema" xmlns:xs="http://www.w3.org/2001/XMLSchema" xmlns:p="http://schemas.microsoft.com/office/2006/metadata/properties" xmlns:ns2="3285fdf5-53a4-4745-ba05-f4357744a8eb" xmlns:ns3="5d97817f-4418-4126-80a6-5cc4da4a022f" targetNamespace="http://schemas.microsoft.com/office/2006/metadata/properties" ma:root="true" ma:fieldsID="c0d1a075515a15797aa99fb25e132ad1" ns2:_="" ns3:_="">
    <xsd:import namespace="3285fdf5-53a4-4745-ba05-f4357744a8eb"/>
    <xsd:import namespace="5d97817f-4418-4126-80a6-5cc4da4a022f"/>
    <xsd:element name="properties">
      <xsd:complexType>
        <xsd:sequence>
          <xsd:element name="documentManagement">
            <xsd:complexType>
              <xsd:all>
                <xsd:element ref="ns2:Owner"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5fdf5-53a4-4745-ba05-f4357744a8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9" nillable="true" ma:displayName="承認の状態" ma:internalName="_x627f__x8a8d__x306e__x72b6__x614b_">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24d77ce-d5e2-41d7-b9e4-e5c7d8f22cd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85fdf5-53a4-4745-ba05-f4357744a8eb">
      <Terms xmlns="http://schemas.microsoft.com/office/infopath/2007/PartnerControls"/>
    </lcf76f155ced4ddcb4097134ff3c332f>
    <Owner xmlns="3285fdf5-53a4-4745-ba05-f4357744a8eb">
      <UserInfo>
        <DisplayName/>
        <AccountId xsi:nil="true"/>
        <AccountType/>
      </UserInfo>
    </Owner>
    <_Flow_SignoffStatus xmlns="3285fdf5-53a4-4745-ba05-f4357744a8eb" xsi:nil="true"/>
    <TaxCatchAll xmlns="5d97817f-4418-4126-80a6-5cc4da4a022f" xsi:nil="true"/>
  </documentManagement>
</p:properties>
</file>

<file path=customXml/itemProps1.xml><?xml version="1.0" encoding="utf-8"?>
<ds:datastoreItem xmlns:ds="http://schemas.openxmlformats.org/officeDocument/2006/customXml" ds:itemID="{B796C3A8-8645-4485-8069-E774F8D9B8BA}">
  <ds:schemaRefs>
    <ds:schemaRef ds:uri="http://schemas.microsoft.com/sharepoint/v3/contenttype/forms"/>
  </ds:schemaRefs>
</ds:datastoreItem>
</file>

<file path=customXml/itemProps2.xml><?xml version="1.0" encoding="utf-8"?>
<ds:datastoreItem xmlns:ds="http://schemas.openxmlformats.org/officeDocument/2006/customXml" ds:itemID="{CB700412-FE10-4C9A-84F7-BEB0D1085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85fdf5-53a4-4745-ba05-f4357744a8eb"/>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4BB8F4-4C9F-4F6D-A33B-782F316875AC}">
  <ds:schemaRefs>
    <ds:schemaRef ds:uri="http://schemas.microsoft.com/office/2006/documentManagement/types"/>
    <ds:schemaRef ds:uri="http://www.w3.org/XML/1998/namespace"/>
    <ds:schemaRef ds:uri="http://purl.org/dc/elements/1.1/"/>
    <ds:schemaRef ds:uri="http://purl.org/dc/terms/"/>
    <ds:schemaRef ds:uri="http://purl.org/dc/dcmitype/"/>
    <ds:schemaRef ds:uri="http://schemas.openxmlformats.org/package/2006/metadata/core-properties"/>
    <ds:schemaRef ds:uri="5d97817f-4418-4126-80a6-5cc4da4a022f"/>
    <ds:schemaRef ds:uri="http://schemas.microsoft.com/office/infopath/2007/PartnerControls"/>
    <ds:schemaRef ds:uri="3285fdf5-53a4-4745-ba05-f4357744a8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入札書別紙</vt:lpstr>
      <vt:lpstr>過年度分と増税分</vt:lpstr>
      <vt:lpstr>②増税分</vt:lpstr>
      <vt:lpstr>②増税分!Print_Area</vt:lpstr>
      <vt:lpstr>入札書別紙!Print_Area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0x0101003A80BF6144FB5040896FCFFA995F303A</vt:lpwstr>
  </property>
  <property fmtid="{D5CDD505-2E9C-101B-9397-08002B2CF9AE}" pid="3" name="MediaServiceImageTags">
    <vt:lpwstr/>
  </property>
</Properties>
</file>