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mhlwlan.sharepoint.com/sites/14026000_5-14026010/WorkingDocLib/分類外のもの（係単位での管理）/会計第一係/会計一係Ｂ/01 契約関係/01 入札/R8/08-3電力供給【低圧】/01公告起案/HP掲載用/（案）→（正）/"/>
    </mc:Choice>
  </mc:AlternateContent>
  <xr:revisionPtr revIDLastSave="225" documentId="13_ncr:1_{1E99491A-B821-4EA9-9FC3-36C18DB32517}" xr6:coauthVersionLast="47" xr6:coauthVersionMax="47" xr10:uidLastSave="{7803B885-4EC9-4045-81B9-2426979E86CE}"/>
  <bookViews>
    <workbookView xWindow="-120" yWindow="-120" windowWidth="29040" windowHeight="15720" xr2:uid="{00000000-000D-0000-FFFF-FFFF00000000}"/>
  </bookViews>
  <sheets>
    <sheet name="入札書別紙" sheetId="6" r:id="rId1"/>
  </sheets>
  <definedNames>
    <definedName name="_xlnm._FilterDatabase" localSheetId="0" hidden="1">入札書別紙!$A$2:$F$148</definedName>
    <definedName name="_xlnm.Print_Area" localSheetId="0">入札書別紙!$A$1:$S$164</definedName>
    <definedName name="_xlnm.Print_Titles" localSheetId="0">入札書別紙!$1:$4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43" i="6" l="1"/>
  <c r="R143" i="6" s="1"/>
  <c r="O143" i="6"/>
  <c r="F143" i="6"/>
  <c r="P142" i="6"/>
  <c r="R142" i="6" s="1"/>
  <c r="O142" i="6"/>
  <c r="F142" i="6"/>
  <c r="P141" i="6"/>
  <c r="R141" i="6" s="1"/>
  <c r="O141" i="6"/>
  <c r="F141" i="6"/>
  <c r="P140" i="6"/>
  <c r="R140" i="6" s="1"/>
  <c r="O140" i="6"/>
  <c r="F140" i="6"/>
  <c r="P139" i="6"/>
  <c r="R139" i="6" s="1"/>
  <c r="O139" i="6"/>
  <c r="F139" i="6"/>
  <c r="P138" i="6"/>
  <c r="R138" i="6" s="1"/>
  <c r="O138" i="6"/>
  <c r="F138" i="6"/>
  <c r="P137" i="6"/>
  <c r="R137" i="6" s="1"/>
  <c r="O137" i="6"/>
  <c r="F137" i="6"/>
  <c r="P136" i="6"/>
  <c r="R136" i="6" s="1"/>
  <c r="O136" i="6"/>
  <c r="F136" i="6"/>
  <c r="P135" i="6"/>
  <c r="R135" i="6" s="1"/>
  <c r="O135" i="6"/>
  <c r="F135" i="6"/>
  <c r="P134" i="6"/>
  <c r="R134" i="6" s="1"/>
  <c r="O134" i="6"/>
  <c r="F134" i="6"/>
  <c r="P133" i="6"/>
  <c r="R133" i="6" s="1"/>
  <c r="O133" i="6"/>
  <c r="F133" i="6"/>
  <c r="P132" i="6"/>
  <c r="R132" i="6" s="1"/>
  <c r="O132" i="6"/>
  <c r="F132" i="6"/>
  <c r="P129" i="6"/>
  <c r="R129" i="6" s="1"/>
  <c r="M129" i="6"/>
  <c r="L129" i="6"/>
  <c r="K129" i="6"/>
  <c r="F129" i="6"/>
  <c r="P128" i="6"/>
  <c r="R128" i="6" s="1"/>
  <c r="M128" i="6"/>
  <c r="L128" i="6"/>
  <c r="K128" i="6"/>
  <c r="F128" i="6"/>
  <c r="P127" i="6"/>
  <c r="R127" i="6" s="1"/>
  <c r="M127" i="6"/>
  <c r="L127" i="6"/>
  <c r="K127" i="6"/>
  <c r="F127" i="6"/>
  <c r="P126" i="6"/>
  <c r="R126" i="6" s="1"/>
  <c r="M126" i="6"/>
  <c r="L126" i="6"/>
  <c r="K126" i="6"/>
  <c r="F126" i="6"/>
  <c r="P125" i="6"/>
  <c r="R125" i="6" s="1"/>
  <c r="M125" i="6"/>
  <c r="L125" i="6"/>
  <c r="K125" i="6"/>
  <c r="F125" i="6"/>
  <c r="P124" i="6"/>
  <c r="R124" i="6" s="1"/>
  <c r="M124" i="6"/>
  <c r="L124" i="6"/>
  <c r="K124" i="6"/>
  <c r="F124" i="6"/>
  <c r="P123" i="6"/>
  <c r="R123" i="6" s="1"/>
  <c r="M123" i="6"/>
  <c r="L123" i="6"/>
  <c r="K123" i="6"/>
  <c r="F123" i="6"/>
  <c r="P122" i="6"/>
  <c r="R122" i="6" s="1"/>
  <c r="M122" i="6"/>
  <c r="L122" i="6"/>
  <c r="K122" i="6"/>
  <c r="F122" i="6"/>
  <c r="P121" i="6"/>
  <c r="R121" i="6" s="1"/>
  <c r="M121" i="6"/>
  <c r="L121" i="6"/>
  <c r="K121" i="6"/>
  <c r="F121" i="6"/>
  <c r="P120" i="6"/>
  <c r="R120" i="6" s="1"/>
  <c r="M120" i="6"/>
  <c r="O120" i="6" s="1"/>
  <c r="L120" i="6"/>
  <c r="K120" i="6"/>
  <c r="F120" i="6"/>
  <c r="P119" i="6"/>
  <c r="R119" i="6" s="1"/>
  <c r="M119" i="6"/>
  <c r="L119" i="6"/>
  <c r="K119" i="6"/>
  <c r="F119" i="6"/>
  <c r="P118" i="6"/>
  <c r="R118" i="6" s="1"/>
  <c r="M118" i="6"/>
  <c r="L118" i="6"/>
  <c r="K118" i="6"/>
  <c r="F118" i="6"/>
  <c r="S139" i="6" l="1"/>
  <c r="S138" i="6"/>
  <c r="O128" i="6"/>
  <c r="O127" i="6"/>
  <c r="O125" i="6"/>
  <c r="S125" i="6" s="1"/>
  <c r="O123" i="6"/>
  <c r="S123" i="6" s="1"/>
  <c r="O119" i="6"/>
  <c r="S119" i="6" s="1"/>
  <c r="O118" i="6"/>
  <c r="S118" i="6" s="1"/>
  <c r="S143" i="6"/>
  <c r="O126" i="6"/>
  <c r="S126" i="6" s="1"/>
  <c r="S140" i="6"/>
  <c r="O122" i="6"/>
  <c r="S122" i="6" s="1"/>
  <c r="S134" i="6"/>
  <c r="S127" i="6"/>
  <c r="O124" i="6"/>
  <c r="S124" i="6" s="1"/>
  <c r="S133" i="6"/>
  <c r="S135" i="6"/>
  <c r="S132" i="6"/>
  <c r="O121" i="6"/>
  <c r="S121" i="6" s="1"/>
  <c r="O129" i="6"/>
  <c r="S129" i="6" s="1"/>
  <c r="S137" i="6"/>
  <c r="S142" i="6"/>
  <c r="S141" i="6"/>
  <c r="S136" i="6"/>
  <c r="S120" i="6"/>
  <c r="S128" i="6"/>
  <c r="S144" i="6" l="1"/>
  <c r="S130" i="6"/>
  <c r="P106" i="6"/>
  <c r="P107" i="6"/>
  <c r="P108" i="6"/>
  <c r="P109" i="6"/>
  <c r="P110" i="6"/>
  <c r="P111" i="6"/>
  <c r="P112" i="6"/>
  <c r="P113" i="6"/>
  <c r="P114" i="6"/>
  <c r="P115" i="6"/>
  <c r="P105" i="6"/>
  <c r="P104" i="6"/>
  <c r="P92" i="6"/>
  <c r="P93" i="6"/>
  <c r="P94" i="6"/>
  <c r="P95" i="6"/>
  <c r="P96" i="6"/>
  <c r="P97" i="6"/>
  <c r="P98" i="6"/>
  <c r="P99" i="6"/>
  <c r="P100" i="6"/>
  <c r="P101" i="6"/>
  <c r="P91" i="6"/>
  <c r="P90" i="6"/>
  <c r="P78" i="6"/>
  <c r="P79" i="6"/>
  <c r="P80" i="6"/>
  <c r="P81" i="6"/>
  <c r="P82" i="6"/>
  <c r="P83" i="6"/>
  <c r="P84" i="6"/>
  <c r="P85" i="6"/>
  <c r="P86" i="6"/>
  <c r="P87" i="6"/>
  <c r="P77" i="6"/>
  <c r="P76" i="6"/>
  <c r="P64" i="6"/>
  <c r="P65" i="6"/>
  <c r="P66" i="6"/>
  <c r="P67" i="6"/>
  <c r="P68" i="6"/>
  <c r="P69" i="6"/>
  <c r="P70" i="6"/>
  <c r="P71" i="6"/>
  <c r="P72" i="6"/>
  <c r="P73" i="6"/>
  <c r="P63" i="6"/>
  <c r="P62" i="6"/>
  <c r="P50" i="6"/>
  <c r="P51" i="6"/>
  <c r="P52" i="6"/>
  <c r="P53" i="6"/>
  <c r="P54" i="6"/>
  <c r="P55" i="6"/>
  <c r="P56" i="6"/>
  <c r="P57" i="6"/>
  <c r="P58" i="6"/>
  <c r="P59" i="6"/>
  <c r="P49" i="6"/>
  <c r="P48" i="6"/>
  <c r="P45" i="6"/>
  <c r="P36" i="6"/>
  <c r="P37" i="6"/>
  <c r="P38" i="6"/>
  <c r="P39" i="6"/>
  <c r="P40" i="6"/>
  <c r="P41" i="6"/>
  <c r="P42" i="6"/>
  <c r="P43" i="6"/>
  <c r="P44" i="6"/>
  <c r="P35" i="6"/>
  <c r="P34" i="6"/>
  <c r="P22" i="6"/>
  <c r="P23" i="6"/>
  <c r="P24" i="6"/>
  <c r="P25" i="6"/>
  <c r="P26" i="6"/>
  <c r="P27" i="6"/>
  <c r="P28" i="6"/>
  <c r="P29" i="6"/>
  <c r="P30" i="6"/>
  <c r="P31" i="6"/>
  <c r="P21" i="6"/>
  <c r="P20" i="6"/>
  <c r="P8" i="6"/>
  <c r="P9" i="6"/>
  <c r="P10" i="6"/>
  <c r="P11" i="6"/>
  <c r="P12" i="6"/>
  <c r="P13" i="6"/>
  <c r="P14" i="6"/>
  <c r="P15" i="6"/>
  <c r="P16" i="6"/>
  <c r="P17" i="6"/>
  <c r="P7" i="6"/>
  <c r="P6" i="6"/>
  <c r="O81" i="6"/>
  <c r="O114" i="6" l="1"/>
  <c r="O109" i="6"/>
  <c r="O115" i="6"/>
  <c r="O113" i="6"/>
  <c r="O112" i="6"/>
  <c r="O111" i="6"/>
  <c r="O110" i="6"/>
  <c r="O108" i="6"/>
  <c r="O107" i="6"/>
  <c r="O106" i="6"/>
  <c r="O105" i="6"/>
  <c r="O104" i="6"/>
  <c r="O96" i="6"/>
  <c r="O101" i="6"/>
  <c r="O100" i="6"/>
  <c r="O99" i="6"/>
  <c r="O98" i="6"/>
  <c r="O97" i="6"/>
  <c r="O95" i="6"/>
  <c r="O94" i="6"/>
  <c r="O93" i="6"/>
  <c r="O92" i="6"/>
  <c r="O91" i="6"/>
  <c r="O90" i="6"/>
  <c r="R76" i="6"/>
  <c r="O76" i="6"/>
  <c r="O62" i="6"/>
  <c r="O87" i="6"/>
  <c r="O86" i="6"/>
  <c r="O85" i="6"/>
  <c r="O84" i="6"/>
  <c r="O83" i="6"/>
  <c r="O82" i="6"/>
  <c r="O80" i="6"/>
  <c r="O79" i="6"/>
  <c r="O78" i="6"/>
  <c r="O77" i="6"/>
  <c r="O73" i="6"/>
  <c r="O72" i="6"/>
  <c r="O71" i="6"/>
  <c r="O70" i="6"/>
  <c r="O69" i="6"/>
  <c r="O68" i="6"/>
  <c r="O67" i="6"/>
  <c r="O66" i="6"/>
  <c r="O65" i="6"/>
  <c r="O64" i="6"/>
  <c r="O63" i="6"/>
  <c r="O48" i="6"/>
  <c r="O59" i="6"/>
  <c r="O58" i="6"/>
  <c r="O57" i="6"/>
  <c r="O56" i="6"/>
  <c r="O55" i="6"/>
  <c r="O54" i="6"/>
  <c r="O53" i="6"/>
  <c r="O52" i="6"/>
  <c r="O51" i="6"/>
  <c r="O50" i="6"/>
  <c r="O49" i="6"/>
  <c r="O31" i="6"/>
  <c r="O30" i="6"/>
  <c r="O29" i="6"/>
  <c r="O28" i="6"/>
  <c r="O27" i="6"/>
  <c r="O26" i="6"/>
  <c r="O25" i="6"/>
  <c r="O24" i="6"/>
  <c r="O23" i="6"/>
  <c r="O22" i="6"/>
  <c r="O21" i="6"/>
  <c r="O20" i="6"/>
  <c r="S76" i="6" l="1"/>
  <c r="R70" i="6"/>
  <c r="R62" i="6"/>
  <c r="R110" i="6" l="1"/>
  <c r="F104" i="6" l="1"/>
  <c r="R90" i="6"/>
  <c r="R34" i="6"/>
  <c r="R6" i="6"/>
  <c r="S90" i="6" l="1"/>
  <c r="R104" i="6" l="1"/>
  <c r="R101" i="6"/>
  <c r="R100" i="6"/>
  <c r="R98" i="6"/>
  <c r="R97" i="6"/>
  <c r="R96" i="6"/>
  <c r="R94" i="6"/>
  <c r="R93" i="6"/>
  <c r="R92" i="6"/>
  <c r="R91" i="6"/>
  <c r="M34" i="6"/>
  <c r="L34" i="6"/>
  <c r="K34" i="6"/>
  <c r="F20" i="6"/>
  <c r="R20" i="6"/>
  <c r="R87" i="6"/>
  <c r="R86" i="6"/>
  <c r="R85" i="6"/>
  <c r="R84" i="6"/>
  <c r="R83" i="6"/>
  <c r="R81" i="6"/>
  <c r="R80" i="6"/>
  <c r="R79" i="6"/>
  <c r="R78" i="6"/>
  <c r="R77" i="6"/>
  <c r="S77" i="6" s="1"/>
  <c r="O34" i="6" l="1"/>
  <c r="S20" i="6"/>
  <c r="R82" i="6"/>
  <c r="S82" i="6" s="1"/>
  <c r="R95" i="6"/>
  <c r="S95" i="6" s="1"/>
  <c r="R99" i="6"/>
  <c r="R48" i="6"/>
  <c r="R115" i="6" l="1"/>
  <c r="F115" i="6"/>
  <c r="R114" i="6"/>
  <c r="F114" i="6"/>
  <c r="R113" i="6"/>
  <c r="F113" i="6"/>
  <c r="R112" i="6"/>
  <c r="F112" i="6"/>
  <c r="R111" i="6"/>
  <c r="F111" i="6"/>
  <c r="F110" i="6"/>
  <c r="S110" i="6" s="1"/>
  <c r="R109" i="6"/>
  <c r="F109" i="6"/>
  <c r="R108" i="6"/>
  <c r="F108" i="6"/>
  <c r="R107" i="6"/>
  <c r="F107" i="6"/>
  <c r="R106" i="6"/>
  <c r="F106" i="6"/>
  <c r="R105" i="6"/>
  <c r="F105" i="6"/>
  <c r="S104" i="6"/>
  <c r="S101" i="6"/>
  <c r="S100" i="6"/>
  <c r="S99" i="6"/>
  <c r="S98" i="6"/>
  <c r="S97" i="6"/>
  <c r="S96" i="6"/>
  <c r="S94" i="6"/>
  <c r="S93" i="6"/>
  <c r="S92" i="6"/>
  <c r="S91" i="6"/>
  <c r="S87" i="6"/>
  <c r="S86" i="6"/>
  <c r="S85" i="6"/>
  <c r="S84" i="6"/>
  <c r="S83" i="6"/>
  <c r="S81" i="6"/>
  <c r="S80" i="6"/>
  <c r="S79" i="6"/>
  <c r="S78" i="6"/>
  <c r="R73" i="6"/>
  <c r="F73" i="6"/>
  <c r="R72" i="6"/>
  <c r="F72" i="6"/>
  <c r="R71" i="6"/>
  <c r="F71" i="6"/>
  <c r="F70" i="6"/>
  <c r="S70" i="6" s="1"/>
  <c r="R69" i="6"/>
  <c r="F69" i="6"/>
  <c r="R68" i="6"/>
  <c r="F68" i="6"/>
  <c r="R67" i="6"/>
  <c r="F67" i="6"/>
  <c r="R66" i="6"/>
  <c r="F66" i="6"/>
  <c r="R65" i="6"/>
  <c r="F65" i="6"/>
  <c r="R64" i="6"/>
  <c r="F64" i="6"/>
  <c r="R63" i="6"/>
  <c r="F63" i="6"/>
  <c r="F62" i="6"/>
  <c r="S62" i="6" s="1"/>
  <c r="R59" i="6"/>
  <c r="F59" i="6"/>
  <c r="F58" i="6"/>
  <c r="R57" i="6"/>
  <c r="F57" i="6"/>
  <c r="R56" i="6"/>
  <c r="F56" i="6"/>
  <c r="R55" i="6"/>
  <c r="F55" i="6"/>
  <c r="R54" i="6"/>
  <c r="F54" i="6"/>
  <c r="R53" i="6"/>
  <c r="F53" i="6"/>
  <c r="R52" i="6"/>
  <c r="F52" i="6"/>
  <c r="R51" i="6"/>
  <c r="F51" i="6"/>
  <c r="R50" i="6"/>
  <c r="F50" i="6"/>
  <c r="R49" i="6"/>
  <c r="F49" i="6"/>
  <c r="F48" i="6"/>
  <c r="S48" i="6" s="1"/>
  <c r="M45" i="6"/>
  <c r="L45" i="6"/>
  <c r="K45" i="6"/>
  <c r="F45" i="6"/>
  <c r="M44" i="6"/>
  <c r="L44" i="6"/>
  <c r="K44" i="6"/>
  <c r="F44" i="6"/>
  <c r="M43" i="6"/>
  <c r="L43" i="6"/>
  <c r="K43" i="6"/>
  <c r="F43" i="6"/>
  <c r="M42" i="6"/>
  <c r="L42" i="6"/>
  <c r="K42" i="6"/>
  <c r="F42" i="6"/>
  <c r="M41" i="6"/>
  <c r="L41" i="6"/>
  <c r="K41" i="6"/>
  <c r="F41" i="6"/>
  <c r="M40" i="6"/>
  <c r="L40" i="6"/>
  <c r="K40" i="6"/>
  <c r="F40" i="6"/>
  <c r="M39" i="6"/>
  <c r="L39" i="6"/>
  <c r="K39" i="6"/>
  <c r="F39" i="6"/>
  <c r="M38" i="6"/>
  <c r="L38" i="6"/>
  <c r="K38" i="6"/>
  <c r="F38" i="6"/>
  <c r="M37" i="6"/>
  <c r="L37" i="6"/>
  <c r="K37" i="6"/>
  <c r="F37" i="6"/>
  <c r="M36" i="6"/>
  <c r="L36" i="6"/>
  <c r="K36" i="6"/>
  <c r="F36" i="6"/>
  <c r="M35" i="6"/>
  <c r="L35" i="6"/>
  <c r="K35" i="6"/>
  <c r="F35" i="6"/>
  <c r="F34" i="6"/>
  <c r="S34" i="6" s="1"/>
  <c r="R31" i="6"/>
  <c r="R30" i="6"/>
  <c r="R29" i="6"/>
  <c r="R28" i="6"/>
  <c r="R27" i="6"/>
  <c r="R26" i="6"/>
  <c r="R25" i="6"/>
  <c r="R24" i="6"/>
  <c r="R23" i="6"/>
  <c r="R22" i="6"/>
  <c r="R21" i="6"/>
  <c r="M17" i="6"/>
  <c r="M16" i="6"/>
  <c r="M15" i="6"/>
  <c r="M14" i="6"/>
  <c r="M13" i="6"/>
  <c r="M12" i="6"/>
  <c r="M11" i="6"/>
  <c r="M10" i="6"/>
  <c r="M9" i="6"/>
  <c r="M8" i="6"/>
  <c r="M7" i="6"/>
  <c r="M6" i="6"/>
  <c r="L17" i="6"/>
  <c r="L16" i="6"/>
  <c r="L15" i="6"/>
  <c r="L14" i="6"/>
  <c r="L13" i="6"/>
  <c r="L12" i="6"/>
  <c r="L11" i="6"/>
  <c r="L10" i="6"/>
  <c r="L9" i="6"/>
  <c r="L8" i="6"/>
  <c r="L7" i="6"/>
  <c r="L6" i="6"/>
  <c r="K7" i="6"/>
  <c r="K17" i="6"/>
  <c r="K16" i="6"/>
  <c r="K15" i="6"/>
  <c r="K14" i="6"/>
  <c r="K13" i="6"/>
  <c r="K12" i="6"/>
  <c r="K11" i="6"/>
  <c r="K10" i="6"/>
  <c r="K9" i="6"/>
  <c r="K8" i="6"/>
  <c r="K6" i="6"/>
  <c r="F31" i="6"/>
  <c r="F30" i="6"/>
  <c r="F29" i="6"/>
  <c r="F28" i="6"/>
  <c r="F27" i="6"/>
  <c r="F26" i="6"/>
  <c r="F25" i="6"/>
  <c r="F24" i="6"/>
  <c r="F23" i="6"/>
  <c r="F22" i="6"/>
  <c r="F21" i="6"/>
  <c r="S106" i="6" l="1"/>
  <c r="S108" i="6"/>
  <c r="S22" i="6"/>
  <c r="S112" i="6"/>
  <c r="S114" i="6"/>
  <c r="S49" i="6"/>
  <c r="S26" i="6"/>
  <c r="S30" i="6"/>
  <c r="O11" i="6"/>
  <c r="S24" i="6"/>
  <c r="O6" i="6"/>
  <c r="O36" i="6"/>
  <c r="O38" i="6"/>
  <c r="O40" i="6"/>
  <c r="O42" i="6"/>
  <c r="O44" i="6"/>
  <c r="O14" i="6"/>
  <c r="O12" i="6"/>
  <c r="O15" i="6"/>
  <c r="O8" i="6"/>
  <c r="O9" i="6"/>
  <c r="O17" i="6"/>
  <c r="S28" i="6"/>
  <c r="O35" i="6"/>
  <c r="O37" i="6"/>
  <c r="O39" i="6"/>
  <c r="O41" i="6"/>
  <c r="O43" i="6"/>
  <c r="O45" i="6"/>
  <c r="O13" i="6"/>
  <c r="O7" i="6"/>
  <c r="O16" i="6"/>
  <c r="O10" i="6"/>
  <c r="S21" i="6"/>
  <c r="S23" i="6"/>
  <c r="S25" i="6"/>
  <c r="S27" i="6"/>
  <c r="S29" i="6"/>
  <c r="S31" i="6"/>
  <c r="S64" i="6"/>
  <c r="S66" i="6"/>
  <c r="S68" i="6"/>
  <c r="S105" i="6"/>
  <c r="S107" i="6"/>
  <c r="S109" i="6"/>
  <c r="S111" i="6"/>
  <c r="S113" i="6"/>
  <c r="S115" i="6"/>
  <c r="S102" i="6"/>
  <c r="S63" i="6"/>
  <c r="S65" i="6"/>
  <c r="S67" i="6"/>
  <c r="S69" i="6"/>
  <c r="S88" i="6"/>
  <c r="R58" i="6"/>
  <c r="S58" i="6" s="1"/>
  <c r="S71" i="6"/>
  <c r="S72" i="6"/>
  <c r="S73" i="6"/>
  <c r="S50" i="6"/>
  <c r="S51" i="6"/>
  <c r="S52" i="6"/>
  <c r="S53" i="6"/>
  <c r="S54" i="6"/>
  <c r="S55" i="6"/>
  <c r="S56" i="6"/>
  <c r="S57" i="6"/>
  <c r="S59" i="6"/>
  <c r="R35" i="6"/>
  <c r="R36" i="6"/>
  <c r="R37" i="6"/>
  <c r="R38" i="6"/>
  <c r="R39" i="6"/>
  <c r="R40" i="6"/>
  <c r="R41" i="6"/>
  <c r="R42" i="6"/>
  <c r="R43" i="6"/>
  <c r="R44" i="6"/>
  <c r="R45" i="6"/>
  <c r="R8" i="6"/>
  <c r="R10" i="6"/>
  <c r="R12" i="6"/>
  <c r="R14" i="6"/>
  <c r="R16" i="6"/>
  <c r="R7" i="6"/>
  <c r="R9" i="6"/>
  <c r="R11" i="6"/>
  <c r="R13" i="6"/>
  <c r="R15" i="6"/>
  <c r="R17" i="6"/>
  <c r="F6" i="6"/>
  <c r="S116" i="6" l="1"/>
  <c r="S6" i="6"/>
  <c r="S60" i="6"/>
  <c r="S32" i="6"/>
  <c r="S74" i="6"/>
  <c r="S45" i="6"/>
  <c r="S43" i="6"/>
  <c r="S41" i="6"/>
  <c r="S39" i="6"/>
  <c r="S37" i="6"/>
  <c r="S35" i="6"/>
  <c r="S44" i="6"/>
  <c r="S42" i="6"/>
  <c r="S40" i="6"/>
  <c r="S38" i="6"/>
  <c r="S36" i="6"/>
  <c r="F7" i="6"/>
  <c r="S7" i="6" s="1"/>
  <c r="F8" i="6"/>
  <c r="S8" i="6" s="1"/>
  <c r="F9" i="6"/>
  <c r="S9" i="6" s="1"/>
  <c r="F10" i="6"/>
  <c r="S10" i="6" s="1"/>
  <c r="F11" i="6"/>
  <c r="S11" i="6" s="1"/>
  <c r="F12" i="6"/>
  <c r="S12" i="6" s="1"/>
  <c r="F13" i="6"/>
  <c r="S13" i="6" s="1"/>
  <c r="F14" i="6"/>
  <c r="S14" i="6" s="1"/>
  <c r="F15" i="6"/>
  <c r="S15" i="6" s="1"/>
  <c r="F16" i="6"/>
  <c r="S16" i="6" s="1"/>
  <c r="F17" i="6"/>
  <c r="S17" i="6" s="1"/>
  <c r="S18" i="6" l="1"/>
  <c r="S46" i="6"/>
  <c r="S148" i="6" l="1"/>
  <c r="S150" i="6" s="1"/>
</calcChain>
</file>

<file path=xl/sharedStrings.xml><?xml version="1.0" encoding="utf-8"?>
<sst xmlns="http://schemas.openxmlformats.org/spreadsheetml/2006/main" count="322" uniqueCount="100">
  <si>
    <t>需要場所</t>
    <rPh sb="0" eb="2">
      <t>ジュヨウ</t>
    </rPh>
    <rPh sb="2" eb="4">
      <t>バショ</t>
    </rPh>
    <phoneticPr fontId="4"/>
  </si>
  <si>
    <t>a</t>
    <phoneticPr fontId="3"/>
  </si>
  <si>
    <t>基本料金</t>
    <rPh sb="0" eb="2">
      <t>キホン</t>
    </rPh>
    <rPh sb="2" eb="4">
      <t>リョウキン</t>
    </rPh>
    <phoneticPr fontId="3"/>
  </si>
  <si>
    <t>（円）</t>
    <rPh sb="1" eb="2">
      <t>エン</t>
    </rPh>
    <phoneticPr fontId="3"/>
  </si>
  <si>
    <t>ｂ</t>
    <phoneticPr fontId="3"/>
  </si>
  <si>
    <t>電力量料金</t>
    <rPh sb="0" eb="2">
      <t>デンリョク</t>
    </rPh>
    <rPh sb="2" eb="3">
      <t>リョウ</t>
    </rPh>
    <rPh sb="3" eb="5">
      <t>リョウキン</t>
    </rPh>
    <phoneticPr fontId="3"/>
  </si>
  <si>
    <t>ｄ</t>
    <phoneticPr fontId="3"/>
  </si>
  <si>
    <t>c=a×b</t>
    <phoneticPr fontId="3"/>
  </si>
  <si>
    <t>合計
(小数点以下月ごとに切捨）</t>
    <rPh sb="0" eb="2">
      <t>ゴウケイ</t>
    </rPh>
    <rPh sb="4" eb="7">
      <t>ショウスウテン</t>
    </rPh>
    <rPh sb="7" eb="9">
      <t>イカ</t>
    </rPh>
    <rPh sb="9" eb="10">
      <t>ツキ</t>
    </rPh>
    <rPh sb="13" eb="15">
      <t>キリス</t>
    </rPh>
    <phoneticPr fontId="4"/>
  </si>
  <si>
    <t>基本料金（単価には消費税含む）</t>
    <rPh sb="0" eb="2">
      <t>キホン</t>
    </rPh>
    <rPh sb="2" eb="4">
      <t>リョウキン</t>
    </rPh>
    <rPh sb="5" eb="7">
      <t>タンカ</t>
    </rPh>
    <rPh sb="9" eb="12">
      <t>ショウヒゼイ</t>
    </rPh>
    <rPh sb="12" eb="13">
      <t>フク</t>
    </rPh>
    <phoneticPr fontId="4"/>
  </si>
  <si>
    <t>電力量料金（単価には消費税含む）</t>
    <rPh sb="0" eb="2">
      <t>デンリョク</t>
    </rPh>
    <rPh sb="2" eb="3">
      <t>リョウ</t>
    </rPh>
    <rPh sb="3" eb="5">
      <t>リョウキン</t>
    </rPh>
    <rPh sb="6" eb="8">
      <t>タンカ</t>
    </rPh>
    <phoneticPr fontId="3"/>
  </si>
  <si>
    <t>予定
契約
電力</t>
    <rPh sb="0" eb="2">
      <t>ヨテイ</t>
    </rPh>
    <rPh sb="3" eb="5">
      <t>ケイヤク</t>
    </rPh>
    <rPh sb="6" eb="8">
      <t>デンリョク</t>
    </rPh>
    <phoneticPr fontId="3"/>
  </si>
  <si>
    <t>基本
料金
単価</t>
    <rPh sb="0" eb="2">
      <t>キホン</t>
    </rPh>
    <rPh sb="3" eb="5">
      <t>リョウキン</t>
    </rPh>
    <rPh sb="6" eb="8">
      <t>タンカ</t>
    </rPh>
    <phoneticPr fontId="3"/>
  </si>
  <si>
    <t>予定
電力
使用量</t>
    <rPh sb="0" eb="2">
      <t>ヨテイ</t>
    </rPh>
    <rPh sb="3" eb="5">
      <t>デンリョク</t>
    </rPh>
    <rPh sb="6" eb="9">
      <t>シヨウリョウ</t>
    </rPh>
    <phoneticPr fontId="3"/>
  </si>
  <si>
    <t>①砺波労働基準監督署</t>
    <rPh sb="1" eb="3">
      <t>トナミ</t>
    </rPh>
    <rPh sb="3" eb="5">
      <t>ロウドウ</t>
    </rPh>
    <rPh sb="5" eb="7">
      <t>キジュン</t>
    </rPh>
    <rPh sb="7" eb="10">
      <t>カントクショ</t>
    </rPh>
    <phoneticPr fontId="3"/>
  </si>
  <si>
    <t>（円/kW)</t>
    <rPh sb="1" eb="2">
      <t>エン</t>
    </rPh>
    <phoneticPr fontId="3"/>
  </si>
  <si>
    <t>（kWh）</t>
    <phoneticPr fontId="3"/>
  </si>
  <si>
    <t>（円/kWh)</t>
    <rPh sb="1" eb="2">
      <t>エン</t>
    </rPh>
    <phoneticPr fontId="3"/>
  </si>
  <si>
    <t>料金計</t>
    <rPh sb="0" eb="2">
      <t>リョウキン</t>
    </rPh>
    <rPh sb="2" eb="3">
      <t>ケイ</t>
    </rPh>
    <phoneticPr fontId="3"/>
  </si>
  <si>
    <t>e1</t>
    <phoneticPr fontId="3"/>
  </si>
  <si>
    <t>e2</t>
    <phoneticPr fontId="3"/>
  </si>
  <si>
    <t>e3</t>
    <phoneticPr fontId="3"/>
  </si>
  <si>
    <t>電力量
料金単価</t>
    <rPh sb="0" eb="2">
      <t>デンリョク</t>
    </rPh>
    <rPh sb="2" eb="3">
      <t>リョウ</t>
    </rPh>
    <rPh sb="4" eb="6">
      <t>リョウキン</t>
    </rPh>
    <rPh sb="6" eb="8">
      <t>タンカ</t>
    </rPh>
    <phoneticPr fontId="3"/>
  </si>
  <si>
    <t>f1=120×e1</t>
    <phoneticPr fontId="3"/>
  </si>
  <si>
    <t>f2=180×e2</t>
    <phoneticPr fontId="3"/>
  </si>
  <si>
    <t>f3=(d-300)×e3</t>
    <phoneticPr fontId="3"/>
  </si>
  <si>
    <t>e</t>
    <phoneticPr fontId="3"/>
  </si>
  <si>
    <t>③富山労働局助成金保管庫（２階）</t>
    <rPh sb="1" eb="3">
      <t>トヤマ</t>
    </rPh>
    <rPh sb="3" eb="5">
      <t>ロウドウ</t>
    </rPh>
    <rPh sb="5" eb="6">
      <t>キョク</t>
    </rPh>
    <rPh sb="6" eb="9">
      <t>ジョセイキン</t>
    </rPh>
    <rPh sb="9" eb="12">
      <t>ホカンコ</t>
    </rPh>
    <rPh sb="14" eb="15">
      <t>カイ</t>
    </rPh>
    <phoneticPr fontId="3"/>
  </si>
  <si>
    <t>②砺波公共職業安定所</t>
    <rPh sb="1" eb="3">
      <t>トナミ</t>
    </rPh>
    <rPh sb="3" eb="5">
      <t>コウキョウ</t>
    </rPh>
    <rPh sb="5" eb="7">
      <t>ショクギョウ</t>
    </rPh>
    <rPh sb="7" eb="9">
      <t>アンテイ</t>
    </rPh>
    <rPh sb="9" eb="10">
      <t>ショ</t>
    </rPh>
    <phoneticPr fontId="3"/>
  </si>
  <si>
    <t>（kVA/
kW/A）</t>
    <phoneticPr fontId="3"/>
  </si>
  <si>
    <t>再エネ特約料金（単価には消費税を含む）</t>
    <rPh sb="0" eb="1">
      <t>サイ</t>
    </rPh>
    <rPh sb="3" eb="5">
      <t>トクヤク</t>
    </rPh>
    <rPh sb="5" eb="7">
      <t>リョウキン</t>
    </rPh>
    <rPh sb="8" eb="10">
      <t>タンカ</t>
    </rPh>
    <rPh sb="12" eb="15">
      <t>ショウヒゼイ</t>
    </rPh>
    <rPh sb="16" eb="17">
      <t>フク</t>
    </rPh>
    <phoneticPr fontId="3"/>
  </si>
  <si>
    <t>再エネ特約単価</t>
    <rPh sb="0" eb="1">
      <t>サイ</t>
    </rPh>
    <rPh sb="3" eb="5">
      <t>トクヤク</t>
    </rPh>
    <rPh sb="5" eb="7">
      <t>タンカ</t>
    </rPh>
    <phoneticPr fontId="3"/>
  </si>
  <si>
    <t>①</t>
    <phoneticPr fontId="3"/>
  </si>
  <si>
    <t>計（消費税込）</t>
    <rPh sb="0" eb="1">
      <t>ケイ</t>
    </rPh>
    <rPh sb="2" eb="5">
      <t>ショウヒゼイ</t>
    </rPh>
    <rPh sb="5" eb="6">
      <t>コ</t>
    </rPh>
    <phoneticPr fontId="3"/>
  </si>
  <si>
    <t>③</t>
    <phoneticPr fontId="3"/>
  </si>
  <si>
    <t>⑤</t>
    <phoneticPr fontId="3"/>
  </si>
  <si>
    <t>a</t>
  </si>
  <si>
    <t>ｂ</t>
  </si>
  <si>
    <t>c=a×b</t>
  </si>
  <si>
    <t>ｄ</t>
  </si>
  <si>
    <t>e1</t>
  </si>
  <si>
    <t>e2</t>
  </si>
  <si>
    <t>e3</t>
  </si>
  <si>
    <t>f1=120×e1</t>
  </si>
  <si>
    <t>f2=180×e2</t>
  </si>
  <si>
    <t>f3=(d-300)×e3</t>
  </si>
  <si>
    <t>②</t>
    <phoneticPr fontId="3"/>
  </si>
  <si>
    <t>④</t>
    <phoneticPr fontId="3"/>
  </si>
  <si>
    <t>⑥</t>
    <phoneticPr fontId="3"/>
  </si>
  <si>
    <t>⑧</t>
    <phoneticPr fontId="3"/>
  </si>
  <si>
    <t>融雪用電力（kW）</t>
    <rPh sb="0" eb="2">
      <t>ユウセツ</t>
    </rPh>
    <rPh sb="2" eb="3">
      <t>ヨウ</t>
    </rPh>
    <rPh sb="3" eb="5">
      <t>デンリョク</t>
    </rPh>
    <phoneticPr fontId="3"/>
  </si>
  <si>
    <t>従量電灯（A）</t>
    <rPh sb="0" eb="2">
      <t>ジュウリョウ</t>
    </rPh>
    <rPh sb="2" eb="4">
      <t>デントウ</t>
    </rPh>
    <phoneticPr fontId="3"/>
  </si>
  <si>
    <t>低圧電力（kW）</t>
    <rPh sb="0" eb="2">
      <t>テイアツ</t>
    </rPh>
    <rPh sb="2" eb="4">
      <t>デンリョク</t>
    </rPh>
    <phoneticPr fontId="3"/>
  </si>
  <si>
    <t>従量電灯（kVA）</t>
    <rPh sb="0" eb="2">
      <t>ジュウリョウ</t>
    </rPh>
    <rPh sb="2" eb="4">
      <t>デントウ</t>
    </rPh>
    <phoneticPr fontId="3"/>
  </si>
  <si>
    <t xml:space="preserve">低圧電力（kW） </t>
    <rPh sb="0" eb="2">
      <t>テイアツ</t>
    </rPh>
    <rPh sb="2" eb="4">
      <t>デンリョク</t>
    </rPh>
    <phoneticPr fontId="3"/>
  </si>
  <si>
    <t>Ａ</t>
    <phoneticPr fontId="3"/>
  </si>
  <si>
    <t>Ｂ</t>
    <phoneticPr fontId="3"/>
  </si>
  <si>
    <r>
      <t xml:space="preserve">入札書記載金額（消費税抜）
</t>
    </r>
    <r>
      <rPr>
        <b/>
        <sz val="8"/>
        <color rgb="FFFF0000"/>
        <rFont val="ＭＳ Ｐゴシック"/>
        <family val="3"/>
        <charset val="128"/>
      </rPr>
      <t>Ａ/1.1（小数点以下切捨）</t>
    </r>
    <rPh sb="0" eb="2">
      <t>ニュウサツ</t>
    </rPh>
    <rPh sb="2" eb="3">
      <t>ショ</t>
    </rPh>
    <rPh sb="3" eb="5">
      <t>キサイ</t>
    </rPh>
    <rPh sb="5" eb="7">
      <t>キンガク</t>
    </rPh>
    <rPh sb="8" eb="11">
      <t>ショウヒゼイ</t>
    </rPh>
    <rPh sb="11" eb="12">
      <t>ヌ</t>
    </rPh>
    <rPh sb="20" eb="23">
      <t>ショウスウテン</t>
    </rPh>
    <rPh sb="23" eb="25">
      <t>イカ</t>
    </rPh>
    <rPh sb="25" eb="26">
      <t>キ</t>
    </rPh>
    <rPh sb="26" eb="27">
      <t>ス</t>
    </rPh>
    <phoneticPr fontId="3"/>
  </si>
  <si>
    <t>※予定契約電力(a)及び予定電力使用量(d)の数値は変更しないこと。</t>
    <rPh sb="1" eb="3">
      <t>ヨテイ</t>
    </rPh>
    <rPh sb="3" eb="5">
      <t>ケイヤク</t>
    </rPh>
    <rPh sb="5" eb="7">
      <t>デンリョク</t>
    </rPh>
    <rPh sb="10" eb="11">
      <t>オヨ</t>
    </rPh>
    <rPh sb="12" eb="14">
      <t>ヨテイ</t>
    </rPh>
    <rPh sb="14" eb="16">
      <t>デンリョク</t>
    </rPh>
    <rPh sb="16" eb="19">
      <t>シヨウリョウ</t>
    </rPh>
    <rPh sb="23" eb="25">
      <t>スウチ</t>
    </rPh>
    <rPh sb="26" eb="28">
      <t>ヘンコウ</t>
    </rPh>
    <phoneticPr fontId="3"/>
  </si>
  <si>
    <t xml:space="preserve">※力率割引または割増、発電費用等に係る燃料価格変動の調整額及び電気事業者による再生可能エネルギー電気の調達に関する特別措置法に基づく賦課金は考慮しないこと。
</t>
    <phoneticPr fontId="3"/>
  </si>
  <si>
    <t>※Ｂ入札書記載金額（消費税抜）を入札書に転記すること。</t>
    <phoneticPr fontId="3"/>
  </si>
  <si>
    <t>住　　　　　　所</t>
    <rPh sb="0" eb="1">
      <t>ジュウ</t>
    </rPh>
    <rPh sb="7" eb="8">
      <t>ショ</t>
    </rPh>
    <phoneticPr fontId="4"/>
  </si>
  <si>
    <t>商号又は名称</t>
    <rPh sb="0" eb="2">
      <t>ショウゴウ</t>
    </rPh>
    <rPh sb="2" eb="3">
      <t>マタ</t>
    </rPh>
    <rPh sb="4" eb="6">
      <t>メイショウ</t>
    </rPh>
    <phoneticPr fontId="4"/>
  </si>
  <si>
    <t>代 表 者 氏 名</t>
    <rPh sb="0" eb="1">
      <t>ダイ</t>
    </rPh>
    <rPh sb="2" eb="3">
      <t>オモテ</t>
    </rPh>
    <rPh sb="4" eb="5">
      <t>シャ</t>
    </rPh>
    <rPh sb="6" eb="7">
      <t>シ</t>
    </rPh>
    <rPh sb="8" eb="9">
      <t>メイ</t>
    </rPh>
    <phoneticPr fontId="4"/>
  </si>
  <si>
    <t>代　　理　　人</t>
    <rPh sb="0" eb="1">
      <t>ダイ</t>
    </rPh>
    <rPh sb="3" eb="4">
      <t>リ</t>
    </rPh>
    <rPh sb="6" eb="7">
      <t>ジン</t>
    </rPh>
    <phoneticPr fontId="4"/>
  </si>
  <si>
    <t>割引調整</t>
    <rPh sb="0" eb="2">
      <t>ワリビキ</t>
    </rPh>
    <rPh sb="2" eb="4">
      <t>チョウセイ</t>
    </rPh>
    <phoneticPr fontId="3"/>
  </si>
  <si>
    <t>g</t>
    <phoneticPr fontId="3"/>
  </si>
  <si>
    <t>h=f1＋f2＋f3-g</t>
    <phoneticPr fontId="3"/>
  </si>
  <si>
    <t>j</t>
    <phoneticPr fontId="3"/>
  </si>
  <si>
    <t>k=i×j</t>
    <phoneticPr fontId="3"/>
  </si>
  <si>
    <t>c+h+k</t>
    <phoneticPr fontId="3"/>
  </si>
  <si>
    <t>j</t>
    <phoneticPr fontId="3"/>
  </si>
  <si>
    <t>c+h+k</t>
    <phoneticPr fontId="3"/>
  </si>
  <si>
    <t>k=i×j</t>
    <phoneticPr fontId="3"/>
  </si>
  <si>
    <t>h=d×e-g</t>
    <phoneticPr fontId="3"/>
  </si>
  <si>
    <t>c</t>
    <phoneticPr fontId="3"/>
  </si>
  <si>
    <t>d</t>
    <phoneticPr fontId="3"/>
  </si>
  <si>
    <t>※(a)(ｄ)以外の項目については、必要に応じて追加・修正可能とする。</t>
    <rPh sb="7" eb="9">
      <t>イガイ</t>
    </rPh>
    <rPh sb="10" eb="12">
      <t>コウモク</t>
    </rPh>
    <rPh sb="18" eb="20">
      <t>ヒツヨウ</t>
    </rPh>
    <rPh sb="21" eb="22">
      <t>オウ</t>
    </rPh>
    <rPh sb="24" eb="26">
      <t>ツイカ</t>
    </rPh>
    <rPh sb="27" eb="29">
      <t>シュウセイ</t>
    </rPh>
    <rPh sb="29" eb="31">
      <t>カノウ</t>
    </rPh>
    <phoneticPr fontId="3"/>
  </si>
  <si>
    <t>⑦</t>
    <phoneticPr fontId="3"/>
  </si>
  <si>
    <t>④高岡公共職業安定所第２駐車場</t>
    <rPh sb="1" eb="3">
      <t>タカオカ</t>
    </rPh>
    <rPh sb="3" eb="5">
      <t>コウキョウ</t>
    </rPh>
    <rPh sb="5" eb="7">
      <t>ショクギョウ</t>
    </rPh>
    <rPh sb="7" eb="9">
      <t>アンテイ</t>
    </rPh>
    <rPh sb="9" eb="10">
      <t>ショ</t>
    </rPh>
    <rPh sb="10" eb="11">
      <t>ダイ</t>
    </rPh>
    <rPh sb="12" eb="15">
      <t>チュウシャジョウ</t>
    </rPh>
    <phoneticPr fontId="3"/>
  </si>
  <si>
    <t>i=d×40％</t>
    <phoneticPr fontId="3"/>
  </si>
  <si>
    <t>⑨</t>
    <phoneticPr fontId="3"/>
  </si>
  <si>
    <t>⑩</t>
    <phoneticPr fontId="3"/>
  </si>
  <si>
    <t>⑤砺波公共職業安定所小矢部出張所</t>
    <rPh sb="1" eb="3">
      <t>トナミ</t>
    </rPh>
    <rPh sb="3" eb="16">
      <t>コウキョウショクギョウアンテイショオヤベシュッチョウショ</t>
    </rPh>
    <phoneticPr fontId="3"/>
  </si>
  <si>
    <t>令和8年4月</t>
    <rPh sb="0" eb="2">
      <t>レイワ</t>
    </rPh>
    <rPh sb="5" eb="6">
      <t>ガツ</t>
    </rPh>
    <phoneticPr fontId="1"/>
  </si>
  <si>
    <t>令和8年5月</t>
    <rPh sb="0" eb="2">
      <t>レイワ</t>
    </rPh>
    <rPh sb="5" eb="6">
      <t>ガツ</t>
    </rPh>
    <phoneticPr fontId="1"/>
  </si>
  <si>
    <t>令和8年6月</t>
    <rPh sb="0" eb="2">
      <t>レイワ</t>
    </rPh>
    <rPh sb="5" eb="6">
      <t>ガツ</t>
    </rPh>
    <phoneticPr fontId="1"/>
  </si>
  <si>
    <t>令和8年7月</t>
    <rPh sb="0" eb="2">
      <t>レイワ</t>
    </rPh>
    <rPh sb="5" eb="6">
      <t>ガツ</t>
    </rPh>
    <phoneticPr fontId="1"/>
  </si>
  <si>
    <t>令和8年8月</t>
    <rPh sb="0" eb="2">
      <t>レイワ</t>
    </rPh>
    <rPh sb="5" eb="6">
      <t>ガツ</t>
    </rPh>
    <phoneticPr fontId="1"/>
  </si>
  <si>
    <t>令和8年9月</t>
    <rPh sb="0" eb="2">
      <t>レイワ</t>
    </rPh>
    <rPh sb="5" eb="6">
      <t>ガツ</t>
    </rPh>
    <phoneticPr fontId="1"/>
  </si>
  <si>
    <t>令和8年10月</t>
    <rPh sb="0" eb="2">
      <t>レイワ</t>
    </rPh>
    <rPh sb="6" eb="7">
      <t>ガツ</t>
    </rPh>
    <phoneticPr fontId="1"/>
  </si>
  <si>
    <t>令和8年11月</t>
    <rPh sb="0" eb="2">
      <t>レイワ</t>
    </rPh>
    <rPh sb="6" eb="7">
      <t>ガツ</t>
    </rPh>
    <phoneticPr fontId="1"/>
  </si>
  <si>
    <t>令和8年12月</t>
    <rPh sb="0" eb="2">
      <t>レイワ</t>
    </rPh>
    <rPh sb="6" eb="7">
      <t>ガツ</t>
    </rPh>
    <phoneticPr fontId="1"/>
  </si>
  <si>
    <t>令和9年1月</t>
    <rPh sb="0" eb="2">
      <t>レイワ</t>
    </rPh>
    <rPh sb="5" eb="6">
      <t>ガツ</t>
    </rPh>
    <phoneticPr fontId="1"/>
  </si>
  <si>
    <t>令和9年2月</t>
    <rPh sb="0" eb="2">
      <t>レイワ</t>
    </rPh>
    <rPh sb="5" eb="6">
      <t>ガツ</t>
    </rPh>
    <phoneticPr fontId="1"/>
  </si>
  <si>
    <t>令和9年3月</t>
    <rPh sb="0" eb="2">
      <t>レイワ</t>
    </rPh>
    <rPh sb="5" eb="6">
      <t>ガツ</t>
    </rPh>
    <phoneticPr fontId="1"/>
  </si>
  <si>
    <t>入札書別紙 様式３－２</t>
    <rPh sb="0" eb="2">
      <t>ニュウサツ</t>
    </rPh>
    <rPh sb="2" eb="3">
      <t>ショ</t>
    </rPh>
    <rPh sb="3" eb="5">
      <t>ベッシ</t>
    </rPh>
    <rPh sb="6" eb="8">
      <t>ヨウシキ</t>
    </rPh>
    <phoneticPr fontId="3"/>
  </si>
  <si>
    <t>予定電力使用量の40％</t>
    <rPh sb="0" eb="2">
      <t>ヨテイ</t>
    </rPh>
    <rPh sb="2" eb="4">
      <t>デンリョク</t>
    </rPh>
    <rPh sb="4" eb="7">
      <t>シヨウリョウ</t>
    </rPh>
    <phoneticPr fontId="3"/>
  </si>
  <si>
    <r>
      <rPr>
        <b/>
        <sz val="10"/>
        <rFont val="ＭＳ Ｐゴシック"/>
        <family val="3"/>
        <charset val="128"/>
      </rPr>
      <t>合計（消費税込）</t>
    </r>
    <r>
      <rPr>
        <sz val="10"/>
        <rFont val="ＭＳ Ｐゴシック"/>
        <family val="3"/>
        <charset val="128"/>
      </rPr>
      <t xml:space="preserve">
</t>
    </r>
    <r>
      <rPr>
        <sz val="8"/>
        <rFont val="ＭＳ Ｐゴシック"/>
        <family val="3"/>
        <charset val="128"/>
      </rPr>
      <t>①＋②＋③+④＋⑤+⑥+⑦+⑧+⑨+⑩</t>
    </r>
    <rPh sb="0" eb="2">
      <t>ゴウケイ</t>
    </rPh>
    <rPh sb="3" eb="6">
      <t>ショウヒゼイ</t>
    </rPh>
    <rPh sb="6" eb="7">
      <t>コ</t>
    </rPh>
    <phoneticPr fontId="3"/>
  </si>
  <si>
    <t>※再エネ使用量(i)を予定電力使用量（d)の40%（小数点以下四捨五入）と仮定しているため、 再エネ比率が40%を超える場合は数値を変更すること。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</si>
</sst>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Red]\(#,##0.00\)"/>
    <numFmt numFmtId="178" formatCode="0.00_);[Red]\(0.00\)"/>
  </numFmts>
  <fonts count="14"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8"/>
      <name val="ＭＳ Ｐゴシック"/>
      <family val="3"/>
      <charset val="128"/>
    </font>
    <font>
      <sz val="14"/>
      <name val="ＭＳ Ｐゴシック"/>
      <family val="3"/>
      <charset val="128"/>
    </font>
    <font>
      <b/>
      <sz val="10"/>
      <name val="ＭＳ Ｐゴシック"/>
      <family val="3"/>
      <charset val="128"/>
    </font>
    <font>
      <sz val="7"/>
      <name val="ＭＳ Ｐゴシック"/>
      <family val="3"/>
      <charset val="128"/>
    </font>
    <font>
      <b/>
      <sz val="10"/>
      <color rgb="FFFF0000"/>
      <name val="ＭＳ Ｐゴシック"/>
      <family val="3"/>
      <charset val="128"/>
    </font>
    <font>
      <b/>
      <sz val="8"/>
      <color rgb="FFFF0000"/>
      <name val="ＭＳ Ｐゴシック"/>
      <family val="3"/>
      <charset val="128"/>
    </font>
    <font>
      <u/>
      <sz val="10"/>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rgb="FFFDE9D9"/>
        <bgColor indexed="64"/>
      </patternFill>
    </fill>
    <fill>
      <patternFill patternType="solid">
        <fgColor theme="0" tint="-0.249977111117893"/>
        <bgColor indexed="64"/>
      </patternFill>
    </fill>
    <fill>
      <patternFill patternType="solid">
        <fgColor theme="0"/>
        <bgColor indexed="64"/>
      </patternFill>
    </fill>
  </fills>
  <borders count="83">
    <border>
      <left/>
      <right/>
      <top/>
      <bottom/>
      <diagonal/>
    </border>
    <border>
      <left/>
      <right style="thin">
        <color indexed="64"/>
      </right>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hair">
        <color indexed="64"/>
      </left>
      <right style="hair">
        <color indexed="64"/>
      </right>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double">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hair">
        <color indexed="64"/>
      </bottom>
      <diagonal/>
    </border>
    <border>
      <left/>
      <right/>
      <top style="hair">
        <color indexed="64"/>
      </top>
      <bottom style="double">
        <color indexed="64"/>
      </bottom>
      <diagonal/>
    </border>
    <border>
      <left style="hair">
        <color indexed="64"/>
      </left>
      <right style="thin">
        <color indexed="64"/>
      </right>
      <top/>
      <bottom/>
      <diagonal/>
    </border>
    <border>
      <left/>
      <right style="medium">
        <color indexed="64"/>
      </right>
      <top style="double">
        <color indexed="64"/>
      </top>
      <bottom style="medium">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rgb="FFFF0000"/>
      </left>
      <right style="medium">
        <color rgb="FFFF0000"/>
      </right>
      <top style="medium">
        <color rgb="FFFF0000"/>
      </top>
      <bottom style="medium">
        <color rgb="FFFF0000"/>
      </bottom>
      <diagonal/>
    </border>
    <border>
      <left/>
      <right/>
      <top/>
      <bottom style="thin">
        <color indexed="64"/>
      </bottom>
      <diagonal/>
    </border>
    <border>
      <left/>
      <right/>
      <top style="thin">
        <color indexed="64"/>
      </top>
      <bottom style="thin">
        <color indexed="64"/>
      </bottom>
      <diagonal/>
    </border>
    <border>
      <left/>
      <right/>
      <top style="hair">
        <color indexed="64"/>
      </top>
      <bottom/>
      <diagonal/>
    </border>
    <border>
      <left style="hair">
        <color indexed="64"/>
      </left>
      <right/>
      <top style="double">
        <color indexed="64"/>
      </top>
      <bottom style="medium">
        <color indexed="64"/>
      </bottom>
      <diagonal/>
    </border>
    <border>
      <left/>
      <right style="medium">
        <color indexed="64"/>
      </right>
      <top style="double">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cellStyleXfs>
  <cellXfs count="229">
    <xf numFmtId="0" fontId="0" fillId="0" borderId="0" xfId="0">
      <alignment vertical="center"/>
    </xf>
    <xf numFmtId="0" fontId="6" fillId="0" borderId="0" xfId="2" applyFont="1" applyFill="1" applyAlignment="1">
      <alignment vertical="center"/>
    </xf>
    <xf numFmtId="0" fontId="6" fillId="0" borderId="0" xfId="2" applyFont="1" applyFill="1" applyBorder="1" applyAlignment="1">
      <alignment vertical="center"/>
    </xf>
    <xf numFmtId="0" fontId="5" fillId="0" borderId="0" xfId="2" applyFont="1" applyFill="1" applyBorder="1" applyAlignment="1">
      <alignment horizontal="center" vertical="center"/>
    </xf>
    <xf numFmtId="0" fontId="5" fillId="0" borderId="0" xfId="2" applyFont="1" applyAlignment="1">
      <alignment vertical="center"/>
    </xf>
    <xf numFmtId="0" fontId="5" fillId="0" borderId="0" xfId="2" applyFont="1" applyAlignment="1">
      <alignment horizontal="center" vertical="center"/>
    </xf>
    <xf numFmtId="176" fontId="5" fillId="0" borderId="0" xfId="2" applyNumberFormat="1" applyFont="1" applyFill="1" applyBorder="1" applyAlignment="1">
      <alignment horizontal="center" vertical="center"/>
    </xf>
    <xf numFmtId="0" fontId="5" fillId="0" borderId="0" xfId="2" applyFont="1" applyFill="1" applyAlignment="1">
      <alignment vertical="center"/>
    </xf>
    <xf numFmtId="0" fontId="5" fillId="0" borderId="14" xfId="2" applyFont="1" applyFill="1" applyBorder="1" applyAlignment="1">
      <alignment vertical="center" shrinkToFit="1"/>
    </xf>
    <xf numFmtId="177" fontId="5" fillId="2" borderId="3" xfId="2" applyNumberFormat="1" applyFont="1" applyFill="1" applyBorder="1" applyAlignment="1" applyProtection="1">
      <alignment horizontal="right" vertical="center"/>
      <protection locked="0"/>
    </xf>
    <xf numFmtId="177" fontId="5" fillId="0" borderId="15" xfId="2" applyNumberFormat="1" applyFont="1" applyFill="1" applyBorder="1" applyAlignment="1">
      <alignment horizontal="right" vertical="center"/>
    </xf>
    <xf numFmtId="176" fontId="5" fillId="0" borderId="14" xfId="2" applyNumberFormat="1" applyFont="1" applyFill="1" applyBorder="1" applyAlignment="1">
      <alignment horizontal="right" vertical="center"/>
    </xf>
    <xf numFmtId="176" fontId="5" fillId="0" borderId="11" xfId="2" applyNumberFormat="1" applyFont="1" applyFill="1" applyBorder="1" applyAlignment="1">
      <alignment horizontal="right" vertical="center"/>
    </xf>
    <xf numFmtId="176" fontId="5" fillId="0" borderId="10" xfId="2" applyNumberFormat="1" applyFont="1" applyFill="1" applyBorder="1" applyAlignment="1">
      <alignment horizontal="right" vertical="center"/>
    </xf>
    <xf numFmtId="176" fontId="5" fillId="0" borderId="0" xfId="2" applyNumberFormat="1" applyFont="1" applyFill="1" applyBorder="1" applyAlignment="1">
      <alignment horizontal="left" vertical="center"/>
    </xf>
    <xf numFmtId="0" fontId="5" fillId="0" borderId="0" xfId="2" applyFont="1" applyFill="1" applyBorder="1" applyAlignment="1">
      <alignment horizontal="center" vertical="center" wrapText="1" shrinkToFit="1"/>
    </xf>
    <xf numFmtId="0" fontId="5" fillId="0" borderId="0" xfId="2" applyFont="1" applyFill="1" applyBorder="1" applyAlignment="1">
      <alignment vertical="center" shrinkToFit="1"/>
    </xf>
    <xf numFmtId="176" fontId="5" fillId="0" borderId="0" xfId="2" applyNumberFormat="1" applyFont="1" applyFill="1" applyBorder="1" applyAlignment="1">
      <alignment horizontal="right" vertical="center"/>
    </xf>
    <xf numFmtId="177" fontId="5" fillId="0" borderId="0" xfId="2" applyNumberFormat="1" applyFont="1" applyFill="1" applyBorder="1" applyAlignment="1">
      <alignment horizontal="right" vertical="center"/>
    </xf>
    <xf numFmtId="0" fontId="5" fillId="0" borderId="0" xfId="2" applyFont="1" applyFill="1" applyBorder="1" applyAlignment="1">
      <alignment vertical="center"/>
    </xf>
    <xf numFmtId="0" fontId="5" fillId="0" borderId="0" xfId="2" applyFont="1" applyFill="1" applyBorder="1" applyAlignment="1">
      <alignment vertical="center" wrapText="1" shrinkToFit="1"/>
    </xf>
    <xf numFmtId="176" fontId="5" fillId="0" borderId="0" xfId="2" applyNumberFormat="1" applyFont="1" applyFill="1" applyBorder="1" applyAlignment="1">
      <alignment horizontal="right" vertical="center"/>
    </xf>
    <xf numFmtId="176" fontId="5" fillId="0" borderId="0" xfId="2" applyNumberFormat="1" applyFont="1" applyFill="1" applyBorder="1" applyAlignment="1">
      <alignment horizontal="left" vertical="center" wrapText="1"/>
    </xf>
    <xf numFmtId="38" fontId="8" fillId="0" borderId="0" xfId="1" applyFont="1" applyFill="1" applyBorder="1" applyAlignment="1">
      <alignment vertical="center"/>
    </xf>
    <xf numFmtId="0" fontId="5" fillId="0" borderId="0" xfId="2" applyFont="1" applyFill="1" applyBorder="1" applyAlignment="1">
      <alignment horizontal="left" vertical="center" wrapText="1"/>
    </xf>
    <xf numFmtId="0" fontId="5" fillId="0" borderId="0" xfId="2" applyFont="1" applyFill="1" applyAlignment="1">
      <alignment vertical="center" wrapText="1" shrinkToFit="1"/>
    </xf>
    <xf numFmtId="0" fontId="5" fillId="0" borderId="0" xfId="2" applyFont="1" applyFill="1" applyAlignment="1">
      <alignment vertical="center" shrinkToFit="1"/>
    </xf>
    <xf numFmtId="0" fontId="6" fillId="0" borderId="0" xfId="2" applyFont="1" applyFill="1" applyBorder="1" applyAlignment="1">
      <alignment horizontal="center" vertical="center" shrinkToFit="1"/>
    </xf>
    <xf numFmtId="0" fontId="6" fillId="0" borderId="0" xfId="2" applyFont="1" applyFill="1" applyAlignment="1">
      <alignment vertical="center" shrinkToFit="1"/>
    </xf>
    <xf numFmtId="0" fontId="6" fillId="0" borderId="14" xfId="2" applyFont="1" applyFill="1" applyBorder="1" applyAlignment="1">
      <alignment horizontal="center" vertical="center" wrapText="1" shrinkToFit="1"/>
    </xf>
    <xf numFmtId="0" fontId="6" fillId="0" borderId="3" xfId="2" applyFont="1" applyFill="1" applyBorder="1" applyAlignment="1">
      <alignment horizontal="center" vertical="center" wrapText="1" shrinkToFit="1"/>
    </xf>
    <xf numFmtId="0" fontId="6" fillId="0" borderId="15" xfId="2" applyFont="1" applyFill="1" applyBorder="1" applyAlignment="1">
      <alignment horizontal="center" vertical="center" shrinkToFit="1"/>
    </xf>
    <xf numFmtId="0" fontId="5" fillId="0" borderId="29" xfId="2" applyFont="1" applyFill="1" applyBorder="1" applyAlignment="1">
      <alignment vertical="center" shrinkToFit="1"/>
    </xf>
    <xf numFmtId="177" fontId="5" fillId="2" borderId="30" xfId="2" applyNumberFormat="1" applyFont="1" applyFill="1" applyBorder="1" applyAlignment="1" applyProtection="1">
      <alignment horizontal="right" vertical="center"/>
      <protection locked="0"/>
    </xf>
    <xf numFmtId="177" fontId="5" fillId="0" borderId="31" xfId="2" applyNumberFormat="1" applyFont="1" applyFill="1" applyBorder="1" applyAlignment="1">
      <alignment horizontal="right" vertical="center"/>
    </xf>
    <xf numFmtId="176" fontId="5" fillId="0" borderId="29" xfId="2" applyNumberFormat="1" applyFont="1" applyFill="1" applyBorder="1" applyAlignment="1">
      <alignment horizontal="right" vertical="center"/>
    </xf>
    <xf numFmtId="176" fontId="5" fillId="0" borderId="32" xfId="2" applyNumberFormat="1" applyFont="1" applyFill="1" applyBorder="1" applyAlignment="1">
      <alignment horizontal="right" vertical="center"/>
    </xf>
    <xf numFmtId="176" fontId="5" fillId="0" borderId="33" xfId="2" applyNumberFormat="1" applyFont="1" applyFill="1" applyBorder="1" applyAlignment="1">
      <alignment horizontal="right" vertical="center"/>
    </xf>
    <xf numFmtId="0" fontId="6" fillId="0" borderId="0" xfId="2" applyFont="1" applyFill="1" applyBorder="1" applyAlignment="1">
      <alignment horizontal="left" vertical="center"/>
    </xf>
    <xf numFmtId="176" fontId="5" fillId="0" borderId="0" xfId="2" applyNumberFormat="1" applyFont="1" applyFill="1" applyBorder="1" applyAlignment="1">
      <alignment horizontal="right" vertical="center" wrapText="1"/>
    </xf>
    <xf numFmtId="0" fontId="8" fillId="0" borderId="0" xfId="2" applyFont="1" applyFill="1" applyBorder="1" applyAlignment="1">
      <alignment horizontal="right" vertical="center" wrapText="1"/>
    </xf>
    <xf numFmtId="0" fontId="8" fillId="0" borderId="0" xfId="2" applyFont="1" applyFill="1" applyBorder="1" applyAlignment="1">
      <alignment horizontal="right" vertical="center"/>
    </xf>
    <xf numFmtId="0" fontId="5" fillId="0" borderId="36" xfId="2" applyFont="1" applyFill="1" applyBorder="1" applyAlignment="1">
      <alignment vertical="center" shrinkToFit="1"/>
    </xf>
    <xf numFmtId="177" fontId="5" fillId="2" borderId="37" xfId="2" applyNumberFormat="1" applyFont="1" applyFill="1" applyBorder="1" applyAlignment="1" applyProtection="1">
      <alignment horizontal="right" vertical="center"/>
      <protection locked="0"/>
    </xf>
    <xf numFmtId="177" fontId="5" fillId="0" borderId="34" xfId="2" applyNumberFormat="1" applyFont="1" applyFill="1" applyBorder="1" applyAlignment="1">
      <alignment horizontal="right" vertical="center"/>
    </xf>
    <xf numFmtId="176" fontId="5" fillId="0" borderId="36" xfId="2" applyNumberFormat="1" applyFont="1" applyFill="1" applyBorder="1" applyAlignment="1">
      <alignment horizontal="right" vertical="center"/>
    </xf>
    <xf numFmtId="176" fontId="5" fillId="0" borderId="0" xfId="2" applyNumberFormat="1" applyFont="1" applyFill="1" applyBorder="1" applyAlignment="1">
      <alignment horizontal="right" vertical="center"/>
    </xf>
    <xf numFmtId="0" fontId="8" fillId="0" borderId="0" xfId="2" applyFont="1" applyFill="1" applyBorder="1" applyAlignment="1">
      <alignment horizontal="right" vertical="center"/>
    </xf>
    <xf numFmtId="0" fontId="5" fillId="0" borderId="0" xfId="2" applyFont="1" applyFill="1" applyBorder="1" applyAlignment="1">
      <alignment horizontal="center" vertical="center" wrapText="1"/>
    </xf>
    <xf numFmtId="177" fontId="5" fillId="3" borderId="3" xfId="2" applyNumberFormat="1" applyFont="1" applyFill="1" applyBorder="1" applyAlignment="1" applyProtection="1">
      <alignment horizontal="right" vertical="center"/>
      <protection locked="0"/>
    </xf>
    <xf numFmtId="177" fontId="5" fillId="3" borderId="30" xfId="2" applyNumberFormat="1" applyFont="1" applyFill="1" applyBorder="1" applyAlignment="1" applyProtection="1">
      <alignment horizontal="right" vertical="center"/>
      <protection locked="0"/>
    </xf>
    <xf numFmtId="177" fontId="5" fillId="3" borderId="37" xfId="2" applyNumberFormat="1" applyFont="1" applyFill="1" applyBorder="1" applyAlignment="1" applyProtection="1">
      <alignment horizontal="right" vertical="center"/>
      <protection locked="0"/>
    </xf>
    <xf numFmtId="177" fontId="5" fillId="3" borderId="39" xfId="2" applyNumberFormat="1" applyFont="1" applyFill="1" applyBorder="1" applyAlignment="1">
      <alignment horizontal="right" vertical="center"/>
    </xf>
    <xf numFmtId="177" fontId="5" fillId="3" borderId="40" xfId="2" applyNumberFormat="1" applyFont="1" applyFill="1" applyBorder="1" applyAlignment="1">
      <alignment horizontal="right" vertical="center"/>
    </xf>
    <xf numFmtId="177" fontId="5" fillId="3" borderId="41" xfId="2" applyNumberFormat="1" applyFont="1" applyFill="1" applyBorder="1" applyAlignment="1">
      <alignment horizontal="right" vertical="center"/>
    </xf>
    <xf numFmtId="177" fontId="5" fillId="0" borderId="7" xfId="2" applyNumberFormat="1" applyFont="1" applyFill="1" applyBorder="1" applyAlignment="1" applyProtection="1">
      <alignment horizontal="right" vertical="center"/>
    </xf>
    <xf numFmtId="177" fontId="5" fillId="0" borderId="43" xfId="2" applyNumberFormat="1" applyFont="1" applyFill="1" applyBorder="1" applyAlignment="1" applyProtection="1">
      <alignment horizontal="right" vertical="center"/>
    </xf>
    <xf numFmtId="177" fontId="5" fillId="0" borderId="35" xfId="2" applyNumberFormat="1" applyFont="1" applyFill="1" applyBorder="1" applyAlignment="1" applyProtection="1">
      <alignment horizontal="right" vertical="center"/>
    </xf>
    <xf numFmtId="0" fontId="6" fillId="0" borderId="16" xfId="2" applyFont="1" applyFill="1" applyBorder="1" applyAlignment="1">
      <alignment horizontal="center" vertical="center" shrinkToFit="1"/>
    </xf>
    <xf numFmtId="0" fontId="6" fillId="0" borderId="4" xfId="2" applyFont="1" applyFill="1" applyBorder="1" applyAlignment="1">
      <alignment horizontal="center" vertical="center" shrinkToFit="1"/>
    </xf>
    <xf numFmtId="0" fontId="6" fillId="0" borderId="17" xfId="2" applyFont="1" applyFill="1" applyBorder="1" applyAlignment="1">
      <alignment horizontal="center" vertical="center" shrinkToFit="1"/>
    </xf>
    <xf numFmtId="0" fontId="6" fillId="0" borderId="42" xfId="2" applyFont="1" applyFill="1" applyBorder="1" applyAlignment="1">
      <alignment horizontal="center" vertical="center" shrinkToFit="1"/>
    </xf>
    <xf numFmtId="0" fontId="6" fillId="0" borderId="45" xfId="2" applyFont="1" applyFill="1" applyBorder="1" applyAlignment="1">
      <alignment horizontal="center" vertical="center" shrinkToFit="1"/>
    </xf>
    <xf numFmtId="178" fontId="5" fillId="3" borderId="40" xfId="2" applyNumberFormat="1" applyFont="1" applyFill="1" applyBorder="1" applyAlignment="1">
      <alignment horizontal="right" vertical="center"/>
    </xf>
    <xf numFmtId="178" fontId="5" fillId="3" borderId="30" xfId="2" applyNumberFormat="1" applyFont="1" applyFill="1" applyBorder="1" applyAlignment="1" applyProtection="1">
      <alignment horizontal="right" vertical="center"/>
      <protection locked="0"/>
    </xf>
    <xf numFmtId="0" fontId="5" fillId="0" borderId="46" xfId="2" applyFont="1" applyFill="1" applyBorder="1" applyAlignment="1">
      <alignment horizontal="center" vertical="center" shrinkToFit="1"/>
    </xf>
    <xf numFmtId="0" fontId="5" fillId="0" borderId="47" xfId="2" applyFont="1" applyFill="1" applyBorder="1" applyAlignment="1">
      <alignment horizontal="center" vertical="center" shrinkToFit="1"/>
    </xf>
    <xf numFmtId="0" fontId="5" fillId="0" borderId="48" xfId="2" applyFont="1" applyFill="1" applyBorder="1" applyAlignment="1">
      <alignment horizontal="center" vertical="center" shrinkToFit="1"/>
    </xf>
    <xf numFmtId="0" fontId="5" fillId="0" borderId="49" xfId="2" applyFont="1" applyFill="1" applyBorder="1" applyAlignment="1">
      <alignment horizontal="center" vertical="center" shrinkToFit="1"/>
    </xf>
    <xf numFmtId="0" fontId="5" fillId="0" borderId="50" xfId="2" applyFont="1" applyFill="1" applyBorder="1" applyAlignment="1">
      <alignment horizontal="center" vertical="center" shrinkToFit="1"/>
    </xf>
    <xf numFmtId="0" fontId="5" fillId="0" borderId="51" xfId="2" applyFont="1" applyFill="1" applyBorder="1" applyAlignment="1">
      <alignment horizontal="center" vertical="center" shrinkToFit="1"/>
    </xf>
    <xf numFmtId="0" fontId="5" fillId="0" borderId="52" xfId="2" applyFont="1" applyFill="1" applyBorder="1" applyAlignment="1">
      <alignment horizontal="center" vertical="center" wrapText="1"/>
    </xf>
    <xf numFmtId="176" fontId="5" fillId="0" borderId="52" xfId="2" applyNumberFormat="1" applyFont="1" applyFill="1" applyBorder="1" applyAlignment="1">
      <alignment horizontal="center" vertical="center"/>
    </xf>
    <xf numFmtId="177" fontId="5" fillId="0" borderId="48" xfId="2" applyNumberFormat="1" applyFont="1" applyFill="1" applyBorder="1" applyAlignment="1">
      <alignment horizontal="center" vertical="center"/>
    </xf>
    <xf numFmtId="177" fontId="5" fillId="0" borderId="49" xfId="2" applyNumberFormat="1" applyFont="1" applyFill="1" applyBorder="1" applyAlignment="1">
      <alignment horizontal="center" vertical="center"/>
    </xf>
    <xf numFmtId="178" fontId="5" fillId="0" borderId="40" xfId="2" applyNumberFormat="1" applyFont="1" applyFill="1" applyBorder="1" applyAlignment="1">
      <alignment horizontal="right" vertical="center"/>
    </xf>
    <xf numFmtId="178" fontId="5" fillId="0" borderId="30" xfId="2" applyNumberFormat="1" applyFont="1" applyFill="1" applyBorder="1" applyAlignment="1" applyProtection="1">
      <alignment horizontal="right" vertical="center"/>
      <protection locked="0"/>
    </xf>
    <xf numFmtId="178" fontId="5" fillId="0" borderId="43" xfId="2" applyNumberFormat="1" applyFont="1" applyFill="1" applyBorder="1" applyAlignment="1" applyProtection="1">
      <alignment horizontal="right" vertical="center"/>
      <protection locked="0"/>
    </xf>
    <xf numFmtId="178" fontId="5" fillId="3" borderId="39" xfId="2" applyNumberFormat="1" applyFont="1" applyFill="1" applyBorder="1" applyAlignment="1">
      <alignment horizontal="right" vertical="center"/>
    </xf>
    <xf numFmtId="178" fontId="5" fillId="0" borderId="39" xfId="2" applyNumberFormat="1" applyFont="1" applyFill="1" applyBorder="1" applyAlignment="1">
      <alignment horizontal="right" vertical="center"/>
    </xf>
    <xf numFmtId="178" fontId="5" fillId="0" borderId="3" xfId="2" applyNumberFormat="1" applyFont="1" applyFill="1" applyBorder="1" applyAlignment="1" applyProtection="1">
      <alignment horizontal="right" vertical="center"/>
      <protection locked="0"/>
    </xf>
    <xf numFmtId="178" fontId="5" fillId="0" borderId="7" xfId="2" applyNumberFormat="1" applyFont="1" applyFill="1" applyBorder="1" applyAlignment="1" applyProtection="1">
      <alignment horizontal="right" vertical="center"/>
      <protection locked="0"/>
    </xf>
    <xf numFmtId="178" fontId="5" fillId="3" borderId="41" xfId="2" applyNumberFormat="1" applyFont="1" applyFill="1" applyBorder="1" applyAlignment="1">
      <alignment horizontal="right" vertical="center"/>
    </xf>
    <xf numFmtId="178" fontId="5" fillId="0" borderId="41" xfId="2" applyNumberFormat="1" applyFont="1" applyFill="1" applyBorder="1" applyAlignment="1">
      <alignment horizontal="right" vertical="center"/>
    </xf>
    <xf numFmtId="178" fontId="5" fillId="0" borderId="37" xfId="2" applyNumberFormat="1" applyFont="1" applyFill="1" applyBorder="1" applyAlignment="1" applyProtection="1">
      <alignment horizontal="right" vertical="center"/>
      <protection locked="0"/>
    </xf>
    <xf numFmtId="178" fontId="5" fillId="0" borderId="35" xfId="2" applyNumberFormat="1" applyFont="1" applyFill="1" applyBorder="1" applyAlignment="1" applyProtection="1">
      <alignment horizontal="right" vertical="center"/>
      <protection locked="0"/>
    </xf>
    <xf numFmtId="0" fontId="6" fillId="0" borderId="53" xfId="0" applyFont="1" applyBorder="1" applyAlignment="1">
      <alignment horizontal="right" vertical="center"/>
    </xf>
    <xf numFmtId="0" fontId="6" fillId="0" borderId="44" xfId="0" applyFont="1" applyBorder="1" applyAlignment="1">
      <alignment horizontal="right" vertical="center"/>
    </xf>
    <xf numFmtId="0" fontId="6" fillId="0" borderId="54" xfId="0" applyFont="1" applyBorder="1" applyAlignment="1">
      <alignment horizontal="right" vertical="center"/>
    </xf>
    <xf numFmtId="0" fontId="9" fillId="0" borderId="16" xfId="2" applyFont="1" applyFill="1" applyBorder="1" applyAlignment="1">
      <alignment horizontal="center" vertical="center" wrapText="1" shrinkToFit="1"/>
    </xf>
    <xf numFmtId="0" fontId="8" fillId="0" borderId="0" xfId="2" applyFont="1" applyFill="1" applyBorder="1" applyAlignment="1">
      <alignment horizontal="right" vertical="center"/>
    </xf>
    <xf numFmtId="176" fontId="5" fillId="0" borderId="0" xfId="2" applyNumberFormat="1" applyFont="1" applyFill="1" applyBorder="1" applyAlignment="1">
      <alignment horizontal="right" vertical="center"/>
    </xf>
    <xf numFmtId="176" fontId="5" fillId="4" borderId="14" xfId="2" applyNumberFormat="1" applyFont="1" applyFill="1" applyBorder="1" applyAlignment="1">
      <alignment horizontal="right" vertical="center"/>
    </xf>
    <xf numFmtId="176" fontId="5" fillId="4" borderId="29" xfId="2" applyNumberFormat="1" applyFont="1" applyFill="1" applyBorder="1" applyAlignment="1">
      <alignment horizontal="right" vertical="center"/>
    </xf>
    <xf numFmtId="177" fontId="5" fillId="3" borderId="43" xfId="2" applyNumberFormat="1" applyFont="1" applyFill="1" applyBorder="1" applyAlignment="1" applyProtection="1">
      <alignment horizontal="right" vertical="center"/>
    </xf>
    <xf numFmtId="177" fontId="5" fillId="3" borderId="7" xfId="2" applyNumberFormat="1" applyFont="1" applyFill="1" applyBorder="1" applyAlignment="1" applyProtection="1">
      <alignment horizontal="right" vertical="center"/>
    </xf>
    <xf numFmtId="177" fontId="5" fillId="3" borderId="35" xfId="2" applyNumberFormat="1" applyFont="1" applyFill="1" applyBorder="1" applyAlignment="1" applyProtection="1">
      <alignment horizontal="right" vertical="center"/>
    </xf>
    <xf numFmtId="177" fontId="5" fillId="0" borderId="39" xfId="2" applyNumberFormat="1" applyFont="1" applyFill="1" applyBorder="1" applyAlignment="1">
      <alignment horizontal="right" vertical="center"/>
    </xf>
    <xf numFmtId="177" fontId="5" fillId="0" borderId="3" xfId="2" applyNumberFormat="1" applyFont="1" applyFill="1" applyBorder="1" applyAlignment="1" applyProtection="1">
      <alignment horizontal="right" vertical="center"/>
      <protection locked="0"/>
    </xf>
    <xf numFmtId="177" fontId="5" fillId="0" borderId="40" xfId="2" applyNumberFormat="1" applyFont="1" applyFill="1" applyBorder="1" applyAlignment="1">
      <alignment horizontal="right" vertical="center"/>
    </xf>
    <xf numFmtId="177" fontId="5" fillId="0" borderId="30" xfId="2" applyNumberFormat="1" applyFont="1" applyFill="1" applyBorder="1" applyAlignment="1" applyProtection="1">
      <alignment horizontal="right" vertical="center"/>
      <protection locked="0"/>
    </xf>
    <xf numFmtId="177" fontId="5" fillId="0" borderId="41" xfId="2" applyNumberFormat="1" applyFont="1" applyFill="1" applyBorder="1" applyAlignment="1">
      <alignment horizontal="right" vertical="center"/>
    </xf>
    <xf numFmtId="177" fontId="5" fillId="0" borderId="37" xfId="2" applyNumberFormat="1" applyFont="1" applyFill="1" applyBorder="1" applyAlignment="1" applyProtection="1">
      <alignment horizontal="right" vertical="center"/>
      <protection locked="0"/>
    </xf>
    <xf numFmtId="177" fontId="5" fillId="0" borderId="55" xfId="2" applyNumberFormat="1" applyFont="1" applyFill="1" applyBorder="1" applyAlignment="1">
      <alignment horizontal="right" vertical="center"/>
    </xf>
    <xf numFmtId="176" fontId="10" fillId="0" borderId="0" xfId="2" applyNumberFormat="1" applyFont="1" applyFill="1" applyBorder="1" applyAlignment="1">
      <alignment horizontal="left"/>
    </xf>
    <xf numFmtId="176" fontId="5" fillId="0" borderId="0" xfId="2" applyNumberFormat="1" applyFont="1" applyFill="1" applyBorder="1" applyAlignment="1">
      <alignment vertical="center" wrapText="1"/>
    </xf>
    <xf numFmtId="176" fontId="5" fillId="0" borderId="0" xfId="2" applyNumberFormat="1" applyFont="1" applyFill="1" applyBorder="1" applyAlignment="1">
      <alignment vertical="center"/>
    </xf>
    <xf numFmtId="0" fontId="5" fillId="4" borderId="14" xfId="2" applyFont="1" applyFill="1" applyBorder="1" applyAlignment="1">
      <alignment vertical="center" shrinkToFit="1"/>
    </xf>
    <xf numFmtId="177" fontId="5" fillId="3" borderId="31" xfId="2" applyNumberFormat="1" applyFont="1" applyFill="1" applyBorder="1" applyAlignment="1">
      <alignment horizontal="right" vertical="center"/>
    </xf>
    <xf numFmtId="177" fontId="5" fillId="3" borderId="15" xfId="2" applyNumberFormat="1" applyFont="1" applyFill="1" applyBorder="1" applyAlignment="1">
      <alignment horizontal="right" vertical="center"/>
    </xf>
    <xf numFmtId="177" fontId="5" fillId="3" borderId="34" xfId="2" applyNumberFormat="1" applyFont="1" applyFill="1" applyBorder="1" applyAlignment="1">
      <alignment horizontal="right" vertical="center"/>
    </xf>
    <xf numFmtId="0" fontId="6" fillId="0" borderId="0" xfId="0" applyFont="1" applyBorder="1" applyAlignment="1">
      <alignment horizontal="right" vertical="center"/>
    </xf>
    <xf numFmtId="177" fontId="5" fillId="0" borderId="1" xfId="2" applyNumberFormat="1" applyFont="1" applyFill="1" applyBorder="1" applyAlignment="1">
      <alignment horizontal="right" vertical="center"/>
    </xf>
    <xf numFmtId="0" fontId="6" fillId="0" borderId="0" xfId="0" applyFont="1" applyFill="1" applyBorder="1" applyAlignment="1">
      <alignment horizontal="right" vertical="center"/>
    </xf>
    <xf numFmtId="177" fontId="5" fillId="0" borderId="0" xfId="2" applyNumberFormat="1" applyFont="1" applyFill="1" applyBorder="1" applyAlignment="1" applyProtection="1">
      <alignment horizontal="right" vertical="center"/>
      <protection locked="0"/>
    </xf>
    <xf numFmtId="176" fontId="5" fillId="0" borderId="56" xfId="2" applyNumberFormat="1" applyFont="1" applyFill="1" applyBorder="1" applyAlignment="1">
      <alignment horizontal="right" vertical="center"/>
    </xf>
    <xf numFmtId="0" fontId="6" fillId="0" borderId="60" xfId="2" applyFont="1" applyFill="1" applyBorder="1" applyAlignment="1">
      <alignment horizontal="center" vertical="center" wrapText="1" shrinkToFit="1"/>
    </xf>
    <xf numFmtId="178" fontId="5" fillId="3" borderId="43" xfId="2" applyNumberFormat="1" applyFont="1" applyFill="1" applyBorder="1" applyAlignment="1" applyProtection="1">
      <alignment horizontal="right" vertical="center"/>
      <protection locked="0"/>
    </xf>
    <xf numFmtId="178" fontId="5" fillId="3" borderId="7" xfId="2" applyNumberFormat="1" applyFont="1" applyFill="1" applyBorder="1" applyAlignment="1" applyProtection="1">
      <alignment horizontal="right" vertical="center"/>
      <protection locked="0"/>
    </xf>
    <xf numFmtId="178" fontId="5" fillId="3" borderId="35" xfId="2" applyNumberFormat="1" applyFont="1" applyFill="1" applyBorder="1" applyAlignment="1" applyProtection="1">
      <alignment horizontal="right" vertical="center"/>
      <protection locked="0"/>
    </xf>
    <xf numFmtId="177" fontId="5" fillId="0" borderId="50" xfId="2" applyNumberFormat="1" applyFont="1" applyFill="1" applyBorder="1" applyAlignment="1">
      <alignment horizontal="center" vertical="center"/>
    </xf>
    <xf numFmtId="178" fontId="5" fillId="0" borderId="53" xfId="2" applyNumberFormat="1" applyFont="1" applyFill="1" applyBorder="1" applyAlignment="1" applyProtection="1">
      <alignment horizontal="right" vertical="center"/>
      <protection locked="0"/>
    </xf>
    <xf numFmtId="178" fontId="5" fillId="0" borderId="44" xfId="2" applyNumberFormat="1" applyFont="1" applyFill="1" applyBorder="1" applyAlignment="1" applyProtection="1">
      <alignment horizontal="right" vertical="center"/>
      <protection locked="0"/>
    </xf>
    <xf numFmtId="0" fontId="6" fillId="0" borderId="3" xfId="2" applyFont="1" applyFill="1" applyBorder="1" applyAlignment="1">
      <alignment horizontal="center" vertical="center" shrinkToFit="1"/>
    </xf>
    <xf numFmtId="0" fontId="8" fillId="0" borderId="0" xfId="2" applyFont="1" applyFill="1" applyBorder="1" applyAlignment="1">
      <alignment vertical="center" wrapText="1"/>
    </xf>
    <xf numFmtId="0" fontId="8" fillId="0" borderId="0" xfId="2" applyFont="1" applyFill="1" applyBorder="1" applyAlignment="1">
      <alignment vertical="center"/>
    </xf>
    <xf numFmtId="0" fontId="5" fillId="5" borderId="14" xfId="2" applyFont="1" applyFill="1" applyBorder="1" applyAlignment="1">
      <alignment vertical="center" shrinkToFit="1"/>
    </xf>
    <xf numFmtId="176" fontId="5" fillId="5" borderId="14" xfId="2" applyNumberFormat="1" applyFont="1" applyFill="1" applyBorder="1" applyAlignment="1">
      <alignment horizontal="right" vertical="center"/>
    </xf>
    <xf numFmtId="177" fontId="5" fillId="2" borderId="64" xfId="2" applyNumberFormat="1" applyFont="1" applyFill="1" applyBorder="1" applyAlignment="1" applyProtection="1">
      <alignment horizontal="right" vertical="center"/>
      <protection locked="0"/>
    </xf>
    <xf numFmtId="177" fontId="5" fillId="0" borderId="65" xfId="2" applyNumberFormat="1" applyFont="1" applyFill="1" applyBorder="1" applyAlignment="1">
      <alignment horizontal="right" vertical="center"/>
    </xf>
    <xf numFmtId="178" fontId="5" fillId="0" borderId="41" xfId="2" applyNumberFormat="1" applyFont="1" applyFill="1" applyBorder="1" applyAlignment="1" applyProtection="1">
      <alignment horizontal="right" vertical="center"/>
      <protection locked="0"/>
    </xf>
    <xf numFmtId="176" fontId="5" fillId="0" borderId="43" xfId="2" applyNumberFormat="1" applyFont="1" applyFill="1" applyBorder="1" applyAlignment="1" applyProtection="1">
      <alignment horizontal="right" vertical="center"/>
    </xf>
    <xf numFmtId="176" fontId="5" fillId="0" borderId="7" xfId="2" applyNumberFormat="1" applyFont="1" applyFill="1" applyBorder="1" applyAlignment="1" applyProtection="1">
      <alignment horizontal="right" vertical="center"/>
    </xf>
    <xf numFmtId="0" fontId="6" fillId="0" borderId="22" xfId="0" applyFont="1" applyBorder="1" applyAlignment="1">
      <alignment horizontal="right" vertical="center"/>
    </xf>
    <xf numFmtId="0" fontId="5" fillId="0" borderId="22" xfId="2" applyFont="1" applyFill="1" applyBorder="1" applyAlignment="1">
      <alignment vertical="center" shrinkToFit="1"/>
    </xf>
    <xf numFmtId="177" fontId="5" fillId="0" borderId="22" xfId="2" applyNumberFormat="1" applyFont="1" applyFill="1" applyBorder="1" applyAlignment="1" applyProtection="1">
      <alignment horizontal="right" vertical="center"/>
      <protection locked="0"/>
    </xf>
    <xf numFmtId="177" fontId="5" fillId="0" borderId="24" xfId="2" applyNumberFormat="1" applyFont="1" applyFill="1" applyBorder="1" applyAlignment="1">
      <alignment horizontal="right" vertical="center"/>
    </xf>
    <xf numFmtId="38" fontId="10" fillId="0" borderId="69" xfId="1" applyFont="1" applyFill="1" applyBorder="1" applyAlignment="1">
      <alignment vertical="center"/>
    </xf>
    <xf numFmtId="0" fontId="6" fillId="0" borderId="44" xfId="2" applyFont="1" applyFill="1" applyBorder="1" applyAlignment="1">
      <alignment horizontal="center" vertical="center" shrinkToFit="1"/>
    </xf>
    <xf numFmtId="176" fontId="8" fillId="0" borderId="0" xfId="2" applyNumberFormat="1" applyFont="1" applyFill="1" applyBorder="1" applyAlignment="1">
      <alignment horizontal="center" vertical="center"/>
    </xf>
    <xf numFmtId="0" fontId="10" fillId="0" borderId="0" xfId="2" applyFont="1" applyFill="1" applyBorder="1" applyAlignment="1">
      <alignment horizontal="center" vertical="center"/>
    </xf>
    <xf numFmtId="0" fontId="5" fillId="0" borderId="0" xfId="2" applyFont="1" applyFill="1" applyBorder="1" applyAlignment="1">
      <alignment horizontal="right" vertical="center"/>
    </xf>
    <xf numFmtId="0" fontId="5" fillId="0" borderId="0" xfId="2" applyFont="1" applyFill="1" applyAlignment="1">
      <alignment horizontal="center" vertical="center" shrinkToFit="1"/>
    </xf>
    <xf numFmtId="0" fontId="5" fillId="0" borderId="70" xfId="2" applyFont="1" applyFill="1" applyBorder="1" applyAlignment="1">
      <alignment horizontal="center" vertical="center" shrinkToFit="1"/>
    </xf>
    <xf numFmtId="0" fontId="6" fillId="0" borderId="72" xfId="2" applyFont="1" applyFill="1" applyBorder="1" applyAlignment="1">
      <alignment horizontal="center" vertical="center" shrinkToFit="1"/>
    </xf>
    <xf numFmtId="177" fontId="5" fillId="0" borderId="51" xfId="2" applyNumberFormat="1" applyFont="1" applyFill="1" applyBorder="1" applyAlignment="1">
      <alignment horizontal="center" vertical="center"/>
    </xf>
    <xf numFmtId="176" fontId="5" fillId="5" borderId="29" xfId="2" applyNumberFormat="1" applyFont="1" applyFill="1" applyBorder="1" applyAlignment="1">
      <alignment horizontal="right" vertical="center"/>
    </xf>
    <xf numFmtId="176" fontId="5" fillId="0" borderId="0" xfId="2" applyNumberFormat="1" applyFont="1" applyFill="1" applyBorder="1" applyAlignment="1">
      <alignment horizontal="center" vertical="center"/>
    </xf>
    <xf numFmtId="176" fontId="13" fillId="0" borderId="29" xfId="2" applyNumberFormat="1" applyFont="1" applyFill="1" applyBorder="1" applyAlignment="1">
      <alignment horizontal="right" vertical="center"/>
    </xf>
    <xf numFmtId="176" fontId="13" fillId="0" borderId="14" xfId="2" applyNumberFormat="1" applyFont="1" applyFill="1" applyBorder="1" applyAlignment="1">
      <alignment horizontal="right" vertical="center"/>
    </xf>
    <xf numFmtId="176" fontId="13" fillId="5" borderId="14" xfId="2" applyNumberFormat="1" applyFont="1" applyFill="1" applyBorder="1" applyAlignment="1">
      <alignment horizontal="right" vertical="center"/>
    </xf>
    <xf numFmtId="176" fontId="13" fillId="0" borderId="36" xfId="2" applyNumberFormat="1" applyFont="1" applyFill="1" applyBorder="1" applyAlignment="1">
      <alignment horizontal="right" vertical="center"/>
    </xf>
    <xf numFmtId="176" fontId="5" fillId="0" borderId="0" xfId="2" applyNumberFormat="1" applyFont="1" applyFill="1" applyBorder="1" applyAlignment="1">
      <alignment horizontal="center" vertical="center"/>
    </xf>
    <xf numFmtId="0" fontId="5" fillId="0" borderId="0" xfId="2" applyFont="1" applyFill="1" applyBorder="1" applyAlignment="1">
      <alignment horizontal="center" vertical="center" wrapText="1"/>
    </xf>
    <xf numFmtId="0" fontId="6" fillId="0" borderId="0" xfId="2" applyFont="1" applyFill="1" applyBorder="1" applyAlignment="1">
      <alignment horizontal="center" vertical="center" textRotation="255"/>
    </xf>
    <xf numFmtId="0" fontId="6" fillId="0" borderId="0" xfId="2" applyFont="1" applyFill="1" applyBorder="1" applyAlignment="1">
      <alignment horizontal="center" vertical="center" textRotation="255" wrapText="1" shrinkToFit="1"/>
    </xf>
    <xf numFmtId="177" fontId="5" fillId="0" borderId="0" xfId="2" applyNumberFormat="1" applyFont="1" applyFill="1" applyBorder="1" applyAlignment="1" applyProtection="1">
      <alignment horizontal="center" vertical="center"/>
    </xf>
    <xf numFmtId="0" fontId="6" fillId="0" borderId="73" xfId="0" applyFont="1" applyBorder="1" applyAlignment="1">
      <alignment horizontal="right" vertical="center"/>
    </xf>
    <xf numFmtId="0" fontId="5" fillId="0" borderId="67" xfId="2" applyFont="1" applyFill="1" applyBorder="1" applyAlignment="1">
      <alignment vertical="center" shrinkToFit="1"/>
    </xf>
    <xf numFmtId="177" fontId="5" fillId="0" borderId="67" xfId="2" applyNumberFormat="1" applyFont="1" applyFill="1" applyBorder="1" applyAlignment="1" applyProtection="1">
      <alignment horizontal="right" vertical="center"/>
      <protection locked="0"/>
    </xf>
    <xf numFmtId="177" fontId="5" fillId="0" borderId="68" xfId="2" applyNumberFormat="1" applyFont="1" applyFill="1" applyBorder="1" applyAlignment="1">
      <alignment horizontal="right" vertical="center"/>
    </xf>
    <xf numFmtId="0" fontId="6" fillId="0" borderId="20" xfId="2" applyFont="1" applyFill="1" applyBorder="1" applyAlignment="1">
      <alignment horizontal="center" vertical="center" textRotation="255" wrapText="1" shrinkToFit="1"/>
    </xf>
    <xf numFmtId="0" fontId="6" fillId="0" borderId="21" xfId="2" applyFont="1" applyFill="1" applyBorder="1" applyAlignment="1">
      <alignment horizontal="center" vertical="center" textRotation="255" wrapText="1" shrinkToFit="1"/>
    </xf>
    <xf numFmtId="0" fontId="6" fillId="0" borderId="28" xfId="2" applyFont="1" applyFill="1" applyBorder="1" applyAlignment="1">
      <alignment horizontal="center" vertical="center" textRotation="255" wrapText="1" shrinkToFit="1"/>
    </xf>
    <xf numFmtId="176" fontId="5" fillId="0" borderId="66" xfId="2" applyNumberFormat="1" applyFont="1" applyFill="1" applyBorder="1" applyAlignment="1">
      <alignment horizontal="center" vertical="center"/>
    </xf>
    <xf numFmtId="176" fontId="5" fillId="0" borderId="67" xfId="2" applyNumberFormat="1" applyFont="1" applyFill="1" applyBorder="1" applyAlignment="1">
      <alignment horizontal="center" vertical="center"/>
    </xf>
    <xf numFmtId="0" fontId="5" fillId="0" borderId="0" xfId="2" applyFont="1" applyFill="1" applyBorder="1" applyAlignment="1">
      <alignment horizontal="center" vertical="center" wrapText="1"/>
    </xf>
    <xf numFmtId="0" fontId="5" fillId="0" borderId="25" xfId="2" applyFont="1" applyFill="1" applyBorder="1" applyAlignment="1">
      <alignment horizontal="center" vertical="center" shrinkToFit="1"/>
    </xf>
    <xf numFmtId="0" fontId="5" fillId="0" borderId="26" xfId="2" applyFont="1" applyFill="1" applyBorder="1" applyAlignment="1">
      <alignment horizontal="center" vertical="center" shrinkToFit="1"/>
    </xf>
    <xf numFmtId="0" fontId="5" fillId="0" borderId="23" xfId="2" applyFont="1" applyFill="1" applyBorder="1" applyAlignment="1">
      <alignment horizontal="center" vertical="center" shrinkToFit="1"/>
    </xf>
    <xf numFmtId="0" fontId="5" fillId="0" borderId="27" xfId="2" applyFont="1" applyFill="1" applyBorder="1" applyAlignment="1">
      <alignment horizontal="center" vertical="center" shrinkToFit="1"/>
    </xf>
    <xf numFmtId="0" fontId="5" fillId="0" borderId="0" xfId="2" applyFont="1" applyFill="1" applyBorder="1" applyAlignment="1">
      <alignment horizontal="center" vertical="center" shrinkToFit="1"/>
    </xf>
    <xf numFmtId="0" fontId="5" fillId="0" borderId="1" xfId="2" applyFont="1" applyFill="1" applyBorder="1" applyAlignment="1">
      <alignment horizontal="center" vertical="center" shrinkToFit="1"/>
    </xf>
    <xf numFmtId="0" fontId="6" fillId="0" borderId="18" xfId="2" applyFont="1" applyFill="1" applyBorder="1" applyAlignment="1">
      <alignment horizontal="center" vertical="center" textRotation="255"/>
    </xf>
    <xf numFmtId="0" fontId="6" fillId="0" borderId="19" xfId="2" applyFont="1" applyFill="1" applyBorder="1" applyAlignment="1">
      <alignment horizontal="center" vertical="center" textRotation="255"/>
    </xf>
    <xf numFmtId="0" fontId="6" fillId="0" borderId="5" xfId="2" applyFont="1" applyFill="1" applyBorder="1" applyAlignment="1">
      <alignment horizontal="center" vertical="center" textRotation="255"/>
    </xf>
    <xf numFmtId="0" fontId="6" fillId="0" borderId="7" xfId="2" applyFont="1" applyFill="1" applyBorder="1" applyAlignment="1">
      <alignment horizontal="center" vertical="center" wrapText="1" shrinkToFit="1"/>
    </xf>
    <xf numFmtId="0" fontId="6" fillId="0" borderId="44" xfId="2" applyFont="1" applyFill="1" applyBorder="1" applyAlignment="1">
      <alignment horizontal="center" vertical="center" wrapText="1" shrinkToFit="1"/>
    </xf>
    <xf numFmtId="0" fontId="6" fillId="0" borderId="39" xfId="2" applyFont="1" applyFill="1" applyBorder="1" applyAlignment="1">
      <alignment horizontal="center" vertical="center" wrapText="1" shrinkToFit="1"/>
    </xf>
    <xf numFmtId="0" fontId="6" fillId="0" borderId="7" xfId="2" applyFont="1" applyFill="1" applyBorder="1" applyAlignment="1">
      <alignment horizontal="center" vertical="center" shrinkToFit="1"/>
    </xf>
    <xf numFmtId="0" fontId="6" fillId="0" borderId="44" xfId="2" applyFont="1" applyFill="1" applyBorder="1" applyAlignment="1">
      <alignment horizontal="center" vertical="center" shrinkToFit="1"/>
    </xf>
    <xf numFmtId="0" fontId="7" fillId="0" borderId="22" xfId="2" applyFont="1" applyFill="1" applyBorder="1" applyAlignment="1">
      <alignment horizontal="right" vertical="center"/>
    </xf>
    <xf numFmtId="0" fontId="6" fillId="0" borderId="12" xfId="2" applyFont="1" applyFill="1" applyBorder="1" applyAlignment="1">
      <alignment horizontal="center" vertical="center" shrinkToFit="1"/>
    </xf>
    <xf numFmtId="0" fontId="6" fillId="0" borderId="2" xfId="2" applyFont="1" applyFill="1" applyBorder="1" applyAlignment="1">
      <alignment horizontal="center" vertical="center" shrinkToFit="1"/>
    </xf>
    <xf numFmtId="0" fontId="6" fillId="0" borderId="13" xfId="2" applyFont="1" applyFill="1" applyBorder="1" applyAlignment="1">
      <alignment horizontal="center" vertical="center" shrinkToFit="1"/>
    </xf>
    <xf numFmtId="0" fontId="6" fillId="0" borderId="38" xfId="2" applyFont="1" applyFill="1" applyBorder="1" applyAlignment="1">
      <alignment horizontal="center" vertical="center" shrinkToFit="1"/>
    </xf>
    <xf numFmtId="0" fontId="6" fillId="0" borderId="6" xfId="2" applyFont="1" applyFill="1" applyBorder="1" applyAlignment="1">
      <alignment horizontal="center" vertical="center" shrinkToFit="1"/>
    </xf>
    <xf numFmtId="0" fontId="6" fillId="0" borderId="8"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9" xfId="2" applyFont="1" applyFill="1" applyBorder="1" applyAlignment="1">
      <alignment horizontal="center" vertical="center" textRotation="255" shrinkToFit="1"/>
    </xf>
    <xf numFmtId="177" fontId="5" fillId="0" borderId="66" xfId="2" applyNumberFormat="1" applyFont="1" applyFill="1" applyBorder="1" applyAlignment="1" applyProtection="1">
      <alignment horizontal="center" vertical="center"/>
    </xf>
    <xf numFmtId="177" fontId="5" fillId="0" borderId="67" xfId="2" applyNumberFormat="1" applyFont="1" applyFill="1" applyBorder="1" applyAlignment="1" applyProtection="1">
      <alignment horizontal="center" vertical="center"/>
    </xf>
    <xf numFmtId="177" fontId="5" fillId="0" borderId="68" xfId="2" applyNumberFormat="1" applyFont="1" applyFill="1" applyBorder="1" applyAlignment="1" applyProtection="1">
      <alignment horizontal="center" vertical="center"/>
    </xf>
    <xf numFmtId="0" fontId="6" fillId="0" borderId="61" xfId="2" applyFont="1" applyFill="1" applyBorder="1" applyAlignment="1">
      <alignment horizontal="center" vertical="center" shrinkToFit="1"/>
    </xf>
    <xf numFmtId="0" fontId="6" fillId="0" borderId="62" xfId="2" applyFont="1" applyFill="1" applyBorder="1" applyAlignment="1">
      <alignment horizontal="center" vertical="center" shrinkToFit="1"/>
    </xf>
    <xf numFmtId="0" fontId="6" fillId="0" borderId="63" xfId="2" applyFont="1" applyFill="1" applyBorder="1" applyAlignment="1">
      <alignment horizontal="center" vertical="center" shrinkToFit="1"/>
    </xf>
    <xf numFmtId="176" fontId="5" fillId="0" borderId="59" xfId="2" applyNumberFormat="1" applyFont="1" applyFill="1" applyBorder="1" applyAlignment="1">
      <alignment horizontal="center" vertical="center"/>
    </xf>
    <xf numFmtId="176" fontId="5" fillId="0" borderId="57" xfId="2" applyNumberFormat="1" applyFont="1" applyFill="1" applyBorder="1" applyAlignment="1">
      <alignment horizontal="center" vertical="center"/>
    </xf>
    <xf numFmtId="177" fontId="5" fillId="0" borderId="59" xfId="2" applyNumberFormat="1" applyFont="1" applyFill="1" applyBorder="1" applyAlignment="1" applyProtection="1">
      <alignment horizontal="center" vertical="center"/>
    </xf>
    <xf numFmtId="177" fontId="5" fillId="0" borderId="57" xfId="2" applyNumberFormat="1" applyFont="1" applyFill="1" applyBorder="1" applyAlignment="1" applyProtection="1">
      <alignment horizontal="center" vertical="center"/>
    </xf>
    <xf numFmtId="177" fontId="5" fillId="0" borderId="58" xfId="2" applyNumberFormat="1" applyFont="1" applyFill="1" applyBorder="1" applyAlignment="1" applyProtection="1">
      <alignment horizontal="center" vertical="center"/>
    </xf>
    <xf numFmtId="176" fontId="5" fillId="0" borderId="58" xfId="2" applyNumberFormat="1" applyFont="1" applyFill="1" applyBorder="1" applyAlignment="1">
      <alignment horizontal="center" vertical="center"/>
    </xf>
    <xf numFmtId="176" fontId="5" fillId="0" borderId="0" xfId="2" applyNumberFormat="1" applyFont="1" applyFill="1" applyBorder="1" applyAlignment="1">
      <alignment horizontal="center" vertical="center"/>
    </xf>
    <xf numFmtId="176" fontId="5" fillId="0" borderId="0" xfId="2" applyNumberFormat="1" applyFont="1" applyFill="1" applyBorder="1" applyAlignment="1">
      <alignment horizontal="center" vertical="center" wrapText="1"/>
    </xf>
    <xf numFmtId="176" fontId="10" fillId="0" borderId="0" xfId="2" applyNumberFormat="1" applyFont="1" applyFill="1" applyBorder="1" applyAlignment="1">
      <alignment horizontal="center" vertical="center" wrapText="1"/>
    </xf>
    <xf numFmtId="176" fontId="10" fillId="0" borderId="0" xfId="2" applyNumberFormat="1" applyFont="1" applyFill="1" applyBorder="1" applyAlignment="1">
      <alignment horizontal="center" vertical="center"/>
    </xf>
    <xf numFmtId="0" fontId="10" fillId="0" borderId="0" xfId="2" applyFont="1" applyFill="1" applyBorder="1" applyAlignment="1">
      <alignment horizontal="left" vertical="center"/>
    </xf>
    <xf numFmtId="0" fontId="5" fillId="0" borderId="0" xfId="2" applyFont="1" applyFill="1" applyAlignment="1">
      <alignment horizontal="center" vertical="center" shrinkToFit="1"/>
    </xf>
    <xf numFmtId="0" fontId="5" fillId="0" borderId="0" xfId="2" applyFont="1" applyFill="1" applyBorder="1" applyAlignment="1">
      <alignment horizontal="left" vertical="center"/>
    </xf>
    <xf numFmtId="0" fontId="5" fillId="0" borderId="0" xfId="2" applyFont="1" applyFill="1" applyBorder="1" applyAlignment="1">
      <alignment horizontal="left" vertical="top" wrapText="1"/>
    </xf>
    <xf numFmtId="0" fontId="5" fillId="0" borderId="70" xfId="2" applyFont="1" applyFill="1" applyBorder="1" applyAlignment="1">
      <alignment horizontal="center" vertical="center" shrinkToFit="1"/>
    </xf>
    <xf numFmtId="0" fontId="12" fillId="3" borderId="0" xfId="2" applyFont="1" applyFill="1" applyAlignment="1" applyProtection="1">
      <alignment horizontal="center" vertical="center"/>
      <protection locked="0"/>
    </xf>
    <xf numFmtId="0" fontId="5" fillId="3" borderId="0" xfId="2" applyFont="1" applyFill="1" applyAlignment="1" applyProtection="1">
      <alignment horizontal="center" vertical="center"/>
      <protection locked="0"/>
    </xf>
    <xf numFmtId="0" fontId="5" fillId="3" borderId="70" xfId="2" applyFont="1" applyFill="1" applyBorder="1" applyAlignment="1" applyProtection="1">
      <alignment horizontal="center" vertical="center"/>
      <protection locked="0"/>
    </xf>
    <xf numFmtId="0" fontId="5" fillId="3" borderId="71" xfId="2" applyFont="1" applyFill="1" applyBorder="1" applyAlignment="1" applyProtection="1">
      <alignment horizontal="center" vertical="center"/>
      <protection locked="0"/>
    </xf>
    <xf numFmtId="176" fontId="5" fillId="0" borderId="74" xfId="2" applyNumberFormat="1" applyFont="1" applyFill="1" applyBorder="1" applyAlignment="1">
      <alignment horizontal="right" vertical="center"/>
    </xf>
    <xf numFmtId="0" fontId="6" fillId="0" borderId="75" xfId="2" applyFont="1" applyFill="1" applyBorder="1" applyAlignment="1">
      <alignment horizontal="center" vertical="center" textRotation="255" shrinkToFit="1"/>
    </xf>
    <xf numFmtId="0" fontId="6" fillId="0" borderId="76" xfId="2" applyFont="1" applyFill="1" applyBorder="1" applyAlignment="1">
      <alignment horizontal="center" vertical="center" textRotation="255" wrapText="1" shrinkToFit="1"/>
    </xf>
    <xf numFmtId="0" fontId="5" fillId="0" borderId="71" xfId="2" applyFont="1" applyFill="1" applyBorder="1" applyAlignment="1">
      <alignment horizontal="center" vertical="center" shrinkToFit="1"/>
    </xf>
    <xf numFmtId="0" fontId="5" fillId="0" borderId="77" xfId="2" applyFont="1" applyFill="1" applyBorder="1" applyAlignment="1">
      <alignment horizontal="center" vertical="center" shrinkToFit="1"/>
    </xf>
    <xf numFmtId="0" fontId="5" fillId="0" borderId="78" xfId="2" applyFont="1" applyFill="1" applyBorder="1" applyAlignment="1">
      <alignment horizontal="center" vertical="center" shrinkToFit="1"/>
    </xf>
    <xf numFmtId="0" fontId="5" fillId="0" borderId="79" xfId="2" applyFont="1" applyFill="1" applyBorder="1" applyAlignment="1">
      <alignment horizontal="center" vertical="center" shrinkToFit="1"/>
    </xf>
    <xf numFmtId="0" fontId="5" fillId="0" borderId="80" xfId="2" applyFont="1" applyFill="1" applyBorder="1" applyAlignment="1">
      <alignment horizontal="center" vertical="center" shrinkToFit="1"/>
    </xf>
    <xf numFmtId="0" fontId="5" fillId="0" borderId="81" xfId="2" applyFont="1" applyFill="1" applyBorder="1" applyAlignment="1">
      <alignment horizontal="center" vertical="center" shrinkToFit="1"/>
    </xf>
    <xf numFmtId="177" fontId="5" fillId="0" borderId="81" xfId="2" applyNumberFormat="1" applyFont="1" applyFill="1" applyBorder="1" applyAlignment="1">
      <alignment horizontal="center" vertical="center"/>
    </xf>
    <xf numFmtId="177" fontId="5" fillId="0" borderId="79" xfId="2" applyNumberFormat="1" applyFont="1" applyFill="1" applyBorder="1" applyAlignment="1">
      <alignment horizontal="center" vertical="center"/>
    </xf>
    <xf numFmtId="177" fontId="5" fillId="0" borderId="78" xfId="2" applyNumberFormat="1" applyFont="1" applyFill="1" applyBorder="1" applyAlignment="1">
      <alignment horizontal="center" vertical="center"/>
    </xf>
    <xf numFmtId="176" fontId="5" fillId="0" borderId="82" xfId="2" applyNumberFormat="1" applyFont="1" applyFill="1" applyBorder="1" applyAlignment="1">
      <alignment horizontal="center" vertical="center"/>
    </xf>
    <xf numFmtId="0" fontId="6" fillId="0" borderId="5" xfId="2" applyFont="1" applyFill="1" applyBorder="1" applyAlignment="1">
      <alignment horizontal="center" vertical="center" textRotation="255" shrinkToFit="1"/>
    </xf>
  </cellXfs>
  <cellStyles count="4">
    <cellStyle name="桁区切り" xfId="1" builtinId="6"/>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colors>
    <mruColors>
      <color rgb="FFFDE9D9"/>
      <color rgb="FFFFCCFF"/>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63"/>
  <sheetViews>
    <sheetView tabSelected="1" view="pageBreakPreview" zoomScale="110" zoomScaleNormal="100" zoomScaleSheetLayoutView="110" workbookViewId="0">
      <pane xSplit="2" ySplit="4" topLeftCell="C62" activePane="bottomRight" state="frozen"/>
      <selection pane="topRight" activeCell="C1" sqref="C1"/>
      <selection pane="bottomLeft" activeCell="A5" sqref="A5"/>
      <selection pane="bottomRight" activeCell="I92" sqref="I92"/>
    </sheetView>
  </sheetViews>
  <sheetFormatPr defaultRowHeight="28.5" customHeight="1" x14ac:dyDescent="0.15"/>
  <cols>
    <col min="1" max="1" width="4.25" style="1" customWidth="1"/>
    <col min="2" max="2" width="4.625" style="25" customWidth="1"/>
    <col min="3" max="3" width="10" style="28" bestFit="1" customWidth="1"/>
    <col min="4" max="4" width="4.5" style="26" bestFit="1" customWidth="1"/>
    <col min="5" max="5" width="8.625" style="7" customWidth="1"/>
    <col min="6" max="6" width="9.75" style="7" bestFit="1" customWidth="1"/>
    <col min="7" max="7" width="6.75" style="7" bestFit="1" customWidth="1"/>
    <col min="8" max="10" width="7" style="7" customWidth="1"/>
    <col min="11" max="14" width="9.75" style="7" customWidth="1"/>
    <col min="15" max="15" width="11.125" style="7" bestFit="1" customWidth="1"/>
    <col min="16" max="16" width="9.75" style="7" customWidth="1"/>
    <col min="17" max="17" width="8.5" style="7" customWidth="1"/>
    <col min="18" max="18" width="11.125" style="7" bestFit="1" customWidth="1"/>
    <col min="19" max="19" width="13.625" style="7" customWidth="1"/>
    <col min="20" max="20" width="23.375" style="3" customWidth="1"/>
    <col min="21" max="21" width="16.875" style="4" customWidth="1"/>
    <col min="22" max="16384" width="9" style="4"/>
  </cols>
  <sheetData>
    <row r="1" spans="1:20" ht="18" thickBot="1" x14ac:dyDescent="0.2">
      <c r="A1" s="181" t="s">
        <v>96</v>
      </c>
      <c r="B1" s="181"/>
      <c r="C1" s="181"/>
      <c r="D1" s="181"/>
      <c r="E1" s="181"/>
      <c r="F1" s="181"/>
      <c r="G1" s="181"/>
      <c r="H1" s="181"/>
      <c r="I1" s="181"/>
      <c r="J1" s="181"/>
      <c r="K1" s="181"/>
      <c r="L1" s="181"/>
      <c r="M1" s="181"/>
      <c r="N1" s="181"/>
      <c r="O1" s="181"/>
      <c r="P1" s="181"/>
      <c r="Q1" s="181"/>
      <c r="R1" s="181"/>
      <c r="S1" s="181"/>
    </row>
    <row r="2" spans="1:20" s="5" customFormat="1" ht="13.5" customHeight="1" x14ac:dyDescent="0.15">
      <c r="A2" s="167" t="s">
        <v>0</v>
      </c>
      <c r="B2" s="168"/>
      <c r="C2" s="169"/>
      <c r="D2" s="182" t="s">
        <v>9</v>
      </c>
      <c r="E2" s="183"/>
      <c r="F2" s="184"/>
      <c r="G2" s="182" t="s">
        <v>10</v>
      </c>
      <c r="H2" s="185"/>
      <c r="I2" s="185"/>
      <c r="J2" s="183"/>
      <c r="K2" s="186"/>
      <c r="L2" s="186"/>
      <c r="M2" s="186"/>
      <c r="N2" s="186"/>
      <c r="O2" s="184"/>
      <c r="P2" s="193" t="s">
        <v>30</v>
      </c>
      <c r="Q2" s="194"/>
      <c r="R2" s="195"/>
      <c r="S2" s="187" t="s">
        <v>8</v>
      </c>
      <c r="T2" s="166"/>
    </row>
    <row r="3" spans="1:20" s="5" customFormat="1" ht="31.5" x14ac:dyDescent="0.15">
      <c r="A3" s="170"/>
      <c r="B3" s="171"/>
      <c r="C3" s="172"/>
      <c r="D3" s="29" t="s">
        <v>11</v>
      </c>
      <c r="E3" s="30" t="s">
        <v>12</v>
      </c>
      <c r="F3" s="31" t="s">
        <v>2</v>
      </c>
      <c r="G3" s="29" t="s">
        <v>13</v>
      </c>
      <c r="H3" s="176" t="s">
        <v>22</v>
      </c>
      <c r="I3" s="177"/>
      <c r="J3" s="178"/>
      <c r="K3" s="179" t="s">
        <v>5</v>
      </c>
      <c r="L3" s="180"/>
      <c r="M3" s="180"/>
      <c r="N3" s="138" t="s">
        <v>65</v>
      </c>
      <c r="O3" s="31" t="s">
        <v>18</v>
      </c>
      <c r="P3" s="116" t="s">
        <v>97</v>
      </c>
      <c r="Q3" s="123" t="s">
        <v>31</v>
      </c>
      <c r="R3" s="31" t="s">
        <v>18</v>
      </c>
      <c r="S3" s="188"/>
      <c r="T3" s="166"/>
    </row>
    <row r="4" spans="1:20" s="5" customFormat="1" ht="22.5" customHeight="1" thickBot="1" x14ac:dyDescent="0.2">
      <c r="A4" s="170"/>
      <c r="B4" s="171"/>
      <c r="C4" s="172"/>
      <c r="D4" s="89" t="s">
        <v>29</v>
      </c>
      <c r="E4" s="59" t="s">
        <v>15</v>
      </c>
      <c r="F4" s="60" t="s">
        <v>3</v>
      </c>
      <c r="G4" s="58" t="s">
        <v>16</v>
      </c>
      <c r="H4" s="59" t="s">
        <v>17</v>
      </c>
      <c r="I4" s="59" t="s">
        <v>17</v>
      </c>
      <c r="J4" s="59" t="s">
        <v>17</v>
      </c>
      <c r="K4" s="61" t="s">
        <v>3</v>
      </c>
      <c r="L4" s="59" t="s">
        <v>3</v>
      </c>
      <c r="M4" s="59" t="s">
        <v>3</v>
      </c>
      <c r="N4" s="144"/>
      <c r="O4" s="62" t="s">
        <v>3</v>
      </c>
      <c r="P4" s="59" t="s">
        <v>17</v>
      </c>
      <c r="Q4" s="59" t="s">
        <v>15</v>
      </c>
      <c r="R4" s="62" t="s">
        <v>3</v>
      </c>
      <c r="S4" s="188"/>
      <c r="T4" s="166"/>
    </row>
    <row r="5" spans="1:20" s="5" customFormat="1" ht="12" x14ac:dyDescent="0.15">
      <c r="A5" s="173" t="s">
        <v>14</v>
      </c>
      <c r="B5" s="161" t="s">
        <v>53</v>
      </c>
      <c r="C5" s="65"/>
      <c r="D5" s="66" t="s">
        <v>1</v>
      </c>
      <c r="E5" s="67" t="s">
        <v>4</v>
      </c>
      <c r="F5" s="68" t="s">
        <v>7</v>
      </c>
      <c r="G5" s="66" t="s">
        <v>6</v>
      </c>
      <c r="H5" s="69" t="s">
        <v>19</v>
      </c>
      <c r="I5" s="69" t="s">
        <v>20</v>
      </c>
      <c r="J5" s="67" t="s">
        <v>21</v>
      </c>
      <c r="K5" s="70" t="s">
        <v>23</v>
      </c>
      <c r="L5" s="70" t="s">
        <v>24</v>
      </c>
      <c r="M5" s="70" t="s">
        <v>25</v>
      </c>
      <c r="N5" s="70" t="s">
        <v>66</v>
      </c>
      <c r="O5" s="68" t="s">
        <v>67</v>
      </c>
      <c r="P5" s="70" t="s">
        <v>80</v>
      </c>
      <c r="Q5" s="70" t="s">
        <v>68</v>
      </c>
      <c r="R5" s="68" t="s">
        <v>69</v>
      </c>
      <c r="S5" s="71" t="s">
        <v>70</v>
      </c>
      <c r="T5" s="48"/>
    </row>
    <row r="6" spans="1:20" s="7" customFormat="1" ht="15" customHeight="1" x14ac:dyDescent="0.15">
      <c r="A6" s="174"/>
      <c r="B6" s="162"/>
      <c r="C6" s="86" t="s">
        <v>84</v>
      </c>
      <c r="D6" s="32">
        <v>20</v>
      </c>
      <c r="E6" s="50"/>
      <c r="F6" s="34">
        <f>D6*E6</f>
        <v>0</v>
      </c>
      <c r="G6" s="35">
        <v>971</v>
      </c>
      <c r="H6" s="53"/>
      <c r="I6" s="63"/>
      <c r="J6" s="64"/>
      <c r="K6" s="56">
        <f>120*H6</f>
        <v>0</v>
      </c>
      <c r="L6" s="56">
        <f>180*I6</f>
        <v>0</v>
      </c>
      <c r="M6" s="56">
        <f>(G6-300)*J6</f>
        <v>0</v>
      </c>
      <c r="N6" s="56"/>
      <c r="O6" s="34">
        <f t="shared" ref="O6:O17" si="0">K6+L6+M6-N6</f>
        <v>0</v>
      </c>
      <c r="P6" s="131">
        <f>ROUND(G6*0.4,0)</f>
        <v>388</v>
      </c>
      <c r="Q6" s="94"/>
      <c r="R6" s="34">
        <f>P6*Q6</f>
        <v>0</v>
      </c>
      <c r="S6" s="36">
        <f>ROUNDDOWN(F6+O6+R6,0)</f>
        <v>0</v>
      </c>
      <c r="T6" s="6"/>
    </row>
    <row r="7" spans="1:20" s="7" customFormat="1" ht="15" customHeight="1" x14ac:dyDescent="0.15">
      <c r="A7" s="174"/>
      <c r="B7" s="162"/>
      <c r="C7" s="86" t="s">
        <v>85</v>
      </c>
      <c r="D7" s="8">
        <v>20</v>
      </c>
      <c r="E7" s="49"/>
      <c r="F7" s="10">
        <f t="shared" ref="F7:F17" si="1">D7*E7</f>
        <v>0</v>
      </c>
      <c r="G7" s="11">
        <v>823</v>
      </c>
      <c r="H7" s="52"/>
      <c r="I7" s="52"/>
      <c r="J7" s="49"/>
      <c r="K7" s="55">
        <f>120*H7</f>
        <v>0</v>
      </c>
      <c r="L7" s="55">
        <f t="shared" ref="L7:L17" si="2">180*I7</f>
        <v>0</v>
      </c>
      <c r="M7" s="55">
        <f t="shared" ref="M7:M17" si="3">(G7-300)*J7</f>
        <v>0</v>
      </c>
      <c r="N7" s="55"/>
      <c r="O7" s="10">
        <f t="shared" si="0"/>
        <v>0</v>
      </c>
      <c r="P7" s="132">
        <f>ROUND(G7*0.4,0)</f>
        <v>329</v>
      </c>
      <c r="Q7" s="95"/>
      <c r="R7" s="10">
        <f>P7*Q7</f>
        <v>0</v>
      </c>
      <c r="S7" s="12">
        <f t="shared" ref="S7:S17" si="4">ROUNDDOWN(F7+O7+R7,0)</f>
        <v>0</v>
      </c>
      <c r="T7" s="6"/>
    </row>
    <row r="8" spans="1:20" s="7" customFormat="1" ht="15" customHeight="1" x14ac:dyDescent="0.15">
      <c r="A8" s="174"/>
      <c r="B8" s="162"/>
      <c r="C8" s="86" t="s">
        <v>86</v>
      </c>
      <c r="D8" s="8">
        <v>20</v>
      </c>
      <c r="E8" s="49"/>
      <c r="F8" s="10">
        <f t="shared" si="1"/>
        <v>0</v>
      </c>
      <c r="G8" s="11">
        <v>812</v>
      </c>
      <c r="H8" s="52"/>
      <c r="I8" s="52"/>
      <c r="J8" s="49"/>
      <c r="K8" s="55">
        <f t="shared" ref="K8:K17" si="5">120*H8</f>
        <v>0</v>
      </c>
      <c r="L8" s="55">
        <f t="shared" si="2"/>
        <v>0</v>
      </c>
      <c r="M8" s="55">
        <f t="shared" si="3"/>
        <v>0</v>
      </c>
      <c r="N8" s="55"/>
      <c r="O8" s="10">
        <f t="shared" si="0"/>
        <v>0</v>
      </c>
      <c r="P8" s="131">
        <f t="shared" ref="P8:P17" si="6">ROUND(G8*0.4,0)</f>
        <v>325</v>
      </c>
      <c r="Q8" s="95"/>
      <c r="R8" s="10">
        <f t="shared" ref="R8:R17" si="7">P8*Q8</f>
        <v>0</v>
      </c>
      <c r="S8" s="12">
        <f t="shared" si="4"/>
        <v>0</v>
      </c>
      <c r="T8" s="6"/>
    </row>
    <row r="9" spans="1:20" s="7" customFormat="1" ht="15" customHeight="1" x14ac:dyDescent="0.15">
      <c r="A9" s="174"/>
      <c r="B9" s="162"/>
      <c r="C9" s="86" t="s">
        <v>87</v>
      </c>
      <c r="D9" s="8">
        <v>20</v>
      </c>
      <c r="E9" s="49"/>
      <c r="F9" s="10">
        <f t="shared" si="1"/>
        <v>0</v>
      </c>
      <c r="G9" s="11">
        <v>993</v>
      </c>
      <c r="H9" s="52"/>
      <c r="I9" s="52"/>
      <c r="J9" s="49"/>
      <c r="K9" s="55">
        <f t="shared" si="5"/>
        <v>0</v>
      </c>
      <c r="L9" s="55">
        <f t="shared" si="2"/>
        <v>0</v>
      </c>
      <c r="M9" s="55">
        <f t="shared" si="3"/>
        <v>0</v>
      </c>
      <c r="N9" s="55"/>
      <c r="O9" s="10">
        <f t="shared" si="0"/>
        <v>0</v>
      </c>
      <c r="P9" s="132">
        <f t="shared" si="6"/>
        <v>397</v>
      </c>
      <c r="Q9" s="95"/>
      <c r="R9" s="10">
        <f t="shared" si="7"/>
        <v>0</v>
      </c>
      <c r="S9" s="12">
        <f t="shared" si="4"/>
        <v>0</v>
      </c>
      <c r="T9" s="6"/>
    </row>
    <row r="10" spans="1:20" s="7" customFormat="1" ht="15" customHeight="1" x14ac:dyDescent="0.15">
      <c r="A10" s="174"/>
      <c r="B10" s="162"/>
      <c r="C10" s="86" t="s">
        <v>88</v>
      </c>
      <c r="D10" s="8">
        <v>20</v>
      </c>
      <c r="E10" s="49"/>
      <c r="F10" s="10">
        <f t="shared" si="1"/>
        <v>0</v>
      </c>
      <c r="G10" s="11">
        <v>895</v>
      </c>
      <c r="H10" s="52"/>
      <c r="I10" s="52"/>
      <c r="J10" s="49"/>
      <c r="K10" s="55">
        <f t="shared" si="5"/>
        <v>0</v>
      </c>
      <c r="L10" s="55">
        <f t="shared" si="2"/>
        <v>0</v>
      </c>
      <c r="M10" s="55">
        <f t="shared" si="3"/>
        <v>0</v>
      </c>
      <c r="N10" s="55"/>
      <c r="O10" s="10">
        <f t="shared" si="0"/>
        <v>0</v>
      </c>
      <c r="P10" s="131">
        <f t="shared" si="6"/>
        <v>358</v>
      </c>
      <c r="Q10" s="95"/>
      <c r="R10" s="10">
        <f t="shared" si="7"/>
        <v>0</v>
      </c>
      <c r="S10" s="12">
        <f t="shared" si="4"/>
        <v>0</v>
      </c>
      <c r="T10" s="6"/>
    </row>
    <row r="11" spans="1:20" s="7" customFormat="1" ht="15" customHeight="1" x14ac:dyDescent="0.15">
      <c r="A11" s="174"/>
      <c r="B11" s="162"/>
      <c r="C11" s="86" t="s">
        <v>89</v>
      </c>
      <c r="D11" s="8">
        <v>20</v>
      </c>
      <c r="E11" s="49"/>
      <c r="F11" s="10">
        <f t="shared" si="1"/>
        <v>0</v>
      </c>
      <c r="G11" s="11">
        <v>942</v>
      </c>
      <c r="H11" s="52"/>
      <c r="I11" s="52"/>
      <c r="J11" s="49"/>
      <c r="K11" s="55">
        <f t="shared" si="5"/>
        <v>0</v>
      </c>
      <c r="L11" s="55">
        <f t="shared" si="2"/>
        <v>0</v>
      </c>
      <c r="M11" s="55">
        <f t="shared" si="3"/>
        <v>0</v>
      </c>
      <c r="N11" s="55"/>
      <c r="O11" s="10">
        <f t="shared" si="0"/>
        <v>0</v>
      </c>
      <c r="P11" s="132">
        <f t="shared" si="6"/>
        <v>377</v>
      </c>
      <c r="Q11" s="95"/>
      <c r="R11" s="10">
        <f t="shared" si="7"/>
        <v>0</v>
      </c>
      <c r="S11" s="12">
        <f t="shared" si="4"/>
        <v>0</v>
      </c>
      <c r="T11" s="6"/>
    </row>
    <row r="12" spans="1:20" s="7" customFormat="1" ht="15" customHeight="1" x14ac:dyDescent="0.15">
      <c r="A12" s="174"/>
      <c r="B12" s="162"/>
      <c r="C12" s="86" t="s">
        <v>90</v>
      </c>
      <c r="D12" s="8">
        <v>20</v>
      </c>
      <c r="E12" s="50"/>
      <c r="F12" s="34">
        <f t="shared" si="1"/>
        <v>0</v>
      </c>
      <c r="G12" s="35">
        <v>932</v>
      </c>
      <c r="H12" s="53"/>
      <c r="I12" s="53"/>
      <c r="J12" s="50"/>
      <c r="K12" s="56">
        <f t="shared" si="5"/>
        <v>0</v>
      </c>
      <c r="L12" s="56">
        <f t="shared" si="2"/>
        <v>0</v>
      </c>
      <c r="M12" s="56">
        <f t="shared" si="3"/>
        <v>0</v>
      </c>
      <c r="N12" s="56"/>
      <c r="O12" s="10">
        <f t="shared" si="0"/>
        <v>0</v>
      </c>
      <c r="P12" s="131">
        <f t="shared" si="6"/>
        <v>373</v>
      </c>
      <c r="Q12" s="94"/>
      <c r="R12" s="34">
        <f t="shared" si="7"/>
        <v>0</v>
      </c>
      <c r="S12" s="36">
        <f t="shared" si="4"/>
        <v>0</v>
      </c>
      <c r="T12" s="6"/>
    </row>
    <row r="13" spans="1:20" s="7" customFormat="1" ht="15" customHeight="1" x14ac:dyDescent="0.15">
      <c r="A13" s="174"/>
      <c r="B13" s="162"/>
      <c r="C13" s="86" t="s">
        <v>91</v>
      </c>
      <c r="D13" s="8">
        <v>20</v>
      </c>
      <c r="E13" s="49"/>
      <c r="F13" s="10">
        <f t="shared" si="1"/>
        <v>0</v>
      </c>
      <c r="G13" s="11">
        <v>825</v>
      </c>
      <c r="H13" s="52"/>
      <c r="I13" s="52"/>
      <c r="J13" s="49"/>
      <c r="K13" s="55">
        <f t="shared" si="5"/>
        <v>0</v>
      </c>
      <c r="L13" s="55">
        <f t="shared" si="2"/>
        <v>0</v>
      </c>
      <c r="M13" s="55">
        <f t="shared" si="3"/>
        <v>0</v>
      </c>
      <c r="N13" s="55"/>
      <c r="O13" s="10">
        <f t="shared" si="0"/>
        <v>0</v>
      </c>
      <c r="P13" s="132">
        <f t="shared" si="6"/>
        <v>330</v>
      </c>
      <c r="Q13" s="95"/>
      <c r="R13" s="10">
        <f t="shared" si="7"/>
        <v>0</v>
      </c>
      <c r="S13" s="12">
        <f t="shared" si="4"/>
        <v>0</v>
      </c>
      <c r="T13" s="6"/>
    </row>
    <row r="14" spans="1:20" s="7" customFormat="1" ht="15" customHeight="1" x14ac:dyDescent="0.15">
      <c r="A14" s="174"/>
      <c r="B14" s="162"/>
      <c r="C14" s="86" t="s">
        <v>92</v>
      </c>
      <c r="D14" s="8">
        <v>20</v>
      </c>
      <c r="E14" s="49"/>
      <c r="F14" s="10">
        <f t="shared" si="1"/>
        <v>0</v>
      </c>
      <c r="G14" s="11">
        <v>870</v>
      </c>
      <c r="H14" s="52"/>
      <c r="I14" s="52"/>
      <c r="J14" s="49"/>
      <c r="K14" s="55">
        <f t="shared" si="5"/>
        <v>0</v>
      </c>
      <c r="L14" s="55">
        <f t="shared" si="2"/>
        <v>0</v>
      </c>
      <c r="M14" s="55">
        <f t="shared" si="3"/>
        <v>0</v>
      </c>
      <c r="N14" s="55"/>
      <c r="O14" s="10">
        <f t="shared" si="0"/>
        <v>0</v>
      </c>
      <c r="P14" s="131">
        <f t="shared" si="6"/>
        <v>348</v>
      </c>
      <c r="Q14" s="95"/>
      <c r="R14" s="10">
        <f t="shared" si="7"/>
        <v>0</v>
      </c>
      <c r="S14" s="12">
        <f t="shared" si="4"/>
        <v>0</v>
      </c>
      <c r="T14" s="6"/>
    </row>
    <row r="15" spans="1:20" s="7" customFormat="1" ht="15" customHeight="1" x14ac:dyDescent="0.15">
      <c r="A15" s="174"/>
      <c r="B15" s="162"/>
      <c r="C15" s="87" t="s">
        <v>93</v>
      </c>
      <c r="D15" s="8">
        <v>20</v>
      </c>
      <c r="E15" s="49"/>
      <c r="F15" s="10">
        <f t="shared" si="1"/>
        <v>0</v>
      </c>
      <c r="G15" s="11">
        <v>1211</v>
      </c>
      <c r="H15" s="52"/>
      <c r="I15" s="52"/>
      <c r="J15" s="49"/>
      <c r="K15" s="55">
        <f t="shared" si="5"/>
        <v>0</v>
      </c>
      <c r="L15" s="55">
        <f t="shared" si="2"/>
        <v>0</v>
      </c>
      <c r="M15" s="55">
        <f t="shared" si="3"/>
        <v>0</v>
      </c>
      <c r="N15" s="55"/>
      <c r="O15" s="10">
        <f t="shared" si="0"/>
        <v>0</v>
      </c>
      <c r="P15" s="132">
        <f t="shared" si="6"/>
        <v>484</v>
      </c>
      <c r="Q15" s="95"/>
      <c r="R15" s="10">
        <f t="shared" si="7"/>
        <v>0</v>
      </c>
      <c r="S15" s="12">
        <f t="shared" si="4"/>
        <v>0</v>
      </c>
      <c r="T15" s="6"/>
    </row>
    <row r="16" spans="1:20" s="7" customFormat="1" ht="15" customHeight="1" x14ac:dyDescent="0.15">
      <c r="A16" s="174"/>
      <c r="B16" s="162"/>
      <c r="C16" s="87" t="s">
        <v>94</v>
      </c>
      <c r="D16" s="8">
        <v>20</v>
      </c>
      <c r="E16" s="49"/>
      <c r="F16" s="10">
        <f t="shared" si="1"/>
        <v>0</v>
      </c>
      <c r="G16" s="11">
        <v>1263</v>
      </c>
      <c r="H16" s="52"/>
      <c r="I16" s="52"/>
      <c r="J16" s="49"/>
      <c r="K16" s="55">
        <f t="shared" si="5"/>
        <v>0</v>
      </c>
      <c r="L16" s="55">
        <f t="shared" si="2"/>
        <v>0</v>
      </c>
      <c r="M16" s="55">
        <f t="shared" si="3"/>
        <v>0</v>
      </c>
      <c r="N16" s="55"/>
      <c r="O16" s="10">
        <f t="shared" si="0"/>
        <v>0</v>
      </c>
      <c r="P16" s="131">
        <f t="shared" si="6"/>
        <v>505</v>
      </c>
      <c r="Q16" s="95"/>
      <c r="R16" s="10">
        <f t="shared" si="7"/>
        <v>0</v>
      </c>
      <c r="S16" s="12">
        <f t="shared" si="4"/>
        <v>0</v>
      </c>
      <c r="T16" s="6"/>
    </row>
    <row r="17" spans="1:20" s="7" customFormat="1" ht="15" customHeight="1" thickBot="1" x14ac:dyDescent="0.2">
      <c r="A17" s="174"/>
      <c r="B17" s="162"/>
      <c r="C17" s="88" t="s">
        <v>95</v>
      </c>
      <c r="D17" s="42">
        <v>20</v>
      </c>
      <c r="E17" s="51"/>
      <c r="F17" s="44">
        <f t="shared" si="1"/>
        <v>0</v>
      </c>
      <c r="G17" s="45">
        <v>1270</v>
      </c>
      <c r="H17" s="54"/>
      <c r="I17" s="54"/>
      <c r="J17" s="51"/>
      <c r="K17" s="57">
        <f t="shared" si="5"/>
        <v>0</v>
      </c>
      <c r="L17" s="57">
        <f t="shared" si="2"/>
        <v>0</v>
      </c>
      <c r="M17" s="57">
        <f t="shared" si="3"/>
        <v>0</v>
      </c>
      <c r="N17" s="57"/>
      <c r="O17" s="44">
        <f t="shared" si="0"/>
        <v>0</v>
      </c>
      <c r="P17" s="132">
        <f t="shared" si="6"/>
        <v>508</v>
      </c>
      <c r="Q17" s="96"/>
      <c r="R17" s="44">
        <f t="shared" si="7"/>
        <v>0</v>
      </c>
      <c r="S17" s="13">
        <f t="shared" si="4"/>
        <v>0</v>
      </c>
      <c r="T17" s="6"/>
    </row>
    <row r="18" spans="1:20" s="7" customFormat="1" ht="15" customHeight="1" thickTop="1" thickBot="1" x14ac:dyDescent="0.2">
      <c r="A18" s="174"/>
      <c r="B18" s="162"/>
      <c r="C18" s="113"/>
      <c r="D18" s="16"/>
      <c r="E18" s="114"/>
      <c r="F18" s="112"/>
      <c r="G18" s="196" t="s">
        <v>33</v>
      </c>
      <c r="H18" s="197"/>
      <c r="I18" s="197"/>
      <c r="J18" s="197"/>
      <c r="K18" s="197"/>
      <c r="L18" s="197"/>
      <c r="M18" s="197"/>
      <c r="N18" s="197"/>
      <c r="O18" s="201"/>
      <c r="P18" s="198" t="s">
        <v>32</v>
      </c>
      <c r="Q18" s="199"/>
      <c r="R18" s="200"/>
      <c r="S18" s="115">
        <f>SUM(S6:S17)</f>
        <v>0</v>
      </c>
      <c r="T18" s="6"/>
    </row>
    <row r="19" spans="1:20" s="7" customFormat="1" ht="15" customHeight="1" x14ac:dyDescent="0.15">
      <c r="A19" s="174"/>
      <c r="B19" s="161" t="s">
        <v>54</v>
      </c>
      <c r="C19" s="65"/>
      <c r="D19" s="66" t="s">
        <v>1</v>
      </c>
      <c r="E19" s="67" t="s">
        <v>4</v>
      </c>
      <c r="F19" s="68" t="s">
        <v>7</v>
      </c>
      <c r="G19" s="66" t="s">
        <v>6</v>
      </c>
      <c r="H19" s="69" t="s">
        <v>26</v>
      </c>
      <c r="I19" s="73"/>
      <c r="J19" s="73"/>
      <c r="K19" s="73"/>
      <c r="L19" s="120"/>
      <c r="M19" s="73"/>
      <c r="N19" s="145" t="s">
        <v>66</v>
      </c>
      <c r="O19" s="74" t="s">
        <v>74</v>
      </c>
      <c r="P19" s="73" t="s">
        <v>80</v>
      </c>
      <c r="Q19" s="73" t="s">
        <v>68</v>
      </c>
      <c r="R19" s="74" t="s">
        <v>69</v>
      </c>
      <c r="S19" s="72" t="s">
        <v>70</v>
      </c>
      <c r="T19" s="14"/>
    </row>
    <row r="20" spans="1:20" s="7" customFormat="1" ht="15" customHeight="1" x14ac:dyDescent="0.15">
      <c r="A20" s="174"/>
      <c r="B20" s="162"/>
      <c r="C20" s="86" t="s">
        <v>84</v>
      </c>
      <c r="D20" s="32">
        <v>14</v>
      </c>
      <c r="E20" s="33"/>
      <c r="F20" s="34">
        <f>D20*E20</f>
        <v>0</v>
      </c>
      <c r="G20" s="35">
        <v>374</v>
      </c>
      <c r="H20" s="63"/>
      <c r="I20" s="75"/>
      <c r="J20" s="76"/>
      <c r="K20" s="76"/>
      <c r="L20" s="121"/>
      <c r="M20" s="77"/>
      <c r="N20" s="77"/>
      <c r="O20" s="34">
        <f t="shared" ref="O20:O31" si="8">G20*H20-N20</f>
        <v>0</v>
      </c>
      <c r="P20" s="132">
        <f>ROUND(G20*0.4,0)</f>
        <v>150</v>
      </c>
      <c r="Q20" s="117"/>
      <c r="R20" s="34">
        <f>P20*Q20</f>
        <v>0</v>
      </c>
      <c r="S20" s="36">
        <f t="shared" ref="S20:S31" si="9">ROUNDDOWN(F20+O20+R20,0)</f>
        <v>0</v>
      </c>
      <c r="T20" s="6"/>
    </row>
    <row r="21" spans="1:20" s="7" customFormat="1" ht="15" customHeight="1" x14ac:dyDescent="0.15">
      <c r="A21" s="174"/>
      <c r="B21" s="162"/>
      <c r="C21" s="86" t="s">
        <v>85</v>
      </c>
      <c r="D21" s="8">
        <v>14</v>
      </c>
      <c r="E21" s="9"/>
      <c r="F21" s="10">
        <f t="shared" ref="F21:F31" si="10">D21*E21</f>
        <v>0</v>
      </c>
      <c r="G21" s="11">
        <v>196</v>
      </c>
      <c r="H21" s="78"/>
      <c r="I21" s="79"/>
      <c r="J21" s="80"/>
      <c r="K21" s="80"/>
      <c r="L21" s="122"/>
      <c r="M21" s="81"/>
      <c r="N21" s="81"/>
      <c r="O21" s="34">
        <f t="shared" si="8"/>
        <v>0</v>
      </c>
      <c r="P21" s="132">
        <f>ROUND(G21*0.4,0)</f>
        <v>78</v>
      </c>
      <c r="Q21" s="95"/>
      <c r="R21" s="34">
        <f t="shared" ref="R21:R31" si="11">P21*Q21</f>
        <v>0</v>
      </c>
      <c r="S21" s="12">
        <f t="shared" si="9"/>
        <v>0</v>
      </c>
      <c r="T21" s="6"/>
    </row>
    <row r="22" spans="1:20" s="7" customFormat="1" ht="15" customHeight="1" x14ac:dyDescent="0.15">
      <c r="A22" s="174"/>
      <c r="B22" s="162"/>
      <c r="C22" s="86" t="s">
        <v>86</v>
      </c>
      <c r="D22" s="8">
        <v>14</v>
      </c>
      <c r="E22" s="9"/>
      <c r="F22" s="10">
        <f t="shared" si="10"/>
        <v>0</v>
      </c>
      <c r="G22" s="11">
        <v>107</v>
      </c>
      <c r="H22" s="78"/>
      <c r="I22" s="79"/>
      <c r="J22" s="80"/>
      <c r="K22" s="80"/>
      <c r="L22" s="122"/>
      <c r="M22" s="81"/>
      <c r="N22" s="81"/>
      <c r="O22" s="34">
        <f t="shared" si="8"/>
        <v>0</v>
      </c>
      <c r="P22" s="132">
        <f t="shared" ref="P22:P31" si="12">ROUND(G22*0.4,0)</f>
        <v>43</v>
      </c>
      <c r="Q22" s="118"/>
      <c r="R22" s="34">
        <f t="shared" si="11"/>
        <v>0</v>
      </c>
      <c r="S22" s="12">
        <f t="shared" si="9"/>
        <v>0</v>
      </c>
      <c r="T22" s="6"/>
    </row>
    <row r="23" spans="1:20" s="7" customFormat="1" ht="15" customHeight="1" x14ac:dyDescent="0.15">
      <c r="A23" s="174"/>
      <c r="B23" s="162"/>
      <c r="C23" s="86" t="s">
        <v>87</v>
      </c>
      <c r="D23" s="8">
        <v>14</v>
      </c>
      <c r="E23" s="9"/>
      <c r="F23" s="10">
        <f t="shared" si="10"/>
        <v>0</v>
      </c>
      <c r="G23" s="11">
        <v>269</v>
      </c>
      <c r="H23" s="78"/>
      <c r="I23" s="79"/>
      <c r="J23" s="80"/>
      <c r="K23" s="80"/>
      <c r="L23" s="122"/>
      <c r="M23" s="81"/>
      <c r="N23" s="81"/>
      <c r="O23" s="34">
        <f t="shared" si="8"/>
        <v>0</v>
      </c>
      <c r="P23" s="132">
        <f t="shared" si="12"/>
        <v>108</v>
      </c>
      <c r="Q23" s="118"/>
      <c r="R23" s="34">
        <f t="shared" si="11"/>
        <v>0</v>
      </c>
      <c r="S23" s="12">
        <f t="shared" si="9"/>
        <v>0</v>
      </c>
      <c r="T23" s="6"/>
    </row>
    <row r="24" spans="1:20" s="7" customFormat="1" ht="15" customHeight="1" x14ac:dyDescent="0.15">
      <c r="A24" s="174"/>
      <c r="B24" s="162"/>
      <c r="C24" s="86" t="s">
        <v>88</v>
      </c>
      <c r="D24" s="8">
        <v>14</v>
      </c>
      <c r="E24" s="9"/>
      <c r="F24" s="10">
        <f t="shared" si="10"/>
        <v>0</v>
      </c>
      <c r="G24" s="11">
        <v>293</v>
      </c>
      <c r="H24" s="78"/>
      <c r="I24" s="79"/>
      <c r="J24" s="80"/>
      <c r="K24" s="80"/>
      <c r="L24" s="122"/>
      <c r="M24" s="81"/>
      <c r="N24" s="81"/>
      <c r="O24" s="34">
        <f t="shared" si="8"/>
        <v>0</v>
      </c>
      <c r="P24" s="132">
        <f t="shared" si="12"/>
        <v>117</v>
      </c>
      <c r="Q24" s="118"/>
      <c r="R24" s="34">
        <f t="shared" si="11"/>
        <v>0</v>
      </c>
      <c r="S24" s="12">
        <f t="shared" si="9"/>
        <v>0</v>
      </c>
      <c r="T24" s="6"/>
    </row>
    <row r="25" spans="1:20" s="7" customFormat="1" ht="15" customHeight="1" x14ac:dyDescent="0.15">
      <c r="A25" s="174"/>
      <c r="B25" s="162"/>
      <c r="C25" s="86" t="s">
        <v>89</v>
      </c>
      <c r="D25" s="8">
        <v>14</v>
      </c>
      <c r="E25" s="9"/>
      <c r="F25" s="10">
        <f t="shared" si="10"/>
        <v>0</v>
      </c>
      <c r="G25" s="11">
        <v>254</v>
      </c>
      <c r="H25" s="78"/>
      <c r="I25" s="79"/>
      <c r="J25" s="80"/>
      <c r="K25" s="80"/>
      <c r="L25" s="122"/>
      <c r="M25" s="81"/>
      <c r="N25" s="81"/>
      <c r="O25" s="34">
        <f t="shared" si="8"/>
        <v>0</v>
      </c>
      <c r="P25" s="132">
        <f t="shared" si="12"/>
        <v>102</v>
      </c>
      <c r="Q25" s="118"/>
      <c r="R25" s="34">
        <f t="shared" si="11"/>
        <v>0</v>
      </c>
      <c r="S25" s="12">
        <f t="shared" si="9"/>
        <v>0</v>
      </c>
      <c r="T25" s="6"/>
    </row>
    <row r="26" spans="1:20" s="7" customFormat="1" ht="15" customHeight="1" x14ac:dyDescent="0.15">
      <c r="A26" s="174"/>
      <c r="B26" s="162"/>
      <c r="C26" s="86" t="s">
        <v>90</v>
      </c>
      <c r="D26" s="8">
        <v>14</v>
      </c>
      <c r="E26" s="33"/>
      <c r="F26" s="34">
        <f t="shared" si="10"/>
        <v>0</v>
      </c>
      <c r="G26" s="35">
        <v>202</v>
      </c>
      <c r="H26" s="63"/>
      <c r="I26" s="75"/>
      <c r="J26" s="76"/>
      <c r="K26" s="76"/>
      <c r="L26" s="121"/>
      <c r="M26" s="77"/>
      <c r="N26" s="77"/>
      <c r="O26" s="34">
        <f t="shared" si="8"/>
        <v>0</v>
      </c>
      <c r="P26" s="132">
        <f t="shared" si="12"/>
        <v>81</v>
      </c>
      <c r="Q26" s="117"/>
      <c r="R26" s="34">
        <f t="shared" si="11"/>
        <v>0</v>
      </c>
      <c r="S26" s="12">
        <f t="shared" si="9"/>
        <v>0</v>
      </c>
      <c r="T26" s="6"/>
    </row>
    <row r="27" spans="1:20" s="7" customFormat="1" ht="15" customHeight="1" x14ac:dyDescent="0.15">
      <c r="A27" s="174"/>
      <c r="B27" s="162"/>
      <c r="C27" s="86" t="s">
        <v>91</v>
      </c>
      <c r="D27" s="8">
        <v>14</v>
      </c>
      <c r="E27" s="9"/>
      <c r="F27" s="10">
        <f t="shared" si="10"/>
        <v>0</v>
      </c>
      <c r="G27" s="11">
        <v>173</v>
      </c>
      <c r="H27" s="78"/>
      <c r="I27" s="79"/>
      <c r="J27" s="80"/>
      <c r="K27" s="80"/>
      <c r="L27" s="122"/>
      <c r="M27" s="81"/>
      <c r="N27" s="81"/>
      <c r="O27" s="34">
        <f t="shared" si="8"/>
        <v>0</v>
      </c>
      <c r="P27" s="132">
        <f t="shared" si="12"/>
        <v>69</v>
      </c>
      <c r="Q27" s="118"/>
      <c r="R27" s="34">
        <f t="shared" si="11"/>
        <v>0</v>
      </c>
      <c r="S27" s="12">
        <f t="shared" si="9"/>
        <v>0</v>
      </c>
      <c r="T27" s="6"/>
    </row>
    <row r="28" spans="1:20" s="7" customFormat="1" ht="15" customHeight="1" x14ac:dyDescent="0.15">
      <c r="A28" s="174"/>
      <c r="B28" s="162"/>
      <c r="C28" s="86" t="s">
        <v>92</v>
      </c>
      <c r="D28" s="8">
        <v>14</v>
      </c>
      <c r="E28" s="9"/>
      <c r="F28" s="10">
        <f t="shared" si="10"/>
        <v>0</v>
      </c>
      <c r="G28" s="11">
        <v>431</v>
      </c>
      <c r="H28" s="78"/>
      <c r="I28" s="79"/>
      <c r="J28" s="80"/>
      <c r="K28" s="80"/>
      <c r="L28" s="122"/>
      <c r="M28" s="81"/>
      <c r="N28" s="81"/>
      <c r="O28" s="34">
        <f t="shared" si="8"/>
        <v>0</v>
      </c>
      <c r="P28" s="132">
        <f t="shared" si="12"/>
        <v>172</v>
      </c>
      <c r="Q28" s="118"/>
      <c r="R28" s="34">
        <f t="shared" si="11"/>
        <v>0</v>
      </c>
      <c r="S28" s="12">
        <f t="shared" si="9"/>
        <v>0</v>
      </c>
      <c r="T28" s="6"/>
    </row>
    <row r="29" spans="1:20" s="7" customFormat="1" ht="15" customHeight="1" x14ac:dyDescent="0.15">
      <c r="A29" s="174"/>
      <c r="B29" s="162"/>
      <c r="C29" s="87" t="s">
        <v>93</v>
      </c>
      <c r="D29" s="8">
        <v>14</v>
      </c>
      <c r="E29" s="9"/>
      <c r="F29" s="10">
        <f t="shared" si="10"/>
        <v>0</v>
      </c>
      <c r="G29" s="11">
        <v>790</v>
      </c>
      <c r="H29" s="78"/>
      <c r="I29" s="79"/>
      <c r="J29" s="80"/>
      <c r="K29" s="80"/>
      <c r="L29" s="122"/>
      <c r="M29" s="81"/>
      <c r="N29" s="81"/>
      <c r="O29" s="34">
        <f t="shared" si="8"/>
        <v>0</v>
      </c>
      <c r="P29" s="132">
        <f t="shared" si="12"/>
        <v>316</v>
      </c>
      <c r="Q29" s="118"/>
      <c r="R29" s="34">
        <f>P29*Q29</f>
        <v>0</v>
      </c>
      <c r="S29" s="12">
        <f t="shared" si="9"/>
        <v>0</v>
      </c>
      <c r="T29" s="6"/>
    </row>
    <row r="30" spans="1:20" s="7" customFormat="1" ht="15" customHeight="1" x14ac:dyDescent="0.15">
      <c r="A30" s="174"/>
      <c r="B30" s="162"/>
      <c r="C30" s="87" t="s">
        <v>94</v>
      </c>
      <c r="D30" s="8">
        <v>14</v>
      </c>
      <c r="E30" s="9"/>
      <c r="F30" s="10">
        <f t="shared" si="10"/>
        <v>0</v>
      </c>
      <c r="G30" s="11">
        <v>1152</v>
      </c>
      <c r="H30" s="78"/>
      <c r="I30" s="79"/>
      <c r="J30" s="80"/>
      <c r="K30" s="80"/>
      <c r="L30" s="122"/>
      <c r="M30" s="81"/>
      <c r="N30" s="81"/>
      <c r="O30" s="34">
        <f t="shared" si="8"/>
        <v>0</v>
      </c>
      <c r="P30" s="132">
        <f t="shared" si="12"/>
        <v>461</v>
      </c>
      <c r="Q30" s="118"/>
      <c r="R30" s="103">
        <f t="shared" si="11"/>
        <v>0</v>
      </c>
      <c r="S30" s="12">
        <f t="shared" si="9"/>
        <v>0</v>
      </c>
      <c r="T30" s="6"/>
    </row>
    <row r="31" spans="1:20" s="7" customFormat="1" ht="15" customHeight="1" thickBot="1" x14ac:dyDescent="0.2">
      <c r="A31" s="174"/>
      <c r="B31" s="162"/>
      <c r="C31" s="88" t="s">
        <v>95</v>
      </c>
      <c r="D31" s="42">
        <v>14</v>
      </c>
      <c r="E31" s="43"/>
      <c r="F31" s="44">
        <f t="shared" si="10"/>
        <v>0</v>
      </c>
      <c r="G31" s="45">
        <v>846</v>
      </c>
      <c r="H31" s="82"/>
      <c r="I31" s="83"/>
      <c r="J31" s="84"/>
      <c r="K31" s="84"/>
      <c r="L31" s="130"/>
      <c r="M31" s="85"/>
      <c r="N31" s="85"/>
      <c r="O31" s="44">
        <f t="shared" si="8"/>
        <v>0</v>
      </c>
      <c r="P31" s="132">
        <f t="shared" si="12"/>
        <v>338</v>
      </c>
      <c r="Q31" s="119"/>
      <c r="R31" s="44">
        <f t="shared" si="11"/>
        <v>0</v>
      </c>
      <c r="S31" s="13">
        <f t="shared" si="9"/>
        <v>0</v>
      </c>
      <c r="T31" s="6"/>
    </row>
    <row r="32" spans="1:20" s="7" customFormat="1" ht="15" customHeight="1" thickTop="1" thickBot="1" x14ac:dyDescent="0.2">
      <c r="A32" s="174"/>
      <c r="B32" s="162"/>
      <c r="C32" s="111"/>
      <c r="D32" s="16"/>
      <c r="E32" s="114"/>
      <c r="F32" s="112"/>
      <c r="G32" s="196" t="s">
        <v>33</v>
      </c>
      <c r="H32" s="197"/>
      <c r="I32" s="197"/>
      <c r="J32" s="197"/>
      <c r="K32" s="202"/>
      <c r="L32" s="202"/>
      <c r="M32" s="197"/>
      <c r="N32" s="197"/>
      <c r="O32" s="197"/>
      <c r="P32" s="198" t="s">
        <v>46</v>
      </c>
      <c r="Q32" s="199"/>
      <c r="R32" s="200"/>
      <c r="S32" s="115">
        <f>SUM(S20:S31)</f>
        <v>0</v>
      </c>
      <c r="T32" s="6"/>
    </row>
    <row r="33" spans="1:20" s="5" customFormat="1" ht="12" x14ac:dyDescent="0.15">
      <c r="A33" s="173" t="s">
        <v>28</v>
      </c>
      <c r="B33" s="161" t="s">
        <v>53</v>
      </c>
      <c r="C33" s="65"/>
      <c r="D33" s="66" t="s">
        <v>36</v>
      </c>
      <c r="E33" s="67" t="s">
        <v>37</v>
      </c>
      <c r="F33" s="68" t="s">
        <v>38</v>
      </c>
      <c r="G33" s="66" t="s">
        <v>39</v>
      </c>
      <c r="H33" s="69" t="s">
        <v>40</v>
      </c>
      <c r="I33" s="69" t="s">
        <v>41</v>
      </c>
      <c r="J33" s="67" t="s">
        <v>42</v>
      </c>
      <c r="K33" s="70" t="s">
        <v>43</v>
      </c>
      <c r="L33" s="70" t="s">
        <v>44</v>
      </c>
      <c r="M33" s="70" t="s">
        <v>45</v>
      </c>
      <c r="N33" s="70" t="s">
        <v>66</v>
      </c>
      <c r="O33" s="68" t="s">
        <v>67</v>
      </c>
      <c r="P33" s="70" t="s">
        <v>80</v>
      </c>
      <c r="Q33" s="70" t="s">
        <v>71</v>
      </c>
      <c r="R33" s="68" t="s">
        <v>73</v>
      </c>
      <c r="S33" s="71" t="s">
        <v>72</v>
      </c>
      <c r="T33" s="48"/>
    </row>
    <row r="34" spans="1:20" s="7" customFormat="1" ht="15" customHeight="1" x14ac:dyDescent="0.15">
      <c r="A34" s="174"/>
      <c r="B34" s="162"/>
      <c r="C34" s="86" t="s">
        <v>84</v>
      </c>
      <c r="D34" s="32">
        <v>40</v>
      </c>
      <c r="E34" s="50"/>
      <c r="F34" s="34">
        <f>D34*E34</f>
        <v>0</v>
      </c>
      <c r="G34" s="35">
        <v>2270</v>
      </c>
      <c r="H34" s="53"/>
      <c r="I34" s="63"/>
      <c r="J34" s="64"/>
      <c r="K34" s="56">
        <f>120*H34</f>
        <v>0</v>
      </c>
      <c r="L34" s="56">
        <f>180*I34</f>
        <v>0</v>
      </c>
      <c r="M34" s="56">
        <f>(G34-300)*J34</f>
        <v>0</v>
      </c>
      <c r="N34" s="56"/>
      <c r="O34" s="34">
        <f t="shared" ref="O34:O45" si="13">K34+L34+M34-N34</f>
        <v>0</v>
      </c>
      <c r="P34" s="132">
        <f>ROUND(G34*0.4,0)</f>
        <v>908</v>
      </c>
      <c r="Q34" s="94"/>
      <c r="R34" s="34">
        <f>P34*Q34</f>
        <v>0</v>
      </c>
      <c r="S34" s="36">
        <f>ROUNDDOWN(F34+O34+R34,0)</f>
        <v>0</v>
      </c>
      <c r="T34" s="6"/>
    </row>
    <row r="35" spans="1:20" s="7" customFormat="1" ht="15" customHeight="1" x14ac:dyDescent="0.15">
      <c r="A35" s="174"/>
      <c r="B35" s="162"/>
      <c r="C35" s="86" t="s">
        <v>85</v>
      </c>
      <c r="D35" s="8">
        <v>40</v>
      </c>
      <c r="E35" s="49"/>
      <c r="F35" s="10">
        <f t="shared" ref="F35:F45" si="14">D35*E35</f>
        <v>0</v>
      </c>
      <c r="G35" s="11">
        <v>2122</v>
      </c>
      <c r="H35" s="52"/>
      <c r="I35" s="52"/>
      <c r="J35" s="49"/>
      <c r="K35" s="55">
        <f>120*H35</f>
        <v>0</v>
      </c>
      <c r="L35" s="55">
        <f t="shared" ref="L35:L45" si="15">180*I35</f>
        <v>0</v>
      </c>
      <c r="M35" s="55">
        <f t="shared" ref="M35:M45" si="16">(G35-300)*J35</f>
        <v>0</v>
      </c>
      <c r="N35" s="55"/>
      <c r="O35" s="10">
        <f t="shared" si="13"/>
        <v>0</v>
      </c>
      <c r="P35" s="132">
        <f>ROUND(G35*0.4,0)</f>
        <v>849</v>
      </c>
      <c r="Q35" s="95"/>
      <c r="R35" s="10">
        <f t="shared" ref="R35:R45" si="17">P35*Q35</f>
        <v>0</v>
      </c>
      <c r="S35" s="12">
        <f t="shared" ref="S35:S45" si="18">ROUNDDOWN(F35+O35+R35,0)</f>
        <v>0</v>
      </c>
      <c r="T35" s="6"/>
    </row>
    <row r="36" spans="1:20" s="7" customFormat="1" ht="15" customHeight="1" x14ac:dyDescent="0.15">
      <c r="A36" s="174"/>
      <c r="B36" s="162"/>
      <c r="C36" s="86" t="s">
        <v>86</v>
      </c>
      <c r="D36" s="8">
        <v>40</v>
      </c>
      <c r="E36" s="49"/>
      <c r="F36" s="10">
        <f t="shared" si="14"/>
        <v>0</v>
      </c>
      <c r="G36" s="11">
        <v>2305</v>
      </c>
      <c r="H36" s="52"/>
      <c r="I36" s="52"/>
      <c r="J36" s="49"/>
      <c r="K36" s="55">
        <f t="shared" ref="K36:K45" si="19">120*H36</f>
        <v>0</v>
      </c>
      <c r="L36" s="55">
        <f t="shared" si="15"/>
        <v>0</v>
      </c>
      <c r="M36" s="55">
        <f t="shared" si="16"/>
        <v>0</v>
      </c>
      <c r="N36" s="55"/>
      <c r="O36" s="10">
        <f t="shared" si="13"/>
        <v>0</v>
      </c>
      <c r="P36" s="132">
        <f t="shared" ref="P36:P45" si="20">ROUND(G36*0.4,0)</f>
        <v>922</v>
      </c>
      <c r="Q36" s="95"/>
      <c r="R36" s="10">
        <f t="shared" si="17"/>
        <v>0</v>
      </c>
      <c r="S36" s="12">
        <f t="shared" si="18"/>
        <v>0</v>
      </c>
      <c r="T36" s="6"/>
    </row>
    <row r="37" spans="1:20" s="7" customFormat="1" ht="15" customHeight="1" x14ac:dyDescent="0.15">
      <c r="A37" s="174"/>
      <c r="B37" s="162"/>
      <c r="C37" s="86" t="s">
        <v>87</v>
      </c>
      <c r="D37" s="8">
        <v>40</v>
      </c>
      <c r="E37" s="49"/>
      <c r="F37" s="10">
        <f t="shared" si="14"/>
        <v>0</v>
      </c>
      <c r="G37" s="11">
        <v>2264</v>
      </c>
      <c r="H37" s="52"/>
      <c r="I37" s="52"/>
      <c r="J37" s="49"/>
      <c r="K37" s="55">
        <f t="shared" si="19"/>
        <v>0</v>
      </c>
      <c r="L37" s="55">
        <f t="shared" si="15"/>
        <v>0</v>
      </c>
      <c r="M37" s="55">
        <f t="shared" si="16"/>
        <v>0</v>
      </c>
      <c r="N37" s="55"/>
      <c r="O37" s="10">
        <f t="shared" si="13"/>
        <v>0</v>
      </c>
      <c r="P37" s="132">
        <f t="shared" si="20"/>
        <v>906</v>
      </c>
      <c r="Q37" s="95"/>
      <c r="R37" s="10">
        <f t="shared" si="17"/>
        <v>0</v>
      </c>
      <c r="S37" s="12">
        <f t="shared" si="18"/>
        <v>0</v>
      </c>
      <c r="T37" s="6"/>
    </row>
    <row r="38" spans="1:20" s="7" customFormat="1" ht="15" customHeight="1" x14ac:dyDescent="0.15">
      <c r="A38" s="174"/>
      <c r="B38" s="162"/>
      <c r="C38" s="86" t="s">
        <v>88</v>
      </c>
      <c r="D38" s="8">
        <v>40</v>
      </c>
      <c r="E38" s="49"/>
      <c r="F38" s="10">
        <f t="shared" si="14"/>
        <v>0</v>
      </c>
      <c r="G38" s="11">
        <v>2191</v>
      </c>
      <c r="H38" s="52"/>
      <c r="I38" s="52"/>
      <c r="J38" s="49"/>
      <c r="K38" s="55">
        <f t="shared" si="19"/>
        <v>0</v>
      </c>
      <c r="L38" s="55">
        <f t="shared" si="15"/>
        <v>0</v>
      </c>
      <c r="M38" s="55">
        <f t="shared" si="16"/>
        <v>0</v>
      </c>
      <c r="N38" s="55"/>
      <c r="O38" s="10">
        <f t="shared" si="13"/>
        <v>0</v>
      </c>
      <c r="P38" s="132">
        <f t="shared" si="20"/>
        <v>876</v>
      </c>
      <c r="Q38" s="95"/>
      <c r="R38" s="10">
        <f t="shared" si="17"/>
        <v>0</v>
      </c>
      <c r="S38" s="12">
        <f t="shared" si="18"/>
        <v>0</v>
      </c>
      <c r="T38" s="6"/>
    </row>
    <row r="39" spans="1:20" s="7" customFormat="1" ht="15" customHeight="1" x14ac:dyDescent="0.15">
      <c r="A39" s="174"/>
      <c r="B39" s="162"/>
      <c r="C39" s="86" t="s">
        <v>89</v>
      </c>
      <c r="D39" s="8">
        <v>40</v>
      </c>
      <c r="E39" s="49"/>
      <c r="F39" s="10">
        <f t="shared" si="14"/>
        <v>0</v>
      </c>
      <c r="G39" s="11">
        <v>2037</v>
      </c>
      <c r="H39" s="52"/>
      <c r="I39" s="52"/>
      <c r="J39" s="49"/>
      <c r="K39" s="55">
        <f t="shared" si="19"/>
        <v>0</v>
      </c>
      <c r="L39" s="55">
        <f t="shared" si="15"/>
        <v>0</v>
      </c>
      <c r="M39" s="55">
        <f t="shared" si="16"/>
        <v>0</v>
      </c>
      <c r="N39" s="55"/>
      <c r="O39" s="10">
        <f t="shared" si="13"/>
        <v>0</v>
      </c>
      <c r="P39" s="132">
        <f t="shared" si="20"/>
        <v>815</v>
      </c>
      <c r="Q39" s="95"/>
      <c r="R39" s="10">
        <f t="shared" si="17"/>
        <v>0</v>
      </c>
      <c r="S39" s="12">
        <f t="shared" si="18"/>
        <v>0</v>
      </c>
      <c r="T39" s="6"/>
    </row>
    <row r="40" spans="1:20" s="7" customFormat="1" ht="15" customHeight="1" x14ac:dyDescent="0.15">
      <c r="A40" s="174"/>
      <c r="B40" s="162"/>
      <c r="C40" s="86" t="s">
        <v>90</v>
      </c>
      <c r="D40" s="8">
        <v>40</v>
      </c>
      <c r="E40" s="50"/>
      <c r="F40" s="34">
        <f t="shared" si="14"/>
        <v>0</v>
      </c>
      <c r="G40" s="35">
        <v>2035</v>
      </c>
      <c r="H40" s="53"/>
      <c r="I40" s="53"/>
      <c r="J40" s="50"/>
      <c r="K40" s="56">
        <f t="shared" si="19"/>
        <v>0</v>
      </c>
      <c r="L40" s="56">
        <f t="shared" si="15"/>
        <v>0</v>
      </c>
      <c r="M40" s="56">
        <f t="shared" si="16"/>
        <v>0</v>
      </c>
      <c r="N40" s="56"/>
      <c r="O40" s="10">
        <f t="shared" si="13"/>
        <v>0</v>
      </c>
      <c r="P40" s="132">
        <f t="shared" si="20"/>
        <v>814</v>
      </c>
      <c r="Q40" s="94"/>
      <c r="R40" s="34">
        <f t="shared" si="17"/>
        <v>0</v>
      </c>
      <c r="S40" s="36">
        <f t="shared" si="18"/>
        <v>0</v>
      </c>
      <c r="T40" s="6"/>
    </row>
    <row r="41" spans="1:20" s="7" customFormat="1" ht="15" customHeight="1" x14ac:dyDescent="0.15">
      <c r="A41" s="174"/>
      <c r="B41" s="162"/>
      <c r="C41" s="86" t="s">
        <v>91</v>
      </c>
      <c r="D41" s="8">
        <v>40</v>
      </c>
      <c r="E41" s="49"/>
      <c r="F41" s="10">
        <f t="shared" si="14"/>
        <v>0</v>
      </c>
      <c r="G41" s="11">
        <v>2057</v>
      </c>
      <c r="H41" s="52"/>
      <c r="I41" s="52"/>
      <c r="J41" s="49"/>
      <c r="K41" s="55">
        <f t="shared" si="19"/>
        <v>0</v>
      </c>
      <c r="L41" s="55">
        <f t="shared" si="15"/>
        <v>0</v>
      </c>
      <c r="M41" s="55">
        <f t="shared" si="16"/>
        <v>0</v>
      </c>
      <c r="N41" s="55"/>
      <c r="O41" s="10">
        <f t="shared" si="13"/>
        <v>0</v>
      </c>
      <c r="P41" s="132">
        <f t="shared" si="20"/>
        <v>823</v>
      </c>
      <c r="Q41" s="95"/>
      <c r="R41" s="10">
        <f t="shared" si="17"/>
        <v>0</v>
      </c>
      <c r="S41" s="12">
        <f t="shared" si="18"/>
        <v>0</v>
      </c>
      <c r="T41" s="6"/>
    </row>
    <row r="42" spans="1:20" s="7" customFormat="1" ht="15" customHeight="1" x14ac:dyDescent="0.15">
      <c r="A42" s="174"/>
      <c r="B42" s="162"/>
      <c r="C42" s="86" t="s">
        <v>92</v>
      </c>
      <c r="D42" s="8">
        <v>40</v>
      </c>
      <c r="E42" s="49"/>
      <c r="F42" s="10">
        <f t="shared" si="14"/>
        <v>0</v>
      </c>
      <c r="G42" s="11">
        <v>1924</v>
      </c>
      <c r="H42" s="52"/>
      <c r="I42" s="52"/>
      <c r="J42" s="49"/>
      <c r="K42" s="55">
        <f t="shared" si="19"/>
        <v>0</v>
      </c>
      <c r="L42" s="55">
        <f t="shared" si="15"/>
        <v>0</v>
      </c>
      <c r="M42" s="55">
        <f t="shared" si="16"/>
        <v>0</v>
      </c>
      <c r="N42" s="55"/>
      <c r="O42" s="10">
        <f t="shared" si="13"/>
        <v>0</v>
      </c>
      <c r="P42" s="132">
        <f t="shared" si="20"/>
        <v>770</v>
      </c>
      <c r="Q42" s="95"/>
      <c r="R42" s="10">
        <f t="shared" si="17"/>
        <v>0</v>
      </c>
      <c r="S42" s="12">
        <f t="shared" si="18"/>
        <v>0</v>
      </c>
      <c r="T42" s="6"/>
    </row>
    <row r="43" spans="1:20" s="7" customFormat="1" ht="15" customHeight="1" x14ac:dyDescent="0.15">
      <c r="A43" s="174"/>
      <c r="B43" s="162"/>
      <c r="C43" s="87" t="s">
        <v>93</v>
      </c>
      <c r="D43" s="8">
        <v>40</v>
      </c>
      <c r="E43" s="49"/>
      <c r="F43" s="10">
        <f t="shared" si="14"/>
        <v>0</v>
      </c>
      <c r="G43" s="11">
        <v>2020</v>
      </c>
      <c r="H43" s="52"/>
      <c r="I43" s="52"/>
      <c r="J43" s="49"/>
      <c r="K43" s="55">
        <f t="shared" si="19"/>
        <v>0</v>
      </c>
      <c r="L43" s="55">
        <f t="shared" si="15"/>
        <v>0</v>
      </c>
      <c r="M43" s="55">
        <f t="shared" si="16"/>
        <v>0</v>
      </c>
      <c r="N43" s="55"/>
      <c r="O43" s="10">
        <f t="shared" si="13"/>
        <v>0</v>
      </c>
      <c r="P43" s="132">
        <f t="shared" si="20"/>
        <v>808</v>
      </c>
      <c r="Q43" s="95"/>
      <c r="R43" s="10">
        <f t="shared" si="17"/>
        <v>0</v>
      </c>
      <c r="S43" s="12">
        <f t="shared" si="18"/>
        <v>0</v>
      </c>
      <c r="T43" s="6"/>
    </row>
    <row r="44" spans="1:20" s="7" customFormat="1" ht="15" customHeight="1" x14ac:dyDescent="0.15">
      <c r="A44" s="174"/>
      <c r="B44" s="162"/>
      <c r="C44" s="87" t="s">
        <v>94</v>
      </c>
      <c r="D44" s="8">
        <v>40</v>
      </c>
      <c r="E44" s="49"/>
      <c r="F44" s="10">
        <f t="shared" si="14"/>
        <v>0</v>
      </c>
      <c r="G44" s="11">
        <v>1996</v>
      </c>
      <c r="H44" s="52"/>
      <c r="I44" s="52"/>
      <c r="J44" s="49"/>
      <c r="K44" s="55">
        <f t="shared" si="19"/>
        <v>0</v>
      </c>
      <c r="L44" s="55">
        <f t="shared" si="15"/>
        <v>0</v>
      </c>
      <c r="M44" s="55">
        <f t="shared" si="16"/>
        <v>0</v>
      </c>
      <c r="N44" s="55"/>
      <c r="O44" s="10">
        <f t="shared" si="13"/>
        <v>0</v>
      </c>
      <c r="P44" s="132">
        <f t="shared" si="20"/>
        <v>798</v>
      </c>
      <c r="Q44" s="95"/>
      <c r="R44" s="10">
        <f t="shared" si="17"/>
        <v>0</v>
      </c>
      <c r="S44" s="12">
        <f t="shared" si="18"/>
        <v>0</v>
      </c>
      <c r="T44" s="6"/>
    </row>
    <row r="45" spans="1:20" s="7" customFormat="1" ht="15" customHeight="1" thickBot="1" x14ac:dyDescent="0.2">
      <c r="A45" s="174"/>
      <c r="B45" s="162"/>
      <c r="C45" s="88" t="s">
        <v>95</v>
      </c>
      <c r="D45" s="42">
        <v>40</v>
      </c>
      <c r="E45" s="51"/>
      <c r="F45" s="44">
        <f t="shared" si="14"/>
        <v>0</v>
      </c>
      <c r="G45" s="45">
        <v>2038</v>
      </c>
      <c r="H45" s="54"/>
      <c r="I45" s="54"/>
      <c r="J45" s="51"/>
      <c r="K45" s="57">
        <f t="shared" si="19"/>
        <v>0</v>
      </c>
      <c r="L45" s="57">
        <f t="shared" si="15"/>
        <v>0</v>
      </c>
      <c r="M45" s="57">
        <f t="shared" si="16"/>
        <v>0</v>
      </c>
      <c r="N45" s="57"/>
      <c r="O45" s="44">
        <f t="shared" si="13"/>
        <v>0</v>
      </c>
      <c r="P45" s="132">
        <f t="shared" si="20"/>
        <v>815</v>
      </c>
      <c r="Q45" s="96"/>
      <c r="R45" s="44">
        <f t="shared" si="17"/>
        <v>0</v>
      </c>
      <c r="S45" s="13">
        <f t="shared" si="18"/>
        <v>0</v>
      </c>
      <c r="T45" s="6"/>
    </row>
    <row r="46" spans="1:20" s="7" customFormat="1" ht="15" customHeight="1" thickTop="1" thickBot="1" x14ac:dyDescent="0.2">
      <c r="A46" s="174"/>
      <c r="B46" s="162"/>
      <c r="C46" s="113"/>
      <c r="D46" s="16"/>
      <c r="E46" s="114"/>
      <c r="F46" s="112"/>
      <c r="G46" s="196" t="s">
        <v>33</v>
      </c>
      <c r="H46" s="197"/>
      <c r="I46" s="197"/>
      <c r="J46" s="197"/>
      <c r="K46" s="197"/>
      <c r="L46" s="197"/>
      <c r="M46" s="197"/>
      <c r="N46" s="197"/>
      <c r="O46" s="197"/>
      <c r="P46" s="198" t="s">
        <v>34</v>
      </c>
      <c r="Q46" s="199"/>
      <c r="R46" s="200"/>
      <c r="S46" s="115">
        <f>SUM(S34:S45)</f>
        <v>0</v>
      </c>
      <c r="T46" s="6"/>
    </row>
    <row r="47" spans="1:20" s="7" customFormat="1" ht="15" customHeight="1" x14ac:dyDescent="0.15">
      <c r="A47" s="174"/>
      <c r="B47" s="161" t="s">
        <v>52</v>
      </c>
      <c r="C47" s="65"/>
      <c r="D47" s="66" t="s">
        <v>1</v>
      </c>
      <c r="E47" s="67" t="s">
        <v>4</v>
      </c>
      <c r="F47" s="68" t="s">
        <v>7</v>
      </c>
      <c r="G47" s="66" t="s">
        <v>6</v>
      </c>
      <c r="H47" s="69" t="s">
        <v>26</v>
      </c>
      <c r="I47" s="73"/>
      <c r="J47" s="73"/>
      <c r="K47" s="73"/>
      <c r="L47" s="120"/>
      <c r="M47" s="73"/>
      <c r="N47" s="145" t="s">
        <v>66</v>
      </c>
      <c r="O47" s="74" t="s">
        <v>74</v>
      </c>
      <c r="P47" s="73" t="s">
        <v>80</v>
      </c>
      <c r="Q47" s="73" t="s">
        <v>68</v>
      </c>
      <c r="R47" s="74" t="s">
        <v>69</v>
      </c>
      <c r="S47" s="72" t="s">
        <v>70</v>
      </c>
      <c r="T47" s="14"/>
    </row>
    <row r="48" spans="1:20" s="7" customFormat="1" ht="15" customHeight="1" x14ac:dyDescent="0.15">
      <c r="A48" s="174"/>
      <c r="B48" s="162"/>
      <c r="C48" s="86" t="s">
        <v>84</v>
      </c>
      <c r="D48" s="32">
        <v>18</v>
      </c>
      <c r="E48" s="33"/>
      <c r="F48" s="34">
        <f>D48*E48</f>
        <v>0</v>
      </c>
      <c r="G48" s="35">
        <v>126</v>
      </c>
      <c r="H48" s="63"/>
      <c r="I48" s="75"/>
      <c r="J48" s="76"/>
      <c r="K48" s="77"/>
      <c r="L48" s="77"/>
      <c r="M48" s="77"/>
      <c r="N48" s="77"/>
      <c r="O48" s="34">
        <f t="shared" ref="O48:O59" si="21">G48*H48-N48</f>
        <v>0</v>
      </c>
      <c r="P48" s="132">
        <f>ROUND(G48*0.4,0)</f>
        <v>50</v>
      </c>
      <c r="Q48" s="117"/>
      <c r="R48" s="34">
        <f>P48*Q48</f>
        <v>0</v>
      </c>
      <c r="S48" s="36">
        <f>ROUNDDOWN(F48+O48+R48,0)</f>
        <v>0</v>
      </c>
      <c r="T48" s="6"/>
    </row>
    <row r="49" spans="1:20" s="7" customFormat="1" ht="15" customHeight="1" x14ac:dyDescent="0.15">
      <c r="A49" s="174"/>
      <c r="B49" s="162"/>
      <c r="C49" s="86" t="s">
        <v>85</v>
      </c>
      <c r="D49" s="8">
        <v>18</v>
      </c>
      <c r="E49" s="9"/>
      <c r="F49" s="10">
        <f t="shared" ref="F49:F59" si="22">D49*E49</f>
        <v>0</v>
      </c>
      <c r="G49" s="11">
        <v>37</v>
      </c>
      <c r="H49" s="78"/>
      <c r="I49" s="79"/>
      <c r="J49" s="80"/>
      <c r="K49" s="81"/>
      <c r="L49" s="81"/>
      <c r="M49" s="81"/>
      <c r="N49" s="81"/>
      <c r="O49" s="34">
        <f t="shared" si="21"/>
        <v>0</v>
      </c>
      <c r="P49" s="132">
        <f>ROUND(G49*0.4,0)</f>
        <v>15</v>
      </c>
      <c r="Q49" s="118"/>
      <c r="R49" s="10">
        <f t="shared" ref="R49:R56" si="23">P49*Q49</f>
        <v>0</v>
      </c>
      <c r="S49" s="12">
        <f>ROUNDDOWN(F49+O49+R49,0)</f>
        <v>0</v>
      </c>
      <c r="T49" s="6"/>
    </row>
    <row r="50" spans="1:20" s="7" customFormat="1" ht="15" customHeight="1" x14ac:dyDescent="0.15">
      <c r="A50" s="174"/>
      <c r="B50" s="162"/>
      <c r="C50" s="86" t="s">
        <v>86</v>
      </c>
      <c r="D50" s="8">
        <v>18</v>
      </c>
      <c r="E50" s="9"/>
      <c r="F50" s="10">
        <f t="shared" si="22"/>
        <v>0</v>
      </c>
      <c r="G50" s="11">
        <v>47</v>
      </c>
      <c r="H50" s="78"/>
      <c r="I50" s="79"/>
      <c r="J50" s="80"/>
      <c r="K50" s="81"/>
      <c r="L50" s="81"/>
      <c r="M50" s="81"/>
      <c r="N50" s="81"/>
      <c r="O50" s="34">
        <f t="shared" si="21"/>
        <v>0</v>
      </c>
      <c r="P50" s="132">
        <f t="shared" ref="P50:P59" si="24">ROUND(G50*0.4,0)</f>
        <v>19</v>
      </c>
      <c r="Q50" s="118"/>
      <c r="R50" s="10">
        <f t="shared" si="23"/>
        <v>0</v>
      </c>
      <c r="S50" s="12">
        <f t="shared" ref="S50:S59" si="25">ROUNDDOWN(F50+O50+R50,0)</f>
        <v>0</v>
      </c>
      <c r="T50" s="6"/>
    </row>
    <row r="51" spans="1:20" s="7" customFormat="1" ht="15" customHeight="1" x14ac:dyDescent="0.15">
      <c r="A51" s="174"/>
      <c r="B51" s="162"/>
      <c r="C51" s="86" t="s">
        <v>87</v>
      </c>
      <c r="D51" s="8">
        <v>18</v>
      </c>
      <c r="E51" s="9"/>
      <c r="F51" s="10">
        <f t="shared" si="22"/>
        <v>0</v>
      </c>
      <c r="G51" s="11">
        <v>345</v>
      </c>
      <c r="H51" s="78"/>
      <c r="I51" s="79"/>
      <c r="J51" s="80"/>
      <c r="K51" s="81"/>
      <c r="L51" s="81"/>
      <c r="M51" s="81"/>
      <c r="N51" s="81"/>
      <c r="O51" s="34">
        <f t="shared" si="21"/>
        <v>0</v>
      </c>
      <c r="P51" s="132">
        <f t="shared" si="24"/>
        <v>138</v>
      </c>
      <c r="Q51" s="118"/>
      <c r="R51" s="10">
        <f t="shared" si="23"/>
        <v>0</v>
      </c>
      <c r="S51" s="12">
        <f t="shared" si="25"/>
        <v>0</v>
      </c>
      <c r="T51" s="6"/>
    </row>
    <row r="52" spans="1:20" s="7" customFormat="1" ht="15" customHeight="1" x14ac:dyDescent="0.15">
      <c r="A52" s="174"/>
      <c r="B52" s="162"/>
      <c r="C52" s="86" t="s">
        <v>88</v>
      </c>
      <c r="D52" s="8">
        <v>18</v>
      </c>
      <c r="E52" s="9"/>
      <c r="F52" s="10">
        <f t="shared" si="22"/>
        <v>0</v>
      </c>
      <c r="G52" s="11">
        <v>417</v>
      </c>
      <c r="H52" s="78"/>
      <c r="I52" s="79"/>
      <c r="J52" s="80"/>
      <c r="K52" s="81"/>
      <c r="L52" s="81"/>
      <c r="M52" s="81"/>
      <c r="N52" s="81"/>
      <c r="O52" s="34">
        <f t="shared" si="21"/>
        <v>0</v>
      </c>
      <c r="P52" s="132">
        <f t="shared" si="24"/>
        <v>167</v>
      </c>
      <c r="Q52" s="118"/>
      <c r="R52" s="10">
        <f t="shared" si="23"/>
        <v>0</v>
      </c>
      <c r="S52" s="12">
        <f t="shared" si="25"/>
        <v>0</v>
      </c>
      <c r="T52" s="6"/>
    </row>
    <row r="53" spans="1:20" s="7" customFormat="1" ht="15" customHeight="1" x14ac:dyDescent="0.15">
      <c r="A53" s="174"/>
      <c r="B53" s="162"/>
      <c r="C53" s="86" t="s">
        <v>89</v>
      </c>
      <c r="D53" s="8">
        <v>18</v>
      </c>
      <c r="E53" s="9"/>
      <c r="F53" s="10">
        <f t="shared" si="22"/>
        <v>0</v>
      </c>
      <c r="G53" s="11">
        <v>362</v>
      </c>
      <c r="H53" s="78"/>
      <c r="I53" s="79"/>
      <c r="J53" s="80"/>
      <c r="K53" s="81"/>
      <c r="L53" s="81"/>
      <c r="M53" s="81"/>
      <c r="N53" s="81"/>
      <c r="O53" s="34">
        <f t="shared" si="21"/>
        <v>0</v>
      </c>
      <c r="P53" s="132">
        <f t="shared" si="24"/>
        <v>145</v>
      </c>
      <c r="Q53" s="118"/>
      <c r="R53" s="10">
        <f t="shared" si="23"/>
        <v>0</v>
      </c>
      <c r="S53" s="12">
        <f t="shared" si="25"/>
        <v>0</v>
      </c>
      <c r="T53" s="6"/>
    </row>
    <row r="54" spans="1:20" s="7" customFormat="1" ht="15" customHeight="1" x14ac:dyDescent="0.15">
      <c r="A54" s="174"/>
      <c r="B54" s="162"/>
      <c r="C54" s="86" t="s">
        <v>90</v>
      </c>
      <c r="D54" s="8">
        <v>18</v>
      </c>
      <c r="E54" s="33"/>
      <c r="F54" s="34">
        <f t="shared" si="22"/>
        <v>0</v>
      </c>
      <c r="G54" s="35">
        <v>96</v>
      </c>
      <c r="H54" s="63"/>
      <c r="I54" s="75"/>
      <c r="J54" s="76"/>
      <c r="K54" s="77"/>
      <c r="L54" s="77"/>
      <c r="M54" s="77"/>
      <c r="N54" s="77"/>
      <c r="O54" s="34">
        <f t="shared" si="21"/>
        <v>0</v>
      </c>
      <c r="P54" s="132">
        <f t="shared" si="24"/>
        <v>38</v>
      </c>
      <c r="Q54" s="117"/>
      <c r="R54" s="34">
        <f t="shared" si="23"/>
        <v>0</v>
      </c>
      <c r="S54" s="36">
        <f t="shared" si="25"/>
        <v>0</v>
      </c>
      <c r="T54" s="6"/>
    </row>
    <row r="55" spans="1:20" s="7" customFormat="1" ht="15" customHeight="1" x14ac:dyDescent="0.15">
      <c r="A55" s="174"/>
      <c r="B55" s="162"/>
      <c r="C55" s="86" t="s">
        <v>91</v>
      </c>
      <c r="D55" s="8">
        <v>18</v>
      </c>
      <c r="E55" s="9"/>
      <c r="F55" s="10">
        <f t="shared" si="22"/>
        <v>0</v>
      </c>
      <c r="G55" s="11">
        <v>74</v>
      </c>
      <c r="H55" s="78"/>
      <c r="I55" s="79"/>
      <c r="J55" s="80"/>
      <c r="K55" s="81"/>
      <c r="L55" s="81"/>
      <c r="M55" s="81"/>
      <c r="N55" s="81"/>
      <c r="O55" s="34">
        <f t="shared" si="21"/>
        <v>0</v>
      </c>
      <c r="P55" s="132">
        <f t="shared" si="24"/>
        <v>30</v>
      </c>
      <c r="Q55" s="118"/>
      <c r="R55" s="10">
        <f t="shared" si="23"/>
        <v>0</v>
      </c>
      <c r="S55" s="12">
        <f t="shared" si="25"/>
        <v>0</v>
      </c>
      <c r="T55" s="6"/>
    </row>
    <row r="56" spans="1:20" s="7" customFormat="1" ht="15" customHeight="1" x14ac:dyDescent="0.15">
      <c r="A56" s="174"/>
      <c r="B56" s="162"/>
      <c r="C56" s="86" t="s">
        <v>92</v>
      </c>
      <c r="D56" s="8">
        <v>18</v>
      </c>
      <c r="E56" s="9"/>
      <c r="F56" s="10">
        <f t="shared" si="22"/>
        <v>0</v>
      </c>
      <c r="G56" s="11">
        <v>163</v>
      </c>
      <c r="H56" s="78"/>
      <c r="I56" s="79"/>
      <c r="J56" s="80"/>
      <c r="K56" s="81"/>
      <c r="L56" s="81"/>
      <c r="M56" s="81"/>
      <c r="N56" s="81"/>
      <c r="O56" s="34">
        <f t="shared" si="21"/>
        <v>0</v>
      </c>
      <c r="P56" s="132">
        <f t="shared" si="24"/>
        <v>65</v>
      </c>
      <c r="Q56" s="118"/>
      <c r="R56" s="10">
        <f t="shared" si="23"/>
        <v>0</v>
      </c>
      <c r="S56" s="12">
        <f t="shared" si="25"/>
        <v>0</v>
      </c>
      <c r="T56" s="6"/>
    </row>
    <row r="57" spans="1:20" s="7" customFormat="1" ht="15" customHeight="1" x14ac:dyDescent="0.15">
      <c r="A57" s="174"/>
      <c r="B57" s="162"/>
      <c r="C57" s="87" t="s">
        <v>93</v>
      </c>
      <c r="D57" s="8">
        <v>18</v>
      </c>
      <c r="E57" s="9"/>
      <c r="F57" s="10">
        <f t="shared" si="22"/>
        <v>0</v>
      </c>
      <c r="G57" s="11">
        <v>185</v>
      </c>
      <c r="H57" s="78"/>
      <c r="I57" s="79"/>
      <c r="J57" s="80"/>
      <c r="K57" s="81"/>
      <c r="L57" s="81"/>
      <c r="M57" s="81"/>
      <c r="N57" s="81"/>
      <c r="O57" s="34">
        <f t="shared" si="21"/>
        <v>0</v>
      </c>
      <c r="P57" s="132">
        <f t="shared" si="24"/>
        <v>74</v>
      </c>
      <c r="Q57" s="118"/>
      <c r="R57" s="10">
        <f>P57*Q57</f>
        <v>0</v>
      </c>
      <c r="S57" s="12">
        <f t="shared" si="25"/>
        <v>0</v>
      </c>
      <c r="T57" s="6"/>
    </row>
    <row r="58" spans="1:20" s="7" customFormat="1" ht="15" customHeight="1" x14ac:dyDescent="0.15">
      <c r="A58" s="174"/>
      <c r="B58" s="162"/>
      <c r="C58" s="87" t="s">
        <v>94</v>
      </c>
      <c r="D58" s="8">
        <v>18</v>
      </c>
      <c r="E58" s="9"/>
      <c r="F58" s="10">
        <f t="shared" si="22"/>
        <v>0</v>
      </c>
      <c r="G58" s="11">
        <v>187</v>
      </c>
      <c r="H58" s="78"/>
      <c r="I58" s="79"/>
      <c r="J58" s="80"/>
      <c r="K58" s="81"/>
      <c r="L58" s="81"/>
      <c r="M58" s="81"/>
      <c r="N58" s="81"/>
      <c r="O58" s="34">
        <f t="shared" si="21"/>
        <v>0</v>
      </c>
      <c r="P58" s="132">
        <f t="shared" si="24"/>
        <v>75</v>
      </c>
      <c r="Q58" s="118"/>
      <c r="R58" s="10">
        <f>P58*Q58</f>
        <v>0</v>
      </c>
      <c r="S58" s="12">
        <f>ROUNDDOWN(F58+O58+R58,0)</f>
        <v>0</v>
      </c>
      <c r="T58" s="6"/>
    </row>
    <row r="59" spans="1:20" s="7" customFormat="1" ht="15" customHeight="1" thickBot="1" x14ac:dyDescent="0.2">
      <c r="A59" s="174"/>
      <c r="B59" s="162"/>
      <c r="C59" s="88" t="s">
        <v>95</v>
      </c>
      <c r="D59" s="42">
        <v>18</v>
      </c>
      <c r="E59" s="43"/>
      <c r="F59" s="44">
        <f t="shared" si="22"/>
        <v>0</v>
      </c>
      <c r="G59" s="45">
        <v>161</v>
      </c>
      <c r="H59" s="82"/>
      <c r="I59" s="83"/>
      <c r="J59" s="84"/>
      <c r="K59" s="85"/>
      <c r="L59" s="85"/>
      <c r="M59" s="85"/>
      <c r="N59" s="85"/>
      <c r="O59" s="44">
        <f t="shared" si="21"/>
        <v>0</v>
      </c>
      <c r="P59" s="132">
        <f t="shared" si="24"/>
        <v>64</v>
      </c>
      <c r="Q59" s="119"/>
      <c r="R59" s="44">
        <f t="shared" ref="R59" si="26">P59*Q59</f>
        <v>0</v>
      </c>
      <c r="S59" s="13">
        <f t="shared" si="25"/>
        <v>0</v>
      </c>
      <c r="T59" s="6"/>
    </row>
    <row r="60" spans="1:20" s="7" customFormat="1" ht="15" customHeight="1" thickTop="1" thickBot="1" x14ac:dyDescent="0.2">
      <c r="A60" s="174"/>
      <c r="B60" s="162"/>
      <c r="C60" s="111"/>
      <c r="D60" s="16"/>
      <c r="E60" s="114"/>
      <c r="F60" s="112"/>
      <c r="G60" s="196" t="s">
        <v>33</v>
      </c>
      <c r="H60" s="197"/>
      <c r="I60" s="197"/>
      <c r="J60" s="197"/>
      <c r="K60" s="197"/>
      <c r="L60" s="197"/>
      <c r="M60" s="197"/>
      <c r="N60" s="197"/>
      <c r="O60" s="197"/>
      <c r="P60" s="198" t="s">
        <v>47</v>
      </c>
      <c r="Q60" s="199"/>
      <c r="R60" s="200"/>
      <c r="S60" s="115">
        <f>SUM(S48:S59)</f>
        <v>0</v>
      </c>
      <c r="T60" s="6"/>
    </row>
    <row r="61" spans="1:20" s="7" customFormat="1" ht="15" customHeight="1" x14ac:dyDescent="0.15">
      <c r="A61" s="174"/>
      <c r="B61" s="161" t="s">
        <v>50</v>
      </c>
      <c r="C61" s="65"/>
      <c r="D61" s="66" t="s">
        <v>1</v>
      </c>
      <c r="E61" s="67" t="s">
        <v>4</v>
      </c>
      <c r="F61" s="68" t="s">
        <v>7</v>
      </c>
      <c r="G61" s="66" t="s">
        <v>6</v>
      </c>
      <c r="H61" s="69" t="s">
        <v>26</v>
      </c>
      <c r="I61" s="73"/>
      <c r="J61" s="73"/>
      <c r="K61" s="73"/>
      <c r="L61" s="120"/>
      <c r="M61" s="73"/>
      <c r="N61" s="145" t="s">
        <v>66</v>
      </c>
      <c r="O61" s="74" t="s">
        <v>74</v>
      </c>
      <c r="P61" s="73" t="s">
        <v>80</v>
      </c>
      <c r="Q61" s="73" t="s">
        <v>68</v>
      </c>
      <c r="R61" s="74" t="s">
        <v>69</v>
      </c>
      <c r="S61" s="72" t="s">
        <v>70</v>
      </c>
      <c r="T61" s="14"/>
    </row>
    <row r="62" spans="1:20" s="7" customFormat="1" ht="15" customHeight="1" x14ac:dyDescent="0.15">
      <c r="A62" s="174"/>
      <c r="B62" s="162"/>
      <c r="C62" s="86" t="s">
        <v>84</v>
      </c>
      <c r="D62" s="32">
        <v>9</v>
      </c>
      <c r="E62" s="33"/>
      <c r="F62" s="34">
        <f>D62*E62</f>
        <v>0</v>
      </c>
      <c r="G62" s="35">
        <v>13</v>
      </c>
      <c r="H62" s="63"/>
      <c r="I62" s="75"/>
      <c r="J62" s="76"/>
      <c r="K62" s="77"/>
      <c r="L62" s="77"/>
      <c r="M62" s="77"/>
      <c r="N62" s="77"/>
      <c r="O62" s="34">
        <f t="shared" ref="O62:O73" si="27">G62*H62-N62</f>
        <v>0</v>
      </c>
      <c r="P62" s="132">
        <f>ROUND(G62*0.4,0)</f>
        <v>5</v>
      </c>
      <c r="Q62" s="117"/>
      <c r="R62" s="34">
        <f>P62*Q62</f>
        <v>0</v>
      </c>
      <c r="S62" s="36">
        <f t="shared" ref="S62:S73" si="28">ROUNDDOWN(F62+O62+R62,0)</f>
        <v>0</v>
      </c>
      <c r="T62" s="6"/>
    </row>
    <row r="63" spans="1:20" s="7" customFormat="1" ht="15" customHeight="1" x14ac:dyDescent="0.15">
      <c r="A63" s="174"/>
      <c r="B63" s="162"/>
      <c r="C63" s="86" t="s">
        <v>85</v>
      </c>
      <c r="D63" s="107"/>
      <c r="E63" s="98"/>
      <c r="F63" s="10">
        <f t="shared" ref="F63:F73" si="29">D63*E63</f>
        <v>0</v>
      </c>
      <c r="G63" s="92"/>
      <c r="H63" s="79"/>
      <c r="I63" s="79"/>
      <c r="J63" s="80"/>
      <c r="K63" s="81"/>
      <c r="L63" s="81"/>
      <c r="M63" s="81"/>
      <c r="N63" s="81"/>
      <c r="O63" s="34">
        <f t="shared" si="27"/>
        <v>0</v>
      </c>
      <c r="P63" s="132">
        <f>ROUND(G63*0.4,0)</f>
        <v>0</v>
      </c>
      <c r="Q63" s="81"/>
      <c r="R63" s="10">
        <f t="shared" ref="R63:R73" si="30">P63*Q63</f>
        <v>0</v>
      </c>
      <c r="S63" s="12">
        <f t="shared" si="28"/>
        <v>0</v>
      </c>
      <c r="T63" s="6"/>
    </row>
    <row r="64" spans="1:20" s="7" customFormat="1" ht="15" customHeight="1" x14ac:dyDescent="0.15">
      <c r="A64" s="174"/>
      <c r="B64" s="162"/>
      <c r="C64" s="86" t="s">
        <v>86</v>
      </c>
      <c r="D64" s="107"/>
      <c r="E64" s="98"/>
      <c r="F64" s="10">
        <f t="shared" si="29"/>
        <v>0</v>
      </c>
      <c r="G64" s="92"/>
      <c r="H64" s="79"/>
      <c r="I64" s="79"/>
      <c r="J64" s="80"/>
      <c r="K64" s="81"/>
      <c r="L64" s="81"/>
      <c r="M64" s="81"/>
      <c r="N64" s="81"/>
      <c r="O64" s="34">
        <f t="shared" si="27"/>
        <v>0</v>
      </c>
      <c r="P64" s="132">
        <f t="shared" ref="P64:P73" si="31">ROUND(G64*0.4,0)</f>
        <v>0</v>
      </c>
      <c r="Q64" s="81"/>
      <c r="R64" s="10">
        <f t="shared" si="30"/>
        <v>0</v>
      </c>
      <c r="S64" s="12">
        <f t="shared" si="28"/>
        <v>0</v>
      </c>
      <c r="T64" s="6"/>
    </row>
    <row r="65" spans="1:20" s="7" customFormat="1" ht="15" customHeight="1" x14ac:dyDescent="0.15">
      <c r="A65" s="174"/>
      <c r="B65" s="162"/>
      <c r="C65" s="86" t="s">
        <v>87</v>
      </c>
      <c r="D65" s="107"/>
      <c r="E65" s="98"/>
      <c r="F65" s="10">
        <f t="shared" si="29"/>
        <v>0</v>
      </c>
      <c r="G65" s="92"/>
      <c r="H65" s="79"/>
      <c r="I65" s="79"/>
      <c r="J65" s="80"/>
      <c r="K65" s="81"/>
      <c r="L65" s="81"/>
      <c r="M65" s="81"/>
      <c r="N65" s="81"/>
      <c r="O65" s="34">
        <f t="shared" si="27"/>
        <v>0</v>
      </c>
      <c r="P65" s="132">
        <f t="shared" si="31"/>
        <v>0</v>
      </c>
      <c r="Q65" s="81"/>
      <c r="R65" s="10">
        <f t="shared" si="30"/>
        <v>0</v>
      </c>
      <c r="S65" s="12">
        <f t="shared" si="28"/>
        <v>0</v>
      </c>
      <c r="T65" s="6"/>
    </row>
    <row r="66" spans="1:20" s="7" customFormat="1" ht="15" customHeight="1" x14ac:dyDescent="0.15">
      <c r="A66" s="174"/>
      <c r="B66" s="162"/>
      <c r="C66" s="86" t="s">
        <v>88</v>
      </c>
      <c r="D66" s="107"/>
      <c r="E66" s="98"/>
      <c r="F66" s="10">
        <f t="shared" si="29"/>
        <v>0</v>
      </c>
      <c r="G66" s="92"/>
      <c r="H66" s="79"/>
      <c r="I66" s="79"/>
      <c r="J66" s="80"/>
      <c r="K66" s="81"/>
      <c r="L66" s="81"/>
      <c r="M66" s="81"/>
      <c r="N66" s="81"/>
      <c r="O66" s="34">
        <f t="shared" si="27"/>
        <v>0</v>
      </c>
      <c r="P66" s="132">
        <f t="shared" si="31"/>
        <v>0</v>
      </c>
      <c r="Q66" s="81"/>
      <c r="R66" s="10">
        <f t="shared" si="30"/>
        <v>0</v>
      </c>
      <c r="S66" s="12">
        <f t="shared" si="28"/>
        <v>0</v>
      </c>
      <c r="T66" s="6"/>
    </row>
    <row r="67" spans="1:20" s="7" customFormat="1" ht="15" customHeight="1" x14ac:dyDescent="0.15">
      <c r="A67" s="174"/>
      <c r="B67" s="162"/>
      <c r="C67" s="86" t="s">
        <v>89</v>
      </c>
      <c r="D67" s="107"/>
      <c r="E67" s="98"/>
      <c r="F67" s="10">
        <f t="shared" si="29"/>
        <v>0</v>
      </c>
      <c r="G67" s="92"/>
      <c r="H67" s="79"/>
      <c r="I67" s="79"/>
      <c r="J67" s="80"/>
      <c r="K67" s="81"/>
      <c r="L67" s="81"/>
      <c r="M67" s="81"/>
      <c r="N67" s="81"/>
      <c r="O67" s="34">
        <f t="shared" si="27"/>
        <v>0</v>
      </c>
      <c r="P67" s="132">
        <f t="shared" si="31"/>
        <v>0</v>
      </c>
      <c r="Q67" s="81"/>
      <c r="R67" s="10">
        <f t="shared" si="30"/>
        <v>0</v>
      </c>
      <c r="S67" s="12">
        <f t="shared" si="28"/>
        <v>0</v>
      </c>
      <c r="T67" s="6"/>
    </row>
    <row r="68" spans="1:20" s="7" customFormat="1" ht="15" customHeight="1" x14ac:dyDescent="0.15">
      <c r="A68" s="174"/>
      <c r="B68" s="162"/>
      <c r="C68" s="86" t="s">
        <v>90</v>
      </c>
      <c r="D68" s="107"/>
      <c r="E68" s="100"/>
      <c r="F68" s="34">
        <f t="shared" si="29"/>
        <v>0</v>
      </c>
      <c r="G68" s="93"/>
      <c r="H68" s="75"/>
      <c r="I68" s="75"/>
      <c r="J68" s="76"/>
      <c r="K68" s="77"/>
      <c r="L68" s="77"/>
      <c r="M68" s="77"/>
      <c r="N68" s="77"/>
      <c r="O68" s="34">
        <f t="shared" si="27"/>
        <v>0</v>
      </c>
      <c r="P68" s="132">
        <f t="shared" si="31"/>
        <v>0</v>
      </c>
      <c r="Q68" s="77"/>
      <c r="R68" s="34">
        <f t="shared" si="30"/>
        <v>0</v>
      </c>
      <c r="S68" s="36">
        <f t="shared" si="28"/>
        <v>0</v>
      </c>
      <c r="T68" s="6"/>
    </row>
    <row r="69" spans="1:20" s="7" customFormat="1" ht="15" customHeight="1" x14ac:dyDescent="0.15">
      <c r="A69" s="174"/>
      <c r="B69" s="162"/>
      <c r="C69" s="86" t="s">
        <v>91</v>
      </c>
      <c r="D69" s="107"/>
      <c r="E69" s="98"/>
      <c r="F69" s="10">
        <f t="shared" si="29"/>
        <v>0</v>
      </c>
      <c r="G69" s="92"/>
      <c r="H69" s="79"/>
      <c r="I69" s="79"/>
      <c r="J69" s="80"/>
      <c r="K69" s="81"/>
      <c r="L69" s="81"/>
      <c r="M69" s="81"/>
      <c r="N69" s="81"/>
      <c r="O69" s="34">
        <f t="shared" si="27"/>
        <v>0</v>
      </c>
      <c r="P69" s="132">
        <f t="shared" si="31"/>
        <v>0</v>
      </c>
      <c r="Q69" s="81"/>
      <c r="R69" s="10">
        <f t="shared" si="30"/>
        <v>0</v>
      </c>
      <c r="S69" s="12">
        <f t="shared" si="28"/>
        <v>0</v>
      </c>
      <c r="T69" s="6"/>
    </row>
    <row r="70" spans="1:20" s="7" customFormat="1" ht="15" customHeight="1" x14ac:dyDescent="0.15">
      <c r="A70" s="174"/>
      <c r="B70" s="162"/>
      <c r="C70" s="86" t="s">
        <v>92</v>
      </c>
      <c r="D70" s="8">
        <v>9</v>
      </c>
      <c r="E70" s="9"/>
      <c r="F70" s="10">
        <f>D70*E70</f>
        <v>0</v>
      </c>
      <c r="G70" s="11">
        <v>86</v>
      </c>
      <c r="H70" s="78"/>
      <c r="I70" s="79"/>
      <c r="J70" s="80"/>
      <c r="K70" s="81"/>
      <c r="L70" s="81"/>
      <c r="M70" s="81"/>
      <c r="N70" s="81"/>
      <c r="O70" s="34">
        <f t="shared" si="27"/>
        <v>0</v>
      </c>
      <c r="P70" s="132">
        <f t="shared" si="31"/>
        <v>34</v>
      </c>
      <c r="Q70" s="118"/>
      <c r="R70" s="10">
        <f>P70*Q70</f>
        <v>0</v>
      </c>
      <c r="S70" s="12">
        <f t="shared" si="28"/>
        <v>0</v>
      </c>
      <c r="T70" s="6"/>
    </row>
    <row r="71" spans="1:20" s="7" customFormat="1" ht="15" customHeight="1" x14ac:dyDescent="0.15">
      <c r="A71" s="174"/>
      <c r="B71" s="162"/>
      <c r="C71" s="87" t="s">
        <v>93</v>
      </c>
      <c r="D71" s="8">
        <v>9</v>
      </c>
      <c r="E71" s="9"/>
      <c r="F71" s="10">
        <f>D71*E71</f>
        <v>0</v>
      </c>
      <c r="G71" s="11">
        <v>1017</v>
      </c>
      <c r="H71" s="78"/>
      <c r="I71" s="79"/>
      <c r="J71" s="80"/>
      <c r="K71" s="81"/>
      <c r="L71" s="81"/>
      <c r="M71" s="81"/>
      <c r="N71" s="81"/>
      <c r="O71" s="34">
        <f t="shared" si="27"/>
        <v>0</v>
      </c>
      <c r="P71" s="132">
        <f t="shared" si="31"/>
        <v>407</v>
      </c>
      <c r="Q71" s="118"/>
      <c r="R71" s="10">
        <f t="shared" si="30"/>
        <v>0</v>
      </c>
      <c r="S71" s="12">
        <f t="shared" si="28"/>
        <v>0</v>
      </c>
      <c r="T71" s="6"/>
    </row>
    <row r="72" spans="1:20" s="7" customFormat="1" ht="15" customHeight="1" x14ac:dyDescent="0.15">
      <c r="A72" s="174"/>
      <c r="B72" s="162"/>
      <c r="C72" s="87" t="s">
        <v>94</v>
      </c>
      <c r="D72" s="8">
        <v>9</v>
      </c>
      <c r="E72" s="9"/>
      <c r="F72" s="10">
        <f t="shared" si="29"/>
        <v>0</v>
      </c>
      <c r="G72" s="11">
        <v>1662</v>
      </c>
      <c r="H72" s="78"/>
      <c r="I72" s="79"/>
      <c r="J72" s="80"/>
      <c r="K72" s="81"/>
      <c r="L72" s="81"/>
      <c r="M72" s="81"/>
      <c r="N72" s="81"/>
      <c r="O72" s="34">
        <f t="shared" si="27"/>
        <v>0</v>
      </c>
      <c r="P72" s="132">
        <f t="shared" si="31"/>
        <v>665</v>
      </c>
      <c r="Q72" s="118"/>
      <c r="R72" s="10">
        <f t="shared" si="30"/>
        <v>0</v>
      </c>
      <c r="S72" s="12">
        <f t="shared" si="28"/>
        <v>0</v>
      </c>
      <c r="T72" s="6"/>
    </row>
    <row r="73" spans="1:20" s="7" customFormat="1" ht="15" customHeight="1" thickBot="1" x14ac:dyDescent="0.2">
      <c r="A73" s="174"/>
      <c r="B73" s="162"/>
      <c r="C73" s="88" t="s">
        <v>95</v>
      </c>
      <c r="D73" s="42">
        <v>9</v>
      </c>
      <c r="E73" s="43"/>
      <c r="F73" s="44">
        <f t="shared" si="29"/>
        <v>0</v>
      </c>
      <c r="G73" s="45">
        <v>667</v>
      </c>
      <c r="H73" s="82"/>
      <c r="I73" s="83"/>
      <c r="J73" s="84"/>
      <c r="K73" s="85"/>
      <c r="L73" s="85"/>
      <c r="M73" s="85"/>
      <c r="N73" s="85"/>
      <c r="O73" s="44">
        <f t="shared" si="27"/>
        <v>0</v>
      </c>
      <c r="P73" s="132">
        <f t="shared" si="31"/>
        <v>267</v>
      </c>
      <c r="Q73" s="119"/>
      <c r="R73" s="44">
        <f t="shared" si="30"/>
        <v>0</v>
      </c>
      <c r="S73" s="13">
        <f t="shared" si="28"/>
        <v>0</v>
      </c>
      <c r="T73" s="6"/>
    </row>
    <row r="74" spans="1:20" s="7" customFormat="1" ht="15" customHeight="1" thickTop="1" x14ac:dyDescent="0.15">
      <c r="A74" s="174"/>
      <c r="B74" s="162"/>
      <c r="C74" s="111"/>
      <c r="D74" s="16"/>
      <c r="E74" s="114"/>
      <c r="F74" s="112"/>
      <c r="G74" s="196" t="s">
        <v>33</v>
      </c>
      <c r="H74" s="197"/>
      <c r="I74" s="197"/>
      <c r="J74" s="197"/>
      <c r="K74" s="197"/>
      <c r="L74" s="197"/>
      <c r="M74" s="197"/>
      <c r="N74" s="197"/>
      <c r="O74" s="197"/>
      <c r="P74" s="198" t="s">
        <v>35</v>
      </c>
      <c r="Q74" s="199"/>
      <c r="R74" s="200"/>
      <c r="S74" s="215">
        <f>SUM(S62:S73)</f>
        <v>0</v>
      </c>
      <c r="T74" s="6"/>
    </row>
    <row r="75" spans="1:20" s="5" customFormat="1" ht="12" x14ac:dyDescent="0.15">
      <c r="A75" s="216" t="s">
        <v>27</v>
      </c>
      <c r="B75" s="217" t="s">
        <v>51</v>
      </c>
      <c r="C75" s="218"/>
      <c r="D75" s="219" t="s">
        <v>1</v>
      </c>
      <c r="E75" s="220"/>
      <c r="F75" s="221" t="s">
        <v>75</v>
      </c>
      <c r="G75" s="219" t="s">
        <v>76</v>
      </c>
      <c r="H75" s="222" t="s">
        <v>26</v>
      </c>
      <c r="I75" s="222"/>
      <c r="J75" s="220"/>
      <c r="K75" s="223"/>
      <c r="L75" s="223"/>
      <c r="M75" s="223"/>
      <c r="N75" s="224" t="s">
        <v>66</v>
      </c>
      <c r="O75" s="225" t="s">
        <v>74</v>
      </c>
      <c r="P75" s="226" t="s">
        <v>80</v>
      </c>
      <c r="Q75" s="226" t="s">
        <v>68</v>
      </c>
      <c r="R75" s="225" t="s">
        <v>69</v>
      </c>
      <c r="S75" s="227" t="s">
        <v>70</v>
      </c>
      <c r="T75" s="48"/>
    </row>
    <row r="76" spans="1:20" s="7" customFormat="1" ht="15" customHeight="1" x14ac:dyDescent="0.15">
      <c r="A76" s="189"/>
      <c r="B76" s="162"/>
      <c r="C76" s="86" t="s">
        <v>84</v>
      </c>
      <c r="D76" s="32">
        <v>30</v>
      </c>
      <c r="E76" s="100"/>
      <c r="F76" s="108"/>
      <c r="G76" s="148">
        <v>5</v>
      </c>
      <c r="H76" s="53"/>
      <c r="I76" s="75"/>
      <c r="J76" s="76"/>
      <c r="K76" s="56"/>
      <c r="L76" s="56"/>
      <c r="M76" s="56"/>
      <c r="N76" s="56"/>
      <c r="O76" s="34">
        <f t="shared" ref="O76:O87" si="32">G76*H76-N76</f>
        <v>0</v>
      </c>
      <c r="P76" s="132">
        <f>ROUND(G76*0.4,0)</f>
        <v>2</v>
      </c>
      <c r="Q76" s="94"/>
      <c r="R76" s="34">
        <f>P76*Q76</f>
        <v>0</v>
      </c>
      <c r="S76" s="36">
        <f>ROUNDDOWN(F76+O76+R76,0)</f>
        <v>0</v>
      </c>
      <c r="T76" s="147"/>
    </row>
    <row r="77" spans="1:20" s="7" customFormat="1" ht="15" customHeight="1" x14ac:dyDescent="0.15">
      <c r="A77" s="189"/>
      <c r="B77" s="162"/>
      <c r="C77" s="86" t="s">
        <v>85</v>
      </c>
      <c r="D77" s="8">
        <v>30</v>
      </c>
      <c r="E77" s="98"/>
      <c r="F77" s="109"/>
      <c r="G77" s="149">
        <v>5</v>
      </c>
      <c r="H77" s="52"/>
      <c r="I77" s="97"/>
      <c r="J77" s="98"/>
      <c r="K77" s="55"/>
      <c r="L77" s="55"/>
      <c r="M77" s="55"/>
      <c r="N77" s="55"/>
      <c r="O77" s="34">
        <f t="shared" si="32"/>
        <v>0</v>
      </c>
      <c r="P77" s="132">
        <f>ROUND(G77*0.4,0)</f>
        <v>2</v>
      </c>
      <c r="Q77" s="95"/>
      <c r="R77" s="10">
        <f t="shared" ref="R77:R84" si="33">P77*Q77</f>
        <v>0</v>
      </c>
      <c r="S77" s="12">
        <f>ROUNDDOWN(F77+O77+R77,0)</f>
        <v>0</v>
      </c>
      <c r="T77" s="147"/>
    </row>
    <row r="78" spans="1:20" s="7" customFormat="1" ht="15" customHeight="1" x14ac:dyDescent="0.15">
      <c r="A78" s="189"/>
      <c r="B78" s="162"/>
      <c r="C78" s="86" t="s">
        <v>86</v>
      </c>
      <c r="D78" s="8">
        <v>30</v>
      </c>
      <c r="E78" s="98"/>
      <c r="F78" s="109"/>
      <c r="G78" s="149">
        <v>2</v>
      </c>
      <c r="H78" s="52"/>
      <c r="I78" s="97"/>
      <c r="J78" s="98"/>
      <c r="K78" s="55"/>
      <c r="L78" s="55"/>
      <c r="M78" s="55"/>
      <c r="N78" s="55"/>
      <c r="O78" s="34">
        <f t="shared" si="32"/>
        <v>0</v>
      </c>
      <c r="P78" s="132">
        <f t="shared" ref="P78:P87" si="34">ROUND(G78*0.4,0)</f>
        <v>1</v>
      </c>
      <c r="Q78" s="95"/>
      <c r="R78" s="10">
        <f>P78*Q78</f>
        <v>0</v>
      </c>
      <c r="S78" s="12">
        <f>ROUNDDOWN(F78+O78+R78,0)</f>
        <v>0</v>
      </c>
      <c r="T78" s="147"/>
    </row>
    <row r="79" spans="1:20" s="7" customFormat="1" ht="15" customHeight="1" x14ac:dyDescent="0.15">
      <c r="A79" s="189"/>
      <c r="B79" s="162"/>
      <c r="C79" s="86" t="s">
        <v>87</v>
      </c>
      <c r="D79" s="8">
        <v>30</v>
      </c>
      <c r="E79" s="98"/>
      <c r="F79" s="109"/>
      <c r="G79" s="149">
        <v>1</v>
      </c>
      <c r="H79" s="52"/>
      <c r="I79" s="97"/>
      <c r="J79" s="98"/>
      <c r="K79" s="55"/>
      <c r="L79" s="55"/>
      <c r="M79" s="55"/>
      <c r="N79" s="55"/>
      <c r="O79" s="34">
        <f t="shared" si="32"/>
        <v>0</v>
      </c>
      <c r="P79" s="132">
        <f t="shared" si="34"/>
        <v>0</v>
      </c>
      <c r="Q79" s="95"/>
      <c r="R79" s="10">
        <f t="shared" si="33"/>
        <v>0</v>
      </c>
      <c r="S79" s="12">
        <f t="shared" ref="S79:S87" si="35">ROUNDDOWN(F79+O79+R79,0)</f>
        <v>0</v>
      </c>
      <c r="T79" s="147"/>
    </row>
    <row r="80" spans="1:20" s="7" customFormat="1" ht="15" customHeight="1" x14ac:dyDescent="0.15">
      <c r="A80" s="189"/>
      <c r="B80" s="162"/>
      <c r="C80" s="86" t="s">
        <v>88</v>
      </c>
      <c r="D80" s="8">
        <v>30</v>
      </c>
      <c r="E80" s="98"/>
      <c r="F80" s="109"/>
      <c r="G80" s="149">
        <v>0</v>
      </c>
      <c r="H80" s="52"/>
      <c r="I80" s="97"/>
      <c r="J80" s="98"/>
      <c r="K80" s="55"/>
      <c r="L80" s="55"/>
      <c r="M80" s="55"/>
      <c r="N80" s="55"/>
      <c r="O80" s="34">
        <f t="shared" si="32"/>
        <v>0</v>
      </c>
      <c r="P80" s="132">
        <f t="shared" si="34"/>
        <v>0</v>
      </c>
      <c r="Q80" s="95"/>
      <c r="R80" s="10">
        <f t="shared" si="33"/>
        <v>0</v>
      </c>
      <c r="S80" s="12">
        <f t="shared" si="35"/>
        <v>0</v>
      </c>
      <c r="T80" s="147"/>
    </row>
    <row r="81" spans="1:20" s="7" customFormat="1" ht="15" customHeight="1" x14ac:dyDescent="0.15">
      <c r="A81" s="189"/>
      <c r="B81" s="162"/>
      <c r="C81" s="86" t="s">
        <v>89</v>
      </c>
      <c r="D81" s="8">
        <v>30</v>
      </c>
      <c r="E81" s="98"/>
      <c r="F81" s="109"/>
      <c r="G81" s="149">
        <v>1</v>
      </c>
      <c r="H81" s="52"/>
      <c r="I81" s="97"/>
      <c r="J81" s="98"/>
      <c r="K81" s="55"/>
      <c r="L81" s="55"/>
      <c r="M81" s="55"/>
      <c r="N81" s="55"/>
      <c r="O81" s="34">
        <f>G81*H81-N81</f>
        <v>0</v>
      </c>
      <c r="P81" s="132">
        <f t="shared" si="34"/>
        <v>0</v>
      </c>
      <c r="Q81" s="95"/>
      <c r="R81" s="10">
        <f t="shared" si="33"/>
        <v>0</v>
      </c>
      <c r="S81" s="12">
        <f t="shared" si="35"/>
        <v>0</v>
      </c>
      <c r="T81" s="147"/>
    </row>
    <row r="82" spans="1:20" s="7" customFormat="1" ht="15" customHeight="1" x14ac:dyDescent="0.15">
      <c r="A82" s="189"/>
      <c r="B82" s="162"/>
      <c r="C82" s="86" t="s">
        <v>90</v>
      </c>
      <c r="D82" s="8">
        <v>30</v>
      </c>
      <c r="E82" s="100"/>
      <c r="F82" s="108"/>
      <c r="G82" s="148">
        <v>2</v>
      </c>
      <c r="H82" s="53"/>
      <c r="I82" s="99"/>
      <c r="J82" s="100"/>
      <c r="K82" s="56"/>
      <c r="L82" s="56"/>
      <c r="M82" s="56"/>
      <c r="N82" s="56"/>
      <c r="O82" s="34">
        <f t="shared" si="32"/>
        <v>0</v>
      </c>
      <c r="P82" s="132">
        <f t="shared" si="34"/>
        <v>1</v>
      </c>
      <c r="Q82" s="94"/>
      <c r="R82" s="34">
        <f t="shared" si="33"/>
        <v>0</v>
      </c>
      <c r="S82" s="36">
        <f>ROUNDDOWN(F82+O82+R82,0)</f>
        <v>0</v>
      </c>
      <c r="T82" s="147"/>
    </row>
    <row r="83" spans="1:20" s="7" customFormat="1" ht="15" customHeight="1" x14ac:dyDescent="0.15">
      <c r="A83" s="189"/>
      <c r="B83" s="162"/>
      <c r="C83" s="86" t="s">
        <v>91</v>
      </c>
      <c r="D83" s="8">
        <v>30</v>
      </c>
      <c r="E83" s="98"/>
      <c r="F83" s="109"/>
      <c r="G83" s="149">
        <v>0</v>
      </c>
      <c r="H83" s="52"/>
      <c r="I83" s="97"/>
      <c r="J83" s="98"/>
      <c r="K83" s="55"/>
      <c r="L83" s="55"/>
      <c r="M83" s="55"/>
      <c r="N83" s="55"/>
      <c r="O83" s="34">
        <f t="shared" si="32"/>
        <v>0</v>
      </c>
      <c r="P83" s="132">
        <f t="shared" si="34"/>
        <v>0</v>
      </c>
      <c r="Q83" s="95"/>
      <c r="R83" s="10">
        <f t="shared" si="33"/>
        <v>0</v>
      </c>
      <c r="S83" s="12">
        <f t="shared" si="35"/>
        <v>0</v>
      </c>
      <c r="T83" s="147"/>
    </row>
    <row r="84" spans="1:20" s="7" customFormat="1" ht="15" customHeight="1" x14ac:dyDescent="0.15">
      <c r="A84" s="189"/>
      <c r="B84" s="162"/>
      <c r="C84" s="86" t="s">
        <v>92</v>
      </c>
      <c r="D84" s="8">
        <v>30</v>
      </c>
      <c r="E84" s="98"/>
      <c r="F84" s="109"/>
      <c r="G84" s="149">
        <v>0</v>
      </c>
      <c r="H84" s="52"/>
      <c r="I84" s="97"/>
      <c r="J84" s="98"/>
      <c r="K84" s="55"/>
      <c r="L84" s="55"/>
      <c r="M84" s="55"/>
      <c r="N84" s="55"/>
      <c r="O84" s="34">
        <f t="shared" si="32"/>
        <v>0</v>
      </c>
      <c r="P84" s="132">
        <f t="shared" si="34"/>
        <v>0</v>
      </c>
      <c r="Q84" s="95"/>
      <c r="R84" s="10">
        <f t="shared" si="33"/>
        <v>0</v>
      </c>
      <c r="S84" s="12">
        <f t="shared" si="35"/>
        <v>0</v>
      </c>
      <c r="T84" s="147"/>
    </row>
    <row r="85" spans="1:20" s="7" customFormat="1" ht="15" customHeight="1" x14ac:dyDescent="0.15">
      <c r="A85" s="189"/>
      <c r="B85" s="162"/>
      <c r="C85" s="87" t="s">
        <v>93</v>
      </c>
      <c r="D85" s="8">
        <v>30</v>
      </c>
      <c r="E85" s="98"/>
      <c r="F85" s="109"/>
      <c r="G85" s="149">
        <v>1</v>
      </c>
      <c r="H85" s="52"/>
      <c r="I85" s="97"/>
      <c r="J85" s="98"/>
      <c r="K85" s="55"/>
      <c r="L85" s="55"/>
      <c r="M85" s="55"/>
      <c r="N85" s="55"/>
      <c r="O85" s="34">
        <f t="shared" si="32"/>
        <v>0</v>
      </c>
      <c r="P85" s="132">
        <f t="shared" si="34"/>
        <v>0</v>
      </c>
      <c r="Q85" s="95"/>
      <c r="R85" s="10">
        <f>P85*Q85</f>
        <v>0</v>
      </c>
      <c r="S85" s="12">
        <f t="shared" si="35"/>
        <v>0</v>
      </c>
      <c r="T85" s="147"/>
    </row>
    <row r="86" spans="1:20" s="7" customFormat="1" ht="15" customHeight="1" x14ac:dyDescent="0.15">
      <c r="A86" s="189"/>
      <c r="B86" s="162"/>
      <c r="C86" s="87" t="s">
        <v>94</v>
      </c>
      <c r="D86" s="8">
        <v>30</v>
      </c>
      <c r="E86" s="98"/>
      <c r="F86" s="109"/>
      <c r="G86" s="149">
        <v>2</v>
      </c>
      <c r="H86" s="52"/>
      <c r="I86" s="97"/>
      <c r="J86" s="98"/>
      <c r="K86" s="55"/>
      <c r="L86" s="55"/>
      <c r="M86" s="55"/>
      <c r="N86" s="55"/>
      <c r="O86" s="34">
        <f t="shared" si="32"/>
        <v>0</v>
      </c>
      <c r="P86" s="132">
        <f t="shared" si="34"/>
        <v>1</v>
      </c>
      <c r="Q86" s="95"/>
      <c r="R86" s="10">
        <f>P86*Q86</f>
        <v>0</v>
      </c>
      <c r="S86" s="12">
        <f t="shared" si="35"/>
        <v>0</v>
      </c>
      <c r="T86" s="147"/>
    </row>
    <row r="87" spans="1:20" s="7" customFormat="1" ht="15" customHeight="1" thickBot="1" x14ac:dyDescent="0.2">
      <c r="A87" s="189"/>
      <c r="B87" s="162"/>
      <c r="C87" s="88" t="s">
        <v>95</v>
      </c>
      <c r="D87" s="42">
        <v>30</v>
      </c>
      <c r="E87" s="102"/>
      <c r="F87" s="110"/>
      <c r="G87" s="151">
        <v>5</v>
      </c>
      <c r="H87" s="54"/>
      <c r="I87" s="101"/>
      <c r="J87" s="102"/>
      <c r="K87" s="57"/>
      <c r="L87" s="57"/>
      <c r="M87" s="57"/>
      <c r="N87" s="57"/>
      <c r="O87" s="44">
        <f t="shared" si="32"/>
        <v>0</v>
      </c>
      <c r="P87" s="132">
        <f t="shared" si="34"/>
        <v>2</v>
      </c>
      <c r="Q87" s="96"/>
      <c r="R87" s="44">
        <f t="shared" ref="R87" si="36">P87*Q87</f>
        <v>0</v>
      </c>
      <c r="S87" s="13">
        <f t="shared" si="35"/>
        <v>0</v>
      </c>
      <c r="T87" s="147"/>
    </row>
    <row r="88" spans="1:20" s="7" customFormat="1" ht="15" customHeight="1" thickTop="1" thickBot="1" x14ac:dyDescent="0.2">
      <c r="A88" s="228"/>
      <c r="B88" s="163"/>
      <c r="C88" s="133"/>
      <c r="D88" s="134"/>
      <c r="E88" s="135"/>
      <c r="F88" s="136"/>
      <c r="G88" s="164" t="s">
        <v>33</v>
      </c>
      <c r="H88" s="165"/>
      <c r="I88" s="165"/>
      <c r="J88" s="165"/>
      <c r="K88" s="165"/>
      <c r="L88" s="165"/>
      <c r="M88" s="165"/>
      <c r="N88" s="165"/>
      <c r="O88" s="165"/>
      <c r="P88" s="190" t="s">
        <v>48</v>
      </c>
      <c r="Q88" s="191"/>
      <c r="R88" s="192"/>
      <c r="S88" s="115">
        <f>SUM(S76:S87)</f>
        <v>0</v>
      </c>
      <c r="T88" s="6"/>
    </row>
    <row r="89" spans="1:20" s="5" customFormat="1" ht="12" x14ac:dyDescent="0.15">
      <c r="A89" s="173" t="s">
        <v>79</v>
      </c>
      <c r="B89" s="161" t="s">
        <v>51</v>
      </c>
      <c r="C89" s="65"/>
      <c r="D89" s="66" t="s">
        <v>1</v>
      </c>
      <c r="E89" s="67"/>
      <c r="F89" s="68" t="s">
        <v>75</v>
      </c>
      <c r="G89" s="66" t="s">
        <v>76</v>
      </c>
      <c r="H89" s="69" t="s">
        <v>26</v>
      </c>
      <c r="I89" s="69"/>
      <c r="J89" s="67"/>
      <c r="K89" s="70"/>
      <c r="L89" s="70"/>
      <c r="M89" s="70"/>
      <c r="N89" s="145" t="s">
        <v>66</v>
      </c>
      <c r="O89" s="74" t="s">
        <v>74</v>
      </c>
      <c r="P89" s="73" t="s">
        <v>80</v>
      </c>
      <c r="Q89" s="73" t="s">
        <v>68</v>
      </c>
      <c r="R89" s="74" t="s">
        <v>69</v>
      </c>
      <c r="S89" s="72" t="s">
        <v>70</v>
      </c>
      <c r="T89" s="48"/>
    </row>
    <row r="90" spans="1:20" s="7" customFormat="1" ht="15" customHeight="1" x14ac:dyDescent="0.15">
      <c r="A90" s="174"/>
      <c r="B90" s="162"/>
      <c r="C90" s="86" t="s">
        <v>84</v>
      </c>
      <c r="D90" s="32">
        <v>20</v>
      </c>
      <c r="E90" s="100"/>
      <c r="F90" s="50"/>
      <c r="G90" s="148">
        <v>0</v>
      </c>
      <c r="H90" s="53"/>
      <c r="I90" s="75"/>
      <c r="J90" s="76"/>
      <c r="K90" s="56"/>
      <c r="L90" s="56"/>
      <c r="M90" s="56"/>
      <c r="N90" s="56"/>
      <c r="O90" s="34">
        <f t="shared" ref="O90:O101" si="37">G90*H90-N90</f>
        <v>0</v>
      </c>
      <c r="P90" s="132">
        <f>ROUND(G90*0.4,0)</f>
        <v>0</v>
      </c>
      <c r="Q90" s="94"/>
      <c r="R90" s="34">
        <f>P90*Q90</f>
        <v>0</v>
      </c>
      <c r="S90" s="36">
        <f>ROUNDDOWN(F90+O90+R90,0)</f>
        <v>0</v>
      </c>
      <c r="T90" s="6"/>
    </row>
    <row r="91" spans="1:20" s="7" customFormat="1" ht="15" customHeight="1" x14ac:dyDescent="0.15">
      <c r="A91" s="174"/>
      <c r="B91" s="162"/>
      <c r="C91" s="86" t="s">
        <v>85</v>
      </c>
      <c r="D91" s="8">
        <v>20</v>
      </c>
      <c r="E91" s="98"/>
      <c r="F91" s="49"/>
      <c r="G91" s="149">
        <v>0</v>
      </c>
      <c r="H91" s="52"/>
      <c r="I91" s="97"/>
      <c r="J91" s="98"/>
      <c r="K91" s="55"/>
      <c r="L91" s="55"/>
      <c r="M91" s="55"/>
      <c r="N91" s="55"/>
      <c r="O91" s="34">
        <f t="shared" si="37"/>
        <v>0</v>
      </c>
      <c r="P91" s="132">
        <f>ROUND(G91*0.4,0)</f>
        <v>0</v>
      </c>
      <c r="Q91" s="95"/>
      <c r="R91" s="10">
        <f t="shared" ref="R91:R101" si="38">P91*Q91</f>
        <v>0</v>
      </c>
      <c r="S91" s="12">
        <f t="shared" ref="S91:S101" si="39">ROUNDDOWN(F91+O91+R91,0)</f>
        <v>0</v>
      </c>
      <c r="T91" s="6"/>
    </row>
    <row r="92" spans="1:20" s="7" customFormat="1" ht="15" customHeight="1" x14ac:dyDescent="0.15">
      <c r="A92" s="174"/>
      <c r="B92" s="162"/>
      <c r="C92" s="86" t="s">
        <v>86</v>
      </c>
      <c r="D92" s="8">
        <v>20</v>
      </c>
      <c r="E92" s="98"/>
      <c r="F92" s="49"/>
      <c r="G92" s="149">
        <v>0</v>
      </c>
      <c r="H92" s="52"/>
      <c r="I92" s="97"/>
      <c r="J92" s="98"/>
      <c r="K92" s="55"/>
      <c r="L92" s="55"/>
      <c r="M92" s="55"/>
      <c r="N92" s="55"/>
      <c r="O92" s="34">
        <f t="shared" si="37"/>
        <v>0</v>
      </c>
      <c r="P92" s="132">
        <f t="shared" ref="P92:P101" si="40">ROUND(G92*0.4,0)</f>
        <v>0</v>
      </c>
      <c r="Q92" s="95"/>
      <c r="R92" s="10">
        <f t="shared" si="38"/>
        <v>0</v>
      </c>
      <c r="S92" s="12">
        <f t="shared" si="39"/>
        <v>0</v>
      </c>
      <c r="T92" s="6"/>
    </row>
    <row r="93" spans="1:20" s="7" customFormat="1" ht="15" customHeight="1" x14ac:dyDescent="0.15">
      <c r="A93" s="174"/>
      <c r="B93" s="162"/>
      <c r="C93" s="86" t="s">
        <v>87</v>
      </c>
      <c r="D93" s="8">
        <v>20</v>
      </c>
      <c r="E93" s="98"/>
      <c r="F93" s="49"/>
      <c r="G93" s="149">
        <v>0</v>
      </c>
      <c r="H93" s="52"/>
      <c r="I93" s="97"/>
      <c r="J93" s="98"/>
      <c r="K93" s="55"/>
      <c r="L93" s="55"/>
      <c r="M93" s="55"/>
      <c r="N93" s="55"/>
      <c r="O93" s="34">
        <f t="shared" si="37"/>
        <v>0</v>
      </c>
      <c r="P93" s="132">
        <f t="shared" si="40"/>
        <v>0</v>
      </c>
      <c r="Q93" s="95"/>
      <c r="R93" s="10">
        <f t="shared" si="38"/>
        <v>0</v>
      </c>
      <c r="S93" s="12">
        <f t="shared" si="39"/>
        <v>0</v>
      </c>
      <c r="T93" s="6"/>
    </row>
    <row r="94" spans="1:20" s="7" customFormat="1" ht="15" customHeight="1" x14ac:dyDescent="0.15">
      <c r="A94" s="174"/>
      <c r="B94" s="162"/>
      <c r="C94" s="86" t="s">
        <v>88</v>
      </c>
      <c r="D94" s="8">
        <v>20</v>
      </c>
      <c r="E94" s="98"/>
      <c r="F94" s="49"/>
      <c r="G94" s="149">
        <v>0</v>
      </c>
      <c r="H94" s="52"/>
      <c r="I94" s="97"/>
      <c r="J94" s="98"/>
      <c r="K94" s="55"/>
      <c r="L94" s="55"/>
      <c r="M94" s="55"/>
      <c r="N94" s="55"/>
      <c r="O94" s="34">
        <f t="shared" si="37"/>
        <v>0</v>
      </c>
      <c r="P94" s="132">
        <f t="shared" si="40"/>
        <v>0</v>
      </c>
      <c r="Q94" s="95"/>
      <c r="R94" s="10">
        <f t="shared" si="38"/>
        <v>0</v>
      </c>
      <c r="S94" s="12">
        <f t="shared" si="39"/>
        <v>0</v>
      </c>
      <c r="T94" s="6"/>
    </row>
    <row r="95" spans="1:20" s="7" customFormat="1" ht="15" customHeight="1" x14ac:dyDescent="0.15">
      <c r="A95" s="174"/>
      <c r="B95" s="162"/>
      <c r="C95" s="86" t="s">
        <v>89</v>
      </c>
      <c r="D95" s="8">
        <v>20</v>
      </c>
      <c r="E95" s="98"/>
      <c r="F95" s="49"/>
      <c r="G95" s="149">
        <v>0</v>
      </c>
      <c r="H95" s="52"/>
      <c r="I95" s="97"/>
      <c r="J95" s="98"/>
      <c r="K95" s="55"/>
      <c r="L95" s="55"/>
      <c r="M95" s="55"/>
      <c r="N95" s="55"/>
      <c r="O95" s="34">
        <f t="shared" si="37"/>
        <v>0</v>
      </c>
      <c r="P95" s="132">
        <f t="shared" si="40"/>
        <v>0</v>
      </c>
      <c r="Q95" s="95"/>
      <c r="R95" s="10">
        <f t="shared" si="38"/>
        <v>0</v>
      </c>
      <c r="S95" s="12">
        <f>ROUNDDOWN(F95+O95+R95,0)</f>
        <v>0</v>
      </c>
      <c r="T95" s="6"/>
    </row>
    <row r="96" spans="1:20" s="7" customFormat="1" ht="15" customHeight="1" x14ac:dyDescent="0.15">
      <c r="A96" s="174"/>
      <c r="B96" s="162"/>
      <c r="C96" s="86" t="s">
        <v>90</v>
      </c>
      <c r="D96" s="8">
        <v>20</v>
      </c>
      <c r="E96" s="100"/>
      <c r="F96" s="50"/>
      <c r="G96" s="148">
        <v>0</v>
      </c>
      <c r="H96" s="53"/>
      <c r="I96" s="99"/>
      <c r="J96" s="100"/>
      <c r="K96" s="56"/>
      <c r="L96" s="56"/>
      <c r="M96" s="56"/>
      <c r="N96" s="56"/>
      <c r="O96" s="34">
        <f t="shared" si="37"/>
        <v>0</v>
      </c>
      <c r="P96" s="132">
        <f t="shared" si="40"/>
        <v>0</v>
      </c>
      <c r="Q96" s="94"/>
      <c r="R96" s="34">
        <f t="shared" si="38"/>
        <v>0</v>
      </c>
      <c r="S96" s="36">
        <f t="shared" si="39"/>
        <v>0</v>
      </c>
      <c r="T96" s="6"/>
    </row>
    <row r="97" spans="1:20" s="7" customFormat="1" ht="15" customHeight="1" x14ac:dyDescent="0.15">
      <c r="A97" s="174"/>
      <c r="B97" s="162"/>
      <c r="C97" s="86" t="s">
        <v>91</v>
      </c>
      <c r="D97" s="8">
        <v>20</v>
      </c>
      <c r="E97" s="98"/>
      <c r="F97" s="49"/>
      <c r="G97" s="150">
        <v>0</v>
      </c>
      <c r="H97" s="52"/>
      <c r="I97" s="97"/>
      <c r="J97" s="98"/>
      <c r="K97" s="55"/>
      <c r="L97" s="55"/>
      <c r="M97" s="55"/>
      <c r="N97" s="55"/>
      <c r="O97" s="34">
        <f t="shared" si="37"/>
        <v>0</v>
      </c>
      <c r="P97" s="132">
        <f t="shared" si="40"/>
        <v>0</v>
      </c>
      <c r="Q97" s="95"/>
      <c r="R97" s="10">
        <f t="shared" si="38"/>
        <v>0</v>
      </c>
      <c r="S97" s="12">
        <f t="shared" si="39"/>
        <v>0</v>
      </c>
      <c r="T97" s="6"/>
    </row>
    <row r="98" spans="1:20" s="7" customFormat="1" ht="15" customHeight="1" x14ac:dyDescent="0.15">
      <c r="A98" s="174"/>
      <c r="B98" s="162"/>
      <c r="C98" s="86" t="s">
        <v>92</v>
      </c>
      <c r="D98" s="8">
        <v>20</v>
      </c>
      <c r="E98" s="98"/>
      <c r="F98" s="49"/>
      <c r="G98" s="149">
        <v>5</v>
      </c>
      <c r="H98" s="52"/>
      <c r="I98" s="97"/>
      <c r="J98" s="98"/>
      <c r="K98" s="55"/>
      <c r="L98" s="55"/>
      <c r="M98" s="55"/>
      <c r="N98" s="55"/>
      <c r="O98" s="34">
        <f t="shared" si="37"/>
        <v>0</v>
      </c>
      <c r="P98" s="132">
        <f t="shared" si="40"/>
        <v>2</v>
      </c>
      <c r="Q98" s="95"/>
      <c r="R98" s="10">
        <f t="shared" si="38"/>
        <v>0</v>
      </c>
      <c r="S98" s="12">
        <f t="shared" si="39"/>
        <v>0</v>
      </c>
      <c r="T98" s="6"/>
    </row>
    <row r="99" spans="1:20" s="7" customFormat="1" ht="15" customHeight="1" x14ac:dyDescent="0.15">
      <c r="A99" s="174"/>
      <c r="B99" s="162"/>
      <c r="C99" s="87" t="s">
        <v>93</v>
      </c>
      <c r="D99" s="8">
        <v>20</v>
      </c>
      <c r="E99" s="98"/>
      <c r="F99" s="49"/>
      <c r="G99" s="149">
        <v>6</v>
      </c>
      <c r="H99" s="52"/>
      <c r="I99" s="97"/>
      <c r="J99" s="98"/>
      <c r="K99" s="55"/>
      <c r="L99" s="55"/>
      <c r="M99" s="55"/>
      <c r="N99" s="55"/>
      <c r="O99" s="34">
        <f t="shared" si="37"/>
        <v>0</v>
      </c>
      <c r="P99" s="132">
        <f t="shared" si="40"/>
        <v>2</v>
      </c>
      <c r="Q99" s="95"/>
      <c r="R99" s="10">
        <f>P99*Q99</f>
        <v>0</v>
      </c>
      <c r="S99" s="12">
        <f t="shared" si="39"/>
        <v>0</v>
      </c>
      <c r="T99" s="6"/>
    </row>
    <row r="100" spans="1:20" s="7" customFormat="1" ht="15" customHeight="1" x14ac:dyDescent="0.15">
      <c r="A100" s="174"/>
      <c r="B100" s="162"/>
      <c r="C100" s="87" t="s">
        <v>94</v>
      </c>
      <c r="D100" s="8">
        <v>20</v>
      </c>
      <c r="E100" s="98"/>
      <c r="F100" s="49"/>
      <c r="G100" s="149">
        <v>5</v>
      </c>
      <c r="H100" s="52"/>
      <c r="I100" s="97"/>
      <c r="J100" s="98"/>
      <c r="K100" s="55"/>
      <c r="L100" s="55"/>
      <c r="M100" s="55"/>
      <c r="N100" s="55"/>
      <c r="O100" s="34">
        <f t="shared" si="37"/>
        <v>0</v>
      </c>
      <c r="P100" s="132">
        <f t="shared" si="40"/>
        <v>2</v>
      </c>
      <c r="Q100" s="95"/>
      <c r="R100" s="10">
        <f t="shared" si="38"/>
        <v>0</v>
      </c>
      <c r="S100" s="12">
        <f t="shared" si="39"/>
        <v>0</v>
      </c>
      <c r="T100" s="6"/>
    </row>
    <row r="101" spans="1:20" s="7" customFormat="1" ht="15" customHeight="1" thickBot="1" x14ac:dyDescent="0.2">
      <c r="A101" s="174"/>
      <c r="B101" s="162"/>
      <c r="C101" s="88" t="s">
        <v>95</v>
      </c>
      <c r="D101" s="42">
        <v>20</v>
      </c>
      <c r="E101" s="102"/>
      <c r="F101" s="51"/>
      <c r="G101" s="151">
        <v>5</v>
      </c>
      <c r="H101" s="54"/>
      <c r="I101" s="101"/>
      <c r="J101" s="102"/>
      <c r="K101" s="57"/>
      <c r="L101" s="57"/>
      <c r="M101" s="57"/>
      <c r="N101" s="57"/>
      <c r="O101" s="44">
        <f t="shared" si="37"/>
        <v>0</v>
      </c>
      <c r="P101" s="132">
        <f t="shared" si="40"/>
        <v>2</v>
      </c>
      <c r="Q101" s="96"/>
      <c r="R101" s="44">
        <f t="shared" si="38"/>
        <v>0</v>
      </c>
      <c r="S101" s="13">
        <f t="shared" si="39"/>
        <v>0</v>
      </c>
      <c r="T101" s="6"/>
    </row>
    <row r="102" spans="1:20" s="7" customFormat="1" ht="15" customHeight="1" thickTop="1" thickBot="1" x14ac:dyDescent="0.2">
      <c r="A102" s="174"/>
      <c r="B102" s="162"/>
      <c r="C102" s="111"/>
      <c r="D102" s="16"/>
      <c r="E102" s="114"/>
      <c r="F102" s="112"/>
      <c r="G102" s="196" t="s">
        <v>33</v>
      </c>
      <c r="H102" s="197"/>
      <c r="I102" s="197"/>
      <c r="J102" s="197"/>
      <c r="K102" s="197"/>
      <c r="L102" s="197"/>
      <c r="M102" s="197"/>
      <c r="N102" s="197"/>
      <c r="O102" s="197"/>
      <c r="P102" s="198" t="s">
        <v>78</v>
      </c>
      <c r="Q102" s="199"/>
      <c r="R102" s="200"/>
      <c r="S102" s="115">
        <f>SUM(S90:S101)</f>
        <v>0</v>
      </c>
      <c r="T102" s="6"/>
    </row>
    <row r="103" spans="1:20" s="7" customFormat="1" ht="15" customHeight="1" x14ac:dyDescent="0.15">
      <c r="A103" s="174"/>
      <c r="B103" s="161" t="s">
        <v>50</v>
      </c>
      <c r="C103" s="65"/>
      <c r="D103" s="66" t="s">
        <v>1</v>
      </c>
      <c r="E103" s="67" t="s">
        <v>4</v>
      </c>
      <c r="F103" s="68" t="s">
        <v>7</v>
      </c>
      <c r="G103" s="66" t="s">
        <v>6</v>
      </c>
      <c r="H103" s="69" t="s">
        <v>26</v>
      </c>
      <c r="I103" s="73"/>
      <c r="J103" s="73"/>
      <c r="K103" s="73"/>
      <c r="L103" s="120"/>
      <c r="M103" s="73"/>
      <c r="N103" s="145" t="s">
        <v>66</v>
      </c>
      <c r="O103" s="74" t="s">
        <v>74</v>
      </c>
      <c r="P103" s="73" t="s">
        <v>80</v>
      </c>
      <c r="Q103" s="73" t="s">
        <v>68</v>
      </c>
      <c r="R103" s="74" t="s">
        <v>69</v>
      </c>
      <c r="S103" s="72" t="s">
        <v>70</v>
      </c>
      <c r="T103" s="14"/>
    </row>
    <row r="104" spans="1:20" s="7" customFormat="1" ht="15" customHeight="1" x14ac:dyDescent="0.15">
      <c r="A104" s="174"/>
      <c r="B104" s="162"/>
      <c r="C104" s="86" t="s">
        <v>84</v>
      </c>
      <c r="D104" s="32">
        <v>5</v>
      </c>
      <c r="E104" s="33"/>
      <c r="F104" s="34">
        <f>D104*E104</f>
        <v>0</v>
      </c>
      <c r="G104" s="35">
        <v>1</v>
      </c>
      <c r="H104" s="63"/>
      <c r="I104" s="75"/>
      <c r="J104" s="76"/>
      <c r="K104" s="77"/>
      <c r="L104" s="77"/>
      <c r="M104" s="77"/>
      <c r="N104" s="77"/>
      <c r="O104" s="34">
        <f t="shared" ref="O104:O115" si="41">G104*H104-N104</f>
        <v>0</v>
      </c>
      <c r="P104" s="132">
        <f>ROUND(G104*0.4,0)</f>
        <v>0</v>
      </c>
      <c r="Q104" s="117"/>
      <c r="R104" s="34">
        <f>P104*Q104</f>
        <v>0</v>
      </c>
      <c r="S104" s="36">
        <f t="shared" ref="S104:S115" si="42">ROUNDDOWN(F104+O104+R104,0)</f>
        <v>0</v>
      </c>
      <c r="T104" s="6"/>
    </row>
    <row r="105" spans="1:20" s="7" customFormat="1" ht="15" customHeight="1" x14ac:dyDescent="0.15">
      <c r="A105" s="174"/>
      <c r="B105" s="162"/>
      <c r="C105" s="86" t="s">
        <v>85</v>
      </c>
      <c r="D105" s="107"/>
      <c r="E105" s="98"/>
      <c r="F105" s="10">
        <f t="shared" ref="F105:F115" si="43">D105*E105</f>
        <v>0</v>
      </c>
      <c r="G105" s="92"/>
      <c r="H105" s="79"/>
      <c r="I105" s="79"/>
      <c r="J105" s="80"/>
      <c r="K105" s="81"/>
      <c r="L105" s="81"/>
      <c r="M105" s="81"/>
      <c r="N105" s="81"/>
      <c r="O105" s="34">
        <f t="shared" si="41"/>
        <v>0</v>
      </c>
      <c r="P105" s="132">
        <f>ROUND(G105*0.4,0)</f>
        <v>0</v>
      </c>
      <c r="Q105" s="81"/>
      <c r="R105" s="10">
        <f t="shared" ref="R105:R115" si="44">P105*Q105</f>
        <v>0</v>
      </c>
      <c r="S105" s="12">
        <f t="shared" si="42"/>
        <v>0</v>
      </c>
      <c r="T105" s="6"/>
    </row>
    <row r="106" spans="1:20" s="7" customFormat="1" ht="15" customHeight="1" x14ac:dyDescent="0.15">
      <c r="A106" s="174"/>
      <c r="B106" s="162"/>
      <c r="C106" s="86" t="s">
        <v>86</v>
      </c>
      <c r="D106" s="107"/>
      <c r="E106" s="98"/>
      <c r="F106" s="10">
        <f t="shared" si="43"/>
        <v>0</v>
      </c>
      <c r="G106" s="92"/>
      <c r="H106" s="79"/>
      <c r="I106" s="79"/>
      <c r="J106" s="80"/>
      <c r="K106" s="81"/>
      <c r="L106" s="81"/>
      <c r="M106" s="81"/>
      <c r="N106" s="81"/>
      <c r="O106" s="34">
        <f t="shared" si="41"/>
        <v>0</v>
      </c>
      <c r="P106" s="132">
        <f t="shared" ref="P106:P115" si="45">ROUND(G106*0.4,0)</f>
        <v>0</v>
      </c>
      <c r="Q106" s="81"/>
      <c r="R106" s="10">
        <f t="shared" si="44"/>
        <v>0</v>
      </c>
      <c r="S106" s="12">
        <f t="shared" si="42"/>
        <v>0</v>
      </c>
      <c r="T106" s="6"/>
    </row>
    <row r="107" spans="1:20" s="7" customFormat="1" ht="15" customHeight="1" x14ac:dyDescent="0.15">
      <c r="A107" s="174"/>
      <c r="B107" s="162"/>
      <c r="C107" s="86" t="s">
        <v>87</v>
      </c>
      <c r="D107" s="107"/>
      <c r="E107" s="98"/>
      <c r="F107" s="10">
        <f t="shared" si="43"/>
        <v>0</v>
      </c>
      <c r="G107" s="92"/>
      <c r="H107" s="79"/>
      <c r="I107" s="79"/>
      <c r="J107" s="80"/>
      <c r="K107" s="81"/>
      <c r="L107" s="81"/>
      <c r="M107" s="81"/>
      <c r="N107" s="81"/>
      <c r="O107" s="34">
        <f t="shared" si="41"/>
        <v>0</v>
      </c>
      <c r="P107" s="132">
        <f t="shared" si="45"/>
        <v>0</v>
      </c>
      <c r="Q107" s="81"/>
      <c r="R107" s="10">
        <f t="shared" si="44"/>
        <v>0</v>
      </c>
      <c r="S107" s="12">
        <f t="shared" si="42"/>
        <v>0</v>
      </c>
      <c r="T107" s="6"/>
    </row>
    <row r="108" spans="1:20" s="7" customFormat="1" ht="15" customHeight="1" x14ac:dyDescent="0.15">
      <c r="A108" s="174"/>
      <c r="B108" s="162"/>
      <c r="C108" s="86" t="s">
        <v>88</v>
      </c>
      <c r="D108" s="107"/>
      <c r="E108" s="98"/>
      <c r="F108" s="10">
        <f t="shared" si="43"/>
        <v>0</v>
      </c>
      <c r="G108" s="92"/>
      <c r="H108" s="79"/>
      <c r="I108" s="79"/>
      <c r="J108" s="80"/>
      <c r="K108" s="81"/>
      <c r="L108" s="81"/>
      <c r="M108" s="81"/>
      <c r="N108" s="81"/>
      <c r="O108" s="34">
        <f t="shared" si="41"/>
        <v>0</v>
      </c>
      <c r="P108" s="132">
        <f t="shared" si="45"/>
        <v>0</v>
      </c>
      <c r="Q108" s="81"/>
      <c r="R108" s="10">
        <f t="shared" si="44"/>
        <v>0</v>
      </c>
      <c r="S108" s="12">
        <f t="shared" si="42"/>
        <v>0</v>
      </c>
      <c r="T108" s="6"/>
    </row>
    <row r="109" spans="1:20" s="7" customFormat="1" ht="15" customHeight="1" x14ac:dyDescent="0.15">
      <c r="A109" s="174"/>
      <c r="B109" s="162"/>
      <c r="C109" s="86" t="s">
        <v>89</v>
      </c>
      <c r="D109" s="107"/>
      <c r="E109" s="98"/>
      <c r="F109" s="10">
        <f t="shared" si="43"/>
        <v>0</v>
      </c>
      <c r="G109" s="92"/>
      <c r="H109" s="79"/>
      <c r="I109" s="79"/>
      <c r="J109" s="80"/>
      <c r="K109" s="81"/>
      <c r="L109" s="81"/>
      <c r="M109" s="81"/>
      <c r="N109" s="81"/>
      <c r="O109" s="34">
        <f t="shared" si="41"/>
        <v>0</v>
      </c>
      <c r="P109" s="132">
        <f t="shared" si="45"/>
        <v>0</v>
      </c>
      <c r="Q109" s="81"/>
      <c r="R109" s="10">
        <f t="shared" si="44"/>
        <v>0</v>
      </c>
      <c r="S109" s="12">
        <f t="shared" si="42"/>
        <v>0</v>
      </c>
      <c r="T109" s="6"/>
    </row>
    <row r="110" spans="1:20" s="7" customFormat="1" ht="15" customHeight="1" x14ac:dyDescent="0.15">
      <c r="A110" s="174"/>
      <c r="B110" s="162"/>
      <c r="C110" s="86" t="s">
        <v>90</v>
      </c>
      <c r="D110" s="126">
        <v>5</v>
      </c>
      <c r="E110" s="9"/>
      <c r="F110" s="34">
        <f t="shared" si="43"/>
        <v>0</v>
      </c>
      <c r="G110" s="146">
        <v>0</v>
      </c>
      <c r="H110" s="78"/>
      <c r="I110" s="75"/>
      <c r="J110" s="76"/>
      <c r="K110" s="77"/>
      <c r="L110" s="77"/>
      <c r="M110" s="77"/>
      <c r="N110" s="77"/>
      <c r="O110" s="34">
        <f t="shared" si="41"/>
        <v>0</v>
      </c>
      <c r="P110" s="132">
        <f t="shared" si="45"/>
        <v>0</v>
      </c>
      <c r="Q110" s="118"/>
      <c r="R110" s="34">
        <f>P110*Q110</f>
        <v>0</v>
      </c>
      <c r="S110" s="36">
        <f t="shared" si="42"/>
        <v>0</v>
      </c>
      <c r="T110" s="6"/>
    </row>
    <row r="111" spans="1:20" s="7" customFormat="1" ht="15" customHeight="1" x14ac:dyDescent="0.15">
      <c r="A111" s="174"/>
      <c r="B111" s="162"/>
      <c r="C111" s="86" t="s">
        <v>91</v>
      </c>
      <c r="D111" s="126">
        <v>5</v>
      </c>
      <c r="E111" s="9"/>
      <c r="F111" s="10">
        <f t="shared" si="43"/>
        <v>0</v>
      </c>
      <c r="G111" s="127">
        <v>5</v>
      </c>
      <c r="H111" s="78"/>
      <c r="I111" s="79"/>
      <c r="J111" s="80"/>
      <c r="K111" s="81"/>
      <c r="L111" s="81"/>
      <c r="M111" s="81"/>
      <c r="N111" s="81"/>
      <c r="O111" s="34">
        <f t="shared" si="41"/>
        <v>0</v>
      </c>
      <c r="P111" s="132">
        <f t="shared" si="45"/>
        <v>2</v>
      </c>
      <c r="Q111" s="118"/>
      <c r="R111" s="10">
        <f t="shared" si="44"/>
        <v>0</v>
      </c>
      <c r="S111" s="12">
        <f t="shared" si="42"/>
        <v>0</v>
      </c>
      <c r="T111" s="6"/>
    </row>
    <row r="112" spans="1:20" s="7" customFormat="1" ht="15" customHeight="1" x14ac:dyDescent="0.15">
      <c r="A112" s="174"/>
      <c r="B112" s="162"/>
      <c r="C112" s="86" t="s">
        <v>92</v>
      </c>
      <c r="D112" s="8">
        <v>5</v>
      </c>
      <c r="E112" s="9"/>
      <c r="F112" s="10">
        <f t="shared" si="43"/>
        <v>0</v>
      </c>
      <c r="G112" s="149">
        <v>0</v>
      </c>
      <c r="H112" s="78"/>
      <c r="I112" s="79"/>
      <c r="J112" s="80"/>
      <c r="K112" s="81"/>
      <c r="L112" s="81"/>
      <c r="M112" s="81"/>
      <c r="N112" s="81"/>
      <c r="O112" s="34">
        <f t="shared" si="41"/>
        <v>0</v>
      </c>
      <c r="P112" s="132">
        <f t="shared" si="45"/>
        <v>0</v>
      </c>
      <c r="Q112" s="118"/>
      <c r="R112" s="10">
        <f t="shared" si="44"/>
        <v>0</v>
      </c>
      <c r="S112" s="12">
        <f>ROUNDDOWN(F112+O112+R112,0)</f>
        <v>0</v>
      </c>
      <c r="T112" s="6"/>
    </row>
    <row r="113" spans="1:20" s="7" customFormat="1" ht="15" customHeight="1" x14ac:dyDescent="0.15">
      <c r="A113" s="174"/>
      <c r="B113" s="162"/>
      <c r="C113" s="87" t="s">
        <v>93</v>
      </c>
      <c r="D113" s="8">
        <v>5</v>
      </c>
      <c r="E113" s="9"/>
      <c r="F113" s="10">
        <f t="shared" si="43"/>
        <v>0</v>
      </c>
      <c r="G113" s="11">
        <v>737</v>
      </c>
      <c r="H113" s="78"/>
      <c r="I113" s="79"/>
      <c r="J113" s="80"/>
      <c r="K113" s="81"/>
      <c r="L113" s="81"/>
      <c r="M113" s="81"/>
      <c r="N113" s="81"/>
      <c r="O113" s="34">
        <f t="shared" si="41"/>
        <v>0</v>
      </c>
      <c r="P113" s="132">
        <f t="shared" si="45"/>
        <v>295</v>
      </c>
      <c r="Q113" s="118"/>
      <c r="R113" s="10">
        <f t="shared" si="44"/>
        <v>0</v>
      </c>
      <c r="S113" s="12">
        <f t="shared" si="42"/>
        <v>0</v>
      </c>
      <c r="T113" s="6"/>
    </row>
    <row r="114" spans="1:20" s="7" customFormat="1" ht="15" customHeight="1" x14ac:dyDescent="0.15">
      <c r="A114" s="174"/>
      <c r="B114" s="162"/>
      <c r="C114" s="87" t="s">
        <v>94</v>
      </c>
      <c r="D114" s="8">
        <v>5</v>
      </c>
      <c r="E114" s="9"/>
      <c r="F114" s="10">
        <f t="shared" si="43"/>
        <v>0</v>
      </c>
      <c r="G114" s="11">
        <v>942</v>
      </c>
      <c r="H114" s="78"/>
      <c r="I114" s="79"/>
      <c r="J114" s="80"/>
      <c r="K114" s="81"/>
      <c r="L114" s="81"/>
      <c r="M114" s="81"/>
      <c r="N114" s="81"/>
      <c r="O114" s="34">
        <f t="shared" si="41"/>
        <v>0</v>
      </c>
      <c r="P114" s="132">
        <f t="shared" si="45"/>
        <v>377</v>
      </c>
      <c r="Q114" s="118"/>
      <c r="R114" s="10">
        <f t="shared" si="44"/>
        <v>0</v>
      </c>
      <c r="S114" s="12">
        <f t="shared" si="42"/>
        <v>0</v>
      </c>
      <c r="T114" s="6"/>
    </row>
    <row r="115" spans="1:20" s="7" customFormat="1" ht="15" customHeight="1" thickBot="1" x14ac:dyDescent="0.2">
      <c r="A115" s="174"/>
      <c r="B115" s="162"/>
      <c r="C115" s="88" t="s">
        <v>95</v>
      </c>
      <c r="D115" s="42">
        <v>5</v>
      </c>
      <c r="E115" s="128"/>
      <c r="F115" s="129">
        <f t="shared" si="43"/>
        <v>0</v>
      </c>
      <c r="G115" s="45">
        <v>71</v>
      </c>
      <c r="H115" s="82"/>
      <c r="I115" s="83"/>
      <c r="J115" s="84"/>
      <c r="K115" s="85"/>
      <c r="L115" s="85"/>
      <c r="M115" s="85"/>
      <c r="N115" s="85"/>
      <c r="O115" s="44">
        <f t="shared" si="41"/>
        <v>0</v>
      </c>
      <c r="P115" s="132">
        <f t="shared" si="45"/>
        <v>28</v>
      </c>
      <c r="Q115" s="119"/>
      <c r="R115" s="44">
        <f t="shared" si="44"/>
        <v>0</v>
      </c>
      <c r="S115" s="13">
        <f t="shared" si="42"/>
        <v>0</v>
      </c>
      <c r="T115" s="6"/>
    </row>
    <row r="116" spans="1:20" s="7" customFormat="1" ht="15" customHeight="1" thickTop="1" thickBot="1" x14ac:dyDescent="0.2">
      <c r="A116" s="175"/>
      <c r="B116" s="163"/>
      <c r="C116" s="133"/>
      <c r="D116" s="134"/>
      <c r="E116" s="135"/>
      <c r="F116" s="136"/>
      <c r="G116" s="164" t="s">
        <v>33</v>
      </c>
      <c r="H116" s="165"/>
      <c r="I116" s="165"/>
      <c r="J116" s="165"/>
      <c r="K116" s="165"/>
      <c r="L116" s="165"/>
      <c r="M116" s="165"/>
      <c r="N116" s="165"/>
      <c r="O116" s="165"/>
      <c r="P116" s="190" t="s">
        <v>49</v>
      </c>
      <c r="Q116" s="191"/>
      <c r="R116" s="192"/>
      <c r="S116" s="115">
        <f>SUM(S104:S115)</f>
        <v>0</v>
      </c>
      <c r="T116" s="6"/>
    </row>
    <row r="117" spans="1:20" s="5" customFormat="1" ht="12" x14ac:dyDescent="0.15">
      <c r="A117" s="173" t="s">
        <v>83</v>
      </c>
      <c r="B117" s="161" t="s">
        <v>53</v>
      </c>
      <c r="C117" s="65"/>
      <c r="D117" s="66" t="s">
        <v>1</v>
      </c>
      <c r="E117" s="67" t="s">
        <v>4</v>
      </c>
      <c r="F117" s="68" t="s">
        <v>7</v>
      </c>
      <c r="G117" s="66" t="s">
        <v>6</v>
      </c>
      <c r="H117" s="69" t="s">
        <v>19</v>
      </c>
      <c r="I117" s="69" t="s">
        <v>20</v>
      </c>
      <c r="J117" s="67" t="s">
        <v>21</v>
      </c>
      <c r="K117" s="70" t="s">
        <v>23</v>
      </c>
      <c r="L117" s="70" t="s">
        <v>24</v>
      </c>
      <c r="M117" s="70" t="s">
        <v>25</v>
      </c>
      <c r="N117" s="70" t="s">
        <v>66</v>
      </c>
      <c r="O117" s="68" t="s">
        <v>67</v>
      </c>
      <c r="P117" s="70" t="s">
        <v>80</v>
      </c>
      <c r="Q117" s="70" t="s">
        <v>68</v>
      </c>
      <c r="R117" s="68" t="s">
        <v>69</v>
      </c>
      <c r="S117" s="71" t="s">
        <v>70</v>
      </c>
      <c r="T117" s="153"/>
    </row>
    <row r="118" spans="1:20" s="7" customFormat="1" ht="15" customHeight="1" x14ac:dyDescent="0.15">
      <c r="A118" s="174"/>
      <c r="B118" s="162"/>
      <c r="C118" s="86" t="s">
        <v>84</v>
      </c>
      <c r="D118" s="32">
        <v>15</v>
      </c>
      <c r="E118" s="50"/>
      <c r="F118" s="34">
        <f>D118*E118</f>
        <v>0</v>
      </c>
      <c r="G118" s="35">
        <v>1249</v>
      </c>
      <c r="H118" s="53"/>
      <c r="I118" s="63"/>
      <c r="J118" s="64"/>
      <c r="K118" s="56">
        <f>120*H118</f>
        <v>0</v>
      </c>
      <c r="L118" s="56">
        <f>180*I118</f>
        <v>0</v>
      </c>
      <c r="M118" s="56">
        <f>(G118-300)*J118</f>
        <v>0</v>
      </c>
      <c r="N118" s="56"/>
      <c r="O118" s="34">
        <f t="shared" ref="O118:O129" si="46">K118+L118+M118-N118</f>
        <v>0</v>
      </c>
      <c r="P118" s="131">
        <f>ROUND(G118*0.4,0)</f>
        <v>500</v>
      </c>
      <c r="Q118" s="94"/>
      <c r="R118" s="34">
        <f>P118*Q118</f>
        <v>0</v>
      </c>
      <c r="S118" s="36">
        <f>ROUNDDOWN(F118+O118+R118,0)</f>
        <v>0</v>
      </c>
      <c r="T118" s="152"/>
    </row>
    <row r="119" spans="1:20" s="7" customFormat="1" ht="15" customHeight="1" x14ac:dyDescent="0.15">
      <c r="A119" s="174"/>
      <c r="B119" s="162"/>
      <c r="C119" s="86" t="s">
        <v>85</v>
      </c>
      <c r="D119" s="8">
        <v>15</v>
      </c>
      <c r="E119" s="49"/>
      <c r="F119" s="10">
        <f t="shared" ref="F119:F129" si="47">D119*E119</f>
        <v>0</v>
      </c>
      <c r="G119" s="11">
        <v>1314</v>
      </c>
      <c r="H119" s="52"/>
      <c r="I119" s="52"/>
      <c r="J119" s="49"/>
      <c r="K119" s="55">
        <f>120*H119</f>
        <v>0</v>
      </c>
      <c r="L119" s="55">
        <f t="shared" ref="L119:L129" si="48">180*I119</f>
        <v>0</v>
      </c>
      <c r="M119" s="55">
        <f t="shared" ref="M119:M129" si="49">(G119-300)*J119</f>
        <v>0</v>
      </c>
      <c r="N119" s="55"/>
      <c r="O119" s="10">
        <f t="shared" si="46"/>
        <v>0</v>
      </c>
      <c r="P119" s="132">
        <f>ROUND(G119*0.4,0)</f>
        <v>526</v>
      </c>
      <c r="Q119" s="95"/>
      <c r="R119" s="10">
        <f>P119*Q119</f>
        <v>0</v>
      </c>
      <c r="S119" s="12">
        <f t="shared" ref="S119:S129" si="50">ROUNDDOWN(F119+O119+R119,0)</f>
        <v>0</v>
      </c>
      <c r="T119" s="152"/>
    </row>
    <row r="120" spans="1:20" s="7" customFormat="1" ht="15" customHeight="1" x14ac:dyDescent="0.15">
      <c r="A120" s="174"/>
      <c r="B120" s="162"/>
      <c r="C120" s="86" t="s">
        <v>86</v>
      </c>
      <c r="D120" s="8">
        <v>15</v>
      </c>
      <c r="E120" s="49"/>
      <c r="F120" s="10">
        <f t="shared" si="47"/>
        <v>0</v>
      </c>
      <c r="G120" s="11">
        <v>1123</v>
      </c>
      <c r="H120" s="52"/>
      <c r="I120" s="52"/>
      <c r="J120" s="49"/>
      <c r="K120" s="55">
        <f t="shared" ref="K120:K129" si="51">120*H120</f>
        <v>0</v>
      </c>
      <c r="L120" s="55">
        <f t="shared" si="48"/>
        <v>0</v>
      </c>
      <c r="M120" s="55">
        <f t="shared" si="49"/>
        <v>0</v>
      </c>
      <c r="N120" s="55"/>
      <c r="O120" s="10">
        <f>K120+L120+M120-N120</f>
        <v>0</v>
      </c>
      <c r="P120" s="131">
        <f t="shared" ref="P120:P129" si="52">ROUND(G120*0.4,0)</f>
        <v>449</v>
      </c>
      <c r="Q120" s="95"/>
      <c r="R120" s="10">
        <f t="shared" ref="R120:R129" si="53">P120*Q120</f>
        <v>0</v>
      </c>
      <c r="S120" s="12">
        <f t="shared" si="50"/>
        <v>0</v>
      </c>
      <c r="T120" s="152"/>
    </row>
    <row r="121" spans="1:20" s="7" customFormat="1" ht="15" customHeight="1" x14ac:dyDescent="0.15">
      <c r="A121" s="174"/>
      <c r="B121" s="162"/>
      <c r="C121" s="86" t="s">
        <v>87</v>
      </c>
      <c r="D121" s="8">
        <v>15</v>
      </c>
      <c r="E121" s="49"/>
      <c r="F121" s="10">
        <f t="shared" si="47"/>
        <v>0</v>
      </c>
      <c r="G121" s="11">
        <v>1326</v>
      </c>
      <c r="H121" s="52"/>
      <c r="I121" s="52"/>
      <c r="J121" s="49"/>
      <c r="K121" s="55">
        <f t="shared" si="51"/>
        <v>0</v>
      </c>
      <c r="L121" s="55">
        <f t="shared" si="48"/>
        <v>0</v>
      </c>
      <c r="M121" s="55">
        <f t="shared" si="49"/>
        <v>0</v>
      </c>
      <c r="N121" s="55"/>
      <c r="O121" s="10">
        <f t="shared" si="46"/>
        <v>0</v>
      </c>
      <c r="P121" s="132">
        <f t="shared" si="52"/>
        <v>530</v>
      </c>
      <c r="Q121" s="95"/>
      <c r="R121" s="10">
        <f t="shared" si="53"/>
        <v>0</v>
      </c>
      <c r="S121" s="12">
        <f t="shared" si="50"/>
        <v>0</v>
      </c>
      <c r="T121" s="152"/>
    </row>
    <row r="122" spans="1:20" s="7" customFormat="1" ht="15" customHeight="1" x14ac:dyDescent="0.15">
      <c r="A122" s="174"/>
      <c r="B122" s="162"/>
      <c r="C122" s="86" t="s">
        <v>88</v>
      </c>
      <c r="D122" s="8">
        <v>15</v>
      </c>
      <c r="E122" s="49"/>
      <c r="F122" s="10">
        <f t="shared" si="47"/>
        <v>0</v>
      </c>
      <c r="G122" s="11">
        <v>1197</v>
      </c>
      <c r="H122" s="52"/>
      <c r="I122" s="52"/>
      <c r="J122" s="49"/>
      <c r="K122" s="55">
        <f t="shared" si="51"/>
        <v>0</v>
      </c>
      <c r="L122" s="55">
        <f t="shared" si="48"/>
        <v>0</v>
      </c>
      <c r="M122" s="55">
        <f t="shared" si="49"/>
        <v>0</v>
      </c>
      <c r="N122" s="55"/>
      <c r="O122" s="10">
        <f t="shared" si="46"/>
        <v>0</v>
      </c>
      <c r="P122" s="131">
        <f t="shared" si="52"/>
        <v>479</v>
      </c>
      <c r="Q122" s="95"/>
      <c r="R122" s="10">
        <f t="shared" si="53"/>
        <v>0</v>
      </c>
      <c r="S122" s="12">
        <f t="shared" si="50"/>
        <v>0</v>
      </c>
      <c r="T122" s="152"/>
    </row>
    <row r="123" spans="1:20" s="7" customFormat="1" ht="15" customHeight="1" x14ac:dyDescent="0.15">
      <c r="A123" s="174"/>
      <c r="B123" s="162"/>
      <c r="C123" s="86" t="s">
        <v>89</v>
      </c>
      <c r="D123" s="8">
        <v>15</v>
      </c>
      <c r="E123" s="49"/>
      <c r="F123" s="10">
        <f t="shared" si="47"/>
        <v>0</v>
      </c>
      <c r="G123" s="11">
        <v>1173</v>
      </c>
      <c r="H123" s="52"/>
      <c r="I123" s="52"/>
      <c r="J123" s="49"/>
      <c r="K123" s="55">
        <f t="shared" si="51"/>
        <v>0</v>
      </c>
      <c r="L123" s="55">
        <f t="shared" si="48"/>
        <v>0</v>
      </c>
      <c r="M123" s="55">
        <f t="shared" si="49"/>
        <v>0</v>
      </c>
      <c r="N123" s="55"/>
      <c r="O123" s="10">
        <f t="shared" si="46"/>
        <v>0</v>
      </c>
      <c r="P123" s="132">
        <f t="shared" si="52"/>
        <v>469</v>
      </c>
      <c r="Q123" s="95"/>
      <c r="R123" s="10">
        <f t="shared" si="53"/>
        <v>0</v>
      </c>
      <c r="S123" s="12">
        <f t="shared" si="50"/>
        <v>0</v>
      </c>
      <c r="T123" s="152"/>
    </row>
    <row r="124" spans="1:20" s="7" customFormat="1" ht="15" customHeight="1" x14ac:dyDescent="0.15">
      <c r="A124" s="174"/>
      <c r="B124" s="162"/>
      <c r="C124" s="86" t="s">
        <v>90</v>
      </c>
      <c r="D124" s="8">
        <v>15</v>
      </c>
      <c r="E124" s="50"/>
      <c r="F124" s="34">
        <f t="shared" si="47"/>
        <v>0</v>
      </c>
      <c r="G124" s="35">
        <v>1337</v>
      </c>
      <c r="H124" s="53"/>
      <c r="I124" s="53"/>
      <c r="J124" s="50"/>
      <c r="K124" s="56">
        <f t="shared" si="51"/>
        <v>0</v>
      </c>
      <c r="L124" s="56">
        <f t="shared" si="48"/>
        <v>0</v>
      </c>
      <c r="M124" s="56">
        <f t="shared" si="49"/>
        <v>0</v>
      </c>
      <c r="N124" s="56"/>
      <c r="O124" s="10">
        <f t="shared" si="46"/>
        <v>0</v>
      </c>
      <c r="P124" s="131">
        <f t="shared" si="52"/>
        <v>535</v>
      </c>
      <c r="Q124" s="94"/>
      <c r="R124" s="34">
        <f t="shared" si="53"/>
        <v>0</v>
      </c>
      <c r="S124" s="36">
        <f t="shared" si="50"/>
        <v>0</v>
      </c>
      <c r="T124" s="152"/>
    </row>
    <row r="125" spans="1:20" s="7" customFormat="1" ht="15" customHeight="1" x14ac:dyDescent="0.15">
      <c r="A125" s="174"/>
      <c r="B125" s="162"/>
      <c r="C125" s="86" t="s">
        <v>91</v>
      </c>
      <c r="D125" s="8">
        <v>15</v>
      </c>
      <c r="E125" s="49"/>
      <c r="F125" s="10">
        <f t="shared" si="47"/>
        <v>0</v>
      </c>
      <c r="G125" s="11">
        <v>1373</v>
      </c>
      <c r="H125" s="52"/>
      <c r="I125" s="52"/>
      <c r="J125" s="49"/>
      <c r="K125" s="55">
        <f t="shared" si="51"/>
        <v>0</v>
      </c>
      <c r="L125" s="55">
        <f t="shared" si="48"/>
        <v>0</v>
      </c>
      <c r="M125" s="55">
        <f t="shared" si="49"/>
        <v>0</v>
      </c>
      <c r="N125" s="55"/>
      <c r="O125" s="10">
        <f t="shared" si="46"/>
        <v>0</v>
      </c>
      <c r="P125" s="132">
        <f t="shared" si="52"/>
        <v>549</v>
      </c>
      <c r="Q125" s="95"/>
      <c r="R125" s="10">
        <f t="shared" si="53"/>
        <v>0</v>
      </c>
      <c r="S125" s="12">
        <f t="shared" si="50"/>
        <v>0</v>
      </c>
      <c r="T125" s="152"/>
    </row>
    <row r="126" spans="1:20" s="7" customFormat="1" ht="15" customHeight="1" x14ac:dyDescent="0.15">
      <c r="A126" s="174"/>
      <c r="B126" s="162"/>
      <c r="C126" s="86" t="s">
        <v>92</v>
      </c>
      <c r="D126" s="8">
        <v>15</v>
      </c>
      <c r="E126" s="49"/>
      <c r="F126" s="10">
        <f t="shared" si="47"/>
        <v>0</v>
      </c>
      <c r="G126" s="11">
        <v>1397</v>
      </c>
      <c r="H126" s="52"/>
      <c r="I126" s="52"/>
      <c r="J126" s="49"/>
      <c r="K126" s="55">
        <f t="shared" si="51"/>
        <v>0</v>
      </c>
      <c r="L126" s="55">
        <f t="shared" si="48"/>
        <v>0</v>
      </c>
      <c r="M126" s="55">
        <f t="shared" si="49"/>
        <v>0</v>
      </c>
      <c r="N126" s="55"/>
      <c r="O126" s="10">
        <f t="shared" si="46"/>
        <v>0</v>
      </c>
      <c r="P126" s="131">
        <f t="shared" si="52"/>
        <v>559</v>
      </c>
      <c r="Q126" s="95"/>
      <c r="R126" s="10">
        <f t="shared" si="53"/>
        <v>0</v>
      </c>
      <c r="S126" s="12">
        <f t="shared" si="50"/>
        <v>0</v>
      </c>
      <c r="T126" s="152"/>
    </row>
    <row r="127" spans="1:20" s="7" customFormat="1" ht="15" customHeight="1" x14ac:dyDescent="0.15">
      <c r="A127" s="174"/>
      <c r="B127" s="162"/>
      <c r="C127" s="87" t="s">
        <v>93</v>
      </c>
      <c r="D127" s="8">
        <v>15</v>
      </c>
      <c r="E127" s="49"/>
      <c r="F127" s="10">
        <f t="shared" si="47"/>
        <v>0</v>
      </c>
      <c r="G127" s="11">
        <v>1313</v>
      </c>
      <c r="H127" s="52"/>
      <c r="I127" s="52"/>
      <c r="J127" s="49"/>
      <c r="K127" s="55">
        <f t="shared" si="51"/>
        <v>0</v>
      </c>
      <c r="L127" s="55">
        <f t="shared" si="48"/>
        <v>0</v>
      </c>
      <c r="M127" s="55">
        <f t="shared" si="49"/>
        <v>0</v>
      </c>
      <c r="N127" s="55"/>
      <c r="O127" s="10">
        <f t="shared" si="46"/>
        <v>0</v>
      </c>
      <c r="P127" s="132">
        <f t="shared" si="52"/>
        <v>525</v>
      </c>
      <c r="Q127" s="95"/>
      <c r="R127" s="10">
        <f t="shared" si="53"/>
        <v>0</v>
      </c>
      <c r="S127" s="12">
        <f t="shared" si="50"/>
        <v>0</v>
      </c>
      <c r="T127" s="152"/>
    </row>
    <row r="128" spans="1:20" s="7" customFormat="1" ht="15" customHeight="1" x14ac:dyDescent="0.15">
      <c r="A128" s="174"/>
      <c r="B128" s="162"/>
      <c r="C128" s="87" t="s">
        <v>94</v>
      </c>
      <c r="D128" s="8">
        <v>15</v>
      </c>
      <c r="E128" s="49"/>
      <c r="F128" s="10">
        <f t="shared" si="47"/>
        <v>0</v>
      </c>
      <c r="G128" s="11">
        <v>1341</v>
      </c>
      <c r="H128" s="52"/>
      <c r="I128" s="52"/>
      <c r="J128" s="49"/>
      <c r="K128" s="55">
        <f t="shared" si="51"/>
        <v>0</v>
      </c>
      <c r="L128" s="55">
        <f t="shared" si="48"/>
        <v>0</v>
      </c>
      <c r="M128" s="55">
        <f t="shared" si="49"/>
        <v>0</v>
      </c>
      <c r="N128" s="55"/>
      <c r="O128" s="10">
        <f t="shared" si="46"/>
        <v>0</v>
      </c>
      <c r="P128" s="131">
        <f t="shared" si="52"/>
        <v>536</v>
      </c>
      <c r="Q128" s="95"/>
      <c r="R128" s="10">
        <f t="shared" si="53"/>
        <v>0</v>
      </c>
      <c r="S128" s="12">
        <f t="shared" si="50"/>
        <v>0</v>
      </c>
      <c r="T128" s="152"/>
    </row>
    <row r="129" spans="1:20" s="7" customFormat="1" ht="15" customHeight="1" thickBot="1" x14ac:dyDescent="0.2">
      <c r="A129" s="174"/>
      <c r="B129" s="162"/>
      <c r="C129" s="88" t="s">
        <v>95</v>
      </c>
      <c r="D129" s="42">
        <v>15</v>
      </c>
      <c r="E129" s="51"/>
      <c r="F129" s="44">
        <f t="shared" si="47"/>
        <v>0</v>
      </c>
      <c r="G129" s="45">
        <v>1316</v>
      </c>
      <c r="H129" s="54"/>
      <c r="I129" s="54"/>
      <c r="J129" s="51"/>
      <c r="K129" s="57">
        <f t="shared" si="51"/>
        <v>0</v>
      </c>
      <c r="L129" s="57">
        <f t="shared" si="48"/>
        <v>0</v>
      </c>
      <c r="M129" s="57">
        <f t="shared" si="49"/>
        <v>0</v>
      </c>
      <c r="N129" s="57"/>
      <c r="O129" s="44">
        <f t="shared" si="46"/>
        <v>0</v>
      </c>
      <c r="P129" s="132">
        <f t="shared" si="52"/>
        <v>526</v>
      </c>
      <c r="Q129" s="96"/>
      <c r="R129" s="44">
        <f t="shared" si="53"/>
        <v>0</v>
      </c>
      <c r="S129" s="13">
        <f t="shared" si="50"/>
        <v>0</v>
      </c>
      <c r="T129" s="152"/>
    </row>
    <row r="130" spans="1:20" s="7" customFormat="1" ht="15" customHeight="1" thickTop="1" thickBot="1" x14ac:dyDescent="0.2">
      <c r="A130" s="174"/>
      <c r="B130" s="162"/>
      <c r="C130" s="113"/>
      <c r="D130" s="16"/>
      <c r="E130" s="114"/>
      <c r="F130" s="112"/>
      <c r="G130" s="196" t="s">
        <v>33</v>
      </c>
      <c r="H130" s="197"/>
      <c r="I130" s="197"/>
      <c r="J130" s="197"/>
      <c r="K130" s="197"/>
      <c r="L130" s="197"/>
      <c r="M130" s="197"/>
      <c r="N130" s="197"/>
      <c r="O130" s="201"/>
      <c r="P130" s="198" t="s">
        <v>81</v>
      </c>
      <c r="Q130" s="199"/>
      <c r="R130" s="200"/>
      <c r="S130" s="115">
        <f>SUM(S118:S129)</f>
        <v>0</v>
      </c>
      <c r="T130" s="152"/>
    </row>
    <row r="131" spans="1:20" s="7" customFormat="1" ht="15" customHeight="1" x14ac:dyDescent="0.15">
      <c r="A131" s="174"/>
      <c r="B131" s="161" t="s">
        <v>54</v>
      </c>
      <c r="C131" s="65"/>
      <c r="D131" s="66" t="s">
        <v>1</v>
      </c>
      <c r="E131" s="67" t="s">
        <v>4</v>
      </c>
      <c r="F131" s="68" t="s">
        <v>7</v>
      </c>
      <c r="G131" s="66" t="s">
        <v>6</v>
      </c>
      <c r="H131" s="69" t="s">
        <v>26</v>
      </c>
      <c r="I131" s="73"/>
      <c r="J131" s="73"/>
      <c r="K131" s="73"/>
      <c r="L131" s="120"/>
      <c r="M131" s="73"/>
      <c r="N131" s="145" t="s">
        <v>66</v>
      </c>
      <c r="O131" s="74" t="s">
        <v>74</v>
      </c>
      <c r="P131" s="73" t="s">
        <v>80</v>
      </c>
      <c r="Q131" s="73" t="s">
        <v>68</v>
      </c>
      <c r="R131" s="74" t="s">
        <v>69</v>
      </c>
      <c r="S131" s="72" t="s">
        <v>70</v>
      </c>
      <c r="T131" s="14"/>
    </row>
    <row r="132" spans="1:20" s="7" customFormat="1" ht="15" customHeight="1" x14ac:dyDescent="0.15">
      <c r="A132" s="174"/>
      <c r="B132" s="162"/>
      <c r="C132" s="86" t="s">
        <v>84</v>
      </c>
      <c r="D132" s="32">
        <v>26</v>
      </c>
      <c r="E132" s="33"/>
      <c r="F132" s="34">
        <f>D132*E132</f>
        <v>0</v>
      </c>
      <c r="G132" s="35">
        <v>900</v>
      </c>
      <c r="H132" s="63"/>
      <c r="I132" s="75"/>
      <c r="J132" s="76"/>
      <c r="K132" s="76"/>
      <c r="L132" s="121"/>
      <c r="M132" s="77"/>
      <c r="N132" s="77"/>
      <c r="O132" s="34">
        <f t="shared" ref="O132:O143" si="54">G132*H132-N132</f>
        <v>0</v>
      </c>
      <c r="P132" s="132">
        <f>ROUND(G132*0.4,0)</f>
        <v>360</v>
      </c>
      <c r="Q132" s="117"/>
      <c r="R132" s="34">
        <f>P132*Q132</f>
        <v>0</v>
      </c>
      <c r="S132" s="36">
        <f t="shared" ref="S132:S143" si="55">ROUNDDOWN(F132+O132+R132,0)</f>
        <v>0</v>
      </c>
      <c r="T132" s="152"/>
    </row>
    <row r="133" spans="1:20" s="7" customFormat="1" ht="15" customHeight="1" x14ac:dyDescent="0.15">
      <c r="A133" s="174"/>
      <c r="B133" s="162"/>
      <c r="C133" s="86" t="s">
        <v>85</v>
      </c>
      <c r="D133" s="8">
        <v>26</v>
      </c>
      <c r="E133" s="9"/>
      <c r="F133" s="10">
        <f t="shared" ref="F133:F143" si="56">D133*E133</f>
        <v>0</v>
      </c>
      <c r="G133" s="11">
        <v>500</v>
      </c>
      <c r="H133" s="78"/>
      <c r="I133" s="79"/>
      <c r="J133" s="80"/>
      <c r="K133" s="80"/>
      <c r="L133" s="122"/>
      <c r="M133" s="81"/>
      <c r="N133" s="81"/>
      <c r="O133" s="34">
        <f t="shared" si="54"/>
        <v>0</v>
      </c>
      <c r="P133" s="132">
        <f>ROUND(G133*0.4,0)</f>
        <v>200</v>
      </c>
      <c r="Q133" s="95"/>
      <c r="R133" s="34">
        <f t="shared" ref="R133:R140" si="57">P133*Q133</f>
        <v>0</v>
      </c>
      <c r="S133" s="12">
        <f t="shared" si="55"/>
        <v>0</v>
      </c>
      <c r="T133" s="152"/>
    </row>
    <row r="134" spans="1:20" s="7" customFormat="1" ht="15" customHeight="1" x14ac:dyDescent="0.15">
      <c r="A134" s="174"/>
      <c r="B134" s="162"/>
      <c r="C134" s="86" t="s">
        <v>86</v>
      </c>
      <c r="D134" s="8">
        <v>26</v>
      </c>
      <c r="E134" s="9"/>
      <c r="F134" s="10">
        <f t="shared" si="56"/>
        <v>0</v>
      </c>
      <c r="G134" s="11">
        <v>1000</v>
      </c>
      <c r="H134" s="78"/>
      <c r="I134" s="79"/>
      <c r="J134" s="80"/>
      <c r="K134" s="80"/>
      <c r="L134" s="122"/>
      <c r="M134" s="81"/>
      <c r="N134" s="81"/>
      <c r="O134" s="34">
        <f t="shared" si="54"/>
        <v>0</v>
      </c>
      <c r="P134" s="132">
        <f t="shared" ref="P134:P143" si="58">ROUND(G134*0.4,0)</f>
        <v>400</v>
      </c>
      <c r="Q134" s="118"/>
      <c r="R134" s="34">
        <f t="shared" si="57"/>
        <v>0</v>
      </c>
      <c r="S134" s="12">
        <f t="shared" si="55"/>
        <v>0</v>
      </c>
      <c r="T134" s="152"/>
    </row>
    <row r="135" spans="1:20" s="7" customFormat="1" ht="15" customHeight="1" x14ac:dyDescent="0.15">
      <c r="A135" s="174"/>
      <c r="B135" s="162"/>
      <c r="C135" s="86" t="s">
        <v>87</v>
      </c>
      <c r="D135" s="8">
        <v>26</v>
      </c>
      <c r="E135" s="9"/>
      <c r="F135" s="10">
        <f t="shared" si="56"/>
        <v>0</v>
      </c>
      <c r="G135" s="11">
        <v>1700</v>
      </c>
      <c r="H135" s="78"/>
      <c r="I135" s="79"/>
      <c r="J135" s="80"/>
      <c r="K135" s="80"/>
      <c r="L135" s="122"/>
      <c r="M135" s="81"/>
      <c r="N135" s="81"/>
      <c r="O135" s="34">
        <f t="shared" si="54"/>
        <v>0</v>
      </c>
      <c r="P135" s="132">
        <f t="shared" si="58"/>
        <v>680</v>
      </c>
      <c r="Q135" s="118"/>
      <c r="R135" s="34">
        <f t="shared" si="57"/>
        <v>0</v>
      </c>
      <c r="S135" s="12">
        <f t="shared" si="55"/>
        <v>0</v>
      </c>
      <c r="T135" s="152"/>
    </row>
    <row r="136" spans="1:20" s="7" customFormat="1" ht="15" customHeight="1" x14ac:dyDescent="0.15">
      <c r="A136" s="174"/>
      <c r="B136" s="162"/>
      <c r="C136" s="86" t="s">
        <v>88</v>
      </c>
      <c r="D136" s="8">
        <v>26</v>
      </c>
      <c r="E136" s="9"/>
      <c r="F136" s="10">
        <f t="shared" si="56"/>
        <v>0</v>
      </c>
      <c r="G136" s="11">
        <v>1600</v>
      </c>
      <c r="H136" s="78"/>
      <c r="I136" s="79"/>
      <c r="J136" s="80"/>
      <c r="K136" s="80"/>
      <c r="L136" s="122"/>
      <c r="M136" s="81"/>
      <c r="N136" s="81"/>
      <c r="O136" s="34">
        <f t="shared" si="54"/>
        <v>0</v>
      </c>
      <c r="P136" s="132">
        <f t="shared" si="58"/>
        <v>640</v>
      </c>
      <c r="Q136" s="118"/>
      <c r="R136" s="34">
        <f t="shared" si="57"/>
        <v>0</v>
      </c>
      <c r="S136" s="12">
        <f t="shared" si="55"/>
        <v>0</v>
      </c>
      <c r="T136" s="152"/>
    </row>
    <row r="137" spans="1:20" s="7" customFormat="1" ht="15" customHeight="1" x14ac:dyDescent="0.15">
      <c r="A137" s="174"/>
      <c r="B137" s="162"/>
      <c r="C137" s="86" t="s">
        <v>89</v>
      </c>
      <c r="D137" s="8">
        <v>26</v>
      </c>
      <c r="E137" s="9"/>
      <c r="F137" s="10">
        <f t="shared" si="56"/>
        <v>0</v>
      </c>
      <c r="G137" s="11">
        <v>1200</v>
      </c>
      <c r="H137" s="78"/>
      <c r="I137" s="79"/>
      <c r="J137" s="80"/>
      <c r="K137" s="80"/>
      <c r="L137" s="122"/>
      <c r="M137" s="81"/>
      <c r="N137" s="81"/>
      <c r="O137" s="34">
        <f t="shared" si="54"/>
        <v>0</v>
      </c>
      <c r="P137" s="132">
        <f t="shared" si="58"/>
        <v>480</v>
      </c>
      <c r="Q137" s="118"/>
      <c r="R137" s="34">
        <f t="shared" si="57"/>
        <v>0</v>
      </c>
      <c r="S137" s="12">
        <f t="shared" si="55"/>
        <v>0</v>
      </c>
      <c r="T137" s="152"/>
    </row>
    <row r="138" spans="1:20" s="7" customFormat="1" ht="15" customHeight="1" x14ac:dyDescent="0.15">
      <c r="A138" s="174"/>
      <c r="B138" s="162"/>
      <c r="C138" s="86" t="s">
        <v>90</v>
      </c>
      <c r="D138" s="8">
        <v>26</v>
      </c>
      <c r="E138" s="33"/>
      <c r="F138" s="34">
        <f t="shared" si="56"/>
        <v>0</v>
      </c>
      <c r="G138" s="35">
        <v>600</v>
      </c>
      <c r="H138" s="63"/>
      <c r="I138" s="75"/>
      <c r="J138" s="76"/>
      <c r="K138" s="76"/>
      <c r="L138" s="121"/>
      <c r="M138" s="77"/>
      <c r="N138" s="77"/>
      <c r="O138" s="34">
        <f t="shared" si="54"/>
        <v>0</v>
      </c>
      <c r="P138" s="132">
        <f t="shared" si="58"/>
        <v>240</v>
      </c>
      <c r="Q138" s="117"/>
      <c r="R138" s="34">
        <f t="shared" si="57"/>
        <v>0</v>
      </c>
      <c r="S138" s="12">
        <f t="shared" si="55"/>
        <v>0</v>
      </c>
      <c r="T138" s="152"/>
    </row>
    <row r="139" spans="1:20" s="7" customFormat="1" ht="15" customHeight="1" x14ac:dyDescent="0.15">
      <c r="A139" s="174"/>
      <c r="B139" s="162"/>
      <c r="C139" s="86" t="s">
        <v>91</v>
      </c>
      <c r="D139" s="8">
        <v>26</v>
      </c>
      <c r="E139" s="9"/>
      <c r="F139" s="10">
        <f t="shared" si="56"/>
        <v>0</v>
      </c>
      <c r="G139" s="11">
        <v>700</v>
      </c>
      <c r="H139" s="78"/>
      <c r="I139" s="79"/>
      <c r="J139" s="80"/>
      <c r="K139" s="80"/>
      <c r="L139" s="122"/>
      <c r="M139" s="81"/>
      <c r="N139" s="81"/>
      <c r="O139" s="34">
        <f t="shared" si="54"/>
        <v>0</v>
      </c>
      <c r="P139" s="132">
        <f t="shared" si="58"/>
        <v>280</v>
      </c>
      <c r="Q139" s="118"/>
      <c r="R139" s="34">
        <f t="shared" si="57"/>
        <v>0</v>
      </c>
      <c r="S139" s="12">
        <f t="shared" si="55"/>
        <v>0</v>
      </c>
      <c r="T139" s="152"/>
    </row>
    <row r="140" spans="1:20" s="7" customFormat="1" ht="15" customHeight="1" x14ac:dyDescent="0.15">
      <c r="A140" s="174"/>
      <c r="B140" s="162"/>
      <c r="C140" s="86" t="s">
        <v>92</v>
      </c>
      <c r="D140" s="8">
        <v>26</v>
      </c>
      <c r="E140" s="9"/>
      <c r="F140" s="10">
        <f t="shared" si="56"/>
        <v>0</v>
      </c>
      <c r="G140" s="11">
        <v>1400</v>
      </c>
      <c r="H140" s="78"/>
      <c r="I140" s="79"/>
      <c r="J140" s="80"/>
      <c r="K140" s="80"/>
      <c r="L140" s="122"/>
      <c r="M140" s="81"/>
      <c r="N140" s="81"/>
      <c r="O140" s="34">
        <f t="shared" si="54"/>
        <v>0</v>
      </c>
      <c r="P140" s="132">
        <f t="shared" si="58"/>
        <v>560</v>
      </c>
      <c r="Q140" s="118"/>
      <c r="R140" s="34">
        <f t="shared" si="57"/>
        <v>0</v>
      </c>
      <c r="S140" s="12">
        <f t="shared" si="55"/>
        <v>0</v>
      </c>
      <c r="T140" s="152"/>
    </row>
    <row r="141" spans="1:20" s="7" customFormat="1" ht="15" customHeight="1" x14ac:dyDescent="0.15">
      <c r="A141" s="174"/>
      <c r="B141" s="162"/>
      <c r="C141" s="87" t="s">
        <v>93</v>
      </c>
      <c r="D141" s="8">
        <v>26</v>
      </c>
      <c r="E141" s="9"/>
      <c r="F141" s="10">
        <f t="shared" si="56"/>
        <v>0</v>
      </c>
      <c r="G141" s="11">
        <v>2600</v>
      </c>
      <c r="H141" s="78"/>
      <c r="I141" s="79"/>
      <c r="J141" s="80"/>
      <c r="K141" s="80"/>
      <c r="L141" s="122"/>
      <c r="M141" s="81"/>
      <c r="N141" s="81"/>
      <c r="O141" s="34">
        <f t="shared" si="54"/>
        <v>0</v>
      </c>
      <c r="P141" s="132">
        <f t="shared" si="58"/>
        <v>1040</v>
      </c>
      <c r="Q141" s="118"/>
      <c r="R141" s="34">
        <f>P141*Q141</f>
        <v>0</v>
      </c>
      <c r="S141" s="12">
        <f t="shared" si="55"/>
        <v>0</v>
      </c>
      <c r="T141" s="152"/>
    </row>
    <row r="142" spans="1:20" s="7" customFormat="1" ht="15" customHeight="1" x14ac:dyDescent="0.15">
      <c r="A142" s="174"/>
      <c r="B142" s="162"/>
      <c r="C142" s="87" t="s">
        <v>94</v>
      </c>
      <c r="D142" s="8">
        <v>26</v>
      </c>
      <c r="E142" s="9"/>
      <c r="F142" s="10">
        <f t="shared" si="56"/>
        <v>0</v>
      </c>
      <c r="G142" s="11">
        <v>2800</v>
      </c>
      <c r="H142" s="78"/>
      <c r="I142" s="79"/>
      <c r="J142" s="80"/>
      <c r="K142" s="80"/>
      <c r="L142" s="122"/>
      <c r="M142" s="81"/>
      <c r="N142" s="81"/>
      <c r="O142" s="34">
        <f t="shared" si="54"/>
        <v>0</v>
      </c>
      <c r="P142" s="132">
        <f t="shared" si="58"/>
        <v>1120</v>
      </c>
      <c r="Q142" s="118"/>
      <c r="R142" s="103">
        <f t="shared" ref="R142:R143" si="59">P142*Q142</f>
        <v>0</v>
      </c>
      <c r="S142" s="12">
        <f t="shared" si="55"/>
        <v>0</v>
      </c>
      <c r="T142" s="152"/>
    </row>
    <row r="143" spans="1:20" s="7" customFormat="1" ht="15" customHeight="1" thickBot="1" x14ac:dyDescent="0.2">
      <c r="A143" s="174"/>
      <c r="B143" s="162"/>
      <c r="C143" s="88" t="s">
        <v>95</v>
      </c>
      <c r="D143" s="42">
        <v>26</v>
      </c>
      <c r="E143" s="43"/>
      <c r="F143" s="44">
        <f t="shared" si="56"/>
        <v>0</v>
      </c>
      <c r="G143" s="45">
        <v>1700</v>
      </c>
      <c r="H143" s="82"/>
      <c r="I143" s="83"/>
      <c r="J143" s="84"/>
      <c r="K143" s="84"/>
      <c r="L143" s="130"/>
      <c r="M143" s="85"/>
      <c r="N143" s="85"/>
      <c r="O143" s="44">
        <f t="shared" si="54"/>
        <v>0</v>
      </c>
      <c r="P143" s="132">
        <f t="shared" si="58"/>
        <v>680</v>
      </c>
      <c r="Q143" s="119"/>
      <c r="R143" s="44">
        <f t="shared" si="59"/>
        <v>0</v>
      </c>
      <c r="S143" s="13">
        <f t="shared" si="55"/>
        <v>0</v>
      </c>
      <c r="T143" s="152"/>
    </row>
    <row r="144" spans="1:20" s="7" customFormat="1" ht="15" customHeight="1" thickTop="1" thickBot="1" x14ac:dyDescent="0.2">
      <c r="A144" s="175"/>
      <c r="B144" s="163"/>
      <c r="C144" s="157"/>
      <c r="D144" s="158"/>
      <c r="E144" s="159"/>
      <c r="F144" s="160"/>
      <c r="G144" s="164" t="s">
        <v>33</v>
      </c>
      <c r="H144" s="165"/>
      <c r="I144" s="165"/>
      <c r="J144" s="165"/>
      <c r="K144" s="165"/>
      <c r="L144" s="165"/>
      <c r="M144" s="165"/>
      <c r="N144" s="165"/>
      <c r="O144" s="165"/>
      <c r="P144" s="190" t="s">
        <v>82</v>
      </c>
      <c r="Q144" s="191"/>
      <c r="R144" s="192"/>
      <c r="S144" s="115">
        <f>SUM(S132:S143)</f>
        <v>0</v>
      </c>
      <c r="T144" s="152"/>
    </row>
    <row r="145" spans="1:20" s="7" customFormat="1" ht="15" customHeight="1" x14ac:dyDescent="0.15">
      <c r="A145" s="154"/>
      <c r="B145" s="155"/>
      <c r="C145" s="111"/>
      <c r="D145" s="16"/>
      <c r="E145" s="114"/>
      <c r="F145" s="18"/>
      <c r="G145" s="152"/>
      <c r="H145" s="152"/>
      <c r="I145" s="152"/>
      <c r="J145" s="152"/>
      <c r="K145" s="152"/>
      <c r="L145" s="152"/>
      <c r="M145" s="152"/>
      <c r="N145" s="152"/>
      <c r="O145" s="152"/>
      <c r="P145" s="156"/>
      <c r="Q145" s="156"/>
      <c r="R145" s="156"/>
      <c r="S145" s="91"/>
      <c r="T145" s="152"/>
    </row>
    <row r="146" spans="1:20" s="19" customFormat="1" ht="12" x14ac:dyDescent="0.15">
      <c r="A146" s="38"/>
      <c r="B146" s="15"/>
      <c r="C146" s="27"/>
      <c r="D146" s="16"/>
      <c r="E146" s="17"/>
      <c r="F146" s="17"/>
      <c r="G146" s="17"/>
      <c r="H146" s="46"/>
      <c r="I146" s="46"/>
      <c r="J146" s="17"/>
      <c r="K146" s="46"/>
      <c r="L146" s="46"/>
      <c r="M146" s="46"/>
      <c r="N146" s="91"/>
      <c r="O146" s="18"/>
      <c r="P146" s="91"/>
      <c r="Q146" s="91"/>
      <c r="R146" s="18"/>
      <c r="S146" s="17"/>
      <c r="T146" s="14"/>
    </row>
    <row r="147" spans="1:20" s="19" customFormat="1" ht="12.75" thickBot="1" x14ac:dyDescent="0.2">
      <c r="A147" s="38"/>
      <c r="B147" s="15"/>
      <c r="C147" s="27"/>
      <c r="D147" s="16"/>
      <c r="E147" s="91"/>
      <c r="F147" s="91"/>
      <c r="G147" s="91"/>
      <c r="H147" s="91"/>
      <c r="I147" s="91"/>
      <c r="J147" s="91"/>
      <c r="K147" s="91"/>
      <c r="L147" s="91"/>
      <c r="M147" s="91"/>
      <c r="N147" s="91"/>
      <c r="O147" s="18"/>
      <c r="P147" s="91"/>
      <c r="Q147" s="91"/>
      <c r="R147" s="18"/>
      <c r="S147" s="91"/>
      <c r="T147" s="14"/>
    </row>
    <row r="148" spans="1:20" s="7" customFormat="1" ht="50.25" customHeight="1" thickBot="1" x14ac:dyDescent="0.2">
      <c r="A148" s="2"/>
      <c r="B148" s="20"/>
      <c r="C148" s="105"/>
      <c r="D148" s="106"/>
      <c r="E148" s="106"/>
      <c r="F148" s="106"/>
      <c r="G148" s="106"/>
      <c r="H148" s="106"/>
      <c r="I148" s="106"/>
      <c r="J148" s="106"/>
      <c r="K148" s="106"/>
      <c r="L148" s="139" t="s">
        <v>55</v>
      </c>
      <c r="M148" s="203" t="s">
        <v>98</v>
      </c>
      <c r="N148" s="203"/>
      <c r="O148" s="202"/>
      <c r="P148" s="202"/>
      <c r="Q148" s="202"/>
      <c r="R148" s="202"/>
      <c r="S148" s="37">
        <f>S18+S32+S46+S60+S74+S88+S102+S116+S130+S144</f>
        <v>0</v>
      </c>
      <c r="T148" s="22"/>
    </row>
    <row r="149" spans="1:20" s="7" customFormat="1" ht="22.5" customHeight="1" thickBot="1" x14ac:dyDescent="0.2">
      <c r="A149" s="2"/>
      <c r="B149" s="20"/>
      <c r="C149" s="39"/>
      <c r="D149" s="21"/>
      <c r="E149" s="21"/>
      <c r="F149" s="21"/>
      <c r="G149" s="21"/>
      <c r="H149" s="46"/>
      <c r="I149" s="46"/>
      <c r="J149" s="21"/>
      <c r="K149" s="46"/>
      <c r="L149" s="46"/>
      <c r="M149" s="91"/>
      <c r="N149" s="91"/>
      <c r="O149" s="91"/>
      <c r="P149" s="91"/>
      <c r="Q149" s="91"/>
      <c r="R149" s="91"/>
      <c r="S149" s="104"/>
      <c r="T149" s="22"/>
    </row>
    <row r="150" spans="1:20" s="7" customFormat="1" ht="46.5" customHeight="1" thickBot="1" x14ac:dyDescent="0.2">
      <c r="A150" s="2"/>
      <c r="B150" s="20"/>
      <c r="C150" s="124"/>
      <c r="D150" s="125"/>
      <c r="E150" s="125"/>
      <c r="F150" s="125"/>
      <c r="G150" s="125"/>
      <c r="H150" s="125"/>
      <c r="I150" s="125"/>
      <c r="J150" s="125"/>
      <c r="K150" s="125"/>
      <c r="L150" s="140" t="s">
        <v>56</v>
      </c>
      <c r="M150" s="204" t="s">
        <v>57</v>
      </c>
      <c r="N150" s="204"/>
      <c r="O150" s="205"/>
      <c r="P150" s="205"/>
      <c r="Q150" s="205"/>
      <c r="R150" s="205"/>
      <c r="S150" s="137">
        <f>ROUNDDOWN(S148/1.1,0)</f>
        <v>0</v>
      </c>
      <c r="T150" s="24"/>
    </row>
    <row r="151" spans="1:20" s="7" customFormat="1" ht="15.75" customHeight="1" x14ac:dyDescent="0.15">
      <c r="A151" s="2"/>
      <c r="B151" s="20"/>
      <c r="C151" s="40"/>
      <c r="D151" s="41"/>
      <c r="E151" s="41"/>
      <c r="F151" s="41"/>
      <c r="G151" s="41"/>
      <c r="H151" s="47"/>
      <c r="I151" s="47"/>
      <c r="J151" s="41"/>
      <c r="K151" s="47"/>
      <c r="L151" s="47"/>
      <c r="M151" s="47"/>
      <c r="N151" s="90"/>
      <c r="O151" s="41"/>
      <c r="P151" s="90"/>
      <c r="Q151" s="90"/>
      <c r="R151" s="90"/>
      <c r="S151" s="23"/>
      <c r="T151" s="24"/>
    </row>
    <row r="152" spans="1:20" s="7" customFormat="1" ht="15.75" customHeight="1" x14ac:dyDescent="0.15">
      <c r="A152" s="2"/>
      <c r="B152" s="20"/>
      <c r="C152" s="40"/>
      <c r="D152" s="208" t="s">
        <v>58</v>
      </c>
      <c r="E152" s="208"/>
      <c r="F152" s="208"/>
      <c r="G152" s="208"/>
      <c r="H152" s="208"/>
      <c r="I152" s="208"/>
      <c r="J152" s="208"/>
      <c r="K152" s="208"/>
      <c r="L152" s="208"/>
      <c r="M152" s="208"/>
      <c r="N152" s="208"/>
      <c r="O152" s="208"/>
      <c r="P152" s="208"/>
      <c r="Q152" s="208"/>
      <c r="R152" s="90"/>
      <c r="S152" s="23"/>
      <c r="T152" s="24"/>
    </row>
    <row r="153" spans="1:20" s="7" customFormat="1" ht="15.75" customHeight="1" x14ac:dyDescent="0.15">
      <c r="A153" s="2"/>
      <c r="B153" s="20"/>
      <c r="C153" s="40"/>
      <c r="D153" s="208" t="s">
        <v>77</v>
      </c>
      <c r="E153" s="208"/>
      <c r="F153" s="208"/>
      <c r="G153" s="208"/>
      <c r="H153" s="208"/>
      <c r="I153" s="208"/>
      <c r="J153" s="208"/>
      <c r="K153" s="208"/>
      <c r="L153" s="208"/>
      <c r="M153" s="208"/>
      <c r="N153" s="208"/>
      <c r="O153" s="208"/>
      <c r="P153" s="208"/>
      <c r="Q153" s="208"/>
      <c r="R153" s="90"/>
      <c r="S153" s="23"/>
      <c r="T153" s="24"/>
    </row>
    <row r="154" spans="1:20" s="7" customFormat="1" ht="15.75" customHeight="1" x14ac:dyDescent="0.15">
      <c r="A154" s="2"/>
      <c r="B154" s="20"/>
      <c r="C154" s="40"/>
      <c r="D154" s="209" t="s">
        <v>59</v>
      </c>
      <c r="E154" s="209"/>
      <c r="F154" s="209"/>
      <c r="G154" s="209"/>
      <c r="H154" s="209"/>
      <c r="I154" s="209"/>
      <c r="J154" s="209"/>
      <c r="K154" s="209"/>
      <c r="L154" s="209"/>
      <c r="M154" s="209"/>
      <c r="N154" s="209"/>
      <c r="O154" s="209"/>
      <c r="P154" s="209"/>
      <c r="Q154" s="209"/>
      <c r="R154" s="90"/>
      <c r="S154" s="23"/>
      <c r="T154" s="24"/>
    </row>
    <row r="155" spans="1:20" s="7" customFormat="1" ht="15.75" customHeight="1" x14ac:dyDescent="0.15">
      <c r="A155" s="2"/>
      <c r="B155" s="20"/>
      <c r="C155" s="40"/>
      <c r="D155" s="209"/>
      <c r="E155" s="209"/>
      <c r="F155" s="209"/>
      <c r="G155" s="209"/>
      <c r="H155" s="209"/>
      <c r="I155" s="209"/>
      <c r="J155" s="209"/>
      <c r="K155" s="209"/>
      <c r="L155" s="209"/>
      <c r="M155" s="209"/>
      <c r="N155" s="209"/>
      <c r="O155" s="209"/>
      <c r="P155" s="209"/>
      <c r="Q155" s="209"/>
      <c r="R155" s="90"/>
      <c r="S155" s="23"/>
      <c r="T155" s="24"/>
    </row>
    <row r="156" spans="1:20" s="7" customFormat="1" ht="15.75" customHeight="1" x14ac:dyDescent="0.15">
      <c r="A156" s="2"/>
      <c r="B156" s="20"/>
      <c r="C156" s="40"/>
      <c r="D156" s="208" t="s">
        <v>99</v>
      </c>
      <c r="E156" s="208"/>
      <c r="F156" s="208"/>
      <c r="G156" s="208"/>
      <c r="H156" s="208"/>
      <c r="I156" s="208"/>
      <c r="J156" s="208"/>
      <c r="K156" s="208"/>
      <c r="L156" s="208"/>
      <c r="M156" s="208"/>
      <c r="N156" s="208"/>
      <c r="O156" s="208"/>
      <c r="P156" s="208"/>
      <c r="Q156" s="208"/>
      <c r="R156" s="90"/>
      <c r="S156" s="23"/>
      <c r="T156" s="24"/>
    </row>
    <row r="157" spans="1:20" s="7" customFormat="1" ht="15.75" customHeight="1" x14ac:dyDescent="0.15">
      <c r="A157" s="2"/>
      <c r="B157" s="20"/>
      <c r="C157" s="40"/>
      <c r="D157" s="206" t="s">
        <v>60</v>
      </c>
      <c r="E157" s="206"/>
      <c r="F157" s="206"/>
      <c r="G157" s="206"/>
      <c r="H157" s="206"/>
      <c r="I157" s="206"/>
      <c r="J157" s="206"/>
      <c r="K157" s="206"/>
      <c r="L157" s="206"/>
      <c r="M157" s="206"/>
      <c r="N157" s="206"/>
      <c r="O157" s="206"/>
      <c r="P157" s="206"/>
      <c r="Q157" s="206"/>
      <c r="R157" s="90"/>
      <c r="S157" s="23"/>
      <c r="T157" s="24"/>
    </row>
    <row r="158" spans="1:20" s="7" customFormat="1" ht="15.75" customHeight="1" x14ac:dyDescent="0.15">
      <c r="A158" s="2"/>
      <c r="B158" s="20"/>
      <c r="C158" s="40"/>
      <c r="D158" s="90"/>
      <c r="E158" s="90"/>
      <c r="F158" s="90"/>
      <c r="G158" s="90"/>
      <c r="H158" s="90"/>
      <c r="I158" s="90"/>
      <c r="J158" s="90"/>
      <c r="K158" s="90"/>
      <c r="L158" s="141"/>
      <c r="M158" s="90"/>
      <c r="N158" s="90"/>
      <c r="O158" s="90"/>
      <c r="P158" s="90"/>
      <c r="Q158" s="90"/>
      <c r="R158" s="90"/>
      <c r="S158" s="23"/>
      <c r="T158" s="24"/>
    </row>
    <row r="159" spans="1:20" s="7" customFormat="1" ht="15.75" customHeight="1" x14ac:dyDescent="0.15">
      <c r="A159" s="2"/>
      <c r="B159" s="20"/>
      <c r="C159" s="40"/>
      <c r="D159" s="90"/>
      <c r="E159" s="90"/>
      <c r="F159" s="90"/>
      <c r="G159" s="90"/>
      <c r="H159" s="90"/>
      <c r="I159" s="90"/>
      <c r="J159" s="90"/>
      <c r="K159" s="90"/>
      <c r="L159" s="90"/>
      <c r="M159" s="90"/>
      <c r="N159" s="90"/>
      <c r="O159" s="90"/>
      <c r="P159" s="90"/>
      <c r="Q159" s="90"/>
      <c r="R159" s="90"/>
      <c r="S159" s="23"/>
      <c r="T159" s="24"/>
    </row>
    <row r="160" spans="1:20" s="7" customFormat="1" ht="28.5" customHeight="1" x14ac:dyDescent="0.15">
      <c r="A160" s="1"/>
      <c r="B160" s="25"/>
      <c r="C160" s="28"/>
      <c r="D160" s="207" t="s">
        <v>61</v>
      </c>
      <c r="E160" s="207"/>
      <c r="F160" s="142"/>
      <c r="G160" s="211"/>
      <c r="H160" s="211"/>
      <c r="I160" s="211"/>
      <c r="J160" s="211"/>
      <c r="K160" s="211"/>
      <c r="L160" s="211"/>
      <c r="T160" s="3"/>
    </row>
    <row r="161" spans="4:12" ht="28.5" customHeight="1" x14ac:dyDescent="0.15">
      <c r="D161" s="207" t="s">
        <v>62</v>
      </c>
      <c r="E161" s="207"/>
      <c r="F161" s="142"/>
      <c r="G161" s="212"/>
      <c r="H161" s="212"/>
      <c r="I161" s="212"/>
      <c r="J161" s="212"/>
      <c r="K161" s="212"/>
      <c r="L161" s="212"/>
    </row>
    <row r="162" spans="4:12" ht="28.5" customHeight="1" x14ac:dyDescent="0.15">
      <c r="D162" s="210" t="s">
        <v>63</v>
      </c>
      <c r="E162" s="210"/>
      <c r="F162" s="143"/>
      <c r="G162" s="213"/>
      <c r="H162" s="213"/>
      <c r="I162" s="213"/>
      <c r="J162" s="213"/>
      <c r="K162" s="213"/>
      <c r="L162" s="213"/>
    </row>
    <row r="163" spans="4:12" ht="28.5" customHeight="1" x14ac:dyDescent="0.15">
      <c r="D163" s="210" t="s">
        <v>64</v>
      </c>
      <c r="E163" s="210"/>
      <c r="F163" s="143"/>
      <c r="G163" s="214"/>
      <c r="H163" s="214"/>
      <c r="I163" s="214"/>
      <c r="J163" s="214"/>
      <c r="K163" s="214"/>
      <c r="L163" s="214"/>
    </row>
  </sheetData>
  <sheetProtection selectLockedCells="1"/>
  <mergeCells count="59">
    <mergeCell ref="A117:A144"/>
    <mergeCell ref="B117:B130"/>
    <mergeCell ref="G130:O130"/>
    <mergeCell ref="P130:R130"/>
    <mergeCell ref="B131:B144"/>
    <mergeCell ref="G144:O144"/>
    <mergeCell ref="P144:R144"/>
    <mergeCell ref="D162:E162"/>
    <mergeCell ref="D163:E163"/>
    <mergeCell ref="G160:L160"/>
    <mergeCell ref="G161:L161"/>
    <mergeCell ref="G162:L162"/>
    <mergeCell ref="G163:L163"/>
    <mergeCell ref="D157:Q157"/>
    <mergeCell ref="D160:E160"/>
    <mergeCell ref="D161:E161"/>
    <mergeCell ref="D152:Q152"/>
    <mergeCell ref="D153:Q153"/>
    <mergeCell ref="D154:Q155"/>
    <mergeCell ref="D156:Q156"/>
    <mergeCell ref="M148:R148"/>
    <mergeCell ref="M150:R150"/>
    <mergeCell ref="P102:R102"/>
    <mergeCell ref="G116:O116"/>
    <mergeCell ref="P116:R116"/>
    <mergeCell ref="G102:O102"/>
    <mergeCell ref="A89:A116"/>
    <mergeCell ref="B103:B116"/>
    <mergeCell ref="B89:B102"/>
    <mergeCell ref="B75:B88"/>
    <mergeCell ref="G88:O88"/>
    <mergeCell ref="A1:S1"/>
    <mergeCell ref="D2:F2"/>
    <mergeCell ref="G2:O2"/>
    <mergeCell ref="S2:S4"/>
    <mergeCell ref="A75:A88"/>
    <mergeCell ref="P74:R74"/>
    <mergeCell ref="P2:R2"/>
    <mergeCell ref="G46:O46"/>
    <mergeCell ref="P46:R46"/>
    <mergeCell ref="G60:O60"/>
    <mergeCell ref="P60:R60"/>
    <mergeCell ref="P18:R18"/>
    <mergeCell ref="G18:O18"/>
    <mergeCell ref="G32:O32"/>
    <mergeCell ref="P32:R32"/>
    <mergeCell ref="P88:R88"/>
    <mergeCell ref="B61:B74"/>
    <mergeCell ref="B47:B60"/>
    <mergeCell ref="G74:O74"/>
    <mergeCell ref="T2:T4"/>
    <mergeCell ref="A2:C4"/>
    <mergeCell ref="A33:A74"/>
    <mergeCell ref="A5:A32"/>
    <mergeCell ref="B19:B32"/>
    <mergeCell ref="B5:B18"/>
    <mergeCell ref="H3:J3"/>
    <mergeCell ref="K3:M3"/>
    <mergeCell ref="B33:B46"/>
  </mergeCells>
  <phoneticPr fontId="3"/>
  <printOptions horizontalCentered="1"/>
  <pageMargins left="0.23622047244094491" right="0.23622047244094491" top="0.27559055118110237" bottom="0.11811023622047245" header="0.31496062992125984" footer="0.31496062992125984"/>
  <pageSetup paperSize="9" scale="62" fitToHeight="0" orientation="portrait" cellComments="asDisplayed" r:id="rId1"/>
  <headerFooter alignWithMargins="0">
    <oddFooter>&amp;C
&amp;P／&amp;N</oddFooter>
  </headerFooter>
  <rowBreaks count="1" manualBreakCount="1">
    <brk id="88" max="18"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80BF6144FB5040896FCFFA995F303A" ma:contentTypeVersion="15" ma:contentTypeDescription="新しいドキュメントを作成します。" ma:contentTypeScope="" ma:versionID="84403f6c40a5906d40504867151e9236">
  <xsd:schema xmlns:xsd="http://www.w3.org/2001/XMLSchema" xmlns:xs="http://www.w3.org/2001/XMLSchema" xmlns:p="http://schemas.microsoft.com/office/2006/metadata/properties" xmlns:ns2="3285fdf5-53a4-4745-ba05-f4357744a8eb" xmlns:ns3="5d97817f-4418-4126-80a6-5cc4da4a022f" targetNamespace="http://schemas.microsoft.com/office/2006/metadata/properties" ma:root="true" ma:fieldsID="c0d1a075515a15797aa99fb25e132ad1" ns2:_="" ns3:_="">
    <xsd:import namespace="3285fdf5-53a4-4745-ba05-f4357744a8eb"/>
    <xsd:import namespace="5d97817f-4418-4126-80a6-5cc4da4a022f"/>
    <xsd:element name="properties">
      <xsd:complexType>
        <xsd:sequence>
          <xsd:element name="documentManagement">
            <xsd:complexType>
              <xsd:all>
                <xsd:element ref="ns2:Owner" minOccurs="0"/>
                <xsd:element ref="ns2:_Flow_SignoffStatus"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85fdf5-53a4-4745-ba05-f4357744a8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Flow_SignoffStatus" ma:index="9" nillable="true" ma:displayName="承認の状態" ma:internalName="_x627f__x8a8d__x306e__x72b6__x614b_">
      <xsd:simpleType>
        <xsd:restriction base="dms:Text"/>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24d77ce-d5e2-41d7-b9e4-e5c7d8f22cdb}"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285fdf5-53a4-4745-ba05-f4357744a8eb">
      <Terms xmlns="http://schemas.microsoft.com/office/infopath/2007/PartnerControls"/>
    </lcf76f155ced4ddcb4097134ff3c332f>
    <Owner xmlns="3285fdf5-53a4-4745-ba05-f4357744a8eb">
      <UserInfo>
        <DisplayName/>
        <AccountId xsi:nil="true"/>
        <AccountType/>
      </UserInfo>
    </Owner>
    <_Flow_SignoffStatus xmlns="3285fdf5-53a4-4745-ba05-f4357744a8eb" xsi:nil="true"/>
    <TaxCatchAll xmlns="5d97817f-4418-4126-80a6-5cc4da4a022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7F1F2D-1E6F-4E42-AB1A-B8F17ED30AE3}"/>
</file>

<file path=customXml/itemProps2.xml><?xml version="1.0" encoding="utf-8"?>
<ds:datastoreItem xmlns:ds="http://schemas.openxmlformats.org/officeDocument/2006/customXml" ds:itemID="{2A61A0EE-52E2-405E-AA57-087AAB2EA8CA}">
  <ds:schemaRefs>
    <ds:schemaRef ds:uri="http://schemas.microsoft.com/office/2006/metadata/properties"/>
    <ds:schemaRef ds:uri="http://schemas.microsoft.com/office/infopath/2007/PartnerControls"/>
    <ds:schemaRef ds:uri="3285fdf5-53a4-4745-ba05-f4357744a8eb"/>
    <ds:schemaRef ds:uri="5d97817f-4418-4126-80a6-5cc4da4a022f"/>
  </ds:schemaRefs>
</ds:datastoreItem>
</file>

<file path=customXml/itemProps3.xml><?xml version="1.0" encoding="utf-8"?>
<ds:datastoreItem xmlns:ds="http://schemas.openxmlformats.org/officeDocument/2006/customXml" ds:itemID="{56933C36-625D-4128-A6AB-44508EB3A5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入札書別紙</vt:lpstr>
      <vt:lpstr>入札書別紙!Print_Area</vt:lpstr>
      <vt:lpstr>入札書別紙!Print_Titles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0x0101003A80BF6144FB5040896FCFFA995F303A</vt:lpwstr>
  </property>
  <property fmtid="{D5CDD505-2E9C-101B-9397-08002B2CF9AE}" pid="3" name="MediaServiceImageTags">
    <vt:lpwstr/>
  </property>
</Properties>
</file>