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鳥取労働局\共通\５-１.労働保険適用\3．労働保険年度更新関係綴【3年】\R8\４．特別加入\１.第2・3種特別加入年度更新関係様式について（電子媒体移行）\３.【雇均室へ】第2･3種特別加入年更関係様式様式のHP掲載依頼\第２種①（一人親方等・事務組合用）\"/>
    </mc:Choice>
  </mc:AlternateContent>
  <xr:revisionPtr revIDLastSave="0" documentId="13_ncr:1_{5BF7CA8D-1B08-46D7-A4C2-8CDDEE394C9B}" xr6:coauthVersionLast="47" xr6:coauthVersionMax="47" xr10:uidLastSave="{00000000-0000-0000-0000-000000000000}"/>
  <bookViews>
    <workbookView xWindow="2730" yWindow="1140" windowWidth="23925" windowHeight="15060" xr2:uid="{00000000-000D-0000-FFFF-FFFF00000000}"/>
  </bookViews>
  <sheets>
    <sheet name="【記載例】" sheetId="9" r:id="rId1"/>
    <sheet name="入力・労働局用" sheetId="5" r:id="rId2"/>
    <sheet name="監督署用" sheetId="6" r:id="rId3"/>
    <sheet name="控" sheetId="7" r:id="rId4"/>
    <sheet name="料率表" sheetId="8" r:id="rId5"/>
  </sheets>
  <definedNames>
    <definedName name="_xlnm.Print_Area" localSheetId="2">監督署用!$A$1:$R$19</definedName>
    <definedName name="業種">料率表!$A$2:$A$28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5" l="1"/>
  <c r="F10" i="5"/>
  <c r="F10" i="9"/>
  <c r="R7" i="7"/>
  <c r="Q7" i="7"/>
  <c r="P7" i="7"/>
  <c r="O7" i="7"/>
  <c r="N7" i="7"/>
  <c r="M7" i="7"/>
  <c r="L7" i="7"/>
  <c r="K7" i="7"/>
  <c r="R7" i="6"/>
  <c r="O7" i="6"/>
  <c r="P7" i="6"/>
  <c r="Q7" i="6"/>
  <c r="N7" i="6"/>
  <c r="M7" i="6"/>
  <c r="L7" i="6"/>
  <c r="K7" i="6"/>
  <c r="A16" i="7"/>
  <c r="A15" i="7"/>
  <c r="A14" i="7"/>
  <c r="A13" i="7"/>
  <c r="A12" i="7"/>
  <c r="A14" i="6"/>
  <c r="A15" i="6"/>
  <c r="A16" i="6"/>
  <c r="A13" i="6"/>
  <c r="A12" i="6"/>
  <c r="B4" i="9"/>
  <c r="L10" i="9" s="1"/>
  <c r="T14" i="6"/>
  <c r="U14" i="6" s="1"/>
  <c r="T13" i="6"/>
  <c r="U13" i="6" s="1"/>
  <c r="T15" i="6"/>
  <c r="T16" i="6"/>
  <c r="T12" i="6"/>
  <c r="U12" i="6" s="1"/>
  <c r="H17" i="9" l="1"/>
  <c r="E17" i="9"/>
  <c r="D17" i="9"/>
  <c r="O16" i="9"/>
  <c r="N16" i="9"/>
  <c r="M16" i="9"/>
  <c r="L16" i="9"/>
  <c r="G16" i="9"/>
  <c r="F16" i="9"/>
  <c r="O15" i="9"/>
  <c r="N15" i="9"/>
  <c r="M15" i="9"/>
  <c r="L15" i="9"/>
  <c r="G15" i="9"/>
  <c r="F15" i="9"/>
  <c r="O14" i="9"/>
  <c r="N14" i="9"/>
  <c r="M14" i="9"/>
  <c r="L14" i="9"/>
  <c r="G14" i="9"/>
  <c r="F14" i="9"/>
  <c r="O13" i="9"/>
  <c r="N13" i="9"/>
  <c r="M13" i="9"/>
  <c r="L13" i="9"/>
  <c r="G13" i="9"/>
  <c r="F13" i="9"/>
  <c r="N12" i="9"/>
  <c r="M12" i="9"/>
  <c r="L12" i="9"/>
  <c r="O12" i="9" s="1"/>
  <c r="O17" i="9" s="1"/>
  <c r="F12" i="9"/>
  <c r="G12" i="9" s="1"/>
  <c r="G17" i="9" s="1"/>
  <c r="H8" i="9"/>
  <c r="E8" i="9"/>
  <c r="H8" i="5"/>
  <c r="E8" i="5"/>
  <c r="B12" i="6"/>
  <c r="I7" i="7"/>
  <c r="H7" i="7"/>
  <c r="I7" i="6"/>
  <c r="H7" i="6"/>
  <c r="F12" i="5"/>
  <c r="F14" i="5" l="1"/>
  <c r="O16" i="5" l="1"/>
  <c r="O15" i="5"/>
  <c r="G16" i="5"/>
  <c r="G16" i="7" s="1"/>
  <c r="G15" i="5"/>
  <c r="G14" i="5"/>
  <c r="G14" i="6" s="1"/>
  <c r="N16" i="5"/>
  <c r="M16" i="5"/>
  <c r="L16" i="5"/>
  <c r="L16" i="6" s="1"/>
  <c r="N15" i="5"/>
  <c r="M15" i="5"/>
  <c r="L15" i="5"/>
  <c r="L15" i="7" s="1"/>
  <c r="N14" i="5"/>
  <c r="M14" i="5"/>
  <c r="L14" i="5"/>
  <c r="L14" i="6" s="1"/>
  <c r="N13" i="5"/>
  <c r="M13" i="5"/>
  <c r="L13" i="5"/>
  <c r="L13" i="7" s="1"/>
  <c r="F16" i="5"/>
  <c r="F16" i="6" s="1"/>
  <c r="F15" i="5"/>
  <c r="F15" i="6" s="1"/>
  <c r="F14" i="7"/>
  <c r="F13" i="5"/>
  <c r="L12" i="5"/>
  <c r="L12" i="6" s="1"/>
  <c r="F12" i="7"/>
  <c r="N12" i="5"/>
  <c r="M12" i="5"/>
  <c r="D17" i="5"/>
  <c r="J7" i="6"/>
  <c r="J7" i="7"/>
  <c r="O10" i="6"/>
  <c r="O10" i="7" s="1"/>
  <c r="L10" i="6"/>
  <c r="L10" i="7" s="1"/>
  <c r="G10" i="6"/>
  <c r="G10" i="7" s="1"/>
  <c r="F10" i="6"/>
  <c r="F10" i="7" s="1"/>
  <c r="B4" i="7"/>
  <c r="B3" i="7"/>
  <c r="L16" i="7"/>
  <c r="H16" i="7"/>
  <c r="E16" i="7"/>
  <c r="D16" i="7"/>
  <c r="C16" i="7"/>
  <c r="B16" i="7"/>
  <c r="H15" i="7"/>
  <c r="E15" i="7"/>
  <c r="D15" i="7"/>
  <c r="C15" i="7"/>
  <c r="B15" i="7"/>
  <c r="H14" i="7"/>
  <c r="E14" i="7"/>
  <c r="D14" i="7"/>
  <c r="C14" i="7"/>
  <c r="B14" i="7"/>
  <c r="H13" i="7"/>
  <c r="E13" i="7"/>
  <c r="D13" i="7"/>
  <c r="C13" i="7"/>
  <c r="B13" i="7"/>
  <c r="H12" i="7"/>
  <c r="E12" i="7"/>
  <c r="D12" i="7"/>
  <c r="C12" i="7"/>
  <c r="B12" i="7"/>
  <c r="H12" i="6"/>
  <c r="H16" i="6"/>
  <c r="H15" i="6"/>
  <c r="H14" i="6"/>
  <c r="H13" i="6"/>
  <c r="E16" i="6"/>
  <c r="E15" i="6"/>
  <c r="E14" i="6"/>
  <c r="E13" i="6"/>
  <c r="E12" i="6"/>
  <c r="C16" i="6"/>
  <c r="C15" i="6"/>
  <c r="C14" i="6"/>
  <c r="C13" i="6"/>
  <c r="C12" i="6"/>
  <c r="D16" i="6"/>
  <c r="D15" i="6"/>
  <c r="D14" i="6"/>
  <c r="D13" i="6"/>
  <c r="D12" i="6"/>
  <c r="B16" i="6"/>
  <c r="B15" i="6"/>
  <c r="B14" i="6"/>
  <c r="B13" i="6"/>
  <c r="G15" i="6"/>
  <c r="O15" i="6"/>
  <c r="O15" i="7"/>
  <c r="O16" i="7"/>
  <c r="H17" i="5"/>
  <c r="E17" i="5"/>
  <c r="H8" i="6"/>
  <c r="H8" i="7" s="1"/>
  <c r="E8" i="6"/>
  <c r="E8" i="7" s="1"/>
  <c r="B4" i="6"/>
  <c r="B3" i="6"/>
  <c r="O14" i="5" l="1"/>
  <c r="O14" i="7" s="1"/>
  <c r="F13" i="7"/>
  <c r="F13" i="6"/>
  <c r="D17" i="7"/>
  <c r="E17" i="7"/>
  <c r="D17" i="6"/>
  <c r="H17" i="7"/>
  <c r="G13" i="5"/>
  <c r="G13" i="6" s="1"/>
  <c r="O13" i="5"/>
  <c r="F15" i="7"/>
  <c r="F14" i="6"/>
  <c r="L15" i="6"/>
  <c r="H17" i="6"/>
  <c r="E17" i="6"/>
  <c r="O12" i="5"/>
  <c r="G12" i="5"/>
  <c r="G12" i="6" s="1"/>
  <c r="L13" i="6"/>
  <c r="L14" i="7"/>
  <c r="O16" i="6"/>
  <c r="F16" i="7"/>
  <c r="G15" i="7"/>
  <c r="G14" i="7"/>
  <c r="L12" i="7"/>
  <c r="F12" i="6"/>
  <c r="G16" i="6"/>
  <c r="O14" i="6" l="1"/>
  <c r="G13" i="7"/>
  <c r="O13" i="6"/>
  <c r="O13" i="7"/>
  <c r="O17" i="5"/>
  <c r="O12" i="7"/>
  <c r="O12" i="6"/>
  <c r="G17" i="5"/>
  <c r="G12" i="7"/>
  <c r="G17" i="6"/>
  <c r="G17" i="7" l="1"/>
  <c r="O17" i="6"/>
  <c r="O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BC8E1EC9-FA06-4D0F-8559-56A62674D269}">
      <text>
        <r>
          <rPr>
            <sz val="9"/>
            <color indexed="10"/>
            <rFont val="MS P ゴシック"/>
            <family val="3"/>
            <charset val="128"/>
          </rPr>
          <t>確定年度
年数のみ入力してください。</t>
        </r>
      </text>
    </comment>
    <comment ref="C11" authorId="0" shapeId="0" xr:uid="{FE5B798D-19F7-4B50-9C53-167B63EBC3A5}">
      <text>
        <r>
          <rPr>
            <sz val="9"/>
            <color indexed="10"/>
            <rFont val="MS P ゴシック"/>
            <family val="3"/>
            <charset val="128"/>
          </rPr>
          <t>別シート「料率表」を参考にドロップダウンメニューより該当する業種を選択してください。
⑥及び⑨欄が自動表示されます。</t>
        </r>
      </text>
    </comment>
    <comment ref="D11" authorId="0" shapeId="0" xr:uid="{902A9C7E-49C6-431B-A684-28930690F79B}">
      <text>
        <r>
          <rPr>
            <sz val="9"/>
            <color indexed="10"/>
            <rFont val="MS P ゴシック"/>
            <family val="3"/>
            <charset val="128"/>
          </rPr>
          <t>別様式
「②第２種特別加入保険料申告書内訳（別紙）兼　特例計算対象者内訳」
の</t>
        </r>
        <r>
          <rPr>
            <b/>
            <sz val="9"/>
            <color indexed="10"/>
            <rFont val="MS P ゴシック"/>
            <family val="3"/>
            <charset val="128"/>
          </rPr>
          <t>確定保険料</t>
        </r>
        <r>
          <rPr>
            <sz val="9"/>
            <color indexed="10"/>
            <rFont val="MS P ゴシック"/>
            <family val="3"/>
            <charset val="128"/>
          </rPr>
          <t>に係る特別加入者数を入力してください。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B4A44073-81B8-44D5-958A-1B45EC730502}">
      <text>
        <r>
          <rPr>
            <sz val="9"/>
            <color indexed="10"/>
            <rFont val="MS P ゴシック"/>
            <family val="3"/>
            <charset val="128"/>
          </rPr>
          <t>確定年度：年数のみ入力</t>
        </r>
      </text>
    </comment>
  </commentList>
</comments>
</file>

<file path=xl/sharedStrings.xml><?xml version="1.0" encoding="utf-8"?>
<sst xmlns="http://schemas.openxmlformats.org/spreadsheetml/2006/main" count="203" uniqueCount="97">
  <si>
    <t>組様式第6号（乙）</t>
    <rPh sb="0" eb="1">
      <t>クミ</t>
    </rPh>
    <rPh sb="1" eb="3">
      <t>ヨウシキ</t>
    </rPh>
    <rPh sb="3" eb="4">
      <t>ダイ</t>
    </rPh>
    <rPh sb="5" eb="6">
      <t>ゴウ</t>
    </rPh>
    <rPh sb="7" eb="8">
      <t>オツ</t>
    </rPh>
    <phoneticPr fontId="4"/>
  </si>
  <si>
    <t>保険料申告書内訳</t>
    <rPh sb="0" eb="2">
      <t>ホケン</t>
    </rPh>
    <rPh sb="2" eb="3">
      <t>リョウ</t>
    </rPh>
    <rPh sb="3" eb="5">
      <t>シンコク</t>
    </rPh>
    <rPh sb="5" eb="6">
      <t>ショ</t>
    </rPh>
    <rPh sb="6" eb="8">
      <t>ウチワケ</t>
    </rPh>
    <phoneticPr fontId="4"/>
  </si>
  <si>
    <t>（第２種特別加入保険料）</t>
    <rPh sb="1" eb="2">
      <t>ダイ</t>
    </rPh>
    <rPh sb="3" eb="4">
      <t>シュ</t>
    </rPh>
    <rPh sb="4" eb="6">
      <t>トクベツ</t>
    </rPh>
    <rPh sb="6" eb="8">
      <t>カニュウ</t>
    </rPh>
    <rPh sb="8" eb="10">
      <t>ホケン</t>
    </rPh>
    <rPh sb="10" eb="11">
      <t>リョウ</t>
    </rPh>
    <phoneticPr fontId="4"/>
  </si>
  <si>
    <t>府県</t>
    <rPh sb="0" eb="2">
      <t>フケン</t>
    </rPh>
    <phoneticPr fontId="4"/>
  </si>
  <si>
    <t>所掌</t>
    <rPh sb="0" eb="2">
      <t>ショショウ</t>
    </rPh>
    <phoneticPr fontId="4"/>
  </si>
  <si>
    <t>管轄</t>
    <rPh sb="0" eb="2">
      <t>カンカツ</t>
    </rPh>
    <phoneticPr fontId="4"/>
  </si>
  <si>
    <t>基幹番号</t>
    <rPh sb="0" eb="2">
      <t>キカン</t>
    </rPh>
    <rPh sb="2" eb="4">
      <t>バンゴウ</t>
    </rPh>
    <phoneticPr fontId="4"/>
  </si>
  <si>
    <t>労働
保険
番号
の枝
番号</t>
    <rPh sb="0" eb="2">
      <t>ロウドウ</t>
    </rPh>
    <rPh sb="3" eb="5">
      <t>ホケン</t>
    </rPh>
    <rPh sb="6" eb="8">
      <t>バンゴウ</t>
    </rPh>
    <rPh sb="10" eb="11">
      <t>エダ</t>
    </rPh>
    <rPh sb="12" eb="14">
      <t>バンゴウ</t>
    </rPh>
    <phoneticPr fontId="4"/>
  </si>
  <si>
    <t>事業（団体）の名称</t>
    <rPh sb="0" eb="2">
      <t>ジギョウ</t>
    </rPh>
    <rPh sb="3" eb="5">
      <t>ダンタイ</t>
    </rPh>
    <rPh sb="7" eb="9">
      <t>メイショウ</t>
    </rPh>
    <phoneticPr fontId="4"/>
  </si>
  <si>
    <t>業種</t>
    <rPh sb="0" eb="2">
      <t>ギョウシュ</t>
    </rPh>
    <phoneticPr fontId="4"/>
  </si>
  <si>
    <t>特別加　　　入者数</t>
    <rPh sb="0" eb="2">
      <t>トクベツ</t>
    </rPh>
    <rPh sb="2" eb="3">
      <t>カ</t>
    </rPh>
    <rPh sb="6" eb="7">
      <t>イリ</t>
    </rPh>
    <rPh sb="7" eb="8">
      <t>シャ</t>
    </rPh>
    <rPh sb="8" eb="9">
      <t>カズ</t>
    </rPh>
    <phoneticPr fontId="4"/>
  </si>
  <si>
    <t>保険料算定　　基礎額総計</t>
    <rPh sb="0" eb="2">
      <t>ホケン</t>
    </rPh>
    <rPh sb="2" eb="3">
      <t>リョウ</t>
    </rPh>
    <rPh sb="3" eb="5">
      <t>サンテイ</t>
    </rPh>
    <rPh sb="7" eb="9">
      <t>キソ</t>
    </rPh>
    <rPh sb="9" eb="10">
      <t>ガク</t>
    </rPh>
    <rPh sb="10" eb="12">
      <t>ソウケイ</t>
    </rPh>
    <phoneticPr fontId="4"/>
  </si>
  <si>
    <t>第2種特別加入　　　保険料（⑤×⑥）</t>
    <rPh sb="0" eb="1">
      <t>ダイ</t>
    </rPh>
    <rPh sb="2" eb="3">
      <t>シュ</t>
    </rPh>
    <rPh sb="3" eb="5">
      <t>トクベツ</t>
    </rPh>
    <rPh sb="5" eb="7">
      <t>カニュウ</t>
    </rPh>
    <rPh sb="10" eb="12">
      <t>ホケン</t>
    </rPh>
    <rPh sb="12" eb="13">
      <t>リョウ</t>
    </rPh>
    <phoneticPr fontId="4"/>
  </si>
  <si>
    <t>保険料算定　　　基礎額総計</t>
    <rPh sb="0" eb="2">
      <t>ホケン</t>
    </rPh>
    <rPh sb="2" eb="3">
      <t>リョウ</t>
    </rPh>
    <rPh sb="3" eb="5">
      <t>サンテイ</t>
    </rPh>
    <rPh sb="8" eb="10">
      <t>キソ</t>
    </rPh>
    <rPh sb="10" eb="11">
      <t>ガク</t>
    </rPh>
    <rPh sb="11" eb="13">
      <t>ソウケイ</t>
    </rPh>
    <phoneticPr fontId="4"/>
  </si>
  <si>
    <t>第2種特別加入　　　　　保険料（⑧×⑨）</t>
    <rPh sb="0" eb="1">
      <t>ダイ</t>
    </rPh>
    <rPh sb="2" eb="3">
      <t>シュ</t>
    </rPh>
    <rPh sb="3" eb="5">
      <t>トクベツ</t>
    </rPh>
    <rPh sb="5" eb="7">
      <t>カニュウ</t>
    </rPh>
    <rPh sb="12" eb="14">
      <t>ホケン</t>
    </rPh>
    <rPh sb="14" eb="15">
      <t>リョウ</t>
    </rPh>
    <phoneticPr fontId="4"/>
  </si>
  <si>
    <t>人</t>
    <rPh sb="0" eb="1">
      <t>ニン</t>
    </rPh>
    <phoneticPr fontId="4"/>
  </si>
  <si>
    <t>千円</t>
    <rPh sb="0" eb="1">
      <t>セン</t>
    </rPh>
    <rPh sb="1" eb="2">
      <t>エン</t>
    </rPh>
    <phoneticPr fontId="4"/>
  </si>
  <si>
    <t>円</t>
    <rPh sb="0" eb="1">
      <t>エン</t>
    </rPh>
    <phoneticPr fontId="4"/>
  </si>
  <si>
    <t>千円</t>
    <rPh sb="0" eb="2">
      <t>センエン</t>
    </rPh>
    <phoneticPr fontId="4"/>
  </si>
  <si>
    <t>合　　　　計</t>
    <rPh sb="0" eb="1">
      <t>ゴウ</t>
    </rPh>
    <rPh sb="5" eb="6">
      <t>ケイ</t>
    </rPh>
    <phoneticPr fontId="4"/>
  </si>
  <si>
    <t>監督署用</t>
    <rPh sb="0" eb="2">
      <t>カントク</t>
    </rPh>
    <rPh sb="2" eb="3">
      <t>ショ</t>
    </rPh>
    <rPh sb="3" eb="4">
      <t>ヨウ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</si>
  <si>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</si>
  <si>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</si>
  <si>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</si>
  <si>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</si>
  <si>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</si>
  <si>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</si>
  <si>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　⑦</t>
    <phoneticPr fontId="4"/>
  </si>
  <si>
    <t>⑧</t>
    <phoneticPr fontId="4"/>
  </si>
  <si>
    <t>⑨</t>
    <phoneticPr fontId="4"/>
  </si>
  <si>
    <t>⑩</t>
    <phoneticPr fontId="4"/>
  </si>
  <si>
    <t>労働保険
番    号</t>
    <rPh sb="0" eb="2">
      <t>ロウドウ</t>
    </rPh>
    <rPh sb="2" eb="4">
      <t>ホケン</t>
    </rPh>
    <rPh sb="5" eb="6">
      <t>バン</t>
    </rPh>
    <rPh sb="10" eb="11">
      <t>ゴウ</t>
    </rPh>
    <phoneticPr fontId="4"/>
  </si>
  <si>
    <t>労働局用</t>
    <rPh sb="0" eb="3">
      <t>ロウドウキョク</t>
    </rPh>
    <rPh sb="3" eb="4">
      <t>ヨウ</t>
    </rPh>
    <phoneticPr fontId="4"/>
  </si>
  <si>
    <t>枚のうち</t>
    <rPh sb="0" eb="1">
      <t>マイ</t>
    </rPh>
    <phoneticPr fontId="3"/>
  </si>
  <si>
    <t>枚目</t>
    <rPh sb="0" eb="2">
      <t>マイメ</t>
    </rPh>
    <phoneticPr fontId="3"/>
  </si>
  <si>
    <t>控</t>
    <rPh sb="0" eb="1">
      <t>ヒカエ</t>
    </rPh>
    <phoneticPr fontId="4"/>
  </si>
  <si>
    <t>特１</t>
    <rPh sb="0" eb="1">
      <t>トク</t>
    </rPh>
    <phoneticPr fontId="3"/>
  </si>
  <si>
    <t>確定年度</t>
    <rPh sb="0" eb="2">
      <t>カクテイ</t>
    </rPh>
    <rPh sb="2" eb="4">
      <t>ネンド</t>
    </rPh>
    <phoneticPr fontId="3"/>
  </si>
  <si>
    <t>概算年度</t>
    <rPh sb="0" eb="2">
      <t>ガイサン</t>
    </rPh>
    <rPh sb="2" eb="4">
      <t>ネンド</t>
    </rPh>
    <phoneticPr fontId="3"/>
  </si>
  <si>
    <t>特２</t>
    <rPh sb="0" eb="1">
      <t>トク</t>
    </rPh>
    <phoneticPr fontId="3"/>
  </si>
  <si>
    <t>特３</t>
    <rPh sb="0" eb="1">
      <t>トク</t>
    </rPh>
    <phoneticPr fontId="3"/>
  </si>
  <si>
    <t>特４</t>
    <rPh sb="0" eb="1">
      <t>トク</t>
    </rPh>
    <phoneticPr fontId="3"/>
  </si>
  <si>
    <t>特５</t>
    <rPh sb="0" eb="1">
      <t>トク</t>
    </rPh>
    <phoneticPr fontId="3"/>
  </si>
  <si>
    <t>特６</t>
    <rPh sb="0" eb="1">
      <t>トク</t>
    </rPh>
    <phoneticPr fontId="3"/>
  </si>
  <si>
    <t>特７</t>
    <rPh sb="0" eb="1">
      <t>トク</t>
    </rPh>
    <phoneticPr fontId="3"/>
  </si>
  <si>
    <t>特８</t>
    <rPh sb="0" eb="1">
      <t>トク</t>
    </rPh>
    <phoneticPr fontId="3"/>
  </si>
  <si>
    <t>特９</t>
    <rPh sb="0" eb="1">
      <t>トク</t>
    </rPh>
    <phoneticPr fontId="3"/>
  </si>
  <si>
    <t>特１０</t>
    <rPh sb="0" eb="1">
      <t>トク</t>
    </rPh>
    <phoneticPr fontId="3"/>
  </si>
  <si>
    <t>特１１</t>
    <rPh sb="0" eb="1">
      <t>トク</t>
    </rPh>
    <phoneticPr fontId="3"/>
  </si>
  <si>
    <t>特１２</t>
    <rPh sb="0" eb="1">
      <t>トク</t>
    </rPh>
    <phoneticPr fontId="3"/>
  </si>
  <si>
    <t>特１３</t>
    <rPh sb="0" eb="1">
      <t>トク</t>
    </rPh>
    <phoneticPr fontId="3"/>
  </si>
  <si>
    <t>特１４</t>
    <rPh sb="0" eb="1">
      <t>トク</t>
    </rPh>
    <phoneticPr fontId="3"/>
  </si>
  <si>
    <t>特１５</t>
    <rPh sb="0" eb="1">
      <t>トク</t>
    </rPh>
    <phoneticPr fontId="3"/>
  </si>
  <si>
    <t>特１６</t>
    <rPh sb="0" eb="1">
      <t>トク</t>
    </rPh>
    <phoneticPr fontId="3"/>
  </si>
  <si>
    <t>特１７</t>
    <rPh sb="0" eb="1">
      <t>トク</t>
    </rPh>
    <phoneticPr fontId="3"/>
  </si>
  <si>
    <t>特１８</t>
    <rPh sb="0" eb="1">
      <t>トク</t>
    </rPh>
    <phoneticPr fontId="3"/>
  </si>
  <si>
    <t>特１９</t>
    <rPh sb="0" eb="1">
      <t>トク</t>
    </rPh>
    <phoneticPr fontId="3"/>
  </si>
  <si>
    <t>特２０</t>
    <rPh sb="0" eb="1">
      <t>トク</t>
    </rPh>
    <phoneticPr fontId="3"/>
  </si>
  <si>
    <t>特２１</t>
    <rPh sb="0" eb="1">
      <t>トク</t>
    </rPh>
    <phoneticPr fontId="3"/>
  </si>
  <si>
    <t>特２２</t>
    <rPh sb="0" eb="1">
      <t>トク</t>
    </rPh>
    <phoneticPr fontId="3"/>
  </si>
  <si>
    <t>特２３</t>
    <rPh sb="0" eb="1">
      <t>トク</t>
    </rPh>
    <phoneticPr fontId="3"/>
  </si>
  <si>
    <t>特２４</t>
    <rPh sb="0" eb="1">
      <t>トク</t>
    </rPh>
    <phoneticPr fontId="3"/>
  </si>
  <si>
    <t>特２５</t>
    <rPh sb="0" eb="1">
      <t>トク</t>
    </rPh>
    <phoneticPr fontId="3"/>
  </si>
  <si>
    <t>建設業の一人親方</t>
    <rPh sb="0" eb="3">
      <t>ケンセツギョウ</t>
    </rPh>
    <rPh sb="4" eb="8">
      <t>ヒトリオヤカタ</t>
    </rPh>
    <phoneticPr fontId="3"/>
  </si>
  <si>
    <t>漁船による自営業者</t>
    <rPh sb="0" eb="2">
      <t>ギョセン</t>
    </rPh>
    <rPh sb="5" eb="9">
      <t>ジエイギョウシャ</t>
    </rPh>
    <phoneticPr fontId="3"/>
  </si>
  <si>
    <t>林業の一人親方</t>
    <rPh sb="0" eb="2">
      <t>リンギョウ</t>
    </rPh>
    <rPh sb="3" eb="7">
      <t>ヒトリオヤカタ</t>
    </rPh>
    <phoneticPr fontId="3"/>
  </si>
  <si>
    <t>医薬品の配置販売業者</t>
    <rPh sb="0" eb="3">
      <t>イヤクヒン</t>
    </rPh>
    <rPh sb="4" eb="10">
      <t>ハイチハンバイギョウシャ</t>
    </rPh>
    <phoneticPr fontId="3"/>
  </si>
  <si>
    <t>再生資源取扱業者</t>
    <rPh sb="0" eb="8">
      <t>サイセイシゲントリアツカイギョウシャ</t>
    </rPh>
    <phoneticPr fontId="3"/>
  </si>
  <si>
    <t>船員法第一条に規定する船員が行う事業</t>
    <rPh sb="0" eb="6">
      <t>センインホウダイイチジョウ</t>
    </rPh>
    <rPh sb="7" eb="9">
      <t>キテイ</t>
    </rPh>
    <rPh sb="11" eb="13">
      <t>センイン</t>
    </rPh>
    <phoneticPr fontId="3"/>
  </si>
  <si>
    <t>柔道整復師</t>
    <rPh sb="0" eb="5">
      <t>ジュウドウセイフクシ</t>
    </rPh>
    <phoneticPr fontId="3"/>
  </si>
  <si>
    <t>創業支援等措置に基づく事業を行う高年齢者</t>
    <rPh sb="0" eb="7">
      <t>ソウギョウシエントウソチ</t>
    </rPh>
    <rPh sb="8" eb="9">
      <t>モト</t>
    </rPh>
    <rPh sb="11" eb="13">
      <t>ジギョウ</t>
    </rPh>
    <phoneticPr fontId="3"/>
  </si>
  <si>
    <t>あん摩マッサージ指圧師、はり師又はきゅう師</t>
    <rPh sb="2" eb="3">
      <t>マ</t>
    </rPh>
    <rPh sb="8" eb="11">
      <t>シアツシ</t>
    </rPh>
    <rPh sb="14" eb="16">
      <t>シマタ</t>
    </rPh>
    <rPh sb="20" eb="21">
      <t>シ</t>
    </rPh>
    <phoneticPr fontId="3"/>
  </si>
  <si>
    <t>歯科技工士</t>
    <rPh sb="0" eb="5">
      <t>シカギコウシ</t>
    </rPh>
    <phoneticPr fontId="3"/>
  </si>
  <si>
    <t>指定農業機械作業従事者</t>
    <rPh sb="0" eb="11">
      <t>シテイノウギョウキカイサギョウジュウジシャ</t>
    </rPh>
    <phoneticPr fontId="3"/>
  </si>
  <si>
    <t>職場適応訓練受講者</t>
    <rPh sb="0" eb="9">
      <t>ショクバテキオウクンレンジュコウシャ</t>
    </rPh>
    <phoneticPr fontId="3"/>
  </si>
  <si>
    <t>履物等の加工の作業</t>
    <rPh sb="0" eb="2">
      <t>ハキモノ</t>
    </rPh>
    <rPh sb="2" eb="9">
      <t>トウノカコウノサギョウ</t>
    </rPh>
    <phoneticPr fontId="3"/>
  </si>
  <si>
    <t>陶磁器製造の作業</t>
    <rPh sb="0" eb="5">
      <t>トウジキセイゾウ</t>
    </rPh>
    <rPh sb="6" eb="8">
      <t>サギョウ</t>
    </rPh>
    <phoneticPr fontId="3"/>
  </si>
  <si>
    <t>動力機械による作業</t>
    <rPh sb="0" eb="4">
      <t>ドウリョクキカイ</t>
    </rPh>
    <rPh sb="7" eb="9">
      <t>サギョウ</t>
    </rPh>
    <phoneticPr fontId="3"/>
  </si>
  <si>
    <t>仏壇、食器の格好の作業</t>
    <rPh sb="0" eb="2">
      <t>ブツダン</t>
    </rPh>
    <phoneticPr fontId="3"/>
  </si>
  <si>
    <t>事業主団体等委託訓練従事者</t>
    <rPh sb="0" eb="13">
      <t>ジギョウヌシダンタイトウイタククンレンジュウジシャ</t>
    </rPh>
    <phoneticPr fontId="3"/>
  </si>
  <si>
    <t>特定農作業従事者</t>
    <rPh sb="0" eb="8">
      <t>トクテイノウサギョウジュウジシャ</t>
    </rPh>
    <phoneticPr fontId="3"/>
  </si>
  <si>
    <t>労働組合等常勤役員</t>
    <rPh sb="0" eb="9">
      <t>ロウドウクミアイトウジョウキンヤクイン</t>
    </rPh>
    <phoneticPr fontId="3"/>
  </si>
  <si>
    <t>介護作業従事者及び家事支援従事者</t>
    <rPh sb="0" eb="7">
      <t>カイゴサギョウジュウジシャ</t>
    </rPh>
    <rPh sb="7" eb="8">
      <t>オヨ</t>
    </rPh>
    <rPh sb="9" eb="16">
      <t>カジシエンジュウジシャ</t>
    </rPh>
    <phoneticPr fontId="3"/>
  </si>
  <si>
    <t>営農関係作業従事者</t>
    <rPh sb="0" eb="9">
      <t>エイノウカンケイサギョウジュウジシャ</t>
    </rPh>
    <phoneticPr fontId="3"/>
  </si>
  <si>
    <t>アニメーション制作作業従事者</t>
    <rPh sb="7" eb="14">
      <t>セイサクサギョウジュウジシャ</t>
    </rPh>
    <phoneticPr fontId="3"/>
  </si>
  <si>
    <t>情報処理システムの設計等の情報処理に係る作業従事者</t>
    <rPh sb="0" eb="2">
      <t>ジョウホウ</t>
    </rPh>
    <rPh sb="2" eb="4">
      <t>ショリ</t>
    </rPh>
    <phoneticPr fontId="3"/>
  </si>
  <si>
    <t>海外</t>
    <rPh sb="0" eb="2">
      <t>カイガイ</t>
    </rPh>
    <phoneticPr fontId="3"/>
  </si>
  <si>
    <t>金属等の加工、洋食器加工作業</t>
    <rPh sb="0" eb="3">
      <t>キンゾクトウ</t>
    </rPh>
    <rPh sb="4" eb="6">
      <t>カコウ</t>
    </rPh>
    <rPh sb="7" eb="10">
      <t>ヨウショッキ</t>
    </rPh>
    <rPh sb="10" eb="12">
      <t>カコウ</t>
    </rPh>
    <rPh sb="12" eb="14">
      <t>サギョウ</t>
    </rPh>
    <phoneticPr fontId="3"/>
  </si>
  <si>
    <t>海外派遣</t>
    <rPh sb="0" eb="2">
      <t>カイガイ</t>
    </rPh>
    <rPh sb="2" eb="4">
      <t>ハケン</t>
    </rPh>
    <phoneticPr fontId="3"/>
  </si>
  <si>
    <t>個人タクシー、個人貨物運送業者、原動機付自転車又は自転車を使用して行う貨物の運送の事業</t>
    <rPh sb="0" eb="2">
      <t>コジン</t>
    </rPh>
    <phoneticPr fontId="3"/>
  </si>
  <si>
    <t>業種区分</t>
    <rPh sb="0" eb="4">
      <t>ギョウシュクブン</t>
    </rPh>
    <phoneticPr fontId="3"/>
  </si>
  <si>
    <t>業種</t>
    <rPh sb="0" eb="2">
      <t>ギョウシュ</t>
    </rPh>
    <phoneticPr fontId="3"/>
  </si>
  <si>
    <t>保険料算定　　　　基礎額総計</t>
    <rPh sb="0" eb="2">
      <t>ホケン</t>
    </rPh>
    <rPh sb="2" eb="3">
      <t>リョウ</t>
    </rPh>
    <rPh sb="3" eb="5">
      <t>サンテイ</t>
    </rPh>
    <rPh sb="9" eb="11">
      <t>キソ</t>
    </rPh>
    <rPh sb="11" eb="12">
      <t>ガク</t>
    </rPh>
    <rPh sb="12" eb="14">
      <t>ソウケイ</t>
    </rPh>
    <phoneticPr fontId="4"/>
  </si>
  <si>
    <t>特２６</t>
    <rPh sb="0" eb="1">
      <t>トク</t>
    </rPh>
    <phoneticPr fontId="3"/>
  </si>
  <si>
    <t>特定フリーランス事業</t>
    <rPh sb="0" eb="2">
      <t>トクテイ</t>
    </rPh>
    <rPh sb="8" eb="10">
      <t>ジギョウ</t>
    </rPh>
    <phoneticPr fontId="3"/>
  </si>
  <si>
    <t>○○○○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</si>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</sst>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00"/>
    <numFmt numFmtId="177" formatCode="#,##0;[Red]\-#,##0;"/>
    <numFmt numFmtId="178" formatCode="000;;;"/>
    <numFmt numFmtId="179" formatCode="0;;;"/>
    <numFmt numFmtId="180" formatCode="#,##0;;;"/>
    <numFmt numFmtId="181" formatCode="&quot;特&quot;0"/>
    <numFmt numFmtId="182" formatCode="&quot;特&quot;0;;"/>
    <numFmt numFmtId="183" formatCode="#"/>
    <numFmt numFmtId="184" formatCode="&quot;令&quot;&quot;和&quot;\ 0\ &quot;年&quot;&quot;度&quot;&quot;確&quot;&quot;定&quot;"/>
    <numFmt numFmtId="185" formatCode="&quot;令&quot;&quot;和&quot;0&quot;年&quot;&quot;度&quot;&quot;確&quot;&quot;定&quot;"/>
    <numFmt numFmtId="186" formatCode="&quot;令&quot;&quot;和&quot;\ 0\ &quot;年&quot;&quot;度&quot;&quot;概&quot;&quot;算&quot;"/>
  </numFmts>
  <fonts count="23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11"/>
      <name val="ＭＳ ゴシック"/>
      <family val="3"/>
      <charset val="128"/>
    </font>
    <font>
      <sz val="5"/>
      <name val="ＭＳ 明朝"/>
      <family val="1"/>
      <charset val="128"/>
    </font>
    <font>
      <sz val="14"/>
      <name val="ＭＳ Ｐ明朝"/>
      <family val="1"/>
      <charset val="128"/>
    </font>
    <font>
      <sz val="11"/>
      <color theme="0"/>
      <name val="ＭＳ ゴシック"/>
      <family val="3"/>
      <charset val="128"/>
    </font>
    <font>
      <sz val="11"/>
      <color rgb="FF800000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10"/>
      <name val="MS P 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5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8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10" xfId="2" applyFont="1" applyBorder="1">
      <alignment vertical="center"/>
    </xf>
    <xf numFmtId="0" fontId="5" fillId="0" borderId="11" xfId="2" applyFont="1" applyBorder="1">
      <alignment vertical="center"/>
    </xf>
    <xf numFmtId="0" fontId="5" fillId="0" borderId="12" xfId="2" applyFont="1" applyBorder="1">
      <alignment vertical="center"/>
    </xf>
    <xf numFmtId="0" fontId="5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10" fillId="0" borderId="10" xfId="2" applyFont="1" applyBorder="1" applyAlignment="1">
      <alignment horizontal="right" vertical="top"/>
    </xf>
    <xf numFmtId="0" fontId="10" fillId="0" borderId="9" xfId="2" applyFont="1" applyBorder="1">
      <alignment vertical="center"/>
    </xf>
    <xf numFmtId="0" fontId="10" fillId="0" borderId="18" xfId="2" applyFont="1" applyBorder="1">
      <alignment vertical="center"/>
    </xf>
    <xf numFmtId="0" fontId="10" fillId="0" borderId="0" xfId="2" applyFont="1" applyBorder="1">
      <alignment vertical="center"/>
    </xf>
    <xf numFmtId="0" fontId="10" fillId="0" borderId="13" xfId="2" applyFont="1" applyBorder="1">
      <alignment vertical="center"/>
    </xf>
    <xf numFmtId="0" fontId="10" fillId="0" borderId="19" xfId="2" applyFont="1" applyBorder="1" applyAlignment="1">
      <alignment horizontal="right" vertical="top"/>
    </xf>
    <xf numFmtId="0" fontId="5" fillId="0" borderId="20" xfId="2" applyFont="1" applyBorder="1">
      <alignment vertical="center"/>
    </xf>
    <xf numFmtId="0" fontId="10" fillId="0" borderId="13" xfId="2" applyFont="1" applyBorder="1" applyAlignment="1">
      <alignment horizontal="right" vertical="top"/>
    </xf>
    <xf numFmtId="0" fontId="10" fillId="0" borderId="8" xfId="2" applyFont="1" applyBorder="1" applyAlignment="1">
      <alignment horizontal="right" vertical="top"/>
    </xf>
    <xf numFmtId="0" fontId="5" fillId="0" borderId="21" xfId="2" applyFont="1" applyBorder="1" applyAlignment="1">
      <alignment horizontal="left" vertical="center" shrinkToFit="1"/>
    </xf>
    <xf numFmtId="0" fontId="0" fillId="0" borderId="56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vertical="center" wrapText="1"/>
    </xf>
    <xf numFmtId="0" fontId="15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distributed" vertical="center" justifyLastLine="1"/>
    </xf>
    <xf numFmtId="0" fontId="16" fillId="2" borderId="16" xfId="0" applyFont="1" applyFill="1" applyBorder="1">
      <alignment vertical="center"/>
    </xf>
    <xf numFmtId="0" fontId="16" fillId="2" borderId="32" xfId="0" applyFont="1" applyFill="1" applyBorder="1">
      <alignment vertical="center"/>
    </xf>
    <xf numFmtId="0" fontId="5" fillId="0" borderId="28" xfId="2" applyFont="1" applyFill="1" applyBorder="1" applyAlignment="1" applyProtection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184" fontId="17" fillId="0" borderId="0" xfId="2" applyNumberFormat="1" applyFont="1" applyAlignment="1">
      <alignment horizontal="center" vertical="center"/>
    </xf>
    <xf numFmtId="0" fontId="18" fillId="0" borderId="16" xfId="2" applyFont="1" applyFill="1" applyBorder="1" applyAlignment="1" applyProtection="1">
      <alignment horizontal="center" vertical="center"/>
    </xf>
    <xf numFmtId="177" fontId="18" fillId="0" borderId="17" xfId="1" applyNumberFormat="1" applyFont="1" applyFill="1" applyBorder="1">
      <alignment vertical="center"/>
    </xf>
    <xf numFmtId="0" fontId="18" fillId="0" borderId="30" xfId="2" applyFont="1" applyFill="1" applyBorder="1" applyAlignment="1" applyProtection="1">
      <alignment horizontal="center" vertical="center"/>
    </xf>
    <xf numFmtId="177" fontId="18" fillId="0" borderId="24" xfId="1" applyNumberFormat="1" applyFont="1" applyFill="1" applyBorder="1">
      <alignment vertical="center"/>
    </xf>
    <xf numFmtId="38" fontId="18" fillId="0" borderId="22" xfId="1" applyFont="1" applyFill="1" applyBorder="1" applyAlignment="1" applyProtection="1">
      <alignment horizontal="center" vertical="center"/>
    </xf>
    <xf numFmtId="38" fontId="18" fillId="0" borderId="23" xfId="1" applyFont="1" applyFill="1" applyBorder="1">
      <alignment vertical="center"/>
    </xf>
    <xf numFmtId="38" fontId="18" fillId="0" borderId="22" xfId="1" applyFont="1" applyFill="1" applyBorder="1">
      <alignment vertical="center"/>
    </xf>
    <xf numFmtId="0" fontId="7" fillId="0" borderId="27" xfId="2" applyFont="1" applyBorder="1" applyAlignment="1" applyProtection="1">
      <alignment horizontal="center" vertical="center" shrinkToFit="1"/>
      <protection locked="0"/>
    </xf>
    <xf numFmtId="186" fontId="12" fillId="0" borderId="0" xfId="2" applyNumberFormat="1" applyFont="1" applyFill="1" applyAlignment="1" applyProtection="1">
      <alignment horizontal="center" vertical="center"/>
    </xf>
    <xf numFmtId="0" fontId="5" fillId="0" borderId="0" xfId="2" applyFont="1" applyFill="1">
      <alignment vertical="center"/>
    </xf>
    <xf numFmtId="0" fontId="5" fillId="0" borderId="0" xfId="0" applyFont="1" applyFill="1">
      <alignment vertical="center"/>
    </xf>
    <xf numFmtId="184" fontId="5" fillId="0" borderId="0" xfId="2" applyNumberFormat="1" applyFont="1" applyFill="1" applyAlignment="1">
      <alignment horizontal="center" vertical="center"/>
    </xf>
    <xf numFmtId="0" fontId="7" fillId="0" borderId="27" xfId="2" applyFont="1" applyFill="1" applyBorder="1" applyAlignment="1" applyProtection="1">
      <alignment horizontal="center" vertical="center" shrinkToFit="1"/>
      <protection locked="0"/>
    </xf>
    <xf numFmtId="0" fontId="5" fillId="0" borderId="28" xfId="2" applyFont="1" applyFill="1" applyBorder="1" applyAlignment="1" applyProtection="1">
      <alignment horizontal="center" vertical="center" shrinkToFit="1"/>
      <protection locked="0"/>
    </xf>
    <xf numFmtId="0" fontId="5" fillId="0" borderId="21" xfId="2" applyFont="1" applyFill="1" applyBorder="1" applyAlignment="1">
      <alignment horizontal="left" vertical="center" shrinkToFit="1"/>
    </xf>
    <xf numFmtId="186" fontId="5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 applyProtection="1">
      <alignment horizontal="center" vertical="center"/>
    </xf>
    <xf numFmtId="0" fontId="13" fillId="0" borderId="4" xfId="2" applyNumberFormat="1" applyFont="1" applyFill="1" applyBorder="1" applyAlignment="1" applyProtection="1">
      <alignment horizontal="center" vertical="center"/>
    </xf>
    <xf numFmtId="0" fontId="13" fillId="0" borderId="26" xfId="2" applyFont="1" applyFill="1" applyBorder="1" applyAlignment="1" applyProtection="1">
      <alignment horizontal="center" vertical="center"/>
    </xf>
    <xf numFmtId="0" fontId="5" fillId="0" borderId="5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>
      <alignment vertical="center"/>
    </xf>
    <xf numFmtId="0" fontId="5" fillId="0" borderId="8" xfId="2" applyFont="1" applyFill="1" applyBorder="1">
      <alignment vertical="center"/>
    </xf>
    <xf numFmtId="0" fontId="5" fillId="0" borderId="9" xfId="2" applyFont="1" applyFill="1" applyBorder="1">
      <alignment vertical="center"/>
    </xf>
    <xf numFmtId="0" fontId="5" fillId="0" borderId="10" xfId="2" applyFont="1" applyFill="1" applyBorder="1">
      <alignment vertical="center"/>
    </xf>
    <xf numFmtId="0" fontId="5" fillId="0" borderId="11" xfId="2" applyFont="1" applyFill="1" applyBorder="1">
      <alignment vertical="center"/>
    </xf>
    <xf numFmtId="0" fontId="5" fillId="0" borderId="12" xfId="2" applyFont="1" applyFill="1" applyBorder="1">
      <alignment vertical="center"/>
    </xf>
    <xf numFmtId="0" fontId="5" fillId="0" borderId="13" xfId="2" applyFont="1" applyFill="1" applyBorder="1">
      <alignment vertical="center"/>
    </xf>
    <xf numFmtId="0" fontId="5" fillId="0" borderId="14" xfId="2" applyFont="1" applyFill="1" applyBorder="1">
      <alignment vertical="center"/>
    </xf>
    <xf numFmtId="0" fontId="5" fillId="0" borderId="15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right" vertical="top"/>
    </xf>
    <xf numFmtId="0" fontId="10" fillId="0" borderId="8" xfId="2" applyFont="1" applyFill="1" applyBorder="1" applyAlignment="1">
      <alignment horizontal="right" vertical="top"/>
    </xf>
    <xf numFmtId="0" fontId="10" fillId="0" borderId="9" xfId="2" applyFont="1" applyFill="1" applyBorder="1">
      <alignment vertical="center"/>
    </xf>
    <xf numFmtId="0" fontId="10" fillId="0" borderId="18" xfId="2" applyFont="1" applyFill="1" applyBorder="1">
      <alignment vertical="center"/>
    </xf>
    <xf numFmtId="0" fontId="10" fillId="0" borderId="0" xfId="2" applyFont="1" applyFill="1" applyBorder="1">
      <alignment vertical="center"/>
    </xf>
    <xf numFmtId="0" fontId="10" fillId="0" borderId="13" xfId="2" applyFont="1" applyFill="1" applyBorder="1" applyAlignment="1">
      <alignment horizontal="right" vertical="top"/>
    </xf>
    <xf numFmtId="0" fontId="10" fillId="0" borderId="13" xfId="2" applyFont="1" applyFill="1" applyBorder="1">
      <alignment vertical="center"/>
    </xf>
    <xf numFmtId="0" fontId="10" fillId="0" borderId="19" xfId="2" applyFont="1" applyFill="1" applyBorder="1" applyAlignment="1">
      <alignment horizontal="right" vertical="top"/>
    </xf>
    <xf numFmtId="1" fontId="19" fillId="0" borderId="31" xfId="2" applyNumberFormat="1" applyFont="1" applyFill="1" applyBorder="1" applyAlignment="1">
      <alignment horizontal="center" vertical="center" shrinkToFit="1"/>
    </xf>
    <xf numFmtId="183" fontId="13" fillId="0" borderId="16" xfId="2" applyNumberFormat="1" applyFont="1" applyFill="1" applyBorder="1" applyAlignment="1">
      <alignment vertical="center" wrapText="1"/>
    </xf>
    <xf numFmtId="182" fontId="19" fillId="0" borderId="16" xfId="2" applyNumberFormat="1" applyFont="1" applyFill="1" applyBorder="1" applyAlignment="1">
      <alignment horizontal="center" vertical="center"/>
    </xf>
    <xf numFmtId="180" fontId="18" fillId="0" borderId="32" xfId="2" applyNumberFormat="1" applyFont="1" applyFill="1" applyBorder="1" applyAlignment="1">
      <alignment horizontal="center" vertical="center"/>
    </xf>
    <xf numFmtId="177" fontId="18" fillId="0" borderId="15" xfId="2" applyNumberFormat="1" applyFont="1" applyFill="1" applyBorder="1" applyAlignment="1">
      <alignment vertical="center"/>
    </xf>
    <xf numFmtId="179" fontId="18" fillId="0" borderId="16" xfId="2" applyNumberFormat="1" applyFont="1" applyFill="1" applyBorder="1" applyAlignment="1">
      <alignment horizontal="center" vertical="center"/>
    </xf>
    <xf numFmtId="180" fontId="18" fillId="0" borderId="16" xfId="2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>
      <alignment vertical="center"/>
    </xf>
    <xf numFmtId="38" fontId="18" fillId="0" borderId="22" xfId="1" applyFont="1" applyFill="1" applyBorder="1" applyAlignment="1">
      <alignment horizontal="center" vertical="center"/>
    </xf>
    <xf numFmtId="0" fontId="5" fillId="0" borderId="20" xfId="2" applyFont="1" applyFill="1" applyBorder="1">
      <alignment vertical="center"/>
    </xf>
    <xf numFmtId="185" fontId="5" fillId="0" borderId="0" xfId="2" applyNumberFormat="1" applyFont="1" applyFill="1">
      <alignment vertical="center"/>
    </xf>
    <xf numFmtId="0" fontId="21" fillId="0" borderId="0" xfId="2" applyFont="1">
      <alignment vertical="center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center" vertical="center"/>
    </xf>
    <xf numFmtId="184" fontId="17" fillId="3" borderId="0" xfId="2" applyNumberFormat="1" applyFont="1" applyFill="1" applyAlignment="1" applyProtection="1">
      <alignment horizontal="center" vertical="center"/>
      <protection locked="0"/>
    </xf>
    <xf numFmtId="0" fontId="13" fillId="3" borderId="2" xfId="2" applyFont="1" applyFill="1" applyBorder="1" applyAlignment="1" applyProtection="1">
      <alignment horizontal="center" vertical="center"/>
      <protection locked="0"/>
    </xf>
    <xf numFmtId="0" fontId="13" fillId="3" borderId="26" xfId="2" applyFont="1" applyFill="1" applyBorder="1" applyAlignment="1" applyProtection="1">
      <alignment horizontal="center" vertical="center"/>
      <protection locked="0"/>
    </xf>
    <xf numFmtId="176" fontId="18" fillId="3" borderId="15" xfId="2" applyNumberFormat="1" applyFont="1" applyFill="1" applyBorder="1" applyAlignment="1" applyProtection="1">
      <alignment horizontal="center" vertical="center"/>
      <protection locked="0"/>
    </xf>
    <xf numFmtId="0" fontId="13" fillId="3" borderId="16" xfId="2" applyFont="1" applyFill="1" applyBorder="1" applyAlignment="1" applyProtection="1">
      <alignment horizontal="left" vertical="center" wrapText="1" shrinkToFit="1"/>
      <protection locked="0"/>
    </xf>
    <xf numFmtId="181" fontId="19" fillId="3" borderId="16" xfId="2" applyNumberFormat="1" applyFont="1" applyFill="1" applyBorder="1" applyAlignment="1" applyProtection="1">
      <alignment horizontal="center" vertical="center" shrinkToFit="1"/>
      <protection locked="0"/>
    </xf>
    <xf numFmtId="38" fontId="18" fillId="3" borderId="17" xfId="1" applyFont="1" applyFill="1" applyBorder="1" applyAlignment="1" applyProtection="1">
      <alignment horizontal="center" vertical="center" shrinkToFit="1"/>
      <protection locked="0"/>
    </xf>
    <xf numFmtId="38" fontId="18" fillId="3" borderId="15" xfId="1" applyFont="1" applyFill="1" applyBorder="1" applyProtection="1">
      <alignment vertical="center"/>
      <protection locked="0"/>
    </xf>
    <xf numFmtId="176" fontId="18" fillId="3" borderId="29" xfId="2" applyNumberFormat="1" applyFont="1" applyFill="1" applyBorder="1" applyAlignment="1" applyProtection="1">
      <alignment horizontal="center" vertical="center"/>
      <protection locked="0"/>
    </xf>
    <xf numFmtId="0" fontId="13" fillId="3" borderId="30" xfId="2" applyFont="1" applyFill="1" applyBorder="1" applyAlignment="1" applyProtection="1">
      <alignment horizontal="left" vertical="center" wrapText="1" shrinkToFit="1"/>
      <protection locked="0"/>
    </xf>
    <xf numFmtId="38" fontId="18" fillId="3" borderId="24" xfId="1" applyFont="1" applyFill="1" applyBorder="1" applyAlignment="1" applyProtection="1">
      <alignment horizontal="center" vertical="center" shrinkToFit="1"/>
      <protection locked="0"/>
    </xf>
    <xf numFmtId="38" fontId="18" fillId="3" borderId="29" xfId="1" applyFont="1" applyFill="1" applyBorder="1" applyProtection="1">
      <alignment vertical="center"/>
      <protection locked="0"/>
    </xf>
    <xf numFmtId="49" fontId="18" fillId="3" borderId="15" xfId="2" applyNumberFormat="1" applyFont="1" applyFill="1" applyBorder="1" applyAlignment="1" applyProtection="1">
      <alignment horizontal="center" vertical="center"/>
      <protection locked="0"/>
    </xf>
    <xf numFmtId="49" fontId="18" fillId="3" borderId="29" xfId="2" applyNumberFormat="1" applyFont="1" applyFill="1" applyBorder="1" applyAlignment="1" applyProtection="1">
      <alignment horizontal="center" vertical="center"/>
      <protection locked="0"/>
    </xf>
    <xf numFmtId="0" fontId="13" fillId="3" borderId="3" xfId="2" applyFont="1" applyFill="1" applyBorder="1" applyAlignment="1" applyProtection="1">
      <alignment horizontal="center" vertical="center"/>
      <protection locked="0"/>
    </xf>
    <xf numFmtId="0" fontId="13" fillId="3" borderId="25" xfId="2" applyFont="1" applyFill="1" applyBorder="1" applyAlignment="1" applyProtection="1">
      <alignment horizontal="center" vertical="center"/>
      <protection locked="0"/>
    </xf>
    <xf numFmtId="0" fontId="13" fillId="0" borderId="2" xfId="2" applyFont="1" applyFill="1" applyBorder="1" applyAlignment="1" applyProtection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28" xfId="2" applyFont="1" applyBorder="1" applyAlignment="1">
      <alignment horizontal="left" vertical="center" shrinkToFit="1"/>
    </xf>
    <xf numFmtId="0" fontId="8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distributed" vertical="center" justifyLastLine="1"/>
    </xf>
    <xf numFmtId="0" fontId="5" fillId="0" borderId="34" xfId="2" applyFont="1" applyBorder="1" applyAlignment="1">
      <alignment horizontal="distributed" vertical="center" justifyLastLine="1"/>
    </xf>
    <xf numFmtId="0" fontId="12" fillId="0" borderId="35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distributed" wrapText="1"/>
    </xf>
    <xf numFmtId="0" fontId="14" fillId="0" borderId="15" xfId="2" applyFont="1" applyBorder="1" applyAlignment="1">
      <alignment horizontal="center" vertical="distributed" wrapText="1"/>
    </xf>
    <xf numFmtId="0" fontId="7" fillId="0" borderId="16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 shrinkToFit="1"/>
    </xf>
    <xf numFmtId="0" fontId="10" fillId="0" borderId="40" xfId="2" applyFont="1" applyBorder="1" applyAlignment="1">
      <alignment horizontal="center" vertical="center" wrapText="1" shrinkToFit="1"/>
    </xf>
    <xf numFmtId="0" fontId="10" fillId="0" borderId="41" xfId="2" applyFont="1" applyBorder="1" applyAlignment="1">
      <alignment horizontal="center" vertical="center" wrapText="1" shrinkToFi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38" fontId="18" fillId="3" borderId="31" xfId="1" applyFont="1" applyFill="1" applyBorder="1" applyProtection="1">
      <alignment vertical="center"/>
      <protection locked="0"/>
    </xf>
    <xf numFmtId="38" fontId="18" fillId="3" borderId="40" xfId="1" applyFont="1" applyFill="1" applyBorder="1" applyProtection="1">
      <alignment vertical="center"/>
      <protection locked="0"/>
    </xf>
    <xf numFmtId="38" fontId="18" fillId="3" borderId="41" xfId="1" applyFont="1" applyFill="1" applyBorder="1" applyProtection="1">
      <alignment vertical="center"/>
      <protection locked="0"/>
    </xf>
    <xf numFmtId="0" fontId="18" fillId="0" borderId="32" xfId="2" applyFont="1" applyFill="1" applyBorder="1" applyAlignment="1" applyProtection="1">
      <alignment horizontal="center" vertical="center"/>
    </xf>
    <xf numFmtId="0" fontId="18" fillId="0" borderId="40" xfId="2" applyFont="1" applyFill="1" applyBorder="1" applyAlignment="1" applyProtection="1">
      <alignment horizontal="center" vertical="center"/>
    </xf>
    <xf numFmtId="0" fontId="18" fillId="0" borderId="41" xfId="2" applyFont="1" applyFill="1" applyBorder="1" applyAlignment="1" applyProtection="1">
      <alignment horizontal="center" vertical="center"/>
    </xf>
    <xf numFmtId="177" fontId="18" fillId="0" borderId="32" xfId="1" applyNumberFormat="1" applyFont="1" applyFill="1" applyBorder="1">
      <alignment vertical="center"/>
    </xf>
    <xf numFmtId="177" fontId="18" fillId="0" borderId="40" xfId="1" applyNumberFormat="1" applyFont="1" applyFill="1" applyBorder="1">
      <alignment vertical="center"/>
    </xf>
    <xf numFmtId="177" fontId="18" fillId="0" borderId="42" xfId="1" applyNumberFormat="1" applyFont="1" applyFill="1" applyBorder="1">
      <alignment vertical="center"/>
    </xf>
    <xf numFmtId="38" fontId="18" fillId="3" borderId="43" xfId="1" applyFont="1" applyFill="1" applyBorder="1" applyProtection="1">
      <alignment vertical="center"/>
      <protection locked="0"/>
    </xf>
    <xf numFmtId="38" fontId="18" fillId="3" borderId="44" xfId="1" applyFont="1" applyFill="1" applyBorder="1" applyProtection="1">
      <alignment vertical="center"/>
      <protection locked="0"/>
    </xf>
    <xf numFmtId="38" fontId="18" fillId="3" borderId="45" xfId="1" applyFont="1" applyFill="1" applyBorder="1" applyProtection="1">
      <alignment vertical="center"/>
      <protection locked="0"/>
    </xf>
    <xf numFmtId="0" fontId="18" fillId="0" borderId="46" xfId="2" applyFont="1" applyFill="1" applyBorder="1" applyAlignment="1" applyProtection="1">
      <alignment horizontal="center" vertical="center"/>
    </xf>
    <xf numFmtId="0" fontId="18" fillId="0" borderId="44" xfId="2" applyFont="1" applyFill="1" applyBorder="1" applyAlignment="1" applyProtection="1">
      <alignment horizontal="center" vertical="center"/>
    </xf>
    <xf numFmtId="0" fontId="18" fillId="0" borderId="45" xfId="2" applyFont="1" applyFill="1" applyBorder="1" applyAlignment="1" applyProtection="1">
      <alignment horizontal="center" vertical="center"/>
    </xf>
    <xf numFmtId="177" fontId="18" fillId="0" borderId="46" xfId="1" applyNumberFormat="1" applyFont="1" applyFill="1" applyBorder="1">
      <alignment vertical="center"/>
    </xf>
    <xf numFmtId="177" fontId="18" fillId="0" borderId="44" xfId="1" applyNumberFormat="1" applyFont="1" applyFill="1" applyBorder="1">
      <alignment vertical="center"/>
    </xf>
    <xf numFmtId="177" fontId="18" fillId="0" borderId="47" xfId="1" applyNumberFormat="1" applyFont="1" applyFill="1" applyBorder="1">
      <alignment vertical="center"/>
    </xf>
    <xf numFmtId="0" fontId="5" fillId="0" borderId="46" xfId="2" applyFont="1" applyBorder="1" applyAlignment="1">
      <alignment horizontal="distributed" vertical="center"/>
    </xf>
    <xf numFmtId="0" fontId="5" fillId="0" borderId="44" xfId="2" applyFont="1" applyBorder="1" applyAlignment="1">
      <alignment horizontal="distributed" vertical="center"/>
    </xf>
    <xf numFmtId="0" fontId="5" fillId="0" borderId="45" xfId="2" applyFont="1" applyBorder="1" applyAlignment="1">
      <alignment horizontal="distributed" vertical="center"/>
    </xf>
    <xf numFmtId="0" fontId="11" fillId="0" borderId="2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38" fontId="18" fillId="0" borderId="48" xfId="1" applyFont="1" applyFill="1" applyBorder="1">
      <alignment vertical="center"/>
    </xf>
    <xf numFmtId="38" fontId="18" fillId="0" borderId="49" xfId="1" applyFont="1" applyFill="1" applyBorder="1">
      <alignment vertical="center"/>
    </xf>
    <xf numFmtId="38" fontId="18" fillId="0" borderId="50" xfId="1" applyFont="1" applyFill="1" applyBorder="1">
      <alignment vertical="center"/>
    </xf>
    <xf numFmtId="0" fontId="5" fillId="0" borderId="51" xfId="2" applyFont="1" applyBorder="1" applyAlignment="1">
      <alignment vertical="center"/>
    </xf>
    <xf numFmtId="0" fontId="5" fillId="0" borderId="52" xfId="2" applyFont="1" applyBorder="1" applyAlignment="1">
      <alignment vertical="center"/>
    </xf>
    <xf numFmtId="0" fontId="5" fillId="0" borderId="53" xfId="2" applyFont="1" applyBorder="1" applyAlignment="1">
      <alignment vertical="center"/>
    </xf>
    <xf numFmtId="38" fontId="18" fillId="0" borderId="54" xfId="1" applyFont="1" applyFill="1" applyBorder="1">
      <alignment vertical="center"/>
    </xf>
    <xf numFmtId="38" fontId="18" fillId="0" borderId="55" xfId="1" applyFont="1" applyFill="1" applyBorder="1">
      <alignment vertical="center"/>
    </xf>
    <xf numFmtId="0" fontId="6" fillId="0" borderId="0" xfId="2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5" fillId="0" borderId="28" xfId="2" applyFont="1" applyFill="1" applyBorder="1" applyAlignment="1">
      <alignment horizontal="left" vertical="center" shrinkToFit="1"/>
    </xf>
    <xf numFmtId="0" fontId="8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34" xfId="2" applyFont="1" applyFill="1" applyBorder="1" applyAlignment="1">
      <alignment horizontal="distributed" vertical="center" justifyLastLine="1"/>
    </xf>
    <xf numFmtId="0" fontId="5" fillId="0" borderId="35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distributed" wrapText="1"/>
    </xf>
    <xf numFmtId="0" fontId="9" fillId="0" borderId="15" xfId="2" applyFont="1" applyFill="1" applyBorder="1" applyAlignment="1">
      <alignment horizontal="center" vertical="distributed" wrapText="1"/>
    </xf>
    <xf numFmtId="0" fontId="7" fillId="0" borderId="16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10" fillId="0" borderId="32" xfId="2" applyFont="1" applyFill="1" applyBorder="1" applyAlignment="1">
      <alignment horizontal="center" vertical="center" wrapText="1" shrinkToFit="1"/>
    </xf>
    <xf numFmtId="0" fontId="10" fillId="0" borderId="40" xfId="2" applyFont="1" applyFill="1" applyBorder="1" applyAlignment="1">
      <alignment horizontal="center" vertical="center" wrapText="1" shrinkToFit="1"/>
    </xf>
    <xf numFmtId="0" fontId="10" fillId="0" borderId="41" xfId="2" applyFont="1" applyFill="1" applyBorder="1" applyAlignment="1">
      <alignment horizontal="center" vertical="center" wrapText="1" shrinkToFi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177" fontId="18" fillId="0" borderId="31" xfId="1" applyNumberFormat="1" applyFont="1" applyFill="1" applyBorder="1" applyAlignment="1">
      <alignment vertical="center" shrinkToFit="1"/>
    </xf>
    <xf numFmtId="177" fontId="18" fillId="0" borderId="40" xfId="1" applyNumberFormat="1" applyFont="1" applyFill="1" applyBorder="1" applyAlignment="1">
      <alignment vertical="center" shrinkToFit="1"/>
    </xf>
    <xf numFmtId="177" fontId="18" fillId="0" borderId="41" xfId="1" applyNumberFormat="1" applyFont="1" applyFill="1" applyBorder="1" applyAlignment="1">
      <alignment vertical="center" shrinkToFit="1"/>
    </xf>
    <xf numFmtId="179" fontId="18" fillId="0" borderId="32" xfId="2" applyNumberFormat="1" applyFont="1" applyFill="1" applyBorder="1" applyAlignment="1">
      <alignment horizontal="center" vertical="center"/>
    </xf>
    <xf numFmtId="179" fontId="18" fillId="0" borderId="40" xfId="2" applyNumberFormat="1" applyFont="1" applyFill="1" applyBorder="1" applyAlignment="1">
      <alignment horizontal="center" vertical="center"/>
    </xf>
    <xf numFmtId="179" fontId="18" fillId="0" borderId="41" xfId="2" applyNumberFormat="1" applyFont="1" applyFill="1" applyBorder="1" applyAlignment="1">
      <alignment horizontal="center" vertical="center"/>
    </xf>
    <xf numFmtId="180" fontId="18" fillId="0" borderId="32" xfId="1" applyNumberFormat="1" applyFont="1" applyFill="1" applyBorder="1" applyAlignment="1">
      <alignment vertical="center" shrinkToFit="1"/>
    </xf>
    <xf numFmtId="180" fontId="18" fillId="0" borderId="40" xfId="1" applyNumberFormat="1" applyFont="1" applyFill="1" applyBorder="1" applyAlignment="1">
      <alignment vertical="center" shrinkToFit="1"/>
    </xf>
    <xf numFmtId="180" fontId="18" fillId="0" borderId="42" xfId="1" applyNumberFormat="1" applyFont="1" applyFill="1" applyBorder="1" applyAlignment="1">
      <alignment vertical="center" shrinkToFit="1"/>
    </xf>
    <xf numFmtId="177" fontId="18" fillId="0" borderId="43" xfId="1" applyNumberFormat="1" applyFont="1" applyFill="1" applyBorder="1" applyAlignment="1">
      <alignment vertical="center" shrinkToFit="1"/>
    </xf>
    <xf numFmtId="177" fontId="18" fillId="0" borderId="44" xfId="1" applyNumberFormat="1" applyFont="1" applyFill="1" applyBorder="1" applyAlignment="1">
      <alignment vertical="center" shrinkToFit="1"/>
    </xf>
    <xf numFmtId="177" fontId="18" fillId="0" borderId="45" xfId="1" applyNumberFormat="1" applyFont="1" applyFill="1" applyBorder="1" applyAlignment="1">
      <alignment vertical="center" shrinkToFit="1"/>
    </xf>
    <xf numFmtId="180" fontId="18" fillId="0" borderId="46" xfId="1" applyNumberFormat="1" applyFont="1" applyFill="1" applyBorder="1" applyAlignment="1">
      <alignment vertical="center" shrinkToFit="1"/>
    </xf>
    <xf numFmtId="180" fontId="18" fillId="0" borderId="44" xfId="1" applyNumberFormat="1" applyFont="1" applyFill="1" applyBorder="1" applyAlignment="1">
      <alignment vertical="center" shrinkToFit="1"/>
    </xf>
    <xf numFmtId="180" fontId="18" fillId="0" borderId="47" xfId="1" applyNumberFormat="1" applyFont="1" applyFill="1" applyBorder="1" applyAlignment="1">
      <alignment vertical="center" shrinkToFit="1"/>
    </xf>
    <xf numFmtId="0" fontId="5" fillId="0" borderId="46" xfId="2" applyFont="1" applyFill="1" applyBorder="1" applyAlignment="1">
      <alignment horizontal="distributed" vertical="center"/>
    </xf>
    <xf numFmtId="0" fontId="5" fillId="0" borderId="44" xfId="2" applyFont="1" applyFill="1" applyBorder="1" applyAlignment="1">
      <alignment horizontal="distributed" vertical="center"/>
    </xf>
    <xf numFmtId="0" fontId="5" fillId="0" borderId="45" xfId="2" applyFont="1" applyFill="1" applyBorder="1" applyAlignment="1">
      <alignment horizontal="distributed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5" fillId="0" borderId="51" xfId="2" applyFont="1" applyFill="1" applyBorder="1" applyAlignment="1">
      <alignment vertical="center"/>
    </xf>
    <xf numFmtId="0" fontId="5" fillId="0" borderId="52" xfId="2" applyFont="1" applyFill="1" applyBorder="1" applyAlignment="1">
      <alignment vertical="center"/>
    </xf>
    <xf numFmtId="0" fontId="5" fillId="0" borderId="53" xfId="2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ＭＳ ゴシック"/>
        <family val="3"/>
        <charset val="128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colors>
    <mruColors>
      <color rgb="FFFFFF99"/>
      <color rgb="FFFFFFC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1104899</xdr:colOff>
      <xdr:row>1</xdr:row>
      <xdr:rowOff>123825</xdr:rowOff>
    </xdr:from>
    <xdr:to>
      <xdr:col>6</xdr:col>
      <xdr:colOff>504824</xdr:colOff>
      <xdr:row>4</xdr:row>
      <xdr:rowOff>19538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0A32A2-7F4C-4A58-9E19-2A1E0C35B4FA}"/>
            </a:ext>
          </a:extLst>
        </xdr:cNvPr>
        <xdr:cNvSpPr/>
      </xdr:nvSpPr>
      <xdr:spPr>
        <a:xfrm>
          <a:off x="4248149" y="304800"/>
          <a:ext cx="1362075" cy="429113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　載　例</a:t>
          </a:r>
        </a:p>
      </xdr:txBody>
    </xdr:sp>
    <xdr:clientData/>
  </xdr:twoCellAnchor>
  <xdr:twoCellAnchor>
    <xdr:from>
      <xdr:col>5</xdr:col>
      <xdr:colOff>9525</xdr:colOff>
      <xdr:row>11</xdr:row>
      <xdr:rowOff>228600</xdr:rowOff>
    </xdr:from>
    <xdr:to>
      <xdr:col>16</xdr:col>
      <xdr:colOff>228599</xdr:colOff>
      <xdr:row>13</xdr:row>
      <xdr:rowOff>495299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F7A4E00A-240E-3409-A795-D68C3BB89917}"/>
            </a:ext>
          </a:extLst>
        </xdr:cNvPr>
        <xdr:cNvGrpSpPr/>
      </xdr:nvGrpSpPr>
      <xdr:grpSpPr>
        <a:xfrm>
          <a:off x="4267200" y="2476500"/>
          <a:ext cx="5010149" cy="1152524"/>
          <a:chOff x="4267200" y="2476500"/>
          <a:chExt cx="5010149" cy="115252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6A7187E-54AD-1EAD-9020-B94BF3E26D83}"/>
              </a:ext>
            </a:extLst>
          </xdr:cNvPr>
          <xdr:cNvSpPr txBox="1"/>
        </xdr:nvSpPr>
        <xdr:spPr>
          <a:xfrm>
            <a:off x="4524374" y="2962275"/>
            <a:ext cx="4752975" cy="666749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⑤欄及び⑧欄ともに、別様式</a:t>
            </a:r>
            <a:endPara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　「②第２種特別加入保険料申告書内訳（別紙）兼　特例計算対象者内訳」</a:t>
            </a:r>
            <a:endPara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r>
              <a:rPr kumimoji="1" lang="ja-JP" altLang="ja-JP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確定欄及び概算欄</a:t>
            </a:r>
            <a:r>
              <a:rPr kumimoji="1" lang="ja-JP" altLang="en-US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に係る</a:t>
            </a:r>
            <a:r>
              <a:rPr kumimoji="1" lang="ja-JP" altLang="en-US" sz="900" kern="1200">
                <a:solidFill>
                  <a:srgbClr val="FF0000"/>
                </a:solidFill>
              </a:rPr>
              <a:t>「保険料算定基礎額」の合計額を</a:t>
            </a:r>
            <a:r>
              <a:rPr kumimoji="1" lang="ja-JP" altLang="en-US" sz="900" kern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それぞれ</a:t>
            </a:r>
            <a:r>
              <a:rPr kumimoji="1" lang="ja-JP" altLang="en-US" sz="90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入力してください。</a:t>
            </a:r>
            <a:endParaRPr lang="ja-JP" altLang="ja-JP" sz="900">
              <a:solidFill>
                <a:srgbClr val="FF0000"/>
              </a:solidFill>
              <a:effectLst/>
            </a:endParaRPr>
          </a:p>
        </xdr:txBody>
      </xdr: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5B10FD3E-2F5F-A28F-44BD-52E25C87D832}"/>
              </a:ext>
            </a:extLst>
          </xdr:cNvPr>
          <xdr:cNvCxnSpPr/>
        </xdr:nvCxnSpPr>
        <xdr:spPr>
          <a:xfrm flipH="1" flipV="1">
            <a:off x="4267200" y="2476500"/>
            <a:ext cx="1295400" cy="48577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5CD3A290-2817-FFA4-A025-D1D2C244855D}"/>
              </a:ext>
            </a:extLst>
          </xdr:cNvPr>
          <xdr:cNvCxnSpPr/>
        </xdr:nvCxnSpPr>
        <xdr:spPr>
          <a:xfrm flipV="1">
            <a:off x="5562600" y="2486025"/>
            <a:ext cx="1266825" cy="48577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E8BED5-130B-4958-B100-ED3119EA0324}" name="テーブル1" displayName="テーブル1" ref="A1:D28" totalsRowShown="0" headerRowDxfId="6" headerRowBorderDxfId="5" tableBorderDxfId="4">
  <autoFilter ref="A1:D28" xr:uid="{33E8BED5-130B-4958-B100-ED3119EA0324}"/>
  <tableColumns count="4">
    <tableColumn id="1" xr3:uid="{DAC13903-E72F-48AF-9BDC-5AB90C1BC72B}" name="業種区分" dataDxfId="3"/>
    <tableColumn id="2" xr3:uid="{2D502732-006A-4B70-83AB-4234EA164409}" name="業種" dataDxfId="2"/>
    <tableColumn id="3" xr3:uid="{FA31A5F5-D647-4D2A-BD1C-1394658E761B}" name="確定年度" dataDxfId="1"/>
    <tableColumn id="4" xr3:uid="{2F3E226A-7A83-4A2C-B8C4-101B3A52D655}" name="概算年度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C391-7935-4099-9887-EB99540DA3A5}">
  <sheetPr>
    <tabColor rgb="FFFF0000"/>
  </sheetPr>
  <dimension ref="A1:R19"/>
  <sheetViews>
    <sheetView showGridLines="0" tabSelected="1" view="pageBreakPreview" zoomScaleNormal="120" zoomScaleSheetLayoutView="100" workbookViewId="0">
      <selection activeCell="V2" sqref="V2"/>
    </sheetView>
  </sheetViews>
  <sheetFormatPr defaultRowHeight="13.5"/>
  <cols>
    <col min="1" max="1" width="5.75" style="2" customWidth="1"/>
    <col min="2" max="2" width="20.625" style="2" customWidth="1"/>
    <col min="3" max="3" width="5.625" style="2" customWidth="1"/>
    <col min="4" max="4" width="9.25" style="2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 ht="14.25">
      <c r="A1" s="1" t="s">
        <v>0</v>
      </c>
      <c r="B1" s="1"/>
      <c r="C1" s="1"/>
      <c r="D1" s="1"/>
      <c r="E1" s="1"/>
      <c r="F1" s="1"/>
      <c r="G1" s="100"/>
      <c r="H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>
      <c r="A2" s="1"/>
      <c r="B2" s="4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>
      <c r="A3" s="1"/>
      <c r="B3" s="107">
        <v>7</v>
      </c>
      <c r="C3" s="128" t="s">
        <v>1</v>
      </c>
      <c r="D3" s="129"/>
      <c r="E3" s="129"/>
      <c r="F3" s="1"/>
      <c r="G3" s="1"/>
      <c r="H3" s="1"/>
      <c r="I3" s="1"/>
      <c r="J3" s="1"/>
      <c r="K3" s="1"/>
      <c r="L3" s="1"/>
      <c r="M3" s="1"/>
      <c r="N3" s="50">
        <v>1</v>
      </c>
      <c r="O3" s="130" t="s">
        <v>33</v>
      </c>
      <c r="P3" s="130"/>
      <c r="Q3" s="40">
        <v>1</v>
      </c>
      <c r="R3" s="24" t="s">
        <v>34</v>
      </c>
    </row>
    <row r="4" spans="1:18">
      <c r="A4" s="1"/>
      <c r="B4" s="51">
        <f>B3+1</f>
        <v>8</v>
      </c>
      <c r="C4" s="129"/>
      <c r="D4" s="129"/>
      <c r="E4" s="12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>
      <c r="A6" s="1"/>
      <c r="B6" s="131" t="s">
        <v>2</v>
      </c>
      <c r="C6" s="132"/>
      <c r="D6" s="1"/>
      <c r="E6" s="1"/>
      <c r="F6" s="1"/>
      <c r="G6" s="133" t="s">
        <v>31</v>
      </c>
      <c r="H6" s="135" t="s">
        <v>3</v>
      </c>
      <c r="I6" s="135"/>
      <c r="J6" s="4" t="s">
        <v>4</v>
      </c>
      <c r="K6" s="135" t="s">
        <v>5</v>
      </c>
      <c r="L6" s="135"/>
      <c r="M6" s="135" t="s">
        <v>6</v>
      </c>
      <c r="N6" s="135"/>
      <c r="O6" s="135"/>
      <c r="P6" s="135"/>
      <c r="Q6" s="135"/>
      <c r="R6" s="136"/>
    </row>
    <row r="7" spans="1:18" ht="20.100000000000001" customHeight="1" thickBot="1">
      <c r="A7" s="1"/>
      <c r="B7" s="1"/>
      <c r="C7" s="1"/>
      <c r="D7" s="1"/>
      <c r="E7" s="1"/>
      <c r="F7" s="1"/>
      <c r="G7" s="134"/>
      <c r="H7" s="101">
        <v>3</v>
      </c>
      <c r="I7" s="102">
        <v>1</v>
      </c>
      <c r="J7" s="103">
        <v>1</v>
      </c>
      <c r="K7" s="123">
        <v>0</v>
      </c>
      <c r="L7" s="121" t="s">
        <v>96</v>
      </c>
      <c r="M7" s="108" t="s">
        <v>96</v>
      </c>
      <c r="N7" s="122" t="s">
        <v>96</v>
      </c>
      <c r="O7" s="122" t="s">
        <v>96</v>
      </c>
      <c r="P7" s="122" t="s">
        <v>96</v>
      </c>
      <c r="Q7" s="122" t="s">
        <v>96</v>
      </c>
      <c r="R7" s="109" t="s">
        <v>96</v>
      </c>
    </row>
    <row r="8" spans="1:18" ht="20.100000000000001" customHeight="1">
      <c r="A8" s="5" t="s">
        <v>21</v>
      </c>
      <c r="B8" s="6" t="s">
        <v>22</v>
      </c>
      <c r="C8" s="6" t="s">
        <v>23</v>
      </c>
      <c r="D8" s="7" t="s">
        <v>24</v>
      </c>
      <c r="E8" s="137" t="str">
        <f>"令和 "&amp;B3&amp;" 年度確定保険料"</f>
        <v>令和 7 年度確定保険料</v>
      </c>
      <c r="F8" s="138"/>
      <c r="G8" s="139"/>
      <c r="H8" s="140" t="str">
        <f>"令和 "&amp;B4&amp;" 年度概算保険料"</f>
        <v>令和 8 年度概算保険料</v>
      </c>
      <c r="I8" s="141"/>
      <c r="J8" s="141"/>
      <c r="K8" s="141"/>
      <c r="L8" s="141"/>
      <c r="M8" s="141"/>
      <c r="N8" s="141"/>
      <c r="O8" s="141"/>
      <c r="P8" s="141"/>
      <c r="Q8" s="141"/>
      <c r="R8" s="142"/>
    </row>
    <row r="9" spans="1:18">
      <c r="A9" s="143" t="s">
        <v>7</v>
      </c>
      <c r="B9" s="145" t="s">
        <v>8</v>
      </c>
      <c r="C9" s="147" t="s">
        <v>9</v>
      </c>
      <c r="D9" s="149" t="s">
        <v>10</v>
      </c>
      <c r="E9" s="8" t="s">
        <v>25</v>
      </c>
      <c r="F9" s="9" t="s">
        <v>26</v>
      </c>
      <c r="G9" s="10" t="s">
        <v>27</v>
      </c>
      <c r="H9" s="11" t="s">
        <v>28</v>
      </c>
      <c r="I9" s="12"/>
      <c r="J9" s="12"/>
      <c r="K9" s="13"/>
      <c r="L9" s="12" t="s">
        <v>29</v>
      </c>
      <c r="M9" s="12"/>
      <c r="N9" s="13"/>
      <c r="O9" s="12" t="s">
        <v>30</v>
      </c>
      <c r="P9" s="12"/>
      <c r="Q9" s="12"/>
      <c r="R9" s="14"/>
    </row>
    <row r="10" spans="1:18" ht="30" customHeight="1">
      <c r="A10" s="144"/>
      <c r="B10" s="146"/>
      <c r="C10" s="148"/>
      <c r="D10" s="150"/>
      <c r="E10" s="124" t="s">
        <v>13</v>
      </c>
      <c r="F10" s="127" t="str">
        <f>"令和 "&amp;B3&amp;" 年度第2種　　　　特別加入保険料率　　（1000分の）"</f>
        <v>令和 7 年度第2種　　　　特別加入保険料率　　（1000分の）</v>
      </c>
      <c r="G10" s="125" t="s">
        <v>12</v>
      </c>
      <c r="H10" s="151" t="s">
        <v>92</v>
      </c>
      <c r="I10" s="147"/>
      <c r="J10" s="147"/>
      <c r="K10" s="147"/>
      <c r="L10" s="152" t="str">
        <f>"令和 "&amp;B4&amp;" 年度第2種　　　　　特別加入保険料率
　（1000分の）"</f>
        <v>令和 8 年度第2種　　　　　特別加入保険料率
　（1000分の）</v>
      </c>
      <c r="M10" s="153"/>
      <c r="N10" s="154"/>
      <c r="O10" s="155" t="s">
        <v>14</v>
      </c>
      <c r="P10" s="155"/>
      <c r="Q10" s="155"/>
      <c r="R10" s="156"/>
    </row>
    <row r="11" spans="1:18" ht="14.1" customHeight="1">
      <c r="A11" s="8"/>
      <c r="B11" s="9"/>
      <c r="C11" s="9"/>
      <c r="D11" s="15" t="s">
        <v>15</v>
      </c>
      <c r="E11" s="23" t="s">
        <v>16</v>
      </c>
      <c r="F11" s="16"/>
      <c r="G11" s="15" t="s">
        <v>17</v>
      </c>
      <c r="H11" s="17"/>
      <c r="I11" s="18"/>
      <c r="J11" s="18"/>
      <c r="K11" s="22" t="s">
        <v>18</v>
      </c>
      <c r="L11" s="18"/>
      <c r="M11" s="18"/>
      <c r="N11" s="19"/>
      <c r="O11" s="18"/>
      <c r="P11" s="18"/>
      <c r="Q11" s="18"/>
      <c r="R11" s="20" t="s">
        <v>17</v>
      </c>
    </row>
    <row r="12" spans="1:18" ht="27.95" customHeight="1">
      <c r="A12" s="110">
        <v>1</v>
      </c>
      <c r="B12" s="111" t="s">
        <v>95</v>
      </c>
      <c r="C12" s="112" t="s">
        <v>39</v>
      </c>
      <c r="D12" s="113">
        <v>8</v>
      </c>
      <c r="E12" s="114">
        <v>11680</v>
      </c>
      <c r="F12" s="43">
        <f>IF($C12="","",VLOOKUP($C12,料率表!$A$2:$D$28,3,FALSE))</f>
        <v>17</v>
      </c>
      <c r="G12" s="44">
        <f>IF(C12="","",E12*F12)</f>
        <v>198560</v>
      </c>
      <c r="H12" s="157">
        <v>13717</v>
      </c>
      <c r="I12" s="158"/>
      <c r="J12" s="158"/>
      <c r="K12" s="159"/>
      <c r="L12" s="160">
        <f>IF($C12="","",VLOOKUP($C12,料率表!$A$2:$D$28,4,FALSE))</f>
        <v>17</v>
      </c>
      <c r="M12" s="161">
        <f>VLOOKUP($C12,料率表!$A$2:$D$28,3,FALSE)</f>
        <v>17</v>
      </c>
      <c r="N12" s="162">
        <f>VLOOKUP($C12,料率表!$A$2:$D$28,3,FALSE)</f>
        <v>17</v>
      </c>
      <c r="O12" s="163">
        <f>IF(C12="","",H12*L12)</f>
        <v>233189</v>
      </c>
      <c r="P12" s="164"/>
      <c r="Q12" s="164"/>
      <c r="R12" s="165"/>
    </row>
    <row r="13" spans="1:18" ht="42" customHeight="1">
      <c r="A13" s="115"/>
      <c r="B13" s="116"/>
      <c r="C13" s="112"/>
      <c r="D13" s="113"/>
      <c r="E13" s="114"/>
      <c r="F13" s="43" t="str">
        <f>IF($C13="","",VLOOKUP($C13,料率表!$A$2:$D$28,3,FALSE))</f>
        <v/>
      </c>
      <c r="G13" s="44" t="str">
        <f t="shared" ref="G13:G16" si="0">IF(C13="","",E13*F13)</f>
        <v/>
      </c>
      <c r="H13" s="166"/>
      <c r="I13" s="167"/>
      <c r="J13" s="167"/>
      <c r="K13" s="168"/>
      <c r="L13" s="169" t="str">
        <f>IF($C13="","",VLOOKUP($C13,料率表!$A$2:$D$28,4,FALSE))</f>
        <v/>
      </c>
      <c r="M13" s="170" t="e">
        <f>VLOOKUP($C13,料率表!$A$2:$D$28,3,FALSE)</f>
        <v>#N/A</v>
      </c>
      <c r="N13" s="171" t="e">
        <f>VLOOKUP($C13,料率表!$A$2:$D$28,3,FALSE)</f>
        <v>#N/A</v>
      </c>
      <c r="O13" s="172" t="str">
        <f t="shared" ref="O13:O16" si="1">IF(C13="","",H13*L13)</f>
        <v/>
      </c>
      <c r="P13" s="173"/>
      <c r="Q13" s="173"/>
      <c r="R13" s="174"/>
    </row>
    <row r="14" spans="1:18" ht="42" customHeight="1">
      <c r="A14" s="115"/>
      <c r="B14" s="116"/>
      <c r="C14" s="112"/>
      <c r="D14" s="117"/>
      <c r="E14" s="118"/>
      <c r="F14" s="45" t="str">
        <f>IF($C14="","",VLOOKUP($C14,料率表!$A$2:$D$28,3,FALSE))</f>
        <v/>
      </c>
      <c r="G14" s="46" t="str">
        <f t="shared" si="0"/>
        <v/>
      </c>
      <c r="H14" s="166"/>
      <c r="I14" s="167"/>
      <c r="J14" s="167"/>
      <c r="K14" s="168"/>
      <c r="L14" s="169" t="str">
        <f>IF($C14="","",VLOOKUP($C14,料率表!$A$2:$D$28,4,FALSE))</f>
        <v/>
      </c>
      <c r="M14" s="170" t="e">
        <f>VLOOKUP($C14,料率表!$A$2:$D$28,3,FALSE)</f>
        <v>#N/A</v>
      </c>
      <c r="N14" s="171" t="e">
        <f>VLOOKUP($C14,料率表!$A$2:$D$28,3,FALSE)</f>
        <v>#N/A</v>
      </c>
      <c r="O14" s="172" t="str">
        <f t="shared" si="1"/>
        <v/>
      </c>
      <c r="P14" s="173"/>
      <c r="Q14" s="173"/>
      <c r="R14" s="174"/>
    </row>
    <row r="15" spans="1:18" ht="42" customHeight="1">
      <c r="A15" s="115"/>
      <c r="B15" s="116"/>
      <c r="C15" s="112"/>
      <c r="D15" s="117"/>
      <c r="E15" s="118"/>
      <c r="F15" s="45" t="str">
        <f>IF($C15="","",VLOOKUP($C15,料率表!$A$2:$D$28,3,FALSE))</f>
        <v/>
      </c>
      <c r="G15" s="46" t="str">
        <f t="shared" si="0"/>
        <v/>
      </c>
      <c r="H15" s="166"/>
      <c r="I15" s="167"/>
      <c r="J15" s="167"/>
      <c r="K15" s="168"/>
      <c r="L15" s="169" t="str">
        <f>IF($C15="","",VLOOKUP($C15,料率表!$A$2:$D$28,4,FALSE))</f>
        <v/>
      </c>
      <c r="M15" s="170" t="e">
        <f>VLOOKUP($C15,料率表!$A$2:$D$28,3,FALSE)</f>
        <v>#N/A</v>
      </c>
      <c r="N15" s="171" t="e">
        <f>VLOOKUP($C15,料率表!$A$2:$D$28,3,FALSE)</f>
        <v>#N/A</v>
      </c>
      <c r="O15" s="172" t="str">
        <f t="shared" si="1"/>
        <v/>
      </c>
      <c r="P15" s="173"/>
      <c r="Q15" s="173"/>
      <c r="R15" s="174"/>
    </row>
    <row r="16" spans="1:18" ht="42" customHeight="1">
      <c r="A16" s="115"/>
      <c r="B16" s="116"/>
      <c r="C16" s="112"/>
      <c r="D16" s="117"/>
      <c r="E16" s="118"/>
      <c r="F16" s="45" t="str">
        <f>IF($C16="","",VLOOKUP($C16,料率表!$A$2:$D$28,3,FALSE))</f>
        <v/>
      </c>
      <c r="G16" s="46" t="str">
        <f t="shared" si="0"/>
        <v/>
      </c>
      <c r="H16" s="166"/>
      <c r="I16" s="167"/>
      <c r="J16" s="167"/>
      <c r="K16" s="168"/>
      <c r="L16" s="169" t="str">
        <f>IF($C16="","",VLOOKUP($C16,料率表!$A$2:$D$28,4,FALSE))</f>
        <v/>
      </c>
      <c r="M16" s="170" t="e">
        <f>VLOOKUP($C16,料率表!$A$2:$D$28,3,FALSE)</f>
        <v>#N/A</v>
      </c>
      <c r="N16" s="171" t="e">
        <f>VLOOKUP($C16,料率表!$A$2:$D$28,3,FALSE)</f>
        <v>#N/A</v>
      </c>
      <c r="O16" s="172" t="str">
        <f t="shared" si="1"/>
        <v/>
      </c>
      <c r="P16" s="173"/>
      <c r="Q16" s="173"/>
      <c r="R16" s="174"/>
    </row>
    <row r="17" spans="1:18" ht="42" customHeight="1" thickBot="1">
      <c r="A17" s="178" t="s">
        <v>19</v>
      </c>
      <c r="B17" s="179"/>
      <c r="C17" s="179"/>
      <c r="D17" s="47">
        <f>SUM(D12:D16)</f>
        <v>8</v>
      </c>
      <c r="E17" s="48">
        <f>SUM(E12:E16)</f>
        <v>11680</v>
      </c>
      <c r="F17" s="21"/>
      <c r="G17" s="49">
        <f>SUM(G12:G16)</f>
        <v>198560</v>
      </c>
      <c r="H17" s="180">
        <f>SUM(H12:K16)</f>
        <v>13717</v>
      </c>
      <c r="I17" s="181"/>
      <c r="J17" s="181"/>
      <c r="K17" s="182"/>
      <c r="L17" s="183"/>
      <c r="M17" s="184"/>
      <c r="N17" s="185"/>
      <c r="O17" s="186">
        <f>SUM(O12:R16)</f>
        <v>233189</v>
      </c>
      <c r="P17" s="181"/>
      <c r="Q17" s="181"/>
      <c r="R17" s="187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75" t="s">
        <v>32</v>
      </c>
      <c r="Q19" s="176"/>
      <c r="R19" s="177"/>
    </row>
  </sheetData>
  <sheetProtection sheet="1" selectLockedCells="1" selectUnlockedCells="1"/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3"/>
  <dataValidations count="5">
    <dataValidation type="list" imeMode="hiragana" allowBlank="1" showInputMessage="1" showErrorMessage="1" errorTitle="「業種」エラー" error="数字は、全角で入力してください。" promptTitle="「業種」" prompt="特１：個人タクシー・運送の事業_x000a_特２：建設の事業_x000a_特４：林業_x000a_特８：柔道整復師_x000a_特１３：指定農業機械作業従事者_x000a_特１４：職場適応訓練受講者_x000a_特１８：動力機械による作業_x000a_特２０：事業主団体等委託訓練従事者_x000a_特２１：特定農作業従事者_x000a_特２２：労働組合等常勤役員_x000a_" sqref="C12" xr:uid="{7D973443-2990-4150-AA69-750F8011B0E4}">
      <formula1>業種</formula1>
    </dataValidation>
    <dataValidation type="list" imeMode="on" allowBlank="1" showInputMessage="1" showErrorMessage="1" promptTitle="「業種」" prompt="特１：個人タクシー・運送の事業_x000a_特２：建設の事業_x000a_特４：林業_x000a_特８：柔道整復師_x000a_特１２：指定農業機械作業従事者_x000a_特１３：職場適応訓練受講者_x000a_特１７：動力機械による作業_x000a_特１９：事業主団体等委託訓練従事者_x000a_特２０：特定農作業従事者_x000a_特２１：労働組合等常勤役員_x000a_" sqref="C13:C16" xr:uid="{A458C19D-D8AD-4926-8F63-7C2CED85517B}">
      <formula1>業種</formula1>
    </dataValidation>
    <dataValidation imeMode="off" allowBlank="1" showInputMessage="1" showErrorMessage="1" sqref="H17:K17 E17 G12:G17 P17:R17 H12:N16 A12:A16 D12:F16 O12:O17 Q3 N3" xr:uid="{E3BD66F2-3BE0-414A-AEED-E95A7C2A3BCC}"/>
    <dataValidation imeMode="on" allowBlank="1" showInputMessage="1" showErrorMessage="1" sqref="B12:B16" xr:uid="{BB6BDC13-CF8C-4EAA-91A4-488A55554568}"/>
    <dataValidation imeMode="hiragana" allowBlank="1" showInputMessage="1" showErrorMessage="1" sqref="L7:R7 K7" xr:uid="{F423EC4A-09E1-4A51-B9E9-518622859100}"/>
  </dataValidations>
  <pageMargins left="1.4173228346456694" right="0.39370078740157483" top="1.1023622047244095" bottom="0.74803149606299213" header="0.31496062992125984" footer="0.31496062992125984"/>
  <pageSetup paperSize="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R19"/>
  <sheetViews>
    <sheetView showGridLines="0" view="pageBreakPreview" zoomScaleNormal="120" zoomScaleSheetLayoutView="100" workbookViewId="0">
      <selection activeCell="L7" sqref="L7"/>
    </sheetView>
  </sheetViews>
  <sheetFormatPr defaultRowHeight="13.5"/>
  <cols>
    <col min="1" max="1" width="5.75" style="2" customWidth="1"/>
    <col min="2" max="2" width="20.625" style="2" customWidth="1"/>
    <col min="3" max="3" width="5.625" style="2" customWidth="1"/>
    <col min="4" max="4" width="9.25" style="2" customWidth="1"/>
    <col min="5" max="5" width="14.625" style="2" customWidth="1"/>
    <col min="6" max="6" width="11.125" style="2" customWidth="1"/>
    <col min="7" max="7" width="14.625" style="2" customWidth="1"/>
    <col min="8" max="18" width="4.125" style="2" customWidth="1"/>
    <col min="19" max="16384" width="9" style="2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thickBot="1">
      <c r="A2" s="1"/>
      <c r="B2" s="4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25" thickBot="1">
      <c r="A3" s="1"/>
      <c r="B3" s="107">
        <v>7</v>
      </c>
      <c r="C3" s="128" t="s">
        <v>1</v>
      </c>
      <c r="D3" s="129"/>
      <c r="E3" s="129"/>
      <c r="F3" s="1"/>
      <c r="G3" s="1"/>
      <c r="H3" s="1"/>
      <c r="I3" s="1"/>
      <c r="J3" s="1"/>
      <c r="K3" s="1"/>
      <c r="L3" s="1"/>
      <c r="M3" s="1"/>
      <c r="N3" s="50">
        <v>1</v>
      </c>
      <c r="O3" s="130" t="s">
        <v>33</v>
      </c>
      <c r="P3" s="130"/>
      <c r="Q3" s="40">
        <v>1</v>
      </c>
      <c r="R3" s="24" t="s">
        <v>34</v>
      </c>
    </row>
    <row r="4" spans="1:18">
      <c r="A4" s="1"/>
      <c r="B4" s="51">
        <v>8</v>
      </c>
      <c r="C4" s="129"/>
      <c r="D4" s="129"/>
      <c r="E4" s="12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9.9499999999999993" customHeight="1" thickBot="1">
      <c r="A5" s="1"/>
      <c r="B5" s="1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>
      <c r="A6" s="1"/>
      <c r="B6" s="131" t="s">
        <v>2</v>
      </c>
      <c r="C6" s="132"/>
      <c r="D6" s="1"/>
      <c r="E6" s="1"/>
      <c r="F6" s="1"/>
      <c r="G6" s="133" t="s">
        <v>31</v>
      </c>
      <c r="H6" s="135" t="s">
        <v>3</v>
      </c>
      <c r="I6" s="135"/>
      <c r="J6" s="4" t="s">
        <v>4</v>
      </c>
      <c r="K6" s="135" t="s">
        <v>5</v>
      </c>
      <c r="L6" s="135"/>
      <c r="M6" s="135" t="s">
        <v>6</v>
      </c>
      <c r="N6" s="135"/>
      <c r="O6" s="135"/>
      <c r="P6" s="135"/>
      <c r="Q6" s="135"/>
      <c r="R6" s="136"/>
    </row>
    <row r="7" spans="1:18" ht="20.100000000000001" customHeight="1" thickBot="1">
      <c r="A7" s="1"/>
      <c r="B7" s="1"/>
      <c r="C7" s="1"/>
      <c r="D7" s="1"/>
      <c r="E7" s="1"/>
      <c r="F7" s="1"/>
      <c r="G7" s="134"/>
      <c r="H7" s="104">
        <v>3</v>
      </c>
      <c r="I7" s="105">
        <v>1</v>
      </c>
      <c r="J7" s="106">
        <v>1</v>
      </c>
      <c r="K7" s="123">
        <v>0</v>
      </c>
      <c r="L7" s="121"/>
      <c r="M7" s="108"/>
      <c r="N7" s="122"/>
      <c r="O7" s="122"/>
      <c r="P7" s="122"/>
      <c r="Q7" s="122"/>
      <c r="R7" s="109"/>
    </row>
    <row r="8" spans="1:18" ht="20.100000000000001" customHeight="1">
      <c r="A8" s="5" t="s">
        <v>21</v>
      </c>
      <c r="B8" s="6" t="s">
        <v>22</v>
      </c>
      <c r="C8" s="6" t="s">
        <v>23</v>
      </c>
      <c r="D8" s="7" t="s">
        <v>24</v>
      </c>
      <c r="E8" s="137" t="str">
        <f>"令和 "&amp;B3&amp;" 年度確定保険料"</f>
        <v>令和 7 年度確定保険料</v>
      </c>
      <c r="F8" s="138"/>
      <c r="G8" s="139"/>
      <c r="H8" s="140" t="str">
        <f>"令和 "&amp;B4&amp;" 年度概算保険料"</f>
        <v>令和 8 年度概算保険料</v>
      </c>
      <c r="I8" s="141"/>
      <c r="J8" s="141"/>
      <c r="K8" s="141"/>
      <c r="L8" s="141"/>
      <c r="M8" s="141"/>
      <c r="N8" s="141"/>
      <c r="O8" s="141"/>
      <c r="P8" s="141"/>
      <c r="Q8" s="141"/>
      <c r="R8" s="142"/>
    </row>
    <row r="9" spans="1:18">
      <c r="A9" s="143" t="s">
        <v>7</v>
      </c>
      <c r="B9" s="145" t="s">
        <v>8</v>
      </c>
      <c r="C9" s="147" t="s">
        <v>9</v>
      </c>
      <c r="D9" s="149" t="s">
        <v>10</v>
      </c>
      <c r="E9" s="8" t="s">
        <v>25</v>
      </c>
      <c r="F9" s="9" t="s">
        <v>26</v>
      </c>
      <c r="G9" s="10" t="s">
        <v>27</v>
      </c>
      <c r="H9" s="11" t="s">
        <v>28</v>
      </c>
      <c r="I9" s="12"/>
      <c r="J9" s="12"/>
      <c r="K9" s="13"/>
      <c r="L9" s="12" t="s">
        <v>29</v>
      </c>
      <c r="M9" s="12"/>
      <c r="N9" s="13"/>
      <c r="O9" s="12" t="s">
        <v>30</v>
      </c>
      <c r="P9" s="12"/>
      <c r="Q9" s="12"/>
      <c r="R9" s="14"/>
    </row>
    <row r="10" spans="1:18" ht="30" customHeight="1">
      <c r="A10" s="144"/>
      <c r="B10" s="146"/>
      <c r="C10" s="148"/>
      <c r="D10" s="150"/>
      <c r="E10" s="124" t="s">
        <v>13</v>
      </c>
      <c r="F10" s="127" t="str">
        <f>"令和 "&amp;B3&amp;" 年度第2種　　　　特別加入保険料率　　（1000分の）"</f>
        <v>令和 7 年度第2種　　　　特別加入保険料率　　（1000分の）</v>
      </c>
      <c r="G10" s="125" t="s">
        <v>12</v>
      </c>
      <c r="H10" s="151" t="s">
        <v>92</v>
      </c>
      <c r="I10" s="147"/>
      <c r="J10" s="147"/>
      <c r="K10" s="147"/>
      <c r="L10" s="152" t="str">
        <f>"令和 "&amp;B4&amp;" 年度第2種　　　　　特別加入保険料率
　（1000分の）"</f>
        <v>令和 8 年度第2種　　　　　特別加入保険料率
　（1000分の）</v>
      </c>
      <c r="M10" s="153"/>
      <c r="N10" s="154"/>
      <c r="O10" s="155" t="s">
        <v>14</v>
      </c>
      <c r="P10" s="155"/>
      <c r="Q10" s="155"/>
      <c r="R10" s="156"/>
    </row>
    <row r="11" spans="1:18" ht="14.1" customHeight="1">
      <c r="A11" s="8"/>
      <c r="B11" s="9"/>
      <c r="C11" s="9"/>
      <c r="D11" s="15" t="s">
        <v>15</v>
      </c>
      <c r="E11" s="23" t="s">
        <v>16</v>
      </c>
      <c r="F11" s="16"/>
      <c r="G11" s="15" t="s">
        <v>17</v>
      </c>
      <c r="H11" s="17"/>
      <c r="I11" s="18"/>
      <c r="J11" s="18"/>
      <c r="K11" s="22" t="s">
        <v>18</v>
      </c>
      <c r="L11" s="18"/>
      <c r="M11" s="18"/>
      <c r="N11" s="19"/>
      <c r="O11" s="18"/>
      <c r="P11" s="18"/>
      <c r="Q11" s="18"/>
      <c r="R11" s="20" t="s">
        <v>17</v>
      </c>
    </row>
    <row r="12" spans="1:18" ht="27.95" customHeight="1">
      <c r="A12" s="119"/>
      <c r="B12" s="111"/>
      <c r="C12" s="112"/>
      <c r="D12" s="113"/>
      <c r="E12" s="114"/>
      <c r="F12" s="43" t="str">
        <f>IF($C12="","",VLOOKUP($C12,料率表!$A$2:$D$28,3,FALSE))</f>
        <v/>
      </c>
      <c r="G12" s="44" t="str">
        <f>IF(C12="","",E12*F12)</f>
        <v/>
      </c>
      <c r="H12" s="157"/>
      <c r="I12" s="158"/>
      <c r="J12" s="158"/>
      <c r="K12" s="159"/>
      <c r="L12" s="160" t="str">
        <f>IF($C12="","",VLOOKUP($C12,料率表!$A$2:$D$28,4,FALSE))</f>
        <v/>
      </c>
      <c r="M12" s="161" t="e">
        <f>VLOOKUP($C12,料率表!$A$2:$D$28,3,FALSE)</f>
        <v>#N/A</v>
      </c>
      <c r="N12" s="162" t="e">
        <f>VLOOKUP($C12,料率表!$A$2:$D$28,3,FALSE)</f>
        <v>#N/A</v>
      </c>
      <c r="O12" s="163" t="str">
        <f>IF(C12="","",H12*L12)</f>
        <v/>
      </c>
      <c r="P12" s="164"/>
      <c r="Q12" s="164"/>
      <c r="R12" s="165"/>
    </row>
    <row r="13" spans="1:18" ht="42" customHeight="1">
      <c r="A13" s="115"/>
      <c r="B13" s="116"/>
      <c r="C13" s="112"/>
      <c r="D13" s="113"/>
      <c r="E13" s="114"/>
      <c r="F13" s="43" t="str">
        <f>IF($C13="","",VLOOKUP($C13,料率表!$A$2:$D$28,3,FALSE))</f>
        <v/>
      </c>
      <c r="G13" s="44" t="str">
        <f t="shared" ref="G13:G16" si="0">IF(C13="","",E13*F13)</f>
        <v/>
      </c>
      <c r="H13" s="166"/>
      <c r="I13" s="167"/>
      <c r="J13" s="167"/>
      <c r="K13" s="168"/>
      <c r="L13" s="169" t="str">
        <f>IF($C13="","",VLOOKUP($C13,料率表!$A$2:$D$28,4,FALSE))</f>
        <v/>
      </c>
      <c r="M13" s="170" t="e">
        <f>VLOOKUP($C13,料率表!$A$2:$D$28,3,FALSE)</f>
        <v>#N/A</v>
      </c>
      <c r="N13" s="171" t="e">
        <f>VLOOKUP($C13,料率表!$A$2:$D$28,3,FALSE)</f>
        <v>#N/A</v>
      </c>
      <c r="O13" s="172" t="str">
        <f t="shared" ref="O13:O16" si="1">IF(C13="","",H13*L13)</f>
        <v/>
      </c>
      <c r="P13" s="173"/>
      <c r="Q13" s="173"/>
      <c r="R13" s="174"/>
    </row>
    <row r="14" spans="1:18" ht="42" customHeight="1">
      <c r="A14" s="120"/>
      <c r="B14" s="116"/>
      <c r="C14" s="112"/>
      <c r="D14" s="117"/>
      <c r="E14" s="118"/>
      <c r="F14" s="45" t="str">
        <f>IF($C14="","",VLOOKUP($C14,料率表!$A$2:$D$28,3,FALSE))</f>
        <v/>
      </c>
      <c r="G14" s="46" t="str">
        <f t="shared" si="0"/>
        <v/>
      </c>
      <c r="H14" s="166"/>
      <c r="I14" s="167"/>
      <c r="J14" s="167"/>
      <c r="K14" s="168"/>
      <c r="L14" s="169" t="str">
        <f>IF($C14="","",VLOOKUP($C14,料率表!$A$2:$D$28,4,FALSE))</f>
        <v/>
      </c>
      <c r="M14" s="170" t="e">
        <f>VLOOKUP($C14,料率表!$A$2:$D$28,3,FALSE)</f>
        <v>#N/A</v>
      </c>
      <c r="N14" s="171" t="e">
        <f>VLOOKUP($C14,料率表!$A$2:$D$28,3,FALSE)</f>
        <v>#N/A</v>
      </c>
      <c r="O14" s="172" t="str">
        <f t="shared" si="1"/>
        <v/>
      </c>
      <c r="P14" s="173"/>
      <c r="Q14" s="173"/>
      <c r="R14" s="174"/>
    </row>
    <row r="15" spans="1:18" ht="42" customHeight="1">
      <c r="A15" s="115"/>
      <c r="B15" s="116"/>
      <c r="C15" s="112"/>
      <c r="D15" s="117"/>
      <c r="E15" s="118"/>
      <c r="F15" s="45" t="str">
        <f>IF($C15="","",VLOOKUP($C15,料率表!$A$2:$D$28,3,FALSE))</f>
        <v/>
      </c>
      <c r="G15" s="46" t="str">
        <f t="shared" si="0"/>
        <v/>
      </c>
      <c r="H15" s="166"/>
      <c r="I15" s="167"/>
      <c r="J15" s="167"/>
      <c r="K15" s="168"/>
      <c r="L15" s="169" t="str">
        <f>IF($C15="","",VLOOKUP($C15,料率表!$A$2:$D$28,4,FALSE))</f>
        <v/>
      </c>
      <c r="M15" s="170" t="e">
        <f>VLOOKUP($C15,料率表!$A$2:$D$28,3,FALSE)</f>
        <v>#N/A</v>
      </c>
      <c r="N15" s="171" t="e">
        <f>VLOOKUP($C15,料率表!$A$2:$D$28,3,FALSE)</f>
        <v>#N/A</v>
      </c>
      <c r="O15" s="172" t="str">
        <f t="shared" si="1"/>
        <v/>
      </c>
      <c r="P15" s="173"/>
      <c r="Q15" s="173"/>
      <c r="R15" s="174"/>
    </row>
    <row r="16" spans="1:18" ht="42" customHeight="1">
      <c r="A16" s="115"/>
      <c r="B16" s="116"/>
      <c r="C16" s="112"/>
      <c r="D16" s="117"/>
      <c r="E16" s="118"/>
      <c r="F16" s="45" t="str">
        <f>IF($C16="","",VLOOKUP($C16,料率表!$A$2:$D$28,3,FALSE))</f>
        <v/>
      </c>
      <c r="G16" s="46" t="str">
        <f t="shared" si="0"/>
        <v/>
      </c>
      <c r="H16" s="166"/>
      <c r="I16" s="167"/>
      <c r="J16" s="167"/>
      <c r="K16" s="168"/>
      <c r="L16" s="169" t="str">
        <f>IF($C16="","",VLOOKUP($C16,料率表!$A$2:$D$28,4,FALSE))</f>
        <v/>
      </c>
      <c r="M16" s="170" t="e">
        <f>VLOOKUP($C16,料率表!$A$2:$D$28,3,FALSE)</f>
        <v>#N/A</v>
      </c>
      <c r="N16" s="171" t="e">
        <f>VLOOKUP($C16,料率表!$A$2:$D$28,3,FALSE)</f>
        <v>#N/A</v>
      </c>
      <c r="O16" s="172" t="str">
        <f t="shared" si="1"/>
        <v/>
      </c>
      <c r="P16" s="173"/>
      <c r="Q16" s="173"/>
      <c r="R16" s="174"/>
    </row>
    <row r="17" spans="1:18" ht="42" customHeight="1" thickBot="1">
      <c r="A17" s="178" t="s">
        <v>19</v>
      </c>
      <c r="B17" s="179"/>
      <c r="C17" s="179"/>
      <c r="D17" s="47">
        <f>SUM(D12:D16)</f>
        <v>0</v>
      </c>
      <c r="E17" s="48">
        <f>SUM(E12:E16)</f>
        <v>0</v>
      </c>
      <c r="F17" s="21"/>
      <c r="G17" s="49">
        <f>SUM(G12:G16)</f>
        <v>0</v>
      </c>
      <c r="H17" s="180">
        <f>SUM(H12:K16)</f>
        <v>0</v>
      </c>
      <c r="I17" s="181"/>
      <c r="J17" s="181"/>
      <c r="K17" s="182"/>
      <c r="L17" s="183"/>
      <c r="M17" s="184"/>
      <c r="N17" s="185"/>
      <c r="O17" s="186">
        <f>SUM(O12:R16)</f>
        <v>0</v>
      </c>
      <c r="P17" s="181"/>
      <c r="Q17" s="181"/>
      <c r="R17" s="187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75" t="s">
        <v>32</v>
      </c>
      <c r="Q19" s="176"/>
      <c r="R19" s="177"/>
    </row>
  </sheetData>
  <sheetProtection sheet="1" selectLockedCells="1"/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4"/>
  <dataValidations xWindow="355" yWindow="252" count="4">
    <dataValidation imeMode="on" allowBlank="1" showInputMessage="1" showErrorMessage="1" sqref="B12:B16" xr:uid="{00000000-0002-0000-0000-000000000000}"/>
    <dataValidation imeMode="off" allowBlank="1" showInputMessage="1" showErrorMessage="1" sqref="H17:K17 E17 G12:G17 P17:R17 H12:N16 A12:A16 D12:F16 O12:O17 Q3 N3 K7:R7" xr:uid="{00000000-0002-0000-0000-000001000000}"/>
    <dataValidation type="list" imeMode="on" allowBlank="1" showInputMessage="1" showErrorMessage="1" promptTitle="「業種」" prompt="特１：個人タクシー・運送の事業_x000a_特２：建設の事業_x000a_特４：林業_x000a_特８：柔道整復師_x000a_特１２：指定農業機械作業従事者_x000a_特１３：職場適応訓練受講者_x000a_特１７：動力機械による作業_x000a_特１９：事業主団体等委託訓練従事者_x000a_特２０：特定農作業従事者_x000a_特２１：労働組合等常勤役員_x000a_" sqref="C13:C16" xr:uid="{00000000-0002-0000-0000-000003000000}">
      <formula1>業種</formula1>
    </dataValidation>
    <dataValidation type="list" imeMode="hiragana" allowBlank="1" showInputMessage="1" showErrorMessage="1" errorTitle="「業種」エラー" error="数字は、全角で入力してください。" promptTitle="「業種」" prompt="特１：個人タクシー・運送の事業_x000a_特２：建設の事業_x000a_特４：林業_x000a_特８：柔道整復師_x000a_特１３：指定農業機械作業従事者_x000a_特１４：職場適応訓練受講者_x000a_特１８：動力機械による作業_x000a_特２０：事業主団体等委託訓練従事者_x000a_特２１：特定農作業従事者_x000a_特２２：労働組合等常勤役員_x000a_" sqref="C12" xr:uid="{BBFE3386-089E-44AD-B325-2835D10B16E7}">
      <formula1>業種</formula1>
    </dataValidation>
  </dataValidations>
  <pageMargins left="1.41" right="0.41" top="1.1023622047244095" bottom="0.74803149606299213" header="0.31496062992125984" footer="0.31496062992125984"/>
  <pageSetup paperSize="9" orientation="landscape" blackAndWhite="1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showGridLines="0" view="pageBreakPreview" zoomScaleNormal="120" zoomScaleSheetLayoutView="100" workbookViewId="0">
      <selection activeCell="AS10" sqref="AS10"/>
    </sheetView>
  </sheetViews>
  <sheetFormatPr defaultRowHeight="13.5"/>
  <cols>
    <col min="1" max="1" width="5.75" style="53" customWidth="1"/>
    <col min="2" max="2" width="20.625" style="53" customWidth="1"/>
    <col min="3" max="3" width="5.625" style="53" customWidth="1"/>
    <col min="4" max="4" width="9.25" style="53" bestFit="1" customWidth="1"/>
    <col min="5" max="5" width="14.625" style="53" customWidth="1"/>
    <col min="6" max="6" width="11.125" style="53" customWidth="1"/>
    <col min="7" max="7" width="14.625" style="53" customWidth="1"/>
    <col min="8" max="18" width="4.125" style="53" customWidth="1"/>
    <col min="19" max="16384" width="9" style="53"/>
  </cols>
  <sheetData>
    <row r="1" spans="1:2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1" ht="14.25" thickBo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1" ht="14.25" thickBot="1">
      <c r="A3" s="52"/>
      <c r="B3" s="54">
        <f>入力・労働局用!B3</f>
        <v>7</v>
      </c>
      <c r="C3" s="188" t="s">
        <v>1</v>
      </c>
      <c r="D3" s="189"/>
      <c r="E3" s="189"/>
      <c r="F3" s="52"/>
      <c r="G3" s="52"/>
      <c r="H3" s="52"/>
      <c r="I3" s="52"/>
      <c r="J3" s="52"/>
      <c r="K3" s="52"/>
      <c r="L3" s="52"/>
      <c r="M3" s="52"/>
      <c r="N3" s="55">
        <v>1</v>
      </c>
      <c r="O3" s="190" t="s">
        <v>33</v>
      </c>
      <c r="P3" s="190"/>
      <c r="Q3" s="56">
        <v>1</v>
      </c>
      <c r="R3" s="57" t="s">
        <v>34</v>
      </c>
    </row>
    <row r="4" spans="1:21">
      <c r="A4" s="52"/>
      <c r="B4" s="58">
        <f>入力・労働局用!B4</f>
        <v>8</v>
      </c>
      <c r="C4" s="189"/>
      <c r="D4" s="189"/>
      <c r="E4" s="189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1" ht="9.9499999999999993" customHeight="1" thickBot="1">
      <c r="A5" s="52"/>
      <c r="B5" s="52"/>
      <c r="C5" s="59"/>
      <c r="D5" s="59"/>
      <c r="E5" s="59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21" ht="15" customHeight="1">
      <c r="A6" s="52"/>
      <c r="B6" s="191" t="s">
        <v>2</v>
      </c>
      <c r="C6" s="192"/>
      <c r="D6" s="52"/>
      <c r="E6" s="52"/>
      <c r="F6" s="52"/>
      <c r="G6" s="193" t="s">
        <v>31</v>
      </c>
      <c r="H6" s="195" t="s">
        <v>3</v>
      </c>
      <c r="I6" s="195"/>
      <c r="J6" s="60" t="s">
        <v>4</v>
      </c>
      <c r="K6" s="195" t="s">
        <v>5</v>
      </c>
      <c r="L6" s="195"/>
      <c r="M6" s="195" t="s">
        <v>6</v>
      </c>
      <c r="N6" s="195"/>
      <c r="O6" s="195"/>
      <c r="P6" s="195"/>
      <c r="Q6" s="195"/>
      <c r="R6" s="196"/>
    </row>
    <row r="7" spans="1:21" ht="20.100000000000001" customHeight="1" thickBot="1">
      <c r="A7" s="52"/>
      <c r="B7" s="52"/>
      <c r="C7" s="52"/>
      <c r="D7" s="52"/>
      <c r="E7" s="52"/>
      <c r="F7" s="52"/>
      <c r="G7" s="194"/>
      <c r="H7" s="61">
        <f>入力・労働局用!H7</f>
        <v>3</v>
      </c>
      <c r="I7" s="62">
        <f>入力・労働局用!I7</f>
        <v>1</v>
      </c>
      <c r="J7" s="63">
        <f>入力・労働局用!J7</f>
        <v>1</v>
      </c>
      <c r="K7" s="64">
        <f>IF(入力・労働局用!K7="","",入力・労働局用!K7)</f>
        <v>0</v>
      </c>
      <c r="L7" s="65" t="str">
        <f>IF(入力・労働局用!L7="","",入力・労働局用!L7)</f>
        <v/>
      </c>
      <c r="M7" s="66" t="str">
        <f>IF(入力・労働局用!M7="","",入力・労働局用!M7)</f>
        <v/>
      </c>
      <c r="N7" s="65" t="str">
        <f>IF(入力・労働局用!N7="","",入力・労働局用!N7)</f>
        <v/>
      </c>
      <c r="O7" s="65" t="str">
        <f>IF(入力・労働局用!O7="","",入力・労働局用!O7)</f>
        <v/>
      </c>
      <c r="P7" s="65" t="str">
        <f>IF(入力・労働局用!P7="","",入力・労働局用!P7)</f>
        <v/>
      </c>
      <c r="Q7" s="65" t="str">
        <f>IF(入力・労働局用!Q7="","",入力・労働局用!Q7)</f>
        <v/>
      </c>
      <c r="R7" s="67" t="str">
        <f>IF(入力・労働局用!R7="","",入力・労働局用!R7)</f>
        <v/>
      </c>
    </row>
    <row r="8" spans="1:21" ht="20.100000000000001" customHeight="1">
      <c r="A8" s="68" t="s">
        <v>21</v>
      </c>
      <c r="B8" s="69" t="s">
        <v>22</v>
      </c>
      <c r="C8" s="69" t="s">
        <v>23</v>
      </c>
      <c r="D8" s="70" t="s">
        <v>24</v>
      </c>
      <c r="E8" s="197" t="str">
        <f>入力・労働局用!E8</f>
        <v>令和 7 年度確定保険料</v>
      </c>
      <c r="F8" s="198"/>
      <c r="G8" s="199"/>
      <c r="H8" s="200" t="str">
        <f>入力・労働局用!H8</f>
        <v>令和 8 年度概算保険料</v>
      </c>
      <c r="I8" s="201"/>
      <c r="J8" s="201"/>
      <c r="K8" s="201"/>
      <c r="L8" s="201"/>
      <c r="M8" s="201"/>
      <c r="N8" s="201"/>
      <c r="O8" s="201"/>
      <c r="P8" s="201"/>
      <c r="Q8" s="201"/>
      <c r="R8" s="202"/>
    </row>
    <row r="9" spans="1:21">
      <c r="A9" s="203" t="s">
        <v>7</v>
      </c>
      <c r="B9" s="205" t="s">
        <v>8</v>
      </c>
      <c r="C9" s="207" t="s">
        <v>9</v>
      </c>
      <c r="D9" s="209" t="s">
        <v>10</v>
      </c>
      <c r="E9" s="71" t="s">
        <v>25</v>
      </c>
      <c r="F9" s="72" t="s">
        <v>26</v>
      </c>
      <c r="G9" s="73" t="s">
        <v>27</v>
      </c>
      <c r="H9" s="74" t="s">
        <v>28</v>
      </c>
      <c r="I9" s="75"/>
      <c r="J9" s="75"/>
      <c r="K9" s="76"/>
      <c r="L9" s="75" t="s">
        <v>29</v>
      </c>
      <c r="M9" s="75"/>
      <c r="N9" s="76"/>
      <c r="O9" s="75" t="s">
        <v>30</v>
      </c>
      <c r="P9" s="75"/>
      <c r="Q9" s="75"/>
      <c r="R9" s="77"/>
    </row>
    <row r="10" spans="1:21" ht="30" customHeight="1">
      <c r="A10" s="204"/>
      <c r="B10" s="206"/>
      <c r="C10" s="208"/>
      <c r="D10" s="210"/>
      <c r="E10" s="78" t="s">
        <v>11</v>
      </c>
      <c r="F10" s="126" t="str">
        <f>入力・労働局用!F10</f>
        <v>令和 7 年度第2種　　　　特別加入保険料率　　（1000分の）</v>
      </c>
      <c r="G10" s="79" t="str">
        <f>入力・労働局用!G10</f>
        <v>第2種特別加入　　　保険料（⑤×⑥）</v>
      </c>
      <c r="H10" s="211" t="s">
        <v>13</v>
      </c>
      <c r="I10" s="207"/>
      <c r="J10" s="207"/>
      <c r="K10" s="207"/>
      <c r="L10" s="212" t="str">
        <f>入力・労働局用!L10</f>
        <v>令和 8 年度第2種　　　　　特別加入保険料率
　（1000分の）</v>
      </c>
      <c r="M10" s="213"/>
      <c r="N10" s="214"/>
      <c r="O10" s="215" t="str">
        <f>入力・労働局用!O10</f>
        <v>第2種特別加入　　　　　保険料（⑧×⑨）</v>
      </c>
      <c r="P10" s="215"/>
      <c r="Q10" s="215"/>
      <c r="R10" s="216"/>
    </row>
    <row r="11" spans="1:21" ht="14.1" customHeight="1">
      <c r="A11" s="71"/>
      <c r="B11" s="72"/>
      <c r="C11" s="72"/>
      <c r="D11" s="80" t="s">
        <v>15</v>
      </c>
      <c r="E11" s="81" t="s">
        <v>16</v>
      </c>
      <c r="F11" s="82"/>
      <c r="G11" s="80" t="s">
        <v>17</v>
      </c>
      <c r="H11" s="83"/>
      <c r="I11" s="84"/>
      <c r="J11" s="84"/>
      <c r="K11" s="85" t="s">
        <v>18</v>
      </c>
      <c r="L11" s="84"/>
      <c r="M11" s="84"/>
      <c r="N11" s="86"/>
      <c r="O11" s="84"/>
      <c r="P11" s="84"/>
      <c r="Q11" s="84"/>
      <c r="R11" s="87" t="s">
        <v>17</v>
      </c>
    </row>
    <row r="12" spans="1:21" ht="27.95" customHeight="1">
      <c r="A12" s="88" t="str">
        <f>IF(入力・労働局用!A12="","",TEXT(入力・労働局用!A12,"000"))</f>
        <v/>
      </c>
      <c r="B12" s="89">
        <f>入力・労働局用!B12</f>
        <v>0</v>
      </c>
      <c r="C12" s="90">
        <f>入力・労働局用!C12</f>
        <v>0</v>
      </c>
      <c r="D12" s="91">
        <f>入力・労働局用!D12</f>
        <v>0</v>
      </c>
      <c r="E12" s="92">
        <f>入力・労働局用!E12</f>
        <v>0</v>
      </c>
      <c r="F12" s="93" t="str">
        <f>入力・労働局用!F12</f>
        <v/>
      </c>
      <c r="G12" s="94" t="str">
        <f>入力・労働局用!G12</f>
        <v/>
      </c>
      <c r="H12" s="217">
        <f>入力・労働局用!H12</f>
        <v>0</v>
      </c>
      <c r="I12" s="218"/>
      <c r="J12" s="218"/>
      <c r="K12" s="219"/>
      <c r="L12" s="220" t="str">
        <f>入力・労働局用!L12</f>
        <v/>
      </c>
      <c r="M12" s="221"/>
      <c r="N12" s="222"/>
      <c r="O12" s="223" t="str">
        <f>入力・労働局用!O12</f>
        <v/>
      </c>
      <c r="P12" s="224"/>
      <c r="Q12" s="224"/>
      <c r="R12" s="225"/>
      <c r="T12" s="95">
        <f>入力・労働局用!A12</f>
        <v>0</v>
      </c>
      <c r="U12" s="96" t="str">
        <f>IF(T12&gt;0,T12,"000")</f>
        <v>000</v>
      </c>
    </row>
    <row r="13" spans="1:21" ht="42" customHeight="1">
      <c r="A13" s="88" t="str">
        <f>IF(入力・労働局用!A13="","",TEXT(入力・労働局用!A13,"000"))</f>
        <v/>
      </c>
      <c r="B13" s="89">
        <f>入力・労働局用!B13</f>
        <v>0</v>
      </c>
      <c r="C13" s="90">
        <f>入力・労働局用!C13</f>
        <v>0</v>
      </c>
      <c r="D13" s="91">
        <f>入力・労働局用!D13</f>
        <v>0</v>
      </c>
      <c r="E13" s="92">
        <f>入力・労働局用!E13</f>
        <v>0</v>
      </c>
      <c r="F13" s="93" t="str">
        <f>入力・労働局用!F13</f>
        <v/>
      </c>
      <c r="G13" s="94" t="str">
        <f>入力・労働局用!G13</f>
        <v/>
      </c>
      <c r="H13" s="226">
        <f>入力・労働局用!H13</f>
        <v>0</v>
      </c>
      <c r="I13" s="227"/>
      <c r="J13" s="227"/>
      <c r="K13" s="228"/>
      <c r="L13" s="220" t="str">
        <f>入力・労働局用!L13</f>
        <v/>
      </c>
      <c r="M13" s="221"/>
      <c r="N13" s="222"/>
      <c r="O13" s="229" t="str">
        <f>入力・労働局用!O13</f>
        <v/>
      </c>
      <c r="P13" s="230"/>
      <c r="Q13" s="230"/>
      <c r="R13" s="231"/>
      <c r="T13" s="95">
        <f>入力・労働局用!A13</f>
        <v>0</v>
      </c>
      <c r="U13" s="96" t="str">
        <f>IF(T13&gt;0,T13,"000")</f>
        <v>000</v>
      </c>
    </row>
    <row r="14" spans="1:21" ht="42" customHeight="1">
      <c r="A14" s="88" t="str">
        <f>IF(入力・労働局用!A14="","",TEXT(入力・労働局用!A14,"000"))</f>
        <v/>
      </c>
      <c r="B14" s="89">
        <f>入力・労働局用!B14</f>
        <v>0</v>
      </c>
      <c r="C14" s="90">
        <f>入力・労働局用!C14</f>
        <v>0</v>
      </c>
      <c r="D14" s="91">
        <f>入力・労働局用!D14</f>
        <v>0</v>
      </c>
      <c r="E14" s="92">
        <f>入力・労働局用!E14</f>
        <v>0</v>
      </c>
      <c r="F14" s="93" t="str">
        <f>入力・労働局用!F14</f>
        <v/>
      </c>
      <c r="G14" s="94" t="str">
        <f>入力・労働局用!G14</f>
        <v/>
      </c>
      <c r="H14" s="226">
        <f>入力・労働局用!H14</f>
        <v>0</v>
      </c>
      <c r="I14" s="227"/>
      <c r="J14" s="227"/>
      <c r="K14" s="228"/>
      <c r="L14" s="220" t="str">
        <f>入力・労働局用!L14</f>
        <v/>
      </c>
      <c r="M14" s="221"/>
      <c r="N14" s="222"/>
      <c r="O14" s="229" t="str">
        <f>入力・労働局用!O14</f>
        <v/>
      </c>
      <c r="P14" s="230"/>
      <c r="Q14" s="230"/>
      <c r="R14" s="231"/>
      <c r="T14" s="95">
        <f>入力・労働局用!A14</f>
        <v>0</v>
      </c>
      <c r="U14" s="95">
        <f>IF(T14="","",T14)</f>
        <v>0</v>
      </c>
    </row>
    <row r="15" spans="1:21" ht="42" customHeight="1">
      <c r="A15" s="88" t="str">
        <f>IF(入力・労働局用!A15="","",TEXT(入力・労働局用!A15,"000"))</f>
        <v/>
      </c>
      <c r="B15" s="89">
        <f>入力・労働局用!B15</f>
        <v>0</v>
      </c>
      <c r="C15" s="90">
        <f>入力・労働局用!C15</f>
        <v>0</v>
      </c>
      <c r="D15" s="91">
        <f>入力・労働局用!D15</f>
        <v>0</v>
      </c>
      <c r="E15" s="92">
        <f>入力・労働局用!E15</f>
        <v>0</v>
      </c>
      <c r="F15" s="93" t="str">
        <f>入力・労働局用!F15</f>
        <v/>
      </c>
      <c r="G15" s="94" t="str">
        <f>入力・労働局用!G15</f>
        <v/>
      </c>
      <c r="H15" s="226">
        <f>入力・労働局用!H15</f>
        <v>0</v>
      </c>
      <c r="I15" s="227"/>
      <c r="J15" s="227"/>
      <c r="K15" s="228"/>
      <c r="L15" s="220" t="str">
        <f>入力・労働局用!L15</f>
        <v/>
      </c>
      <c r="M15" s="221"/>
      <c r="N15" s="222"/>
      <c r="O15" s="229" t="str">
        <f>入力・労働局用!O15</f>
        <v/>
      </c>
      <c r="P15" s="230"/>
      <c r="Q15" s="230"/>
      <c r="R15" s="231"/>
      <c r="T15" s="95">
        <f>入力・労働局用!A15</f>
        <v>0</v>
      </c>
    </row>
    <row r="16" spans="1:21" ht="42" customHeight="1">
      <c r="A16" s="88" t="str">
        <f>IF(入力・労働局用!A16="","",TEXT(入力・労働局用!A16,"000"))</f>
        <v/>
      </c>
      <c r="B16" s="89">
        <f>入力・労働局用!B16</f>
        <v>0</v>
      </c>
      <c r="C16" s="90">
        <f>入力・労働局用!C16</f>
        <v>0</v>
      </c>
      <c r="D16" s="91">
        <f>入力・労働局用!D16</f>
        <v>0</v>
      </c>
      <c r="E16" s="92">
        <f>入力・労働局用!E16</f>
        <v>0</v>
      </c>
      <c r="F16" s="93" t="str">
        <f>入力・労働局用!F16</f>
        <v/>
      </c>
      <c r="G16" s="94" t="str">
        <f>入力・労働局用!G16</f>
        <v/>
      </c>
      <c r="H16" s="226">
        <f>入力・労働局用!H16</f>
        <v>0</v>
      </c>
      <c r="I16" s="227"/>
      <c r="J16" s="227"/>
      <c r="K16" s="228"/>
      <c r="L16" s="220" t="str">
        <f>入力・労働局用!L16</f>
        <v/>
      </c>
      <c r="M16" s="221"/>
      <c r="N16" s="222"/>
      <c r="O16" s="229" t="str">
        <f>入力・労働局用!O16</f>
        <v/>
      </c>
      <c r="P16" s="230"/>
      <c r="Q16" s="230"/>
      <c r="R16" s="231"/>
      <c r="T16" s="95">
        <f>入力・労働局用!A16</f>
        <v>0</v>
      </c>
    </row>
    <row r="17" spans="1:18" ht="42" customHeight="1" thickBot="1">
      <c r="A17" s="235" t="s">
        <v>19</v>
      </c>
      <c r="B17" s="236"/>
      <c r="C17" s="236"/>
      <c r="D17" s="97">
        <f>SUM(D12:D16)</f>
        <v>0</v>
      </c>
      <c r="E17" s="48">
        <f>SUM(E12:E16)</f>
        <v>0</v>
      </c>
      <c r="F17" s="98"/>
      <c r="G17" s="49">
        <f>SUM(G12:G16)</f>
        <v>0</v>
      </c>
      <c r="H17" s="180">
        <f>SUM(H12:K16)</f>
        <v>0</v>
      </c>
      <c r="I17" s="181"/>
      <c r="J17" s="181"/>
      <c r="K17" s="182"/>
      <c r="L17" s="237"/>
      <c r="M17" s="238"/>
      <c r="N17" s="239"/>
      <c r="O17" s="186">
        <f>SUM(O12:R16)</f>
        <v>0</v>
      </c>
      <c r="P17" s="181"/>
      <c r="Q17" s="181"/>
      <c r="R17" s="187"/>
    </row>
    <row r="18" spans="1:18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 ht="1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32" t="s">
        <v>20</v>
      </c>
      <c r="Q19" s="233"/>
      <c r="R19" s="234"/>
    </row>
  </sheetData>
  <sheetProtection sheet="1" objects="1" scenarios="1" selectLockedCells="1" selectUnlockedCells="1"/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3"/>
  <dataValidations count="1">
    <dataValidation imeMode="off" allowBlank="1" showInputMessage="1" showErrorMessage="1" sqref="Q3 G17:K17 E16:E17 N3 E12:R15 F16:R16 O17:R17 A12:D16" xr:uid="{00000000-0002-0000-0100-000000000000}"/>
  </dataValidations>
  <pageMargins left="1.52" right="0.33" top="1.0236220472440944" bottom="0.74803149606299213" header="0.31496062992125984" footer="0.31496062992125984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9"/>
  <sheetViews>
    <sheetView showGridLines="0" view="pageBreakPreview" zoomScaleNormal="120" zoomScaleSheetLayoutView="100" workbookViewId="0">
      <selection activeCell="AU10" sqref="AU10"/>
    </sheetView>
  </sheetViews>
  <sheetFormatPr defaultRowHeight="13.5"/>
  <cols>
    <col min="1" max="1" width="5.75" style="53" customWidth="1"/>
    <col min="2" max="2" width="20.625" style="53" customWidth="1"/>
    <col min="3" max="3" width="5.5" style="53" customWidth="1"/>
    <col min="4" max="4" width="9.25" style="53" bestFit="1" customWidth="1"/>
    <col min="5" max="5" width="14.625" style="53" customWidth="1"/>
    <col min="6" max="6" width="11.125" style="53" customWidth="1"/>
    <col min="7" max="7" width="14.625" style="53" customWidth="1"/>
    <col min="8" max="18" width="4.125" style="53" customWidth="1"/>
    <col min="19" max="16384" width="9" style="53"/>
  </cols>
  <sheetData>
    <row r="1" spans="1:1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4.25" thickBot="1">
      <c r="A2" s="52"/>
      <c r="B2" s="52"/>
      <c r="C2" s="52"/>
      <c r="D2" s="52"/>
      <c r="E2" s="99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4.25" thickBot="1">
      <c r="A3" s="52"/>
      <c r="B3" s="54">
        <f>入力・労働局用!B3</f>
        <v>7</v>
      </c>
      <c r="C3" s="188" t="s">
        <v>1</v>
      </c>
      <c r="D3" s="189"/>
      <c r="E3" s="189"/>
      <c r="F3" s="52"/>
      <c r="G3" s="52"/>
      <c r="H3" s="52"/>
      <c r="I3" s="52"/>
      <c r="J3" s="52"/>
      <c r="K3" s="52"/>
      <c r="L3" s="52"/>
      <c r="M3" s="52"/>
      <c r="N3" s="55">
        <v>1</v>
      </c>
      <c r="O3" s="190" t="s">
        <v>33</v>
      </c>
      <c r="P3" s="190"/>
      <c r="Q3" s="56">
        <v>1</v>
      </c>
      <c r="R3" s="57" t="s">
        <v>34</v>
      </c>
    </row>
    <row r="4" spans="1:18">
      <c r="A4" s="52"/>
      <c r="B4" s="58">
        <f>入力・労働局用!B4</f>
        <v>8</v>
      </c>
      <c r="C4" s="189"/>
      <c r="D4" s="189"/>
      <c r="E4" s="189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9.9499999999999993" customHeight="1" thickBot="1">
      <c r="A5" s="52"/>
      <c r="B5" s="52"/>
      <c r="C5" s="59"/>
      <c r="D5" s="59"/>
      <c r="E5" s="59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5" customHeight="1">
      <c r="A6" s="52"/>
      <c r="B6" s="191" t="s">
        <v>2</v>
      </c>
      <c r="C6" s="192"/>
      <c r="D6" s="52"/>
      <c r="E6" s="52"/>
      <c r="F6" s="52"/>
      <c r="G6" s="193" t="s">
        <v>31</v>
      </c>
      <c r="H6" s="195" t="s">
        <v>3</v>
      </c>
      <c r="I6" s="195"/>
      <c r="J6" s="60" t="s">
        <v>4</v>
      </c>
      <c r="K6" s="195" t="s">
        <v>5</v>
      </c>
      <c r="L6" s="195"/>
      <c r="M6" s="195" t="s">
        <v>6</v>
      </c>
      <c r="N6" s="195"/>
      <c r="O6" s="195"/>
      <c r="P6" s="195"/>
      <c r="Q6" s="195"/>
      <c r="R6" s="196"/>
    </row>
    <row r="7" spans="1:18" ht="20.100000000000001" customHeight="1" thickBot="1">
      <c r="A7" s="52"/>
      <c r="B7" s="52"/>
      <c r="C7" s="52"/>
      <c r="D7" s="52"/>
      <c r="E7" s="52"/>
      <c r="F7" s="52"/>
      <c r="G7" s="194"/>
      <c r="H7" s="61">
        <f>入力・労働局用!H7</f>
        <v>3</v>
      </c>
      <c r="I7" s="62">
        <f>入力・労働局用!I7</f>
        <v>1</v>
      </c>
      <c r="J7" s="63">
        <f>入力・労働局用!J7</f>
        <v>1</v>
      </c>
      <c r="K7" s="64">
        <f>IF(入力・労働局用!K7="","",入力・労働局用!K7)</f>
        <v>0</v>
      </c>
      <c r="L7" s="65" t="str">
        <f>IF(入力・労働局用!L7="","",入力・労働局用!L7)</f>
        <v/>
      </c>
      <c r="M7" s="66" t="str">
        <f>IF(入力・労働局用!M7="","",入力・労働局用!M7)</f>
        <v/>
      </c>
      <c r="N7" s="65" t="str">
        <f>IF(入力・労働局用!N7="","",入力・労働局用!N7)</f>
        <v/>
      </c>
      <c r="O7" s="65" t="str">
        <f>IF(入力・労働局用!O7="","",入力・労働局用!O7)</f>
        <v/>
      </c>
      <c r="P7" s="65" t="str">
        <f>IF(入力・労働局用!P7="","",入力・労働局用!P7)</f>
        <v/>
      </c>
      <c r="Q7" s="65" t="str">
        <f>IF(入力・労働局用!Q7="","",入力・労働局用!Q7)</f>
        <v/>
      </c>
      <c r="R7" s="67" t="str">
        <f>IF(入力・労働局用!R7="","",入力・労働局用!R7)</f>
        <v/>
      </c>
    </row>
    <row r="8" spans="1:18" ht="20.100000000000001" customHeight="1">
      <c r="A8" s="68" t="s">
        <v>21</v>
      </c>
      <c r="B8" s="69" t="s">
        <v>22</v>
      </c>
      <c r="C8" s="69" t="s">
        <v>23</v>
      </c>
      <c r="D8" s="70" t="s">
        <v>24</v>
      </c>
      <c r="E8" s="197" t="str">
        <f>監督署用!E8</f>
        <v>令和 7 年度確定保険料</v>
      </c>
      <c r="F8" s="198"/>
      <c r="G8" s="199"/>
      <c r="H8" s="200" t="str">
        <f>監督署用!H8</f>
        <v>令和 8 年度概算保険料</v>
      </c>
      <c r="I8" s="201"/>
      <c r="J8" s="201"/>
      <c r="K8" s="201"/>
      <c r="L8" s="201"/>
      <c r="M8" s="201"/>
      <c r="N8" s="201"/>
      <c r="O8" s="201"/>
      <c r="P8" s="201"/>
      <c r="Q8" s="201"/>
      <c r="R8" s="202"/>
    </row>
    <row r="9" spans="1:18">
      <c r="A9" s="203" t="s">
        <v>7</v>
      </c>
      <c r="B9" s="205" t="s">
        <v>8</v>
      </c>
      <c r="C9" s="207" t="s">
        <v>9</v>
      </c>
      <c r="D9" s="209" t="s">
        <v>10</v>
      </c>
      <c r="E9" s="71" t="s">
        <v>25</v>
      </c>
      <c r="F9" s="72" t="s">
        <v>26</v>
      </c>
      <c r="G9" s="73" t="s">
        <v>27</v>
      </c>
      <c r="H9" s="74" t="s">
        <v>28</v>
      </c>
      <c r="I9" s="75"/>
      <c r="J9" s="75"/>
      <c r="K9" s="76"/>
      <c r="L9" s="75" t="s">
        <v>29</v>
      </c>
      <c r="M9" s="75"/>
      <c r="N9" s="76"/>
      <c r="O9" s="75" t="s">
        <v>30</v>
      </c>
      <c r="P9" s="75"/>
      <c r="Q9" s="75"/>
      <c r="R9" s="77"/>
    </row>
    <row r="10" spans="1:18" ht="30" customHeight="1">
      <c r="A10" s="204"/>
      <c r="B10" s="206"/>
      <c r="C10" s="208"/>
      <c r="D10" s="210"/>
      <c r="E10" s="78" t="s">
        <v>11</v>
      </c>
      <c r="F10" s="126" t="str">
        <f>監督署用!F10</f>
        <v>令和 7 年度第2種　　　　特別加入保険料率　　（1000分の）</v>
      </c>
      <c r="G10" s="79" t="str">
        <f>監督署用!G10</f>
        <v>第2種特別加入　　　保険料（⑤×⑥）</v>
      </c>
      <c r="H10" s="211" t="s">
        <v>13</v>
      </c>
      <c r="I10" s="207"/>
      <c r="J10" s="207"/>
      <c r="K10" s="207"/>
      <c r="L10" s="212" t="str">
        <f>監督署用!L10</f>
        <v>令和 8 年度第2種　　　　　特別加入保険料率
　（1000分の）</v>
      </c>
      <c r="M10" s="213"/>
      <c r="N10" s="214"/>
      <c r="O10" s="215" t="str">
        <f>監督署用!O10</f>
        <v>第2種特別加入　　　　　保険料（⑧×⑨）</v>
      </c>
      <c r="P10" s="215"/>
      <c r="Q10" s="215"/>
      <c r="R10" s="216"/>
    </row>
    <row r="11" spans="1:18" ht="14.1" customHeight="1">
      <c r="A11" s="71"/>
      <c r="B11" s="72"/>
      <c r="C11" s="72"/>
      <c r="D11" s="80" t="s">
        <v>15</v>
      </c>
      <c r="E11" s="81" t="s">
        <v>16</v>
      </c>
      <c r="F11" s="82"/>
      <c r="G11" s="80" t="s">
        <v>17</v>
      </c>
      <c r="H11" s="83"/>
      <c r="I11" s="84"/>
      <c r="J11" s="84"/>
      <c r="K11" s="85" t="s">
        <v>18</v>
      </c>
      <c r="L11" s="84"/>
      <c r="M11" s="84"/>
      <c r="N11" s="86"/>
      <c r="O11" s="84"/>
      <c r="P11" s="84"/>
      <c r="Q11" s="84"/>
      <c r="R11" s="87" t="s">
        <v>17</v>
      </c>
    </row>
    <row r="12" spans="1:18" ht="27.95" customHeight="1">
      <c r="A12" s="88" t="str">
        <f>IF(入力・労働局用!A12="","",TEXT(入力・労働局用!A12,"000"))</f>
        <v/>
      </c>
      <c r="B12" s="89">
        <f>入力・労働局用!B12</f>
        <v>0</v>
      </c>
      <c r="C12" s="90">
        <f>入力・労働局用!C12</f>
        <v>0</v>
      </c>
      <c r="D12" s="91">
        <f>入力・労働局用!D12</f>
        <v>0</v>
      </c>
      <c r="E12" s="92">
        <f>入力・労働局用!E12</f>
        <v>0</v>
      </c>
      <c r="F12" s="93" t="str">
        <f>入力・労働局用!F12</f>
        <v/>
      </c>
      <c r="G12" s="94" t="str">
        <f>入力・労働局用!G12</f>
        <v/>
      </c>
      <c r="H12" s="217">
        <f>入力・労働局用!H12</f>
        <v>0</v>
      </c>
      <c r="I12" s="218"/>
      <c r="J12" s="218"/>
      <c r="K12" s="219"/>
      <c r="L12" s="220" t="str">
        <f>入力・労働局用!L12</f>
        <v/>
      </c>
      <c r="M12" s="221"/>
      <c r="N12" s="222"/>
      <c r="O12" s="223" t="str">
        <f>入力・労働局用!O12</f>
        <v/>
      </c>
      <c r="P12" s="224"/>
      <c r="Q12" s="224"/>
      <c r="R12" s="225"/>
    </row>
    <row r="13" spans="1:18" ht="42" customHeight="1">
      <c r="A13" s="88" t="str">
        <f>IF(入力・労働局用!A13="","",TEXT(入力・労働局用!A13,"000"))</f>
        <v/>
      </c>
      <c r="B13" s="89">
        <f>入力・労働局用!B13</f>
        <v>0</v>
      </c>
      <c r="C13" s="90">
        <f>入力・労働局用!C13</f>
        <v>0</v>
      </c>
      <c r="D13" s="91">
        <f>入力・労働局用!D13</f>
        <v>0</v>
      </c>
      <c r="E13" s="92">
        <f>入力・労働局用!E13</f>
        <v>0</v>
      </c>
      <c r="F13" s="93" t="str">
        <f>入力・労働局用!F13</f>
        <v/>
      </c>
      <c r="G13" s="94" t="str">
        <f>入力・労働局用!G13</f>
        <v/>
      </c>
      <c r="H13" s="226">
        <f>入力・労働局用!H13</f>
        <v>0</v>
      </c>
      <c r="I13" s="227"/>
      <c r="J13" s="227"/>
      <c r="K13" s="228"/>
      <c r="L13" s="220" t="str">
        <f>入力・労働局用!L13</f>
        <v/>
      </c>
      <c r="M13" s="221"/>
      <c r="N13" s="222"/>
      <c r="O13" s="229" t="str">
        <f>入力・労働局用!O13</f>
        <v/>
      </c>
      <c r="P13" s="230"/>
      <c r="Q13" s="230"/>
      <c r="R13" s="231"/>
    </row>
    <row r="14" spans="1:18" ht="42" customHeight="1">
      <c r="A14" s="88" t="str">
        <f>IF(入力・労働局用!A14="","",TEXT(入力・労働局用!A14,"000"))</f>
        <v/>
      </c>
      <c r="B14" s="89">
        <f>入力・労働局用!B14</f>
        <v>0</v>
      </c>
      <c r="C14" s="90">
        <f>入力・労働局用!C14</f>
        <v>0</v>
      </c>
      <c r="D14" s="91">
        <f>入力・労働局用!D14</f>
        <v>0</v>
      </c>
      <c r="E14" s="92">
        <f>入力・労働局用!E14</f>
        <v>0</v>
      </c>
      <c r="F14" s="93" t="str">
        <f>入力・労働局用!F14</f>
        <v/>
      </c>
      <c r="G14" s="94" t="str">
        <f>入力・労働局用!G14</f>
        <v/>
      </c>
      <c r="H14" s="226">
        <f>入力・労働局用!H14</f>
        <v>0</v>
      </c>
      <c r="I14" s="227"/>
      <c r="J14" s="227"/>
      <c r="K14" s="228"/>
      <c r="L14" s="220" t="str">
        <f>入力・労働局用!L14</f>
        <v/>
      </c>
      <c r="M14" s="221"/>
      <c r="N14" s="222"/>
      <c r="O14" s="229" t="str">
        <f>入力・労働局用!O14</f>
        <v/>
      </c>
      <c r="P14" s="230"/>
      <c r="Q14" s="230"/>
      <c r="R14" s="231"/>
    </row>
    <row r="15" spans="1:18" ht="42" customHeight="1">
      <c r="A15" s="88" t="str">
        <f>IF(入力・労働局用!A15="","",TEXT(入力・労働局用!A15,"000"))</f>
        <v/>
      </c>
      <c r="B15" s="89">
        <f>入力・労働局用!B15</f>
        <v>0</v>
      </c>
      <c r="C15" s="90">
        <f>入力・労働局用!C15</f>
        <v>0</v>
      </c>
      <c r="D15" s="91">
        <f>入力・労働局用!D15</f>
        <v>0</v>
      </c>
      <c r="E15" s="92">
        <f>入力・労働局用!E15</f>
        <v>0</v>
      </c>
      <c r="F15" s="93" t="str">
        <f>入力・労働局用!F15</f>
        <v/>
      </c>
      <c r="G15" s="94" t="str">
        <f>入力・労働局用!G15</f>
        <v/>
      </c>
      <c r="H15" s="226">
        <f>入力・労働局用!H15</f>
        <v>0</v>
      </c>
      <c r="I15" s="227"/>
      <c r="J15" s="227"/>
      <c r="K15" s="228"/>
      <c r="L15" s="220" t="str">
        <f>入力・労働局用!L15</f>
        <v/>
      </c>
      <c r="M15" s="221"/>
      <c r="N15" s="222"/>
      <c r="O15" s="229" t="str">
        <f>入力・労働局用!O15</f>
        <v/>
      </c>
      <c r="P15" s="230"/>
      <c r="Q15" s="230"/>
      <c r="R15" s="231"/>
    </row>
    <row r="16" spans="1:18" ht="42" customHeight="1">
      <c r="A16" s="88" t="str">
        <f>IF(入力・労働局用!A16="","",TEXT(入力・労働局用!A16,"000"))</f>
        <v/>
      </c>
      <c r="B16" s="89">
        <f>入力・労働局用!B16</f>
        <v>0</v>
      </c>
      <c r="C16" s="90">
        <f>入力・労働局用!C16</f>
        <v>0</v>
      </c>
      <c r="D16" s="91">
        <f>入力・労働局用!D16</f>
        <v>0</v>
      </c>
      <c r="E16" s="92">
        <f>入力・労働局用!E16</f>
        <v>0</v>
      </c>
      <c r="F16" s="93" t="str">
        <f>入力・労働局用!F16</f>
        <v/>
      </c>
      <c r="G16" s="94" t="str">
        <f>入力・労働局用!G16</f>
        <v/>
      </c>
      <c r="H16" s="226">
        <f>入力・労働局用!H16</f>
        <v>0</v>
      </c>
      <c r="I16" s="227"/>
      <c r="J16" s="227"/>
      <c r="K16" s="228"/>
      <c r="L16" s="220" t="str">
        <f>入力・労働局用!L16</f>
        <v/>
      </c>
      <c r="M16" s="221"/>
      <c r="N16" s="222"/>
      <c r="O16" s="229" t="str">
        <f>入力・労働局用!O16</f>
        <v/>
      </c>
      <c r="P16" s="230"/>
      <c r="Q16" s="230"/>
      <c r="R16" s="231"/>
    </row>
    <row r="17" spans="1:18" ht="42" customHeight="1" thickBot="1">
      <c r="A17" s="235" t="s">
        <v>19</v>
      </c>
      <c r="B17" s="236"/>
      <c r="C17" s="236"/>
      <c r="D17" s="97">
        <f>SUM(D12:D16)</f>
        <v>0</v>
      </c>
      <c r="E17" s="48">
        <f>SUM(E12:E16)</f>
        <v>0</v>
      </c>
      <c r="F17" s="98"/>
      <c r="G17" s="49">
        <f>SUM(G12:G16)</f>
        <v>0</v>
      </c>
      <c r="H17" s="180">
        <f>SUM(H12:K16)</f>
        <v>0</v>
      </c>
      <c r="I17" s="181"/>
      <c r="J17" s="181"/>
      <c r="K17" s="182"/>
      <c r="L17" s="237"/>
      <c r="M17" s="238"/>
      <c r="N17" s="239"/>
      <c r="O17" s="186">
        <f>SUM(O12:R16)</f>
        <v>0</v>
      </c>
      <c r="P17" s="181"/>
      <c r="Q17" s="181"/>
      <c r="R17" s="187"/>
    </row>
    <row r="18" spans="1:18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1:18" ht="1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32" t="s">
        <v>35</v>
      </c>
      <c r="Q19" s="233"/>
      <c r="R19" s="234"/>
    </row>
  </sheetData>
  <sheetProtection sheet="1" objects="1" scenarios="1" selectLockedCells="1" selectUnlockedCells="1"/>
  <mergeCells count="36">
    <mergeCell ref="P19:R19"/>
    <mergeCell ref="H16:K16"/>
    <mergeCell ref="L16:N16"/>
    <mergeCell ref="O16:R16"/>
    <mergeCell ref="A17:C17"/>
    <mergeCell ref="H17:K17"/>
    <mergeCell ref="L17:N17"/>
    <mergeCell ref="O17:R17"/>
    <mergeCell ref="H14:K14"/>
    <mergeCell ref="L14:N14"/>
    <mergeCell ref="O14:R14"/>
    <mergeCell ref="H15:K15"/>
    <mergeCell ref="L15:N15"/>
    <mergeCell ref="O15:R15"/>
    <mergeCell ref="H12:K12"/>
    <mergeCell ref="L12:N12"/>
    <mergeCell ref="O12:R12"/>
    <mergeCell ref="H13:K13"/>
    <mergeCell ref="L13:N13"/>
    <mergeCell ref="O13:R13"/>
    <mergeCell ref="E8:G8"/>
    <mergeCell ref="H8:R8"/>
    <mergeCell ref="A9:A10"/>
    <mergeCell ref="B9:B10"/>
    <mergeCell ref="C9:C10"/>
    <mergeCell ref="D9:D10"/>
    <mergeCell ref="H10:K10"/>
    <mergeCell ref="L10:N10"/>
    <mergeCell ref="O10:R10"/>
    <mergeCell ref="C3:E4"/>
    <mergeCell ref="O3:P3"/>
    <mergeCell ref="B6:C6"/>
    <mergeCell ref="G6:G7"/>
    <mergeCell ref="H6:I6"/>
    <mergeCell ref="K6:L6"/>
    <mergeCell ref="M6:R6"/>
  </mergeCells>
  <phoneticPr fontId="3"/>
  <dataValidations count="1">
    <dataValidation imeMode="off" allowBlank="1" showInputMessage="1" showErrorMessage="1" sqref="Q3 N3 E16:E17 O17:R17 G17:K17 E12:R15 F16:R16 A12:D16" xr:uid="{00000000-0002-0000-0200-000000000000}"/>
  </dataValidations>
  <pageMargins left="1.47" right="0.33" top="1.0629921259842521" bottom="0.74803149606299213" header="0.31496062992125984" footer="0.31496062992125984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8DCA-5683-4909-B6ED-80735DA98995}">
  <sheetPr>
    <tabColor rgb="FFFF0000"/>
  </sheetPr>
  <dimension ref="A1:D28"/>
  <sheetViews>
    <sheetView showGridLines="0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20" sqref="T20"/>
    </sheetView>
  </sheetViews>
  <sheetFormatPr defaultRowHeight="13.5"/>
  <cols>
    <col min="1" max="1" width="10.25" customWidth="1"/>
    <col min="2" max="2" width="42.875" customWidth="1"/>
    <col min="3" max="4" width="10.25" customWidth="1"/>
  </cols>
  <sheetData>
    <row r="1" spans="1:4" ht="27.75" customHeight="1">
      <c r="A1" s="36" t="s">
        <v>90</v>
      </c>
      <c r="B1" s="37" t="s">
        <v>91</v>
      </c>
      <c r="C1" s="38" t="s">
        <v>37</v>
      </c>
      <c r="D1" s="39" t="s">
        <v>38</v>
      </c>
    </row>
    <row r="2" spans="1:4" ht="27" customHeight="1">
      <c r="A2" s="29" t="s">
        <v>36</v>
      </c>
      <c r="B2" s="25" t="s">
        <v>89</v>
      </c>
      <c r="C2" s="27">
        <v>11</v>
      </c>
      <c r="D2" s="41">
        <v>11</v>
      </c>
    </row>
    <row r="3" spans="1:4" ht="27" customHeight="1">
      <c r="A3" s="30" t="s">
        <v>39</v>
      </c>
      <c r="B3" s="26" t="s">
        <v>63</v>
      </c>
      <c r="C3" s="28">
        <v>17</v>
      </c>
      <c r="D3" s="31">
        <v>17</v>
      </c>
    </row>
    <row r="4" spans="1:4" ht="27" customHeight="1">
      <c r="A4" s="30" t="s">
        <v>40</v>
      </c>
      <c r="B4" s="26" t="s">
        <v>64</v>
      </c>
      <c r="C4" s="28">
        <v>45</v>
      </c>
      <c r="D4" s="31">
        <v>45</v>
      </c>
    </row>
    <row r="5" spans="1:4" ht="27" customHeight="1">
      <c r="A5" s="30" t="s">
        <v>41</v>
      </c>
      <c r="B5" s="26" t="s">
        <v>65</v>
      </c>
      <c r="C5" s="28">
        <v>52</v>
      </c>
      <c r="D5" s="31">
        <v>52</v>
      </c>
    </row>
    <row r="6" spans="1:4" ht="27" customHeight="1">
      <c r="A6" s="30" t="s">
        <v>42</v>
      </c>
      <c r="B6" s="26" t="s">
        <v>66</v>
      </c>
      <c r="C6" s="28">
        <v>6</v>
      </c>
      <c r="D6" s="31">
        <v>6</v>
      </c>
    </row>
    <row r="7" spans="1:4" ht="27" customHeight="1">
      <c r="A7" s="30" t="s">
        <v>43</v>
      </c>
      <c r="B7" s="26" t="s">
        <v>67</v>
      </c>
      <c r="C7" s="28">
        <v>14</v>
      </c>
      <c r="D7" s="31">
        <v>14</v>
      </c>
    </row>
    <row r="8" spans="1:4" ht="27" customHeight="1">
      <c r="A8" s="30" t="s">
        <v>44</v>
      </c>
      <c r="B8" s="26" t="s">
        <v>68</v>
      </c>
      <c r="C8" s="28">
        <v>48</v>
      </c>
      <c r="D8" s="31">
        <v>48</v>
      </c>
    </row>
    <row r="9" spans="1:4" ht="27" customHeight="1">
      <c r="A9" s="30" t="s">
        <v>45</v>
      </c>
      <c r="B9" s="26" t="s">
        <v>69</v>
      </c>
      <c r="C9" s="28">
        <v>3</v>
      </c>
      <c r="D9" s="31">
        <v>3</v>
      </c>
    </row>
    <row r="10" spans="1:4" ht="27" customHeight="1">
      <c r="A10" s="30" t="s">
        <v>46</v>
      </c>
      <c r="B10" s="26" t="s">
        <v>70</v>
      </c>
      <c r="C10" s="28">
        <v>3</v>
      </c>
      <c r="D10" s="31">
        <v>3</v>
      </c>
    </row>
    <row r="11" spans="1:4" ht="27" customHeight="1">
      <c r="A11" s="30" t="s">
        <v>47</v>
      </c>
      <c r="B11" s="26" t="s">
        <v>71</v>
      </c>
      <c r="C11" s="28">
        <v>3</v>
      </c>
      <c r="D11" s="31">
        <v>3</v>
      </c>
    </row>
    <row r="12" spans="1:4" ht="27" customHeight="1">
      <c r="A12" s="30" t="s">
        <v>48</v>
      </c>
      <c r="B12" s="26" t="s">
        <v>72</v>
      </c>
      <c r="C12" s="28">
        <v>3</v>
      </c>
      <c r="D12" s="31">
        <v>3</v>
      </c>
    </row>
    <row r="13" spans="1:4" ht="27" customHeight="1">
      <c r="A13" s="30" t="s">
        <v>49</v>
      </c>
      <c r="B13" s="26" t="s">
        <v>94</v>
      </c>
      <c r="C13" s="28">
        <v>3</v>
      </c>
      <c r="D13" s="31">
        <v>3</v>
      </c>
    </row>
    <row r="14" spans="1:4" ht="27" customHeight="1">
      <c r="A14" s="30" t="s">
        <v>50</v>
      </c>
      <c r="B14" s="26" t="s">
        <v>73</v>
      </c>
      <c r="C14" s="28">
        <v>3</v>
      </c>
      <c r="D14" s="31">
        <v>3</v>
      </c>
    </row>
    <row r="15" spans="1:4" ht="27" customHeight="1">
      <c r="A15" s="30" t="s">
        <v>51</v>
      </c>
      <c r="B15" s="26" t="s">
        <v>74</v>
      </c>
      <c r="C15" s="28">
        <v>3</v>
      </c>
      <c r="D15" s="31">
        <v>3</v>
      </c>
    </row>
    <row r="16" spans="1:4" ht="27" customHeight="1">
      <c r="A16" s="30" t="s">
        <v>52</v>
      </c>
      <c r="B16" s="26" t="s">
        <v>87</v>
      </c>
      <c r="C16" s="28">
        <v>14</v>
      </c>
      <c r="D16" s="31">
        <v>14</v>
      </c>
    </row>
    <row r="17" spans="1:4" ht="27" customHeight="1">
      <c r="A17" s="30" t="s">
        <v>53</v>
      </c>
      <c r="B17" s="26" t="s">
        <v>75</v>
      </c>
      <c r="C17" s="28">
        <v>5</v>
      </c>
      <c r="D17" s="31">
        <v>5</v>
      </c>
    </row>
    <row r="18" spans="1:4" ht="27" customHeight="1">
      <c r="A18" s="30" t="s">
        <v>54</v>
      </c>
      <c r="B18" s="26" t="s">
        <v>76</v>
      </c>
      <c r="C18" s="28">
        <v>17</v>
      </c>
      <c r="D18" s="31">
        <v>17</v>
      </c>
    </row>
    <row r="19" spans="1:4" ht="27" customHeight="1">
      <c r="A19" s="30" t="s">
        <v>55</v>
      </c>
      <c r="B19" s="26" t="s">
        <v>77</v>
      </c>
      <c r="C19" s="28">
        <v>3</v>
      </c>
      <c r="D19" s="31">
        <v>3</v>
      </c>
    </row>
    <row r="20" spans="1:4" ht="27" customHeight="1">
      <c r="A20" s="30" t="s">
        <v>56</v>
      </c>
      <c r="B20" s="26" t="s">
        <v>78</v>
      </c>
      <c r="C20" s="28">
        <v>18</v>
      </c>
      <c r="D20" s="31">
        <v>18</v>
      </c>
    </row>
    <row r="21" spans="1:4" ht="27" customHeight="1">
      <c r="A21" s="30" t="s">
        <v>57</v>
      </c>
      <c r="B21" s="26" t="s">
        <v>79</v>
      </c>
      <c r="C21" s="28">
        <v>3</v>
      </c>
      <c r="D21" s="31">
        <v>3</v>
      </c>
    </row>
    <row r="22" spans="1:4" ht="27" customHeight="1">
      <c r="A22" s="30" t="s">
        <v>58</v>
      </c>
      <c r="B22" s="26" t="s">
        <v>80</v>
      </c>
      <c r="C22" s="28">
        <v>9</v>
      </c>
      <c r="D22" s="31">
        <v>9</v>
      </c>
    </row>
    <row r="23" spans="1:4" ht="27" customHeight="1">
      <c r="A23" s="30" t="s">
        <v>59</v>
      </c>
      <c r="B23" s="26" t="s">
        <v>81</v>
      </c>
      <c r="C23" s="28">
        <v>3</v>
      </c>
      <c r="D23" s="31">
        <v>3</v>
      </c>
    </row>
    <row r="24" spans="1:4" ht="27" customHeight="1">
      <c r="A24" s="30" t="s">
        <v>60</v>
      </c>
      <c r="B24" s="26" t="s">
        <v>82</v>
      </c>
      <c r="C24" s="28">
        <v>5</v>
      </c>
      <c r="D24" s="31">
        <v>5</v>
      </c>
    </row>
    <row r="25" spans="1:4" ht="27" customHeight="1">
      <c r="A25" s="30" t="s">
        <v>61</v>
      </c>
      <c r="B25" s="26" t="s">
        <v>83</v>
      </c>
      <c r="C25" s="28">
        <v>3</v>
      </c>
      <c r="D25" s="31">
        <v>3</v>
      </c>
    </row>
    <row r="26" spans="1:4" ht="27" customHeight="1">
      <c r="A26" s="30" t="s">
        <v>62</v>
      </c>
      <c r="B26" s="26" t="s">
        <v>84</v>
      </c>
      <c r="C26" s="28">
        <v>3</v>
      </c>
      <c r="D26" s="31">
        <v>3</v>
      </c>
    </row>
    <row r="27" spans="1:4" ht="27" customHeight="1">
      <c r="A27" s="30" t="s">
        <v>93</v>
      </c>
      <c r="B27" s="26" t="s">
        <v>85</v>
      </c>
      <c r="C27" s="28">
        <v>3</v>
      </c>
      <c r="D27" s="31">
        <v>3</v>
      </c>
    </row>
    <row r="28" spans="1:4" ht="27" customHeight="1">
      <c r="A28" s="32" t="s">
        <v>86</v>
      </c>
      <c r="B28" s="33" t="s">
        <v>88</v>
      </c>
      <c r="C28" s="34">
        <v>3</v>
      </c>
      <c r="D28" s="35">
        <v>3</v>
      </c>
    </row>
  </sheetData>
  <sheetProtection sheet="1" objects="1" scenarios="1" selectLockedCells="1"/>
  <phoneticPr fontId="3"/>
  <dataValidations count="2">
    <dataValidation imeMode="on" allowBlank="1" showInputMessage="1" showErrorMessage="1" sqref="B2:B32" xr:uid="{4FAE8CE7-8259-4196-A220-2A01E39FE157}"/>
    <dataValidation imeMode="off" allowBlank="1" showInputMessage="1" showErrorMessage="1" sqref="C2:D33" xr:uid="{AB07CF50-FF53-435C-8D47-AB6DAA11C507}"/>
  </dataValidations>
  <pageMargins left="1.43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【記載例】</vt:lpstr>
      <vt:lpstr>入力・労働局用</vt:lpstr>
      <vt:lpstr>監督署用</vt:lpstr>
      <vt:lpstr>控</vt:lpstr>
      <vt:lpstr>料率表</vt:lpstr>
      <vt:lpstr>監督署用!Print_Area</vt:lpstr>
      <vt:lpstr>業種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