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rdn.mhlw.go.jp\personal\vol-006\redirects\sakagamichra\Downloads\"/>
    </mc:Choice>
  </mc:AlternateContent>
  <xr:revisionPtr revIDLastSave="0" documentId="13_ncr:1_{F80A81B5-A131-463F-A2B9-25F629CB7080}" xr6:coauthVersionLast="47" xr6:coauthVersionMax="47" xr10:uidLastSave="{00000000-0000-0000-0000-000000000000}"/>
  <bookViews>
    <workbookView xWindow="-105" yWindow="0" windowWidth="14610" windowHeight="15585" activeTab="1" xr2:uid="{00000000-000D-0000-FFFF-FFFF00000000}"/>
  </bookViews>
  <sheets>
    <sheet name="平均賃金計算書 (記載例)" sheetId="4" r:id="rId1"/>
    <sheet name="平均賃金計算書(入力用）" sheetId="6" r:id="rId2"/>
    <sheet name="平均賃金計算書（手書用）" sheetId="8" r:id="rId3"/>
    <sheet name="コード表" sheetId="5" state="hidden" r:id="rId4"/>
  </sheets>
  <definedNames>
    <definedName name="_xlnm.Print_Area" localSheetId="0">'平均賃金計算書 (記載例)'!$A$1:$AH$81</definedName>
    <definedName name="_xlnm.Print_Area" localSheetId="1">'平均賃金計算書(入力用）'!$A$1:$V$81</definedName>
    <definedName name="常用・日雇">コード表!$A$2:$A$3</definedName>
    <definedName name="賃金支給方法">コード表!$B$2:$B$10</definedName>
    <definedName name="賃金締切日">コード表!$C$2:$C$32</definedName>
    <definedName name="特別給与の支給制度">コード表!$D$2:$D$3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4" l="1"/>
  <c r="G46" i="4"/>
  <c r="O45" i="4"/>
  <c r="G45" i="4"/>
  <c r="O22" i="4"/>
  <c r="O21" i="4"/>
  <c r="G22" i="4"/>
  <c r="G21" i="4"/>
  <c r="O12" i="4"/>
  <c r="G12" i="4"/>
  <c r="O11" i="4"/>
  <c r="G11" i="4"/>
  <c r="R4" i="6"/>
  <c r="S14" i="6" l="1"/>
  <c r="X5" i="6" l="1"/>
  <c r="X7" i="6" s="1"/>
  <c r="K66" i="6"/>
  <c r="S61" i="6"/>
  <c r="Z60" i="6"/>
  <c r="B60" i="6"/>
  <c r="Z61" i="6" s="1"/>
  <c r="O55" i="6"/>
  <c r="K55" i="6"/>
  <c r="G55" i="6"/>
  <c r="S54" i="6"/>
  <c r="S53" i="6"/>
  <c r="S52" i="6"/>
  <c r="S51" i="6"/>
  <c r="S50" i="6"/>
  <c r="S49" i="6"/>
  <c r="S48" i="6"/>
  <c r="S47" i="6"/>
  <c r="X44" i="6" s="1"/>
  <c r="O31" i="6"/>
  <c r="K31" i="6"/>
  <c r="G31" i="6"/>
  <c r="T31" i="6" s="1"/>
  <c r="D37" i="6" s="1"/>
  <c r="S30" i="6"/>
  <c r="S29" i="6"/>
  <c r="S28" i="6"/>
  <c r="S27" i="6"/>
  <c r="S26" i="6"/>
  <c r="S25" i="6"/>
  <c r="T24" i="6"/>
  <c r="I37" i="6" s="1"/>
  <c r="O20" i="6"/>
  <c r="K20" i="6"/>
  <c r="G20" i="6"/>
  <c r="S19" i="6"/>
  <c r="S18" i="6"/>
  <c r="S17" i="6"/>
  <c r="S16" i="6"/>
  <c r="S15" i="6"/>
  <c r="M8" i="6"/>
  <c r="AA7" i="6"/>
  <c r="W3" i="6"/>
  <c r="Y1" i="6"/>
  <c r="L4" i="6"/>
  <c r="T55" i="6" l="1"/>
  <c r="X38" i="6"/>
  <c r="R37" i="6" s="1"/>
  <c r="K38" i="6" s="1"/>
  <c r="F10" i="6"/>
  <c r="W60" i="6"/>
  <c r="P63" i="6" s="1"/>
  <c r="Z5" i="6"/>
  <c r="Y5" i="6"/>
  <c r="AB7" i="6" s="1"/>
  <c r="Z7" i="6" s="1"/>
  <c r="K32" i="6"/>
  <c r="O32" i="6"/>
  <c r="T20" i="6"/>
  <c r="T32" i="6" s="1"/>
  <c r="H33" i="6" s="1"/>
  <c r="M42" i="6"/>
  <c r="G32" i="6"/>
  <c r="B42" i="6"/>
  <c r="H42" i="6"/>
  <c r="S42" i="6"/>
  <c r="C43" i="6"/>
  <c r="W60" i="4"/>
  <c r="Z60" i="4"/>
  <c r="B60" i="4"/>
  <c r="Z61" i="4" s="1"/>
  <c r="M8" i="4"/>
  <c r="G20" i="4"/>
  <c r="L4" i="4"/>
  <c r="H57" i="4" l="1"/>
  <c r="P63" i="4"/>
  <c r="Y7" i="6"/>
  <c r="W7" i="6" s="1"/>
  <c r="W12" i="6" s="1"/>
  <c r="H57" i="6"/>
  <c r="D36" i="6"/>
  <c r="F10" i="4"/>
  <c r="O20" i="4"/>
  <c r="K20" i="4"/>
  <c r="T20" i="4" s="1"/>
  <c r="G31" i="4"/>
  <c r="W3" i="4"/>
  <c r="W11" i="6" l="1"/>
  <c r="W13" i="6"/>
  <c r="X12" i="6"/>
  <c r="X13" i="6" s="1"/>
  <c r="Z5" i="4"/>
  <c r="Y5" i="4"/>
  <c r="X5" i="4"/>
  <c r="X11" i="6" l="1"/>
  <c r="X10" i="6" s="1"/>
  <c r="Y12" i="6"/>
  <c r="AA12" i="6"/>
  <c r="W10" i="6"/>
  <c r="S54" i="4"/>
  <c r="S53" i="4"/>
  <c r="S52" i="4"/>
  <c r="S51" i="4"/>
  <c r="S50" i="4"/>
  <c r="S49" i="4"/>
  <c r="S48" i="4"/>
  <c r="O55" i="4"/>
  <c r="K55" i="4"/>
  <c r="G55" i="4"/>
  <c r="O45" i="6" l="1"/>
  <c r="O46" i="6"/>
  <c r="O21" i="6"/>
  <c r="O22" i="6"/>
  <c r="O11" i="6"/>
  <c r="O12" i="6"/>
  <c r="Y13" i="6"/>
  <c r="Y11" i="6"/>
  <c r="W14" i="6"/>
  <c r="W15" i="6" s="1"/>
  <c r="T55" i="4"/>
  <c r="X14" i="6" l="1"/>
  <c r="K45" i="6" s="1"/>
  <c r="AA11" i="6"/>
  <c r="Y10" i="6"/>
  <c r="K66" i="4"/>
  <c r="G45" i="6" l="1"/>
  <c r="G46" i="6"/>
  <c r="G21" i="6"/>
  <c r="G22" i="6"/>
  <c r="G11" i="6"/>
  <c r="G12" i="6"/>
  <c r="G23" i="6"/>
  <c r="X15" i="6"/>
  <c r="K21" i="6"/>
  <c r="K11" i="6"/>
  <c r="Y14" i="6"/>
  <c r="Y15" i="6" s="1"/>
  <c r="AA7" i="4"/>
  <c r="AB7" i="4" s="1"/>
  <c r="Z7" i="4" s="1"/>
  <c r="Y7" i="4" s="1"/>
  <c r="Y1" i="4"/>
  <c r="S61" i="4"/>
  <c r="S30" i="4"/>
  <c r="S29" i="4"/>
  <c r="S28" i="4"/>
  <c r="S27" i="4"/>
  <c r="S26" i="4"/>
  <c r="S25" i="4"/>
  <c r="S19" i="4"/>
  <c r="S18" i="4"/>
  <c r="S17" i="4"/>
  <c r="S16" i="4"/>
  <c r="S15" i="4"/>
  <c r="S14" i="4"/>
  <c r="T24" i="4"/>
  <c r="I37" i="4" s="1"/>
  <c r="G13" i="6" l="1"/>
  <c r="K12" i="6"/>
  <c r="K13" i="6" s="1"/>
  <c r="K46" i="6"/>
  <c r="K22" i="6"/>
  <c r="K23" i="6" s="1"/>
  <c r="X7" i="4"/>
  <c r="O23" i="6" l="1"/>
  <c r="T23" i="6" s="1"/>
  <c r="M33" i="6" s="1"/>
  <c r="X34" i="6" s="1"/>
  <c r="Q33" i="6" s="1"/>
  <c r="O13" i="6"/>
  <c r="T13" i="6" s="1"/>
  <c r="I36" i="6" s="1"/>
  <c r="X37" i="6" s="1"/>
  <c r="W7" i="4"/>
  <c r="W12" i="4" s="1"/>
  <c r="O31" i="4"/>
  <c r="K31" i="4"/>
  <c r="T31" i="4" l="1"/>
  <c r="R36" i="6"/>
  <c r="D38" i="6" s="1"/>
  <c r="X39" i="6"/>
  <c r="Q38" i="6" s="1"/>
  <c r="W13" i="4"/>
  <c r="D37" i="4"/>
  <c r="X38" i="4" s="1"/>
  <c r="R37" i="4" s="1"/>
  <c r="K38" i="4" s="1"/>
  <c r="X12" i="4" l="1"/>
  <c r="X13" i="4" s="1"/>
  <c r="W11" i="4"/>
  <c r="W10" i="4" l="1"/>
  <c r="AA12" i="4"/>
  <c r="X11" i="4"/>
  <c r="X10" i="4" s="1"/>
  <c r="Y12" i="4"/>
  <c r="Y11" i="4" s="1"/>
  <c r="AA11" i="4" s="1"/>
  <c r="W14" i="4" l="1"/>
  <c r="W15" i="4" s="1"/>
  <c r="Y13" i="4"/>
  <c r="Y10" i="4"/>
  <c r="X14" i="4" l="1"/>
  <c r="X15" i="4" s="1"/>
  <c r="G13" i="4"/>
  <c r="Y14" i="4"/>
  <c r="Y15" i="4" s="1"/>
  <c r="K21" i="4" l="1"/>
  <c r="G23" i="4"/>
  <c r="K45" i="4"/>
  <c r="S47" i="4"/>
  <c r="K11" i="4"/>
  <c r="G32" i="4"/>
  <c r="O32" i="4" l="1"/>
  <c r="O13" i="4"/>
  <c r="O23" i="4"/>
  <c r="S42" i="4"/>
  <c r="H42" i="4"/>
  <c r="B42" i="4"/>
  <c r="K46" i="4"/>
  <c r="K12" i="4"/>
  <c r="K13" i="4" s="1"/>
  <c r="K22" i="4"/>
  <c r="K23" i="4" l="1"/>
  <c r="T23" i="4" s="1"/>
  <c r="M33" i="4" s="1"/>
  <c r="K32" i="4"/>
  <c r="T13" i="4"/>
  <c r="M42" i="4" s="1"/>
  <c r="X44" i="4" s="1"/>
  <c r="C43" i="4" s="1"/>
  <c r="D36" i="4"/>
  <c r="T32" i="4"/>
  <c r="I36" i="4" l="1"/>
  <c r="X37" i="4" s="1"/>
  <c r="R36" i="4" s="1"/>
  <c r="D38" i="4" s="1"/>
  <c r="H33" i="4"/>
  <c r="X34" i="4" s="1"/>
  <c r="Q33" i="4" s="1"/>
  <c r="X39" i="4" l="1"/>
  <c r="Q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松島　広治</author>
  </authors>
  <commentList>
    <comment ref="L4" authorId="0" shapeId="0" xr:uid="{00000000-0006-0000-0000-000001000000}">
      <text>
        <r>
          <rPr>
            <b/>
            <sz val="8"/>
            <color indexed="12"/>
            <rFont val="ＭＳ Ｐゴシック"/>
            <family val="3"/>
            <charset val="128"/>
          </rPr>
          <t>■労働者氏名の漢字変換から自動で表示しておりますが、異なる場合は直接入力してください。</t>
        </r>
      </text>
    </comment>
    <comment ref="R4" authorId="0" shapeId="0" xr:uid="{00000000-0006-0000-0000-000002000000}">
      <text>
        <r>
          <rPr>
            <b/>
            <sz val="8"/>
            <color indexed="12"/>
            <rFont val="ＭＳ Ｐゴシック"/>
            <family val="3"/>
            <charset val="128"/>
          </rPr>
          <t>■日付形式で入力してください。
例えば、平成３０年７月１７日は、【２０１８／７／１７】(半角)。
未来は、入力できません。</t>
        </r>
      </text>
    </comment>
    <comment ref="J5" authorId="0" shapeId="0" xr:uid="{00000000-0006-0000-0000-000003000000}">
      <text>
        <r>
          <rPr>
            <b/>
            <sz val="8"/>
            <color indexed="12"/>
            <rFont val="ＭＳ Ｐゴシック"/>
            <family val="3"/>
            <charset val="128"/>
          </rPr>
          <t>数字のみを入力してください。</t>
        </r>
      </text>
    </comment>
    <comment ref="F6" authorId="0" shapeId="0" xr:uid="{00000000-0006-0000-0000-000004000000}">
      <text>
        <r>
          <rPr>
            <b/>
            <sz val="8"/>
            <color indexed="12"/>
            <rFont val="ＭＳ Ｐゴシック"/>
            <family val="3"/>
            <charset val="128"/>
          </rPr>
          <t>■日付形式で入力してください。
例えば、平成３０年７月１７日は、【２０１８／７／１７】(半角)。</t>
        </r>
      </text>
    </comment>
    <comment ref="Q6" authorId="0" shapeId="0" xr:uid="{00000000-0006-0000-0000-000005000000}">
      <text>
        <r>
          <rPr>
            <b/>
            <sz val="8"/>
            <color indexed="12"/>
            <rFont val="ＭＳ Ｐゴシック"/>
            <family val="3"/>
            <charset val="128"/>
          </rPr>
          <t>■リストから選択してください。
日雇とは、日々雇用し、日々賃金を支給している者です。</t>
        </r>
      </text>
    </comment>
    <comment ref="F7" authorId="0" shapeId="0" xr:uid="{00000000-0006-0000-0000-000006000000}">
      <text>
        <r>
          <rPr>
            <b/>
            <sz val="9"/>
            <color indexed="12"/>
            <rFont val="ＭＳ Ｐゴシック"/>
            <family val="3"/>
            <charset val="128"/>
          </rPr>
          <t>■日付形式で入力してください。
例えば、平成３０年７月１７日は、【２０１８／７／１７】(半角)。</t>
        </r>
      </text>
    </comment>
    <comment ref="S7" authorId="0" shapeId="0" xr:uid="{00000000-0006-0000-0000-000007000000}">
      <text>
        <r>
          <rPr>
            <b/>
            <sz val="8"/>
            <color indexed="12"/>
            <rFont val="ＭＳ Ｐゴシック"/>
            <family val="3"/>
            <charset val="128"/>
          </rPr>
          <t>■賃金締切日（半角）を入力してください。
　「末日」は、【９９】（半角）と入力してください。</t>
        </r>
      </text>
    </comment>
    <comment ref="H8" authorId="0" shapeId="0" xr:uid="{00000000-0006-0000-0000-000008000000}">
      <text>
        <r>
          <rPr>
            <b/>
            <sz val="9"/>
            <color indexed="12"/>
            <rFont val="ＭＳ Ｐゴシック"/>
            <family val="3"/>
            <charset val="128"/>
          </rPr>
          <t>■賃金支給方法をリストから選択してください。
　賃金支給方法が「その他」の場合は、右にその賃金支給方法を入力してください。</t>
        </r>
      </text>
    </comment>
    <comment ref="M8" authorId="0" shapeId="0" xr:uid="{00000000-0006-0000-0000-000009000000}">
      <text>
        <r>
          <rPr>
            <b/>
            <sz val="8"/>
            <color indexed="12"/>
            <rFont val="ＭＳ Ｐゴシック"/>
            <family val="3"/>
            <charset val="128"/>
          </rPr>
          <t>■「賃金支給方法」が【その他】の場合は、この欄に具体的な支給方法を記載してください。</t>
        </r>
      </text>
    </comment>
    <comment ref="C21" authorId="0" shapeId="0" xr:uid="{00000000-0006-0000-0000-00000A000000}">
      <text>
        <r>
          <rPr>
            <b/>
            <sz val="9"/>
            <color indexed="12"/>
            <rFont val="ＭＳ Ｐゴシック"/>
            <family val="3"/>
            <charset val="128"/>
          </rPr>
          <t>■日付形式で入力してください。
例えば、平成３０年７月１７日は、【２０１８／７／１７】(半角)。</t>
        </r>
      </text>
    </comment>
    <comment ref="G21" authorId="0" shapeId="0" xr:uid="{00000000-0006-0000-0000-00000B000000}">
      <text>
        <r>
          <rPr>
            <b/>
            <sz val="8"/>
            <color indexed="14"/>
            <rFont val="ＭＳ Ｐゴシック"/>
            <family val="3"/>
            <charset val="128"/>
          </rPr>
          <t>■Ａ欄と算定期間が異なる場合は、入力してください。</t>
        </r>
        <r>
          <rPr>
            <b/>
            <sz val="8"/>
            <color indexed="12"/>
            <rFont val="ＭＳ Ｐゴシック"/>
            <family val="3"/>
            <charset val="128"/>
          </rPr>
          <t xml:space="preserve">
■日付形式で入力してください。
例えば、平成３０年７月１７日は、【２０１８／７／１７】(半角)。</t>
        </r>
      </text>
    </comment>
    <comment ref="K21" authorId="0" shapeId="0" xr:uid="{00000000-0006-0000-0000-00000C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O21" authorId="0" shapeId="0" xr:uid="{00000000-0006-0000-0000-00000D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G22" authorId="0" shapeId="0" xr:uid="{00000000-0006-0000-0000-00000E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K22" authorId="0" shapeId="0" xr:uid="{00000000-0006-0000-0000-00000F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O22" authorId="0" shapeId="0" xr:uid="{00000000-0006-0000-0000-000010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G45" authorId="0" shapeId="0" xr:uid="{00000000-0006-0000-0000-000011000000}">
      <text>
        <r>
          <rPr>
            <b/>
            <sz val="8"/>
            <color indexed="12"/>
            <rFont val="ＭＳ Ｐゴシック"/>
            <family val="3"/>
            <charset val="128"/>
          </rPr>
          <t>■日付形式で入力してください。
例えば、平成３０年７月１７日は、【２０１８／７／１７】(半角)。</t>
        </r>
      </text>
    </comment>
    <comment ref="K45" authorId="0" shapeId="0" xr:uid="{00000000-0006-0000-0000-000012000000}">
      <text>
        <r>
          <rPr>
            <b/>
            <sz val="9"/>
            <color indexed="12"/>
            <rFont val="ＭＳ Ｐゴシック"/>
            <family val="3"/>
            <charset val="128"/>
          </rPr>
          <t>■日付形式で入力してください。
例えば、平成３０年７月１７日は、【２０１８／７／１７】(半角)。</t>
        </r>
      </text>
    </comment>
    <comment ref="O45" authorId="0" shapeId="0" xr:uid="{00000000-0006-0000-0000-000013000000}">
      <text>
        <r>
          <rPr>
            <b/>
            <sz val="9"/>
            <color indexed="12"/>
            <rFont val="ＭＳ Ｐゴシック"/>
            <family val="3"/>
            <charset val="128"/>
          </rPr>
          <t>■日付形式で入力してください。
例えば、平成３０年７月１７日は、【２０１８／７／１７】(半角)。</t>
        </r>
      </text>
    </comment>
    <comment ref="G46" authorId="0" shapeId="0" xr:uid="{00000000-0006-0000-0000-000014000000}">
      <text>
        <r>
          <rPr>
            <b/>
            <sz val="9"/>
            <color indexed="12"/>
            <rFont val="ＭＳ Ｐゴシック"/>
            <family val="3"/>
            <charset val="128"/>
          </rPr>
          <t>■日付形式で入力してください。
例えば、平成３０年７月１７日は、【２０１８／７／１７】(半角)。</t>
        </r>
      </text>
    </comment>
    <comment ref="K46" authorId="0" shapeId="0" xr:uid="{00000000-0006-0000-0000-000015000000}">
      <text>
        <r>
          <rPr>
            <b/>
            <sz val="9"/>
            <color indexed="12"/>
            <rFont val="ＭＳ Ｐゴシック"/>
            <family val="3"/>
            <charset val="128"/>
          </rPr>
          <t>■日付形式で入力してください。
例えば、平成３０年７月１７日は、【２０１８／７／１７】(半角)。</t>
        </r>
      </text>
    </comment>
    <comment ref="O46" authorId="0" shapeId="0" xr:uid="{00000000-0006-0000-0000-000016000000}">
      <text>
        <r>
          <rPr>
            <b/>
            <sz val="9"/>
            <color indexed="12"/>
            <rFont val="ＭＳ Ｐゴシック"/>
            <family val="3"/>
            <charset val="128"/>
          </rPr>
          <t>■日付形式で入力してください。
例えば、平成３０年７月１７日は、【２０１８／７／１７】(半角)。</t>
        </r>
      </text>
    </comment>
    <comment ref="H58" authorId="0" shapeId="0" xr:uid="{00000000-0006-0000-0000-000017000000}">
      <text>
        <r>
          <rPr>
            <b/>
            <sz val="9"/>
            <color indexed="12"/>
            <rFont val="ＭＳ Ｐゴシック"/>
            <family val="3"/>
            <charset val="128"/>
          </rPr>
          <t>■リストから選択してください。
日雇とは、日々雇用し、日々賃金を支給している者です。</t>
        </r>
      </text>
    </comment>
    <comment ref="G60" authorId="0" shapeId="0" xr:uid="{00000000-0006-0000-0000-000018000000}">
      <text>
        <r>
          <rPr>
            <b/>
            <sz val="9"/>
            <color indexed="12"/>
            <rFont val="ＭＳ Ｐゴシック"/>
            <family val="3"/>
            <charset val="128"/>
          </rPr>
          <t>■日付形式で入力してください。
例えば、平成３０年７月１７日は、【２０１８／７／１７】(半角)。</t>
        </r>
      </text>
    </comment>
    <comment ref="J60" authorId="0" shapeId="0" xr:uid="{00000000-0006-0000-0000-000019000000}">
      <text>
        <r>
          <rPr>
            <b/>
            <sz val="9"/>
            <color indexed="12"/>
            <rFont val="ＭＳ Ｐゴシック"/>
            <family val="3"/>
            <charset val="128"/>
          </rPr>
          <t>■日付形式で入力してください。
例えば、平成３０年７月１７日は、【２０１８／７／１７】(半角)。</t>
        </r>
      </text>
    </comment>
    <comment ref="M60" authorId="0" shapeId="0" xr:uid="{00000000-0006-0000-0000-00001A000000}">
      <text>
        <r>
          <rPr>
            <b/>
            <sz val="9"/>
            <color indexed="12"/>
            <rFont val="ＭＳ Ｐゴシック"/>
            <family val="3"/>
            <charset val="128"/>
          </rPr>
          <t>■日付形式で入力してください。
例えば、平成３０年７月１７日は、【２０１８／７／１７】(半角)。</t>
        </r>
      </text>
    </comment>
    <comment ref="G61" authorId="0" shapeId="0" xr:uid="{00000000-0006-0000-0000-00001B000000}">
      <text>
        <r>
          <rPr>
            <b/>
            <sz val="9"/>
            <color indexed="12"/>
            <rFont val="ＭＳ Ｐゴシック"/>
            <family val="3"/>
            <charset val="128"/>
          </rPr>
          <t>数字のみ入力してください。</t>
        </r>
      </text>
    </comment>
    <comment ref="J61" authorId="0" shapeId="0" xr:uid="{00000000-0006-0000-0000-00001C000000}">
      <text>
        <r>
          <rPr>
            <b/>
            <sz val="9"/>
            <color indexed="12"/>
            <rFont val="ＭＳ Ｐゴシック"/>
            <family val="3"/>
            <charset val="128"/>
          </rPr>
          <t>数字のみ入力してください。</t>
        </r>
      </text>
    </comment>
    <comment ref="M61" authorId="0" shapeId="0" xr:uid="{00000000-0006-0000-0000-00001D000000}">
      <text>
        <r>
          <rPr>
            <b/>
            <sz val="9"/>
            <color indexed="12"/>
            <rFont val="ＭＳ Ｐゴシック"/>
            <family val="3"/>
            <charset val="128"/>
          </rPr>
          <t>数字のみ入力してください。</t>
        </r>
      </text>
    </comment>
    <comment ref="P61" authorId="0" shapeId="0" xr:uid="{00000000-0006-0000-0000-00001E000000}">
      <text>
        <r>
          <rPr>
            <b/>
            <sz val="9"/>
            <color indexed="12"/>
            <rFont val="ＭＳ Ｐゴシック"/>
            <family val="3"/>
            <charset val="128"/>
          </rPr>
          <t>数字のみ入力してください。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松島　広治</author>
  </authors>
  <commentList>
    <comment ref="L4" authorId="0" shapeId="0" xr:uid="{00000000-0006-0000-0100-000001000000}">
      <text>
        <r>
          <rPr>
            <b/>
            <sz val="9"/>
            <color indexed="12"/>
            <rFont val="ＭＳ Ｐゴシック"/>
            <family val="3"/>
            <charset val="128"/>
          </rPr>
          <t>■労働者氏名の漢字変換から自動で表示しておりますが、異なる場合は直接入力してください。</t>
        </r>
      </text>
    </comment>
    <comment ref="R4" authorId="0" shapeId="0" xr:uid="{00000000-0006-0000-0100-000002000000}">
      <text>
        <r>
          <rPr>
            <b/>
            <sz val="9"/>
            <color indexed="12"/>
            <rFont val="ＭＳ Ｐゴシック"/>
            <family val="3"/>
            <charset val="128"/>
          </rPr>
          <t>■日付形式で入力してください。
例えば、平成３０年７月１７日は、【２０１８／７／１７】(半角)。
未来は、入力できません。</t>
        </r>
      </text>
    </comment>
    <comment ref="J5" authorId="0" shapeId="0" xr:uid="{00000000-0006-0000-0100-000003000000}">
      <text>
        <r>
          <rPr>
            <b/>
            <sz val="9"/>
            <color indexed="12"/>
            <rFont val="ＭＳ Ｐゴシック"/>
            <family val="3"/>
            <charset val="128"/>
          </rPr>
          <t>数字のみを入力してください。</t>
        </r>
      </text>
    </comment>
    <comment ref="F6" authorId="0" shapeId="0" xr:uid="{00000000-0006-0000-0100-000004000000}">
      <text>
        <r>
          <rPr>
            <b/>
            <sz val="9"/>
            <color indexed="12"/>
            <rFont val="ＭＳ Ｐゴシック"/>
            <family val="3"/>
            <charset val="128"/>
          </rPr>
          <t>■日付形式で入力してください。
例えば、平成３０年７月１７日は、【２０１８／７／１７】(半角)。</t>
        </r>
      </text>
    </comment>
    <comment ref="Q6" authorId="0" shapeId="0" xr:uid="{00000000-0006-0000-0100-000005000000}">
      <text>
        <r>
          <rPr>
            <b/>
            <sz val="9"/>
            <color indexed="12"/>
            <rFont val="ＭＳ Ｐゴシック"/>
            <family val="3"/>
            <charset val="128"/>
          </rPr>
          <t>■リストから選択してください。
日雇とは、日々雇用し、日々賃金を支給している者です。</t>
        </r>
      </text>
    </comment>
    <comment ref="F7" authorId="0" shapeId="0" xr:uid="{00000000-0006-0000-0100-000006000000}">
      <text>
        <r>
          <rPr>
            <b/>
            <sz val="9"/>
            <color indexed="12"/>
            <rFont val="ＭＳ Ｐゴシック"/>
            <family val="3"/>
            <charset val="128"/>
          </rPr>
          <t>■日付形式で入力してください。
例えば、平成３０年７月１７日は、【２０１８／７／１７】(半角)。</t>
        </r>
      </text>
    </comment>
    <comment ref="S7" authorId="0" shapeId="0" xr:uid="{00000000-0006-0000-0100-000007000000}">
      <text>
        <r>
          <rPr>
            <b/>
            <sz val="9"/>
            <color indexed="12"/>
            <rFont val="ＭＳ Ｐゴシック"/>
            <family val="3"/>
            <charset val="128"/>
          </rPr>
          <t>■賃金締切日（半角）を入力してください。
　「末日」は、【９９】（半角）と入力してください。</t>
        </r>
      </text>
    </comment>
    <comment ref="H8" authorId="0" shapeId="0" xr:uid="{00000000-0006-0000-0100-000008000000}">
      <text>
        <r>
          <rPr>
            <b/>
            <sz val="9"/>
            <color indexed="12"/>
            <rFont val="ＭＳ Ｐゴシック"/>
            <family val="3"/>
            <charset val="128"/>
          </rPr>
          <t>■賃金支給方法をリストから選択してください。
　賃金支給方法が「その他」の場合は、右にその賃金支給方法を入力してください。</t>
        </r>
      </text>
    </comment>
    <comment ref="M8" authorId="0" shapeId="0" xr:uid="{00000000-0006-0000-0100-000009000000}">
      <text>
        <r>
          <rPr>
            <b/>
            <sz val="9"/>
            <color indexed="12"/>
            <rFont val="ＭＳ Ｐゴシック"/>
            <family val="3"/>
            <charset val="128"/>
          </rPr>
          <t>■「賃金支給方法」が【その他】の場合は、この欄に具体的な支給方法を記載してください。</t>
        </r>
      </text>
    </comment>
    <comment ref="C21" authorId="0" shapeId="0" xr:uid="{00000000-0006-0000-0100-00000A000000}">
      <text>
        <r>
          <rPr>
            <b/>
            <sz val="9"/>
            <color indexed="12"/>
            <rFont val="ＭＳ Ｐゴシック"/>
            <family val="3"/>
            <charset val="128"/>
          </rPr>
          <t>■日付形式で入力してください。
例えば、平成３０年７月１７日は、【２０１８／７／１７】(半角)。</t>
        </r>
      </text>
    </comment>
    <comment ref="G21" authorId="0" shapeId="0" xr:uid="{00000000-0006-0000-0100-00000B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K21" authorId="0" shapeId="0" xr:uid="{00000000-0006-0000-0100-00000C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O21" authorId="0" shapeId="0" xr:uid="{00000000-0006-0000-0100-00000D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G22" authorId="0" shapeId="0" xr:uid="{00000000-0006-0000-0100-00000E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K22" authorId="0" shapeId="0" xr:uid="{00000000-0006-0000-0100-00000F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O22" authorId="0" shapeId="0" xr:uid="{00000000-0006-0000-0100-000010000000}">
      <text>
        <r>
          <rPr>
            <b/>
            <sz val="9"/>
            <color indexed="12"/>
            <rFont val="ＭＳ Ｐゴシック"/>
            <family val="3"/>
            <charset val="128"/>
          </rPr>
          <t>■Ａ欄と算定期間が異なる場合は、入力してください。
■日付形式で入力してください。
例えば、平成３０年７月１７日は、【２０１８／７／１７】(半角)。</t>
        </r>
      </text>
    </comment>
    <comment ref="G45" authorId="0" shapeId="0" xr:uid="{00000000-0006-0000-0100-000011000000}">
      <text>
        <r>
          <rPr>
            <b/>
            <sz val="9"/>
            <color indexed="12"/>
            <rFont val="ＭＳ Ｐゴシック"/>
            <family val="3"/>
            <charset val="128"/>
          </rPr>
          <t>■日付形式で入力してください。
例えば、平成３０年７月１７日は、【２０１８／７／１７】(半角)。</t>
        </r>
      </text>
    </comment>
    <comment ref="K45" authorId="0" shapeId="0" xr:uid="{00000000-0006-0000-0100-000012000000}">
      <text>
        <r>
          <rPr>
            <b/>
            <sz val="9"/>
            <color indexed="12"/>
            <rFont val="ＭＳ Ｐゴシック"/>
            <family val="3"/>
            <charset val="128"/>
          </rPr>
          <t>■日付形式で入力してください。
例えば、平成３０年７月１７日は、【２０１８／７／１７】(半角)。</t>
        </r>
      </text>
    </comment>
    <comment ref="O45" authorId="0" shapeId="0" xr:uid="{00000000-0006-0000-0100-000013000000}">
      <text>
        <r>
          <rPr>
            <b/>
            <sz val="9"/>
            <color indexed="12"/>
            <rFont val="ＭＳ Ｐゴシック"/>
            <family val="3"/>
            <charset val="128"/>
          </rPr>
          <t>■日付形式で入力してください。
例えば、平成３０年７月１７日は、【２０１８／７／１７】(半角)。</t>
        </r>
      </text>
    </comment>
    <comment ref="G46" authorId="0" shapeId="0" xr:uid="{00000000-0006-0000-0100-000014000000}">
      <text>
        <r>
          <rPr>
            <b/>
            <sz val="9"/>
            <color indexed="12"/>
            <rFont val="ＭＳ Ｐゴシック"/>
            <family val="3"/>
            <charset val="128"/>
          </rPr>
          <t>■日付形式で入力してください。
例えば、平成３０年７月１７日は、【２０１８／７／１７】(半角)。</t>
        </r>
      </text>
    </comment>
    <comment ref="K46" authorId="0" shapeId="0" xr:uid="{00000000-0006-0000-0100-000015000000}">
      <text>
        <r>
          <rPr>
            <b/>
            <sz val="9"/>
            <color indexed="12"/>
            <rFont val="ＭＳ Ｐゴシック"/>
            <family val="3"/>
            <charset val="128"/>
          </rPr>
          <t>■日付形式で入力してください。
例えば、平成３０年７月１７日は、【２０１８／７／１７】(半角)。</t>
        </r>
      </text>
    </comment>
    <comment ref="O46" authorId="0" shapeId="0" xr:uid="{00000000-0006-0000-0100-000016000000}">
      <text>
        <r>
          <rPr>
            <b/>
            <sz val="9"/>
            <color indexed="12"/>
            <rFont val="ＭＳ Ｐゴシック"/>
            <family val="3"/>
            <charset val="128"/>
          </rPr>
          <t>■日付形式で入力してください。
例えば、平成３０年７月１７日は、【２０１８／７／１７】(半角)。</t>
        </r>
      </text>
    </comment>
    <comment ref="H58" authorId="0" shapeId="0" xr:uid="{00000000-0006-0000-0100-000017000000}">
      <text>
        <r>
          <rPr>
            <b/>
            <sz val="9"/>
            <color indexed="12"/>
            <rFont val="ＭＳ Ｐゴシック"/>
            <family val="3"/>
            <charset val="128"/>
          </rPr>
          <t>■リストから選択してください。
日雇とは、日々雇用し、日々賃金を支給している者です。</t>
        </r>
      </text>
    </comment>
    <comment ref="G60" authorId="0" shapeId="0" xr:uid="{00000000-0006-0000-0100-000018000000}">
      <text>
        <r>
          <rPr>
            <b/>
            <sz val="9"/>
            <color indexed="12"/>
            <rFont val="ＭＳ Ｐゴシック"/>
            <family val="3"/>
            <charset val="128"/>
          </rPr>
          <t>■日付形式で入力してください。
例えば、平成３０年７月１７日は、【２０１８／７／１７】(半角)。</t>
        </r>
      </text>
    </comment>
    <comment ref="J60" authorId="0" shapeId="0" xr:uid="{00000000-0006-0000-0100-000019000000}">
      <text>
        <r>
          <rPr>
            <b/>
            <sz val="9"/>
            <color indexed="12"/>
            <rFont val="ＭＳ Ｐゴシック"/>
            <family val="3"/>
            <charset val="128"/>
          </rPr>
          <t>■日付形式で入力してください。
例えば、平成３０年７月１７日は、【２０１８／７／１７】(半角)。</t>
        </r>
      </text>
    </comment>
    <comment ref="M60" authorId="0" shapeId="0" xr:uid="{00000000-0006-0000-0100-00001A000000}">
      <text>
        <r>
          <rPr>
            <b/>
            <sz val="9"/>
            <color indexed="12"/>
            <rFont val="ＭＳ Ｐゴシック"/>
            <family val="3"/>
            <charset val="128"/>
          </rPr>
          <t>■日付形式で入力してください。
例えば、平成３０年７月１７日は、【２０１８／７／１７】(半角)。</t>
        </r>
      </text>
    </comment>
    <comment ref="G61" authorId="0" shapeId="0" xr:uid="{00000000-0006-0000-0100-00001B000000}">
      <text>
        <r>
          <rPr>
            <b/>
            <sz val="9"/>
            <color indexed="12"/>
            <rFont val="ＭＳ Ｐゴシック"/>
            <family val="3"/>
            <charset val="128"/>
          </rPr>
          <t>数字のみ入力してください。</t>
        </r>
      </text>
    </comment>
    <comment ref="J61" authorId="0" shapeId="0" xr:uid="{00000000-0006-0000-0100-00001C000000}">
      <text>
        <r>
          <rPr>
            <b/>
            <sz val="9"/>
            <color indexed="12"/>
            <rFont val="ＭＳ Ｐゴシック"/>
            <family val="3"/>
            <charset val="128"/>
          </rPr>
          <t>数字のみ入力してください。</t>
        </r>
      </text>
    </comment>
    <comment ref="M61" authorId="0" shapeId="0" xr:uid="{00000000-0006-0000-0100-00001D000000}">
      <text>
        <r>
          <rPr>
            <b/>
            <sz val="9"/>
            <color indexed="12"/>
            <rFont val="ＭＳ Ｐゴシック"/>
            <family val="3"/>
            <charset val="128"/>
          </rPr>
          <t>数字のみ入力してください。</t>
        </r>
      </text>
    </comment>
    <comment ref="P61" authorId="0" shapeId="0" xr:uid="{00000000-0006-0000-0100-00001E000000}">
      <text>
        <r>
          <rPr>
            <b/>
            <sz val="9"/>
            <color indexed="12"/>
            <rFont val="ＭＳ Ｐゴシック"/>
            <family val="3"/>
            <charset val="128"/>
          </rPr>
          <t>数字のみ入力してください。</t>
        </r>
      </text>
    </comment>
  </commentList>
</comments>
</file>

<file path=xl/sharedStrings.xml><?xml version="1.0" encoding="utf-8"?>
<sst xmlns="http://schemas.openxmlformats.org/spreadsheetml/2006/main" count="832" uniqueCount="185">
  <si>
    <t>労働保険番号</t>
    <rPh sb="0" eb="2">
      <t>ロウドウ</t>
    </rPh>
    <rPh sb="2" eb="4">
      <t>ホケン</t>
    </rPh>
    <rPh sb="4" eb="6">
      <t>バンゴウ</t>
    </rPh>
    <phoneticPr fontId="1"/>
  </si>
  <si>
    <t>労働者氏名</t>
    <rPh sb="0" eb="3">
      <t>ロウドウシャ</t>
    </rPh>
    <rPh sb="3" eb="5">
      <t>シメイ</t>
    </rPh>
    <phoneticPr fontId="1"/>
  </si>
  <si>
    <t>災害発生（発症）年月日</t>
    <rPh sb="0" eb="2">
      <t>サイガイ</t>
    </rPh>
    <rPh sb="2" eb="4">
      <t>ハッセイ</t>
    </rPh>
    <rPh sb="5" eb="7">
      <t>ハッショウ</t>
    </rPh>
    <rPh sb="8" eb="11">
      <t>ネンガッピ</t>
    </rPh>
    <phoneticPr fontId="1"/>
  </si>
  <si>
    <t>雇入年月日</t>
    <rPh sb="0" eb="2">
      <t>ヤトイイ</t>
    </rPh>
    <rPh sb="2" eb="5">
      <t>ネンガッピ</t>
    </rPh>
    <phoneticPr fontId="1"/>
  </si>
  <si>
    <t>離職年月日</t>
    <rPh sb="0" eb="2">
      <t>リショク</t>
    </rPh>
    <rPh sb="2" eb="5">
      <t>ネンガッピ</t>
    </rPh>
    <phoneticPr fontId="1"/>
  </si>
  <si>
    <t>常用・日雇の別</t>
    <rPh sb="0" eb="2">
      <t>ジョウヨウ</t>
    </rPh>
    <rPh sb="3" eb="5">
      <t>ヒヤト</t>
    </rPh>
    <rPh sb="6" eb="7">
      <t>ベツ</t>
    </rPh>
    <phoneticPr fontId="1"/>
  </si>
  <si>
    <t>賃金締め切り日</t>
    <rPh sb="0" eb="2">
      <t>チンギン</t>
    </rPh>
    <rPh sb="2" eb="3">
      <t>シ</t>
    </rPh>
    <rPh sb="4" eb="5">
      <t>キ</t>
    </rPh>
    <rPh sb="6" eb="7">
      <t>ビ</t>
    </rPh>
    <phoneticPr fontId="1"/>
  </si>
  <si>
    <t>毎月</t>
    <rPh sb="0" eb="2">
      <t>マイツキ</t>
    </rPh>
    <phoneticPr fontId="1"/>
  </si>
  <si>
    <t>日</t>
    <rPh sb="0" eb="1">
      <t>ニチ</t>
    </rPh>
    <phoneticPr fontId="1"/>
  </si>
  <si>
    <t>賃金支給方法</t>
    <rPh sb="0" eb="2">
      <t>チンギン</t>
    </rPh>
    <rPh sb="2" eb="4">
      <t>シキュウ</t>
    </rPh>
    <rPh sb="4" eb="6">
      <t>ホウホウ</t>
    </rPh>
    <phoneticPr fontId="1"/>
  </si>
  <si>
    <t>賃金計算期間</t>
    <rPh sb="0" eb="2">
      <t>チンギン</t>
    </rPh>
    <rPh sb="2" eb="4">
      <t>ケイサン</t>
    </rPh>
    <rPh sb="4" eb="6">
      <t>キカン</t>
    </rPh>
    <phoneticPr fontId="1"/>
  </si>
  <si>
    <t>総日数</t>
    <rPh sb="0" eb="3">
      <t>ソウニッスウ</t>
    </rPh>
    <phoneticPr fontId="1"/>
  </si>
  <si>
    <t>基本賃金</t>
    <rPh sb="0" eb="2">
      <t>キホン</t>
    </rPh>
    <rPh sb="2" eb="4">
      <t>チンギン</t>
    </rPh>
    <phoneticPr fontId="1"/>
  </si>
  <si>
    <t>手当</t>
    <rPh sb="0" eb="2">
      <t>テアテ</t>
    </rPh>
    <phoneticPr fontId="1"/>
  </si>
  <si>
    <t>計</t>
    <rPh sb="0" eb="1">
      <t>ケイ</t>
    </rPh>
    <phoneticPr fontId="1"/>
  </si>
  <si>
    <t>円</t>
    <rPh sb="0" eb="1">
      <t>エン</t>
    </rPh>
    <phoneticPr fontId="1"/>
  </si>
  <si>
    <t>賃金</t>
    <rPh sb="0" eb="2">
      <t>チンギン</t>
    </rPh>
    <phoneticPr fontId="1"/>
  </si>
  <si>
    <t>月・週その他一定の期間によって支払ったもの</t>
    <rPh sb="0" eb="1">
      <t>ツキ</t>
    </rPh>
    <rPh sb="2" eb="3">
      <t>シュウ</t>
    </rPh>
    <rPh sb="5" eb="6">
      <t>タ</t>
    </rPh>
    <rPh sb="6" eb="8">
      <t>イッテイ</t>
    </rPh>
    <rPh sb="9" eb="11">
      <t>キカン</t>
    </rPh>
    <rPh sb="15" eb="17">
      <t>シハラ</t>
    </rPh>
    <phoneticPr fontId="1"/>
  </si>
  <si>
    <t>A</t>
    <phoneticPr fontId="1"/>
  </si>
  <si>
    <t>労働日数</t>
    <rPh sb="0" eb="2">
      <t>ロウドウ</t>
    </rPh>
    <rPh sb="2" eb="4">
      <t>ニッスウ</t>
    </rPh>
    <phoneticPr fontId="1"/>
  </si>
  <si>
    <t>B</t>
    <phoneticPr fontId="1"/>
  </si>
  <si>
    <t>総計</t>
    <rPh sb="0" eb="2">
      <t>ソウケイ</t>
    </rPh>
    <phoneticPr fontId="1"/>
  </si>
  <si>
    <t>①</t>
    <phoneticPr fontId="1"/>
  </si>
  <si>
    <t>②</t>
    <phoneticPr fontId="1"/>
  </si>
  <si>
    <t>③</t>
    <phoneticPr fontId="1"/>
  </si>
  <si>
    <t>④</t>
    <phoneticPr fontId="1"/>
  </si>
  <si>
    <t>⑤</t>
    <phoneticPr fontId="1"/>
  </si>
  <si>
    <t>平均賃金</t>
    <rPh sb="0" eb="2">
      <t>ヘイキン</t>
    </rPh>
    <rPh sb="2" eb="4">
      <t>チンギン</t>
    </rPh>
    <phoneticPr fontId="1"/>
  </si>
  <si>
    <t>÷</t>
    <phoneticPr fontId="1"/>
  </si>
  <si>
    <t>＝</t>
    <phoneticPr fontId="1"/>
  </si>
  <si>
    <t>日もしくは時間又は出来高制その他の請負制によって支払ったもの</t>
    <rPh sb="0" eb="1">
      <t>ヒ</t>
    </rPh>
    <rPh sb="5" eb="7">
      <t>ジカン</t>
    </rPh>
    <rPh sb="7" eb="8">
      <t>マタ</t>
    </rPh>
    <rPh sb="9" eb="13">
      <t>デキダカセイ</t>
    </rPh>
    <rPh sb="15" eb="16">
      <t>タ</t>
    </rPh>
    <rPh sb="17" eb="19">
      <t>ウケオイ</t>
    </rPh>
    <rPh sb="19" eb="20">
      <t>セイ</t>
    </rPh>
    <rPh sb="24" eb="26">
      <t>シハラ</t>
    </rPh>
    <phoneticPr fontId="1"/>
  </si>
  <si>
    <t>Aの</t>
    <phoneticPr fontId="1"/>
  </si>
  <si>
    <t>Bの</t>
    <phoneticPr fontId="1"/>
  </si>
  <si>
    <t>⑥</t>
    <phoneticPr fontId="1"/>
  </si>
  <si>
    <t>⑦</t>
    <phoneticPr fontId="1"/>
  </si>
  <si>
    <t>×</t>
    <phoneticPr fontId="1"/>
  </si>
  <si>
    <t>６０／１００</t>
    <phoneticPr fontId="1"/>
  </si>
  <si>
    <t>＋</t>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</si>
  <si>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</si>
  <si>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</si>
  <si>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</si>
  <si>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</si>
  <si>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3">
      <t>エダバンゴウ</t>
    </rPh>
    <phoneticPr fontId="1"/>
  </si>
  <si>
    <t>－</t>
    <phoneticPr fontId="1"/>
  </si>
  <si>
    <t>⑤　賃金総額</t>
  </si>
  <si>
    <t>）</t>
    <phoneticPr fontId="1"/>
  </si>
  <si>
    <t>（</t>
    <phoneticPr fontId="1"/>
  </si>
  <si>
    <t>）÷（</t>
    <phoneticPr fontId="1"/>
  </si>
  <si>
    <t>①　総日数</t>
    <rPh sb="2" eb="5">
      <t>ソウニッスウ</t>
    </rPh>
    <phoneticPr fontId="1"/>
  </si>
  <si>
    <t>⑧（裏面）の（イ）</t>
    <rPh sb="2" eb="4">
      <t>リメン</t>
    </rPh>
    <phoneticPr fontId="1"/>
  </si>
  <si>
    <t>⑧（裏面）の（ア）</t>
    <rPh sb="2" eb="4">
      <t>リメン</t>
    </rPh>
    <phoneticPr fontId="1"/>
  </si>
  <si>
    <t>●平均賃金の計算</t>
    <rPh sb="1" eb="3">
      <t>ヘイキン</t>
    </rPh>
    <rPh sb="3" eb="5">
      <t>チンギン</t>
    </rPh>
    <rPh sb="6" eb="8">
      <t>ケイサン</t>
    </rPh>
    <phoneticPr fontId="1"/>
  </si>
  <si>
    <t>●最低保障平均賃金の計算</t>
    <rPh sb="1" eb="3">
      <t>サイテイ</t>
    </rPh>
    <rPh sb="3" eb="5">
      <t>ホショウ</t>
    </rPh>
    <rPh sb="5" eb="7">
      <t>ヘイキン</t>
    </rPh>
    <rPh sb="7" eb="9">
      <t>チンギン</t>
    </rPh>
    <rPh sb="10" eb="12">
      <t>ケイサン</t>
    </rPh>
    <phoneticPr fontId="1"/>
  </si>
  <si>
    <t>平　均　賃　金　計　算　書</t>
    <rPh sb="0" eb="1">
      <t>ヒラ</t>
    </rPh>
    <rPh sb="2" eb="3">
      <t>ヒトシ</t>
    </rPh>
    <rPh sb="4" eb="5">
      <t>チン</t>
    </rPh>
    <rPh sb="6" eb="7">
      <t>キン</t>
    </rPh>
    <rPh sb="8" eb="9">
      <t>ケイ</t>
    </rPh>
    <rPh sb="10" eb="11">
      <t>サン</t>
    </rPh>
    <rPh sb="12" eb="13">
      <t>ショ</t>
    </rPh>
    <phoneticPr fontId="1"/>
  </si>
  <si>
    <t>支払年月日</t>
    <rPh sb="0" eb="2">
      <t>シハライ</t>
    </rPh>
    <rPh sb="2" eb="5">
      <t>ネンガッピ</t>
    </rPh>
    <phoneticPr fontId="1"/>
  </si>
  <si>
    <t>支払額</t>
    <rPh sb="0" eb="3">
      <t>シハライガク</t>
    </rPh>
    <phoneticPr fontId="1"/>
  </si>
  <si>
    <t>特別給与の額（負傷又は発病前の１年間に支払った特別給与の額）</t>
    <rPh sb="0" eb="2">
      <t>トクベツ</t>
    </rPh>
    <rPh sb="2" eb="4">
      <t>キュウヨ</t>
    </rPh>
    <rPh sb="5" eb="6">
      <t>ガク</t>
    </rPh>
    <rPh sb="7" eb="9">
      <t>フショウ</t>
    </rPh>
    <rPh sb="9" eb="10">
      <t>マタ</t>
    </rPh>
    <rPh sb="11" eb="13">
      <t>ハツビョウ</t>
    </rPh>
    <rPh sb="13" eb="14">
      <t>マエ</t>
    </rPh>
    <rPh sb="16" eb="18">
      <t>ネンカン</t>
    </rPh>
    <rPh sb="19" eb="21">
      <t>シハラ</t>
    </rPh>
    <rPh sb="23" eb="25">
      <t>トクベツ</t>
    </rPh>
    <rPh sb="25" eb="27">
      <t>キュウヨ</t>
    </rPh>
    <rPh sb="28" eb="29">
      <t>ガク</t>
    </rPh>
    <phoneticPr fontId="1"/>
  </si>
  <si>
    <t>合計</t>
    <rPh sb="0" eb="2">
      <t>ゴウケイ</t>
    </rPh>
    <phoneticPr fontId="1"/>
  </si>
  <si>
    <t>●　⑧私傷病の療養等のため休業した期間　及びその期間について支払った賃金</t>
    <rPh sb="3" eb="4">
      <t>ワタクシ</t>
    </rPh>
    <rPh sb="4" eb="6">
      <t>ショウビョウ</t>
    </rPh>
    <rPh sb="7" eb="9">
      <t>リョウヨウ</t>
    </rPh>
    <rPh sb="9" eb="10">
      <t>トウ</t>
    </rPh>
    <rPh sb="13" eb="15">
      <t>キュウギョウ</t>
    </rPh>
    <rPh sb="17" eb="19">
      <t>キカン</t>
    </rPh>
    <rPh sb="20" eb="21">
      <t>オヨ</t>
    </rPh>
    <rPh sb="24" eb="26">
      <t>キカン</t>
    </rPh>
    <rPh sb="30" eb="32">
      <t>シハラ</t>
    </rPh>
    <rPh sb="34" eb="36">
      <t>チンギン</t>
    </rPh>
    <phoneticPr fontId="1"/>
  </si>
  <si>
    <t>●　⑨特別給与の額</t>
    <rPh sb="3" eb="5">
      <t>トクベツ</t>
    </rPh>
    <rPh sb="5" eb="7">
      <t>キュウヨ</t>
    </rPh>
    <rPh sb="8" eb="9">
      <t>ガク</t>
    </rPh>
    <phoneticPr fontId="1"/>
  </si>
  <si>
    <t>○推定額</t>
    <rPh sb="1" eb="4">
      <t>スイテイガク</t>
    </rPh>
    <phoneticPr fontId="1"/>
  </si>
  <si>
    <t>　（内訳）</t>
    <rPh sb="2" eb="4">
      <t>ウチワケ</t>
    </rPh>
    <phoneticPr fontId="1"/>
  </si>
  <si>
    <t>支払年月日（</t>
    <rPh sb="0" eb="2">
      <t>シハライ</t>
    </rPh>
    <rPh sb="2" eb="5">
      <t>ネンガッピ</t>
    </rPh>
    <phoneticPr fontId="1"/>
  </si>
  <si>
    <t>○推定根拠</t>
    <rPh sb="1" eb="3">
      <t>スイテイ</t>
    </rPh>
    <rPh sb="3" eb="5">
      <t>コンキョ</t>
    </rPh>
    <phoneticPr fontId="1"/>
  </si>
  <si>
    <t>年</t>
    <rPh sb="0" eb="1">
      <t>ネン</t>
    </rPh>
    <phoneticPr fontId="1"/>
  </si>
  <si>
    <t>月</t>
    <rPh sb="0" eb="1">
      <t>ガツ</t>
    </rPh>
    <phoneticPr fontId="1"/>
  </si>
  <si>
    <t>日</t>
    <rPh sb="0" eb="1">
      <t>ヒ</t>
    </rPh>
    <phoneticPr fontId="1"/>
  </si>
  <si>
    <t>事業場の所在地</t>
    <rPh sb="0" eb="3">
      <t>ジギョウジョウ</t>
    </rPh>
    <rPh sb="4" eb="7">
      <t>ショザイチ</t>
    </rPh>
    <phoneticPr fontId="1"/>
  </si>
  <si>
    <t>代表者職氏名</t>
    <rPh sb="0" eb="3">
      <t>ダイヒョウシャ</t>
    </rPh>
    <rPh sb="3" eb="4">
      <t>ショク</t>
    </rPh>
    <rPh sb="4" eb="6">
      <t>シメイ</t>
    </rPh>
    <phoneticPr fontId="1"/>
  </si>
  <si>
    <t>特別給与の支給制度</t>
    <rPh sb="0" eb="2">
      <t>トクベツ</t>
    </rPh>
    <rPh sb="2" eb="4">
      <t>キュウヨ</t>
    </rPh>
    <rPh sb="5" eb="7">
      <t>シキュウ</t>
    </rPh>
    <rPh sb="7" eb="9">
      <t>セイド</t>
    </rPh>
    <phoneticPr fontId="1"/>
  </si>
  <si>
    <t>特別給与の
支払い回数</t>
    <rPh sb="0" eb="2">
      <t>トクベツ</t>
    </rPh>
    <rPh sb="2" eb="4">
      <t>キュウヨ</t>
    </rPh>
    <rPh sb="6" eb="8">
      <t>シハラ</t>
    </rPh>
    <rPh sb="9" eb="11">
      <t>カイスウ</t>
    </rPh>
    <phoneticPr fontId="1"/>
  </si>
  <si>
    <t>労働　太郎</t>
    <rPh sb="0" eb="2">
      <t>ロウドウ</t>
    </rPh>
    <rPh sb="3" eb="5">
      <t>タロウ</t>
    </rPh>
    <phoneticPr fontId="1"/>
  </si>
  <si>
    <t>円</t>
    <phoneticPr fontId="1"/>
  </si>
  <si>
    <t>日</t>
    <phoneticPr fontId="1"/>
  </si>
  <si>
    <t>扶養手当</t>
    <rPh sb="0" eb="2">
      <t>フヨウ</t>
    </rPh>
    <rPh sb="2" eb="4">
      <t>テアテ</t>
    </rPh>
    <phoneticPr fontId="1"/>
  </si>
  <si>
    <t>通勤手当</t>
    <rPh sb="0" eb="2">
      <t>ツウキン</t>
    </rPh>
    <rPh sb="2" eb="4">
      <t>テアテ</t>
    </rPh>
    <phoneticPr fontId="1"/>
  </si>
  <si>
    <t>円</t>
    <phoneticPr fontId="1"/>
  </si>
  <si>
    <t>円</t>
    <phoneticPr fontId="1"/>
  </si>
  <si>
    <t>時間外手当</t>
    <rPh sb="0" eb="3">
      <t>ジカンガイ</t>
    </rPh>
    <rPh sb="3" eb="5">
      <t>テアテ</t>
    </rPh>
    <phoneticPr fontId="1"/>
  </si>
  <si>
    <t>休日出勤手当</t>
    <rPh sb="0" eb="2">
      <t>キュウジツ</t>
    </rPh>
    <rPh sb="2" eb="4">
      <t>シュッキン</t>
    </rPh>
    <rPh sb="4" eb="6">
      <t>テアテ</t>
    </rPh>
    <phoneticPr fontId="1"/>
  </si>
  <si>
    <t>日</t>
    <phoneticPr fontId="1"/>
  </si>
  <si>
    <t xml:space="preserve">   株式会社　○○</t>
    <rPh sb="3" eb="7">
      <t>カブシキガイシャ</t>
    </rPh>
    <phoneticPr fontId="1"/>
  </si>
  <si>
    <t xml:space="preserve">   大津市○○町１－１－１</t>
    <phoneticPr fontId="1"/>
  </si>
  <si>
    <t xml:space="preserve">   代表取締役　○○　△△</t>
    <rPh sb="3" eb="5">
      <t>ダイヒョウ</t>
    </rPh>
    <rPh sb="5" eb="8">
      <t>トリシマリヤク</t>
    </rPh>
    <phoneticPr fontId="1"/>
  </si>
  <si>
    <t>月</t>
    <rPh sb="0" eb="1">
      <t>ツキ</t>
    </rPh>
    <phoneticPr fontId="1"/>
  </si>
  <si>
    <t>年</t>
    <rPh sb="0" eb="1">
      <t>ネン</t>
    </rPh>
    <phoneticPr fontId="1"/>
  </si>
  <si>
    <t>円－</t>
    <rPh sb="0" eb="1">
      <t>エン</t>
    </rPh>
    <phoneticPr fontId="1"/>
  </si>
  <si>
    <t>日 －</t>
    <rPh sb="0" eb="1">
      <t>ニチ</t>
    </rPh>
    <phoneticPr fontId="1"/>
  </si>
  <si>
    <t>円 ）÷（</t>
    <rPh sb="0" eb="1">
      <t>エン</t>
    </rPh>
    <phoneticPr fontId="1"/>
  </si>
  <si>
    <t>日 ）</t>
    <rPh sb="0" eb="1">
      <t>ニチ</t>
    </rPh>
    <phoneticPr fontId="1"/>
  </si>
  <si>
    <t>昭和元年➜</t>
    <rPh sb="0" eb="2">
      <t>ショウワ</t>
    </rPh>
    <rPh sb="2" eb="4">
      <t>ガンネン</t>
    </rPh>
    <phoneticPr fontId="1"/>
  </si>
  <si>
    <t>日</t>
    <rPh sb="0" eb="1">
      <t>ニチ</t>
    </rPh>
    <phoneticPr fontId="1"/>
  </si>
  <si>
    <t>常用・日雇</t>
    <rPh sb="0" eb="2">
      <t>ジョウヨウ</t>
    </rPh>
    <rPh sb="3" eb="5">
      <t>ヒヤト</t>
    </rPh>
    <phoneticPr fontId="1"/>
  </si>
  <si>
    <t>常用</t>
    <rPh sb="0" eb="2">
      <t>ジョウヨウ</t>
    </rPh>
    <phoneticPr fontId="1"/>
  </si>
  <si>
    <t>日雇</t>
    <rPh sb="0" eb="2">
      <t>ヒヤト</t>
    </rPh>
    <phoneticPr fontId="1"/>
  </si>
  <si>
    <t>週給</t>
    <phoneticPr fontId="1"/>
  </si>
  <si>
    <t>日給</t>
    <phoneticPr fontId="1"/>
  </si>
  <si>
    <t>時間給</t>
    <phoneticPr fontId="1"/>
  </si>
  <si>
    <t>日給月給</t>
    <phoneticPr fontId="1"/>
  </si>
  <si>
    <t>出来高払制</t>
    <phoneticPr fontId="1"/>
  </si>
  <si>
    <t>月給</t>
    <phoneticPr fontId="1"/>
  </si>
  <si>
    <t>請負制</t>
    <phoneticPr fontId="1"/>
  </si>
  <si>
    <t>その他</t>
    <phoneticPr fontId="1"/>
  </si>
  <si>
    <t>●賃金計算期間のうち、「業務外の傷病の療養等のために休業した期間の日数及びその期間中の賃金」を、「業務上の疾病の療養のため休業した期間の日数及びその期間中の賃金」とみなして算定した平均賃金</t>
    <rPh sb="1" eb="3">
      <t>チンギン</t>
    </rPh>
    <rPh sb="3" eb="5">
      <t>ケイサン</t>
    </rPh>
    <rPh sb="5" eb="7">
      <t>キカン</t>
    </rPh>
    <rPh sb="12" eb="15">
      <t>ギョウムガイ</t>
    </rPh>
    <rPh sb="16" eb="18">
      <t>ショウビョウ</t>
    </rPh>
    <rPh sb="19" eb="21">
      <t>リョウヨウ</t>
    </rPh>
    <rPh sb="21" eb="22">
      <t>トウ</t>
    </rPh>
    <rPh sb="26" eb="28">
      <t>キュウギョウ</t>
    </rPh>
    <rPh sb="30" eb="32">
      <t>キカン</t>
    </rPh>
    <rPh sb="33" eb="35">
      <t>ニッスウ</t>
    </rPh>
    <rPh sb="35" eb="36">
      <t>オヨ</t>
    </rPh>
    <rPh sb="39" eb="42">
      <t>キカンチュウ</t>
    </rPh>
    <rPh sb="43" eb="45">
      <t>チンギン</t>
    </rPh>
    <rPh sb="49" eb="52">
      <t>ギョウムジョウ</t>
    </rPh>
    <rPh sb="53" eb="55">
      <t>シッペイ</t>
    </rPh>
    <rPh sb="56" eb="58">
      <t>リョウヨウ</t>
    </rPh>
    <rPh sb="61" eb="63">
      <t>キュウギョウ</t>
    </rPh>
    <rPh sb="65" eb="67">
      <t>キカン</t>
    </rPh>
    <rPh sb="68" eb="70">
      <t>ニッスウ</t>
    </rPh>
    <rPh sb="70" eb="71">
      <t>オヨ</t>
    </rPh>
    <rPh sb="74" eb="77">
      <t>キカンチュウ</t>
    </rPh>
    <rPh sb="78" eb="80">
      <t>チンギン</t>
    </rPh>
    <rPh sb="86" eb="88">
      <t>サンテイ</t>
    </rPh>
    <rPh sb="90" eb="92">
      <t>ヘイキン</t>
    </rPh>
    <rPh sb="92" eb="94">
      <t>チンギン</t>
    </rPh>
    <phoneticPr fontId="1"/>
  </si>
  <si>
    <t>円</t>
    <phoneticPr fontId="1"/>
  </si>
  <si>
    <r>
      <t xml:space="preserve">※　雇入後１年未満で負傷した場合は、特別給与の算定基礎期間の全期間使用されていたと仮定した場合に、被災日前１年間において受けたであろうと推計される額になります。
</t>
    </r>
    <r>
      <rPr>
        <sz val="9"/>
        <color theme="1"/>
        <rFont val="ＭＳ Ｐゴシック"/>
        <family val="3"/>
        <charset val="128"/>
        <scheme val="minor"/>
      </rPr>
      <t>（当該労働者に適用される就業規則、その事業場における同種の労働者の受ける特別給与額等から推定してください。）</t>
    </r>
    <rPh sb="2" eb="4">
      <t>ヤトイイ</t>
    </rPh>
    <rPh sb="4" eb="5">
      <t>ゴ</t>
    </rPh>
    <rPh sb="6" eb="7">
      <t>ネン</t>
    </rPh>
    <rPh sb="7" eb="9">
      <t>ミマン</t>
    </rPh>
    <rPh sb="10" eb="12">
      <t>フショウ</t>
    </rPh>
    <rPh sb="14" eb="16">
      <t>バアイ</t>
    </rPh>
    <rPh sb="18" eb="20">
      <t>トクベツ</t>
    </rPh>
    <rPh sb="20" eb="22">
      <t>キュウヨ</t>
    </rPh>
    <rPh sb="23" eb="25">
      <t>サンテイ</t>
    </rPh>
    <rPh sb="25" eb="27">
      <t>キソ</t>
    </rPh>
    <rPh sb="27" eb="29">
      <t>キカン</t>
    </rPh>
    <rPh sb="30" eb="33">
      <t>ゼンキカン</t>
    </rPh>
    <rPh sb="33" eb="35">
      <t>シヨウ</t>
    </rPh>
    <rPh sb="41" eb="43">
      <t>カテイ</t>
    </rPh>
    <rPh sb="45" eb="47">
      <t>バアイ</t>
    </rPh>
    <rPh sb="49" eb="51">
      <t>ヒサイ</t>
    </rPh>
    <rPh sb="51" eb="52">
      <t>ビ</t>
    </rPh>
    <rPh sb="52" eb="53">
      <t>ゼン</t>
    </rPh>
    <rPh sb="54" eb="56">
      <t>ネンカン</t>
    </rPh>
    <rPh sb="60" eb="61">
      <t>ウ</t>
    </rPh>
    <rPh sb="68" eb="70">
      <t>スイケイ</t>
    </rPh>
    <rPh sb="73" eb="74">
      <t>ガク</t>
    </rPh>
    <rPh sb="82" eb="84">
      <t>トウガイ</t>
    </rPh>
    <rPh sb="84" eb="87">
      <t>ロウドウシャ</t>
    </rPh>
    <rPh sb="88" eb="90">
      <t>テキヨウ</t>
    </rPh>
    <rPh sb="93" eb="95">
      <t>シュウギョウ</t>
    </rPh>
    <rPh sb="95" eb="97">
      <t>キソク</t>
    </rPh>
    <rPh sb="100" eb="103">
      <t>ジギョウジョウ</t>
    </rPh>
    <rPh sb="107" eb="109">
      <t>ドウシュ</t>
    </rPh>
    <rPh sb="110" eb="113">
      <t>ロウドウシャ</t>
    </rPh>
    <rPh sb="114" eb="115">
      <t>ウ</t>
    </rPh>
    <rPh sb="117" eb="119">
      <t>トクベツ</t>
    </rPh>
    <rPh sb="119" eb="121">
      <t>キュウヨ</t>
    </rPh>
    <rPh sb="121" eb="122">
      <t>ガク</t>
    </rPh>
    <rPh sb="122" eb="123">
      <t>トウ</t>
    </rPh>
    <rPh sb="125" eb="127">
      <t>スイテイ</t>
    </rPh>
    <phoneticPr fontId="1"/>
  </si>
  <si>
    <t>←労災制度日</t>
    <rPh sb="1" eb="3">
      <t>ロウサイ</t>
    </rPh>
    <rPh sb="3" eb="5">
      <t>セイド</t>
    </rPh>
    <rPh sb="5" eb="6">
      <t>ニチ</t>
    </rPh>
    <phoneticPr fontId="1"/>
  </si>
  <si>
    <t>←１５年を日換算</t>
    <rPh sb="3" eb="4">
      <t>ネン</t>
    </rPh>
    <rPh sb="5" eb="6">
      <t>ニチ</t>
    </rPh>
    <rPh sb="6" eb="8">
      <t>カンサン</t>
    </rPh>
    <phoneticPr fontId="1"/>
  </si>
  <si>
    <t>業務外の傷病の療養等のため休業した期間の日数</t>
    <rPh sb="0" eb="3">
      <t>ギョウムガイ</t>
    </rPh>
    <rPh sb="4" eb="6">
      <t>ショウビョウ</t>
    </rPh>
    <rPh sb="7" eb="9">
      <t>リョウヨウ</t>
    </rPh>
    <rPh sb="9" eb="10">
      <t>トウ</t>
    </rPh>
    <rPh sb="13" eb="15">
      <t>キュウギョウ</t>
    </rPh>
    <rPh sb="17" eb="19">
      <t>キカン</t>
    </rPh>
    <rPh sb="20" eb="22">
      <t>ニッスウ</t>
    </rPh>
    <phoneticPr fontId="1"/>
  </si>
  <si>
    <t>円</t>
    <rPh sb="0" eb="1">
      <t>エン</t>
    </rPh>
    <phoneticPr fontId="1"/>
  </si>
  <si>
    <r>
      <t xml:space="preserve">算定期間
</t>
    </r>
    <r>
      <rPr>
        <sz val="8"/>
        <color rgb="FFFF0000"/>
        <rFont val="ＭＳ Ｐゴシック"/>
        <family val="3"/>
        <charset val="128"/>
        <scheme val="minor"/>
      </rPr>
      <t>始期</t>
    </r>
    <r>
      <rPr>
        <sz val="8"/>
        <color rgb="FF006600"/>
        <rFont val="ＭＳ Ｐゴシック"/>
        <family val="2"/>
        <charset val="128"/>
        <scheme val="minor"/>
      </rPr>
      <t>↓</t>
    </r>
    <rPh sb="0" eb="2">
      <t>サンテイ</t>
    </rPh>
    <rPh sb="2" eb="4">
      <t>キカン</t>
    </rPh>
    <rPh sb="5" eb="7">
      <t>シキ</t>
    </rPh>
    <phoneticPr fontId="1"/>
  </si>
  <si>
    <r>
      <rPr>
        <sz val="8"/>
        <color rgb="FFFF0000"/>
        <rFont val="ＭＳ Ｐゴシック"/>
        <family val="3"/>
        <charset val="128"/>
        <scheme val="minor"/>
      </rPr>
      <t>終期</t>
    </r>
    <r>
      <rPr>
        <sz val="8"/>
        <color rgb="FF006600"/>
        <rFont val="ＭＳ Ｐゴシック"/>
        <family val="3"/>
        <charset val="128"/>
        <scheme val="minor"/>
      </rPr>
      <t>↑
算定期間</t>
    </r>
    <rPh sb="4" eb="6">
      <t>サンテイ</t>
    </rPh>
    <rPh sb="6" eb="8">
      <t>キカン</t>
    </rPh>
    <phoneticPr fontId="1"/>
  </si>
  <si>
    <t>賃金締切日</t>
    <rPh sb="0" eb="2">
      <t>チンギン</t>
    </rPh>
    <rPh sb="2" eb="5">
      <t>シメキリビ</t>
    </rPh>
    <phoneticPr fontId="1"/>
  </si>
  <si>
    <t>災害発生日➜</t>
    <rPh sb="0" eb="2">
      <t>サイガイ</t>
    </rPh>
    <rPh sb="2" eb="5">
      <t>ハッセイビ</t>
    </rPh>
    <phoneticPr fontId="1"/>
  </si>
  <si>
    <t>特別給与の支給制度</t>
    <phoneticPr fontId="1"/>
  </si>
  <si>
    <t>有り</t>
    <rPh sb="0" eb="1">
      <t>ア</t>
    </rPh>
    <phoneticPr fontId="1"/>
  </si>
  <si>
    <t>無し</t>
    <rPh sb="0" eb="1">
      <t>ナ</t>
    </rPh>
    <phoneticPr fontId="1"/>
  </si>
  <si>
    <t>平成  　年 　月 　日</t>
    <rPh sb="0" eb="2">
      <t>ヘイセイ</t>
    </rPh>
    <rPh sb="5" eb="6">
      <t>ネン</t>
    </rPh>
    <rPh sb="8" eb="9">
      <t>ガツ</t>
    </rPh>
    <rPh sb="11" eb="12">
      <t>ニチ</t>
    </rPh>
    <phoneticPr fontId="1"/>
  </si>
  <si>
    <t>回/年</t>
  </si>
  <si>
    <t>回/年</t>
    <phoneticPr fontId="1"/>
  </si>
  <si>
    <t>賞与</t>
    <rPh sb="0" eb="1">
      <t>ショウ</t>
    </rPh>
    <rPh sb="1" eb="2">
      <t>クミ</t>
    </rPh>
    <phoneticPr fontId="1"/>
  </si>
  <si>
    <t>その他</t>
    <rPh sb="2" eb="3">
      <t>タ</t>
    </rPh>
    <phoneticPr fontId="1"/>
  </si>
  <si>
    <t>月給</t>
  </si>
  <si>
    <t>災害発生日チェック↓</t>
    <rPh sb="0" eb="2">
      <t>さいがい</t>
    </rPh>
    <rPh sb="2" eb="4">
      <t>はっせい</t>
    </rPh>
    <rPh sb="4" eb="5">
      <t>び</t>
    </rPh>
    <phoneticPr fontId="1" type="Hiragana"/>
  </si>
  <si>
    <t>↑　賃金計算末日</t>
    <rPh sb="2" eb="4">
      <t>ちんぎん</t>
    </rPh>
    <rPh sb="4" eb="6">
      <t>けいさん</t>
    </rPh>
    <rPh sb="6" eb="8">
      <t>まつじつ</t>
    </rPh>
    <phoneticPr fontId="1" type="Hiragana"/>
  </si>
  <si>
    <t>←１年前</t>
    <rPh sb="2" eb="4">
      <t>ねんまえ</t>
    </rPh>
    <phoneticPr fontId="1" type="Hiragana"/>
  </si>
  <si>
    <t>　推定額のうち、実際に支給した額・・・・・・・・・</t>
    <rPh sb="1" eb="4">
      <t>スイテイガク</t>
    </rPh>
    <rPh sb="8" eb="10">
      <t>ジッサイ</t>
    </rPh>
    <rPh sb="11" eb="13">
      <t>シキュウ</t>
    </rPh>
    <rPh sb="15" eb="16">
      <t>ガク</t>
    </rPh>
    <phoneticPr fontId="1"/>
  </si>
  <si>
    <t>　推定額のうち、まだ支給していない額・・・・・・</t>
    <rPh sb="1" eb="4">
      <t>スイテイガク</t>
    </rPh>
    <rPh sb="10" eb="12">
      <t>シキュウ</t>
    </rPh>
    <rPh sb="17" eb="18">
      <t>ガク</t>
    </rPh>
    <phoneticPr fontId="1"/>
  </si>
  <si>
    <t>●　⑩雇入後１年未満で負傷した場合の特別給与の額について</t>
    <rPh sb="3" eb="5">
      <t>ヤトイイ</t>
    </rPh>
    <rPh sb="5" eb="6">
      <t>ゴ</t>
    </rPh>
    <rPh sb="7" eb="8">
      <t>ネン</t>
    </rPh>
    <rPh sb="8" eb="10">
      <t>ミマン</t>
    </rPh>
    <rPh sb="11" eb="13">
      <t>フショウ</t>
    </rPh>
    <rPh sb="15" eb="17">
      <t>バアイ</t>
    </rPh>
    <rPh sb="18" eb="20">
      <t>トクベツ</t>
    </rPh>
    <rPh sb="20" eb="22">
      <t>キュウヨ</t>
    </rPh>
    <rPh sb="23" eb="24">
      <t>ガク</t>
    </rPh>
    <phoneticPr fontId="1"/>
  </si>
  <si>
    <t>事業場の名称</t>
    <rPh sb="0" eb="2">
      <t>ジギョウ</t>
    </rPh>
    <rPh sb="2" eb="3">
      <t>ジョウ</t>
    </rPh>
    <rPh sb="4" eb="6">
      <t>メイショウ</t>
    </rPh>
    <phoneticPr fontId="1"/>
  </si>
  <si>
    <t>※上記計算根拠が判る資料（賃金台帳・給与明細・タイムカードなど）の写しを添付してください。</t>
    <rPh sb="1" eb="3">
      <t>ジョウキ</t>
    </rPh>
    <rPh sb="3" eb="5">
      <t>ケイサン</t>
    </rPh>
    <rPh sb="5" eb="7">
      <t>コンキョ</t>
    </rPh>
    <rPh sb="8" eb="9">
      <t>ワカ</t>
    </rPh>
    <rPh sb="10" eb="12">
      <t>シリョウ</t>
    </rPh>
    <rPh sb="13" eb="15">
      <t>チンギン</t>
    </rPh>
    <rPh sb="15" eb="17">
      <t>ダイチョウ</t>
    </rPh>
    <rPh sb="18" eb="20">
      <t>キュウヨ</t>
    </rPh>
    <rPh sb="20" eb="22">
      <t>メイサイ</t>
    </rPh>
    <rPh sb="33" eb="34">
      <t>ウツ</t>
    </rPh>
    <rPh sb="36" eb="38">
      <t>テンプ</t>
    </rPh>
    <phoneticPr fontId="1"/>
  </si>
  <si>
    <t>※裏面「●⑨　特別給与の額」についても、必ず記載してください。</t>
    <rPh sb="1" eb="3">
      <t>リメン</t>
    </rPh>
    <rPh sb="7" eb="9">
      <t>トクベツ</t>
    </rPh>
    <rPh sb="9" eb="11">
      <t>キュウヨ</t>
    </rPh>
    <rPh sb="12" eb="13">
      <t>ガク</t>
    </rPh>
    <rPh sb="20" eb="21">
      <t>カナラ</t>
    </rPh>
    <rPh sb="22" eb="24">
      <t>キサイ</t>
    </rPh>
    <phoneticPr fontId="1"/>
  </si>
  <si>
    <t>-</t>
    <phoneticPr fontId="1"/>
  </si>
  <si>
    <t>常用　　・　　日雇</t>
    <rPh sb="0" eb="2">
      <t>ジョウヨウ</t>
    </rPh>
    <rPh sb="7" eb="9">
      <t>ヒヤト</t>
    </rPh>
    <phoneticPr fontId="1"/>
  </si>
  <si>
    <t>月給 ・ 週給 ・ 日給 ・ 時間給 ・ 出来高払制 ・ その他請負制</t>
    <rPh sb="0" eb="2">
      <t>ゲッキュウ</t>
    </rPh>
    <rPh sb="5" eb="7">
      <t>シュウキュウ</t>
    </rPh>
    <rPh sb="10" eb="12">
      <t>ニッキュウ</t>
    </rPh>
    <rPh sb="15" eb="18">
      <t>ジカンキュウ</t>
    </rPh>
    <rPh sb="21" eb="24">
      <t>デキダカ</t>
    </rPh>
    <rPh sb="24" eb="25">
      <t>バライ</t>
    </rPh>
    <rPh sb="25" eb="26">
      <t>セイ</t>
    </rPh>
    <rPh sb="31" eb="32">
      <t>タ</t>
    </rPh>
    <rPh sb="32" eb="34">
      <t>ウケオイ</t>
    </rPh>
    <rPh sb="34" eb="35">
      <t>セイ</t>
    </rPh>
    <phoneticPr fontId="1"/>
  </si>
  <si>
    <t>A</t>
    <phoneticPr fontId="1"/>
  </si>
  <si>
    <t>　　　　月　　　　日から
　　　　月　　　　日まで</t>
    <rPh sb="4" eb="5">
      <t>ガツ</t>
    </rPh>
    <rPh sb="9" eb="10">
      <t>ニチ</t>
    </rPh>
    <rPh sb="17" eb="18">
      <t>ガツ</t>
    </rPh>
    <rPh sb="22" eb="23">
      <t>ニチ</t>
    </rPh>
    <phoneticPr fontId="1"/>
  </si>
  <si>
    <t>①</t>
    <phoneticPr fontId="1"/>
  </si>
  <si>
    <t>B</t>
    <phoneticPr fontId="1"/>
  </si>
  <si>
    <t>①</t>
    <phoneticPr fontId="1"/>
  </si>
  <si>
    <t>③</t>
    <phoneticPr fontId="1"/>
  </si>
  <si>
    <t>⑤</t>
    <phoneticPr fontId="1"/>
  </si>
  <si>
    <t>⑤</t>
    <phoneticPr fontId="1"/>
  </si>
  <si>
    <t>÷</t>
    <phoneticPr fontId="1"/>
  </si>
  <si>
    <t>①</t>
    <phoneticPr fontId="1"/>
  </si>
  <si>
    <t>＝</t>
    <phoneticPr fontId="1"/>
  </si>
  <si>
    <t>銭</t>
    <rPh sb="0" eb="1">
      <t>セン</t>
    </rPh>
    <phoneticPr fontId="1"/>
  </si>
  <si>
    <t>Aの</t>
    <phoneticPr fontId="1"/>
  </si>
  <si>
    <t>②</t>
    <phoneticPr fontId="1"/>
  </si>
  <si>
    <t>⑥</t>
    <phoneticPr fontId="1"/>
  </si>
  <si>
    <t>Bの</t>
    <phoneticPr fontId="1"/>
  </si>
  <si>
    <t>④</t>
    <phoneticPr fontId="1"/>
  </si>
  <si>
    <t>③</t>
    <phoneticPr fontId="1"/>
  </si>
  <si>
    <t>×</t>
    <phoneticPr fontId="1"/>
  </si>
  <si>
    <t>６０／１００</t>
    <phoneticPr fontId="1"/>
  </si>
  <si>
    <t>⑦</t>
    <phoneticPr fontId="1"/>
  </si>
  <si>
    <t>⑥</t>
    <phoneticPr fontId="1"/>
  </si>
  <si>
    <t>＋</t>
    <phoneticPr fontId="1"/>
  </si>
  <si>
    <t>⑦</t>
    <phoneticPr fontId="1"/>
  </si>
  <si>
    <t>＝</t>
    <phoneticPr fontId="1"/>
  </si>
  <si>
    <t>●賃金計算期間のうち、「業務外の傷病の療養等のために休業した期間の日数及びその期間中の賃金」を、「業務上の疾病の療養の為休業した期間の日数及びその期間中の賃金」とみなして算定した平均賃金</t>
    <rPh sb="1" eb="3">
      <t>チンギン</t>
    </rPh>
    <rPh sb="3" eb="5">
      <t>ケイサン</t>
    </rPh>
    <rPh sb="5" eb="7">
      <t>キカン</t>
    </rPh>
    <rPh sb="12" eb="15">
      <t>ギョウムガイ</t>
    </rPh>
    <rPh sb="16" eb="18">
      <t>ショウビョウ</t>
    </rPh>
    <rPh sb="19" eb="21">
      <t>リョウヨウ</t>
    </rPh>
    <rPh sb="21" eb="22">
      <t>トウ</t>
    </rPh>
    <rPh sb="26" eb="28">
      <t>キュウギョウ</t>
    </rPh>
    <rPh sb="30" eb="32">
      <t>キカン</t>
    </rPh>
    <rPh sb="33" eb="35">
      <t>ニッスウ</t>
    </rPh>
    <rPh sb="35" eb="36">
      <t>オヨ</t>
    </rPh>
    <rPh sb="39" eb="42">
      <t>キカンチュウ</t>
    </rPh>
    <rPh sb="43" eb="45">
      <t>チンギン</t>
    </rPh>
    <rPh sb="49" eb="52">
      <t>ギョウムジョウ</t>
    </rPh>
    <rPh sb="53" eb="55">
      <t>シッペイ</t>
    </rPh>
    <rPh sb="56" eb="58">
      <t>リョウヨウ</t>
    </rPh>
    <rPh sb="59" eb="60">
      <t>タメ</t>
    </rPh>
    <rPh sb="60" eb="62">
      <t>キュウギョウ</t>
    </rPh>
    <rPh sb="64" eb="66">
      <t>キカン</t>
    </rPh>
    <rPh sb="67" eb="69">
      <t>ニッスウ</t>
    </rPh>
    <rPh sb="69" eb="70">
      <t>オヨ</t>
    </rPh>
    <rPh sb="73" eb="76">
      <t>キカンチュウ</t>
    </rPh>
    <rPh sb="77" eb="79">
      <t>チンギン</t>
    </rPh>
    <rPh sb="85" eb="87">
      <t>サンテイ</t>
    </rPh>
    <rPh sb="89" eb="91">
      <t>ヘイキン</t>
    </rPh>
    <rPh sb="91" eb="93">
      <t>チンギン</t>
    </rPh>
    <phoneticPr fontId="1"/>
  </si>
  <si>
    <t>（</t>
    <phoneticPr fontId="1"/>
  </si>
  <si>
    <t>－</t>
    <phoneticPr fontId="1"/>
  </si>
  <si>
    <t>）÷（</t>
    <phoneticPr fontId="1"/>
  </si>
  <si>
    <t>）</t>
    <phoneticPr fontId="1"/>
  </si>
  <si>
    <t>－</t>
    <phoneticPr fontId="1"/>
  </si>
  <si>
    <t>）÷（</t>
    <phoneticPr fontId="1"/>
  </si>
  <si>
    <t>－</t>
    <phoneticPr fontId="1"/>
  </si>
  <si>
    <t>）</t>
    <phoneticPr fontId="1"/>
  </si>
  <si>
    <t>　　　　月　　　　日から
　　　　月　　　　日まで
　　　　　　　日</t>
    <rPh sb="4" eb="5">
      <t>ガツ</t>
    </rPh>
    <rPh sb="9" eb="10">
      <t>ニチ</t>
    </rPh>
    <rPh sb="17" eb="18">
      <t>ガツ</t>
    </rPh>
    <rPh sb="22" eb="23">
      <t>ニチ</t>
    </rPh>
    <rPh sb="33" eb="34">
      <t>ニチ</t>
    </rPh>
    <phoneticPr fontId="1"/>
  </si>
  <si>
    <t>②</t>
    <phoneticPr fontId="1"/>
  </si>
  <si>
    <t>有り　・　無し</t>
    <rPh sb="0" eb="1">
      <t>アリ</t>
    </rPh>
    <rPh sb="5" eb="6">
      <t>ナ</t>
    </rPh>
    <phoneticPr fontId="1"/>
  </si>
  <si>
    <r>
      <rPr>
        <sz val="9"/>
        <color theme="1"/>
        <rFont val="ＭＳ Ｐゴシック"/>
        <family val="3"/>
        <charset val="128"/>
        <scheme val="minor"/>
      </rPr>
      <t>賞　与　  　回</t>
    </r>
    <r>
      <rPr>
        <sz val="6"/>
        <color theme="1"/>
        <rFont val="ＭＳ Ｐゴシック"/>
        <family val="3"/>
        <charset val="128"/>
        <scheme val="minor"/>
      </rPr>
      <t>/年</t>
    </r>
    <r>
      <rPr>
        <sz val="9"/>
        <color theme="1"/>
        <rFont val="ＭＳ Ｐゴシック"/>
        <family val="3"/>
        <charset val="128"/>
        <scheme val="minor"/>
      </rPr>
      <t xml:space="preserve">
その他　 　回</t>
    </r>
    <r>
      <rPr>
        <sz val="6"/>
        <color theme="1"/>
        <rFont val="ＭＳ Ｐゴシック"/>
        <family val="3"/>
        <charset val="128"/>
        <scheme val="minor"/>
      </rPr>
      <t>/年</t>
    </r>
    <rPh sb="0" eb="1">
      <t>ショウ</t>
    </rPh>
    <rPh sb="2" eb="3">
      <t>クミ</t>
    </rPh>
    <rPh sb="7" eb="8">
      <t>カイ</t>
    </rPh>
    <rPh sb="9" eb="10">
      <t>ネン</t>
    </rPh>
    <rPh sb="13" eb="14">
      <t>タ</t>
    </rPh>
    <rPh sb="17" eb="18">
      <t>カイ</t>
    </rPh>
    <rPh sb="19" eb="20">
      <t>ネン</t>
    </rPh>
    <phoneticPr fontId="1"/>
  </si>
  <si>
    <t>月　　　日</t>
    <rPh sb="0" eb="1">
      <t>ガツ</t>
    </rPh>
    <rPh sb="4" eb="5">
      <t>ニチ</t>
    </rPh>
    <phoneticPr fontId="1"/>
  </si>
  <si>
    <r>
      <t>●　⑩雇入後１年未満で負傷した場合の特別給与の額について　</t>
    </r>
    <r>
      <rPr>
        <b/>
        <sz val="10"/>
        <color rgb="FFCC00CC"/>
        <rFont val="ＭＳ Ｐゴシック"/>
        <family val="3"/>
        <charset val="128"/>
        <scheme val="minor"/>
      </rPr>
      <t>（雇入後１年未満の場合のみ記入）</t>
    </r>
    <rPh sb="3" eb="5">
      <t>ヤトイイ</t>
    </rPh>
    <rPh sb="5" eb="6">
      <t>ゴ</t>
    </rPh>
    <rPh sb="7" eb="8">
      <t>ネン</t>
    </rPh>
    <rPh sb="8" eb="10">
      <t>ミマン</t>
    </rPh>
    <rPh sb="11" eb="13">
      <t>フショウ</t>
    </rPh>
    <rPh sb="15" eb="17">
      <t>バアイ</t>
    </rPh>
    <rPh sb="18" eb="20">
      <t>トクベツ</t>
    </rPh>
    <rPh sb="20" eb="22">
      <t>キュウヨ</t>
    </rPh>
    <rPh sb="23" eb="24">
      <t>ガク</t>
    </rPh>
    <rPh sb="30" eb="32">
      <t>ヤトイイ</t>
    </rPh>
    <rPh sb="32" eb="33">
      <t>ゴ</t>
    </rPh>
    <rPh sb="34" eb="35">
      <t>ネン</t>
    </rPh>
    <rPh sb="35" eb="37">
      <t>ミマン</t>
    </rPh>
    <rPh sb="38" eb="40">
      <t>バアイ</t>
    </rPh>
    <rPh sb="42" eb="44">
      <t>キニュウ</t>
    </rPh>
    <phoneticPr fontId="1"/>
  </si>
  <si>
    <t>　推定額のうち、実際に支給した額</t>
    <rPh sb="1" eb="4">
      <t>スイテイガク</t>
    </rPh>
    <rPh sb="8" eb="10">
      <t>ジッサイ</t>
    </rPh>
    <rPh sb="11" eb="13">
      <t>シキュウ</t>
    </rPh>
    <rPh sb="15" eb="16">
      <t>ガク</t>
    </rPh>
    <phoneticPr fontId="1"/>
  </si>
  <si>
    <t>）</t>
    <phoneticPr fontId="1"/>
  </si>
  <si>
    <t>　推定額のうち、まだ支給していない額</t>
    <rPh sb="1" eb="4">
      <t>スイテイガク</t>
    </rPh>
    <rPh sb="10" eb="12">
      <t>シキュウ</t>
    </rPh>
    <rPh sb="17" eb="18">
      <t>ガク</t>
    </rPh>
    <phoneticPr fontId="1"/>
  </si>
  <si>
    <t>上記のとおり相違ないことを証明します。</t>
    <rPh sb="0" eb="2">
      <t>ジョウキ</t>
    </rPh>
    <rPh sb="6" eb="8">
      <t>ソウイ</t>
    </rPh>
    <rPh sb="13" eb="15">
      <t>ショウメイ</t>
    </rPh>
    <phoneticPr fontId="1"/>
  </si>
  <si>
    <t>事業所の名称</t>
    <rPh sb="0" eb="2">
      <t>ジギョウ</t>
    </rPh>
    <rPh sb="2" eb="3">
      <t>ジョ</t>
    </rPh>
    <rPh sb="4" eb="6">
      <t>メイショウ</t>
    </rPh>
    <phoneticPr fontId="1"/>
  </si>
  <si>
    <t>※上記計算根拠が判る資料　（賃金台帳・給与明細・タイムカードなど）の写しを添付してください。</t>
    <rPh sb="1" eb="3">
      <t>ジョウキ</t>
    </rPh>
    <rPh sb="3" eb="5">
      <t>ケイサン</t>
    </rPh>
    <rPh sb="5" eb="7">
      <t>コンキョ</t>
    </rPh>
    <rPh sb="8" eb="9">
      <t>ワカ</t>
    </rPh>
    <rPh sb="10" eb="12">
      <t>シリョウ</t>
    </rPh>
    <rPh sb="14" eb="16">
      <t>チンギン</t>
    </rPh>
    <rPh sb="16" eb="18">
      <t>ダイチョウ</t>
    </rPh>
    <rPh sb="19" eb="21">
      <t>キュウヨ</t>
    </rPh>
    <rPh sb="21" eb="23">
      <t>メイサイ</t>
    </rPh>
    <rPh sb="34" eb="35">
      <t>ウツ</t>
    </rPh>
    <rPh sb="37" eb="39">
      <t>テンプ</t>
    </rPh>
    <phoneticPr fontId="1"/>
  </si>
  <si>
    <t>令和</t>
    <rPh sb="0" eb="2">
      <t>レイワ</t>
    </rPh>
    <phoneticPr fontId="1"/>
  </si>
  <si>
    <t>元</t>
    <rPh sb="0" eb="1">
      <t>がん</t>
    </rPh>
    <phoneticPr fontId="1" type="Hiragana"/>
  </si>
  <si>
    <t>平成・令和
　　　　　年　　　月　　　日</t>
    <rPh sb="0" eb="2">
      <t>ヘイセイ</t>
    </rPh>
    <rPh sb="3" eb="5">
      <t>レイワ</t>
    </rPh>
    <rPh sb="11" eb="12">
      <t>ネン</t>
    </rPh>
    <rPh sb="15" eb="16">
      <t>ガツ</t>
    </rPh>
    <rPh sb="19" eb="20">
      <t>ニチ</t>
    </rPh>
    <phoneticPr fontId="1"/>
  </si>
  <si>
    <t>昭和・平成・令和　　　　年</t>
    <rPh sb="0" eb="2">
      <t>ショウワ</t>
    </rPh>
    <rPh sb="3" eb="5">
      <t>ヘイセイ</t>
    </rPh>
    <rPh sb="6" eb="8">
      <t>レイワ</t>
    </rPh>
    <rPh sb="12" eb="1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</si>
</sst>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411]ggge&quot;年&quot;m&quot;月&quot;d&quot;日&quot;;@"/>
    <numFmt numFmtId="177" formatCode="[$-411]ggge&quot;年&quot;m&quot;月&quot;d&quot;日から&quot;;@"/>
    <numFmt numFmtId="178" formatCode="[$-411]ggge&quot;年&quot;m&quot;月&quot;d&quot;日まで&quot;;@"/>
    <numFmt numFmtId="179" formatCode="#,##0&quot;日&quot;;[Red]\-#,##0"/>
    <numFmt numFmtId="180" formatCode="#,##0_ ;[Red]\-#,##0\ "/>
    <numFmt numFmtId="181" formatCode="[$-411]ge\.m\.d;@"/>
    <numFmt numFmtId="182" formatCode="#,###"/>
    <numFmt numFmtId="183" formatCode="[DBNum3]0"/>
    <numFmt numFmtId="184" formatCode="[DBNum3]00"/>
    <numFmt numFmtId="185" formatCode="[DBNum3]000000"/>
    <numFmt numFmtId="186" formatCode="[DBNum3]&quot;- &quot;000"/>
    <numFmt numFmtId="187" formatCode="[=99]&quot;末日&quot;;[DBNum3]#0"/>
    <numFmt numFmtId="188" formatCode="[DBNum3]0;;"/>
    <numFmt numFmtId="189" formatCode="#,##0&quot;円&quot;;[Red]\-#,##0"/>
    <numFmt numFmtId="190" formatCode="[DBNum3]#,##0_ ;[Red]\-#,##0\ "/>
    <numFmt numFmtId="191" formatCode="0;;"/>
    <numFmt numFmtId="192" formatCode="#,##0_ "/>
    <numFmt numFmtId="193" formatCode="[&lt;43586][DBNum3]ggge&quot;年&quot;m&quot;月&quot;d&quot;日&quot;;[&lt;43831][DBNum3]&quot;令和元年&quot;m&quot;月&quot;d&quot;日&quot;;[DBNum3]ggge&quot;年&quot;m&quot;月&quot;d&quot;日&quot;"/>
    <numFmt numFmtId="194" formatCode="[&lt;43586][DBNum4]ggge&quot;年&quot;m&quot;月&quot;d&quot;日から&quot;;[&lt;43831][DBNum4]&quot;令和元年&quot;m&quot;月&quot;d&quot;日から&quot;;[DBNum4]ggge&quot;年&quot;m&quot;月&quot;d&quot;日から&quot;"/>
    <numFmt numFmtId="195" formatCode="[&lt;43586][DBNum4]ggge&quot;年&quot;m&quot;月&quot;d&quot;日まで&quot;;[&lt;43831][DBNum4]&quot;令和元年&quot;m&quot;月&quot;d&quot;日まで&quot;;[DBNum4]ggge&quot;年&quot;m&quot;月&quot;d&quot;日まで&quot;"/>
    <numFmt numFmtId="196" formatCode="[&lt;43586][DBNum4]ggge&quot;年&quot;m&quot;月&quot;d&quot;日&quot;;[&lt;43831][DBNum4]&quot;令和元年&quot;m&quot;月&quot;d&quot;日&quot;;[DBNum4]ggge&quot;年&quot;m&quot;月&quot;d&quot;日kara&quot;"/>
  </numFmts>
  <fonts count="8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8"/>
      <color theme="1" tint="0.24994659260841701"/>
      <name val="ＭＳ Ｐゴシック"/>
      <family val="2"/>
      <charset val="128"/>
      <scheme val="minor"/>
    </font>
    <font>
      <sz val="8"/>
      <color theme="1" tint="0.24994659260841701"/>
      <name val="ＭＳ Ｐゴシック"/>
      <family val="3"/>
      <charset val="128"/>
      <scheme val="minor"/>
    </font>
    <font>
      <sz val="8"/>
      <color theme="1" tint="0.249977111117893"/>
      <name val="ＭＳ Ｐゴシック"/>
      <family val="2"/>
      <charset val="128"/>
      <scheme val="minor"/>
    </font>
    <font>
      <sz val="8"/>
      <color theme="1" tint="0.249977111117893"/>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b/>
      <sz val="11"/>
      <color rgb="FFCC00CC"/>
      <name val="ＭＳ Ｐゴシック"/>
      <family val="3"/>
      <charset val="128"/>
      <scheme val="minor"/>
    </font>
    <font>
      <i/>
      <sz val="12"/>
      <color rgb="FF0000CC"/>
      <name val="ＭＳ Ｐゴシック"/>
      <family val="3"/>
      <charset val="128"/>
      <scheme val="minor"/>
    </font>
    <font>
      <i/>
      <sz val="11"/>
      <color rgb="FF0000CC"/>
      <name val="ＭＳ Ｐゴシック"/>
      <family val="3"/>
      <charset val="128"/>
      <scheme val="minor"/>
    </font>
    <font>
      <sz val="11"/>
      <color rgb="FF0000CC"/>
      <name val="ＭＳ Ｐゴシック"/>
      <family val="3"/>
      <charset val="128"/>
      <scheme val="minor"/>
    </font>
    <font>
      <sz val="10"/>
      <color rgb="FF0000CC"/>
      <name val="ＭＳ Ｐゴシック"/>
      <family val="3"/>
      <charset val="128"/>
      <scheme val="minor"/>
    </font>
    <font>
      <sz val="8"/>
      <color rgb="FF990033"/>
      <name val="ＭＳ Ｐゴシック"/>
      <family val="2"/>
      <charset val="128"/>
      <scheme val="minor"/>
    </font>
    <font>
      <sz val="8"/>
      <color rgb="FF0000CC"/>
      <name val="ＭＳ Ｐゴシック"/>
      <family val="2"/>
      <charset val="128"/>
      <scheme val="minor"/>
    </font>
    <font>
      <sz val="8"/>
      <color rgb="FF0000CC"/>
      <name val="ＭＳ Ｐゴシック"/>
      <family val="3"/>
      <charset val="128"/>
      <scheme val="minor"/>
    </font>
    <font>
      <i/>
      <sz val="9"/>
      <color rgb="FF0000CC"/>
      <name val="ＭＳ Ｐゴシック"/>
      <family val="3"/>
      <charset val="128"/>
      <scheme val="minor"/>
    </font>
    <font>
      <i/>
      <sz val="10"/>
      <color rgb="FF0000CC"/>
      <name val="ＭＳ Ｐゴシック"/>
      <family val="3"/>
      <charset val="128"/>
      <scheme val="minor"/>
    </font>
    <font>
      <i/>
      <sz val="8"/>
      <color rgb="FF0000CC"/>
      <name val="ＭＳ Ｐゴシック"/>
      <family val="3"/>
      <charset val="128"/>
      <scheme val="minor"/>
    </font>
    <font>
      <sz val="14"/>
      <color theme="9" tint="-0.249977111117893"/>
      <name val="ＭＳ Ｐゴシック"/>
      <family val="3"/>
      <charset val="128"/>
      <scheme val="minor"/>
    </font>
    <font>
      <sz val="11"/>
      <color rgb="FF990033"/>
      <name val="ＭＳ Ｐゴシック"/>
      <family val="2"/>
      <charset val="128"/>
      <scheme val="minor"/>
    </font>
    <font>
      <sz val="12"/>
      <color rgb="FF990033"/>
      <name val="ＭＳ Ｐゴシック"/>
      <family val="3"/>
      <charset val="128"/>
      <scheme val="minor"/>
    </font>
    <font>
      <b/>
      <sz val="9"/>
      <color indexed="12"/>
      <name val="ＭＳ Ｐゴシック"/>
      <family val="3"/>
      <charset val="128"/>
    </font>
    <font>
      <b/>
      <sz val="12"/>
      <color rgb="FF990033"/>
      <name val="ＭＳ Ｐゴシック"/>
      <family val="3"/>
      <charset val="128"/>
      <scheme val="minor"/>
    </font>
    <font>
      <b/>
      <sz val="9"/>
      <color rgb="FFCC00CC"/>
      <name val="ＭＳ Ｐゴシック"/>
      <family val="3"/>
      <charset val="128"/>
      <scheme val="minor"/>
    </font>
    <font>
      <sz val="11"/>
      <color rgb="FF990033"/>
      <name val="ＭＳ Ｐゴシック"/>
      <family val="3"/>
      <charset val="128"/>
      <scheme val="minor"/>
    </font>
    <font>
      <sz val="11"/>
      <color theme="9" tint="-0.249977111117893"/>
      <name val="ＭＳ Ｐゴシック"/>
      <family val="2"/>
      <charset val="128"/>
      <scheme val="minor"/>
    </font>
    <font>
      <sz val="9"/>
      <color theme="9" tint="-0.249977111117893"/>
      <name val="ＭＳ Ｐゴシック"/>
      <family val="2"/>
      <charset val="128"/>
      <scheme val="minor"/>
    </font>
    <font>
      <sz val="11"/>
      <color rgb="FF006600"/>
      <name val="ＭＳ Ｐゴシック"/>
      <family val="2"/>
      <charset val="128"/>
      <scheme val="minor"/>
    </font>
    <font>
      <sz val="8"/>
      <color rgb="FFFF0000"/>
      <name val="ＭＳ Ｐゴシック"/>
      <family val="3"/>
      <charset val="128"/>
      <scheme val="minor"/>
    </font>
    <font>
      <sz val="8"/>
      <color rgb="FF006600"/>
      <name val="ＭＳ Ｐゴシック"/>
      <family val="2"/>
      <charset val="128"/>
      <scheme val="minor"/>
    </font>
    <font>
      <sz val="8"/>
      <color rgb="FF006600"/>
      <name val="ＭＳ Ｐゴシック"/>
      <family val="3"/>
      <charset val="128"/>
      <scheme val="minor"/>
    </font>
    <font>
      <sz val="9"/>
      <color rgb="FFFF0000"/>
      <name val="ＭＳ Ｐゴシック"/>
      <family val="2"/>
      <charset val="128"/>
      <scheme val="minor"/>
    </font>
    <font>
      <sz val="8"/>
      <color rgb="FFCC00CC"/>
      <name val="ＭＳ Ｐゴシック"/>
      <family val="2"/>
      <charset val="128"/>
      <scheme val="minor"/>
    </font>
    <font>
      <b/>
      <sz val="12"/>
      <color rgb="FF0000CC"/>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i/>
      <sz val="7"/>
      <color rgb="FF0000CC"/>
      <name val="ＭＳ Ｐゴシック"/>
      <family val="3"/>
      <charset val="128"/>
      <scheme val="minor"/>
    </font>
    <font>
      <sz val="11"/>
      <color rgb="FFCC00CC"/>
      <name val="ＭＳ Ｐゴシック"/>
      <family val="2"/>
      <charset val="128"/>
      <scheme val="minor"/>
    </font>
    <font>
      <sz val="11"/>
      <color rgb="FF990099"/>
      <name val="ＭＳ Ｐゴシック"/>
      <family val="2"/>
      <charset val="128"/>
      <scheme val="minor"/>
    </font>
    <font>
      <sz val="6"/>
      <color rgb="FF990099"/>
      <name val="ＭＳ Ｐゴシック"/>
      <family val="2"/>
      <charset val="128"/>
      <scheme val="minor"/>
    </font>
    <font>
      <sz val="11"/>
      <color rgb="FF990099"/>
      <name val="ＭＳ Ｐゴシック"/>
      <family val="3"/>
      <charset val="128"/>
      <scheme val="minor"/>
    </font>
    <font>
      <sz val="8"/>
      <color rgb="FF990033"/>
      <name val="ＭＳ Ｐ明朝"/>
      <family val="1"/>
      <charset val="128"/>
    </font>
    <font>
      <sz val="12"/>
      <color rgb="FF990033"/>
      <name val="ＭＳ Ｐ明朝"/>
      <family val="1"/>
      <charset val="128"/>
    </font>
    <font>
      <sz val="8"/>
      <color theme="1" tint="0.249977111117893"/>
      <name val="ＭＳ Ｐ明朝"/>
      <family val="1"/>
      <charset val="128"/>
    </font>
    <font>
      <sz val="8"/>
      <color rgb="FF0000CC"/>
      <name val="ＭＳ Ｐ明朝"/>
      <family val="1"/>
      <charset val="128"/>
    </font>
    <font>
      <sz val="10"/>
      <color rgb="FF0000CC"/>
      <name val="ＭＳ Ｐ明朝"/>
      <family val="1"/>
      <charset val="128"/>
    </font>
    <font>
      <sz val="8"/>
      <color theme="1" tint="0.24994659260841701"/>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11"/>
      <color rgb="FF990033"/>
      <name val="ＭＳ Ｐ明朝"/>
      <family val="1"/>
      <charset val="128"/>
    </font>
    <font>
      <b/>
      <sz val="12"/>
      <color rgb="FF0000CC"/>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rgb="FF0000CC"/>
      <name val="ＭＳ Ｐ明朝"/>
      <family val="1"/>
      <charset val="128"/>
    </font>
    <font>
      <sz val="7"/>
      <color rgb="FF0000CC"/>
      <name val="ＭＳ Ｐ明朝"/>
      <family val="1"/>
      <charset val="128"/>
    </font>
    <font>
      <sz val="12"/>
      <color rgb="FF0000CC"/>
      <name val="ＭＳ Ｐ明朝"/>
      <family val="1"/>
      <charset val="128"/>
    </font>
    <font>
      <sz val="9"/>
      <color rgb="FF0000CC"/>
      <name val="ＭＳ Ｐ明朝"/>
      <family val="1"/>
      <charset val="128"/>
    </font>
    <font>
      <sz val="10"/>
      <color rgb="FFCC00CC"/>
      <name val="ＭＳ Ｐゴシック"/>
      <family val="3"/>
      <charset val="128"/>
      <scheme val="minor"/>
    </font>
    <font>
      <sz val="9"/>
      <color rgb="FFCC00CC"/>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6"/>
      <color theme="1"/>
      <name val="ＭＳ Ｐゴシック"/>
      <family val="3"/>
      <charset val="128"/>
      <scheme val="minor"/>
    </font>
    <font>
      <b/>
      <sz val="10"/>
      <color rgb="FFCC00CC"/>
      <name val="ＭＳ Ｐゴシック"/>
      <family val="3"/>
      <charset val="128"/>
      <scheme val="minor"/>
    </font>
    <font>
      <b/>
      <sz val="8"/>
      <color indexed="12"/>
      <name val="ＭＳ Ｐゴシック"/>
      <family val="3"/>
      <charset val="128"/>
    </font>
    <font>
      <b/>
      <sz val="8"/>
      <color indexed="14"/>
      <name val="ＭＳ Ｐゴシック"/>
      <family val="3"/>
      <charset val="128"/>
    </font>
  </fonts>
  <fills count="22">
    <fill>
      <patternFill patternType="none"/>
    </fill>
    <fill>
      <patternFill patternType="gray125"/>
    </fill>
    <fill>
      <patternFill patternType="solid">
        <fgColor theme="3" tint="0.79998168889431442"/>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DEAF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2" tint="-0.2499465926084170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7E2EE"/>
        <bgColor indexed="64"/>
      </patternFill>
    </fill>
  </fills>
  <borders count="2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double">
        <color auto="1"/>
      </top>
      <bottom style="medium">
        <color auto="1"/>
      </bottom>
      <diagonal/>
    </border>
    <border>
      <left/>
      <right/>
      <top style="medium">
        <color auto="1"/>
      </top>
      <bottom style="medium">
        <color auto="1"/>
      </bottom>
      <diagonal/>
    </border>
    <border>
      <left/>
      <right/>
      <top style="medium">
        <color auto="1"/>
      </top>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right/>
      <top/>
      <bottom style="thin">
        <color auto="1"/>
      </bottom>
      <diagonal/>
    </border>
    <border>
      <left/>
      <right style="medium">
        <color auto="1"/>
      </right>
      <top/>
      <bottom style="thin">
        <color auto="1"/>
      </bottom>
      <diagonal/>
    </border>
    <border>
      <left/>
      <right/>
      <top/>
      <bottom style="hair">
        <color auto="1"/>
      </bottom>
      <diagonal/>
    </border>
    <border>
      <left/>
      <right/>
      <top style="hair">
        <color auto="1"/>
      </top>
      <bottom style="hair">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diagonal/>
    </border>
    <border>
      <left/>
      <right/>
      <top style="hair">
        <color auto="1"/>
      </top>
      <bottom/>
      <diagonal/>
    </border>
    <border>
      <left/>
      <right style="medium">
        <color auto="1"/>
      </right>
      <top style="hair">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double">
        <color theme="5"/>
      </left>
      <right/>
      <top/>
      <bottom/>
      <diagonal/>
    </border>
    <border>
      <left/>
      <right style="medium">
        <color auto="1"/>
      </right>
      <top style="thin">
        <color auto="1"/>
      </top>
      <bottom style="medium">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ck">
        <color theme="9" tint="-0.24994659260841701"/>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right style="thin">
        <color auto="1"/>
      </right>
      <top style="double">
        <color auto="1"/>
      </top>
      <bottom style="medium">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6600"/>
      </left>
      <right/>
      <top style="thick">
        <color rgb="FF006600"/>
      </top>
      <bottom style="thick">
        <color rgb="FF006600"/>
      </bottom>
      <diagonal/>
    </border>
    <border>
      <left/>
      <right/>
      <top style="thick">
        <color rgb="FF006600"/>
      </top>
      <bottom style="thick">
        <color rgb="FF006600"/>
      </bottom>
      <diagonal/>
    </border>
    <border>
      <left/>
      <right style="thick">
        <color rgb="FF006600"/>
      </right>
      <top style="thick">
        <color rgb="FF006600"/>
      </top>
      <bottom style="thick">
        <color rgb="FF006600"/>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top style="hair">
        <color auto="1"/>
      </top>
      <bottom/>
      <diagonal/>
    </border>
    <border>
      <left/>
      <right style="thin">
        <color auto="1"/>
      </right>
      <top style="hair">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1"/>
      </left>
      <right/>
      <top style="hair">
        <color auto="1"/>
      </top>
      <bottom style="thin">
        <color theme="1"/>
      </bottom>
      <diagonal/>
    </border>
    <border>
      <left/>
      <right/>
      <top style="hair">
        <color auto="1"/>
      </top>
      <bottom style="thin">
        <color theme="1"/>
      </bottom>
      <diagonal/>
    </border>
    <border>
      <left/>
      <right style="medium">
        <color auto="1"/>
      </right>
      <top style="hair">
        <color auto="1"/>
      </top>
      <bottom style="thin">
        <color theme="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hair">
        <color auto="1"/>
      </top>
      <bottom style="hair">
        <color auto="1"/>
      </bottom>
      <diagonal/>
    </border>
    <border>
      <left style="thin">
        <color theme="1"/>
      </left>
      <right/>
      <top style="hair">
        <color auto="1"/>
      </top>
      <bottom style="hair">
        <color auto="1"/>
      </bottom>
      <diagonal/>
    </border>
    <border>
      <left/>
      <right style="medium">
        <color auto="1"/>
      </right>
      <top style="hair">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double">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style="hair">
        <color auto="1"/>
      </bottom>
      <diagonal/>
    </border>
    <border>
      <left/>
      <right style="medium">
        <color auto="1"/>
      </right>
      <top style="thin">
        <color theme="1"/>
      </top>
      <bottom style="hair">
        <color auto="1"/>
      </bottom>
      <diagonal/>
    </border>
    <border>
      <left style="thin">
        <color theme="1"/>
      </left>
      <right/>
      <top/>
      <bottom style="medium">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hair">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right/>
      <top style="medium">
        <color rgb="FF006600"/>
      </top>
      <bottom style="medium">
        <color rgb="FF006600"/>
      </bottom>
      <diagonal/>
    </border>
    <border>
      <left style="thin">
        <color rgb="FF006600"/>
      </left>
      <right style="medium">
        <color rgb="FF006600"/>
      </right>
      <top style="medium">
        <color rgb="FF006600"/>
      </top>
      <bottom style="medium">
        <color rgb="FF006600"/>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tted">
        <color auto="1"/>
      </left>
      <right style="dotted">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dotted">
        <color auto="1"/>
      </right>
      <top/>
      <bottom/>
      <diagonal/>
    </border>
    <border>
      <left style="dotted">
        <color auto="1"/>
      </left>
      <right style="dotted">
        <color auto="1"/>
      </right>
      <top/>
      <bottom/>
      <diagonal/>
    </border>
    <border>
      <left style="dotted">
        <color auto="1"/>
      </left>
      <right/>
      <top/>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auto="1"/>
      </right>
      <top style="thin">
        <color theme="1"/>
      </top>
      <bottom style="thin">
        <color theme="1"/>
      </bottom>
      <diagonal/>
    </border>
    <border>
      <left style="thin">
        <color auto="1"/>
      </left>
      <right style="thin">
        <color auto="1"/>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medium">
        <color auto="1"/>
      </right>
      <top style="dotted">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bottom style="thin">
        <color auto="1"/>
      </bottom>
      <diagonal/>
    </border>
    <border>
      <left style="thin">
        <color auto="1"/>
      </left>
      <right style="medium">
        <color auto="1"/>
      </right>
      <top/>
      <bottom/>
      <diagonal/>
    </border>
    <border>
      <left/>
      <right style="medium">
        <color auto="1"/>
      </right>
      <top style="thin">
        <color auto="1"/>
      </top>
      <bottom style="dotted">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medium">
        <color auto="1"/>
      </right>
      <top style="double">
        <color auto="1"/>
      </top>
      <bottom/>
      <diagonal/>
    </border>
    <border>
      <left style="thin">
        <color theme="1"/>
      </left>
      <right/>
      <top style="thin">
        <color auto="1"/>
      </top>
      <bottom style="medium">
        <color auto="1"/>
      </bottom>
      <diagonal/>
    </border>
    <border>
      <left style="double">
        <color theme="5"/>
      </left>
      <right/>
      <top style="double">
        <color theme="5"/>
      </top>
      <bottom style="double">
        <color theme="5"/>
      </bottom>
      <diagonal/>
    </border>
    <border>
      <left/>
      <right/>
      <top style="double">
        <color theme="5"/>
      </top>
      <bottom style="double">
        <color theme="5"/>
      </bottom>
      <diagonal/>
    </border>
    <border>
      <left/>
      <right style="double">
        <color theme="5"/>
      </right>
      <top style="double">
        <color theme="5"/>
      </top>
      <bottom style="double">
        <color theme="5"/>
      </bottom>
      <diagonal/>
    </border>
    <border>
      <left/>
      <right style="medium">
        <color auto="1"/>
      </right>
      <top/>
      <bottom style="hair">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right style="thin">
        <color auto="1"/>
      </right>
      <top style="dotted">
        <color auto="1"/>
      </top>
      <bottom style="double">
        <color auto="1"/>
      </bottom>
      <diagonal/>
    </border>
    <border>
      <left style="medium">
        <color auto="1"/>
      </left>
      <right/>
      <top/>
      <bottom style="dotted">
        <color auto="1"/>
      </bottom>
      <diagonal/>
    </border>
    <border>
      <left style="medium">
        <color auto="1"/>
      </left>
      <right/>
      <top style="dotted">
        <color auto="1"/>
      </top>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thin">
        <color auto="1"/>
      </right>
      <top style="dotted">
        <color auto="1"/>
      </top>
      <bottom style="thin">
        <color auto="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16">
    <xf numFmtId="0" fontId="0" fillId="0" borderId="0" xfId="0">
      <alignment vertical="center"/>
    </xf>
    <xf numFmtId="0" fontId="0" fillId="0" borderId="0" xfId="0"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5" borderId="20" xfId="0" applyFill="1" applyBorder="1" applyAlignment="1">
      <alignment vertical="center" shrinkToFit="1"/>
    </xf>
    <xf numFmtId="0" fontId="11" fillId="5" borderId="20" xfId="0" applyFont="1" applyFill="1" applyBorder="1" applyAlignment="1">
      <alignment vertical="center" shrinkToFit="1"/>
    </xf>
    <xf numFmtId="0" fontId="11" fillId="5" borderId="20" xfId="0" applyFont="1" applyFill="1" applyBorder="1" applyAlignment="1">
      <alignment horizontal="right" vertical="center" shrinkToFit="1"/>
    </xf>
    <xf numFmtId="0" fontId="10" fillId="5" borderId="20" xfId="0" applyFont="1" applyFill="1" applyBorder="1" applyAlignment="1">
      <alignment vertical="center" shrinkToFit="1"/>
    </xf>
    <xf numFmtId="0" fontId="10" fillId="5" borderId="20" xfId="0" applyFont="1" applyFill="1" applyBorder="1" applyAlignment="1">
      <alignment horizontal="right" vertical="center" shrinkToFit="1"/>
    </xf>
    <xf numFmtId="0" fontId="0" fillId="5" borderId="21" xfId="0" applyFill="1" applyBorder="1" applyAlignment="1">
      <alignment vertical="center" shrinkToFit="1"/>
    </xf>
    <xf numFmtId="0" fontId="11" fillId="5" borderId="21" xfId="0" applyFont="1" applyFill="1" applyBorder="1" applyAlignment="1">
      <alignment vertical="center" shrinkToFit="1"/>
    </xf>
    <xf numFmtId="0" fontId="11" fillId="5" borderId="21" xfId="0" applyFont="1" applyFill="1" applyBorder="1" applyAlignment="1">
      <alignment horizontal="right" vertical="center" shrinkToFit="1"/>
    </xf>
    <xf numFmtId="0" fontId="10" fillId="5" borderId="21" xfId="0" applyFont="1" applyFill="1" applyBorder="1" applyAlignment="1">
      <alignment vertical="center" shrinkToFit="1"/>
    </xf>
    <xf numFmtId="0" fontId="10" fillId="5" borderId="21" xfId="0" applyFont="1" applyFill="1" applyBorder="1" applyAlignment="1">
      <alignment horizontal="right" vertical="center" shrinkToFit="1"/>
    </xf>
    <xf numFmtId="0" fontId="0" fillId="0" borderId="22" xfId="0" applyBorder="1" applyAlignment="1">
      <alignment vertical="center" shrinkToFit="1"/>
    </xf>
    <xf numFmtId="0" fontId="0" fillId="0" borderId="28" xfId="0" applyBorder="1" applyAlignment="1">
      <alignment vertical="center" shrinkToFit="1"/>
    </xf>
    <xf numFmtId="0" fontId="13" fillId="4" borderId="28" xfId="0" applyFont="1" applyFill="1" applyBorder="1" applyAlignment="1">
      <alignment horizontal="right" vertical="center" shrinkToFit="1"/>
    </xf>
    <xf numFmtId="0" fontId="0" fillId="0" borderId="29" xfId="0" applyBorder="1" applyAlignment="1">
      <alignment vertical="center" shrinkToFit="1"/>
    </xf>
    <xf numFmtId="0" fontId="0" fillId="5" borderId="25" xfId="0" applyFill="1" applyBorder="1" applyAlignment="1">
      <alignment vertical="center" shrinkToFit="1"/>
    </xf>
    <xf numFmtId="0" fontId="0" fillId="5" borderId="20" xfId="0" applyFill="1" applyBorder="1" applyAlignment="1">
      <alignment horizontal="center" vertical="center" shrinkToFit="1"/>
    </xf>
    <xf numFmtId="0" fontId="5" fillId="5" borderId="20" xfId="0" applyFont="1" applyFill="1" applyBorder="1" applyAlignment="1">
      <alignment vertical="center" shrinkToFit="1"/>
    </xf>
    <xf numFmtId="0" fontId="0" fillId="5" borderId="21" xfId="0" applyFill="1" applyBorder="1" applyAlignment="1">
      <alignment horizontal="center" vertical="center" shrinkToFit="1"/>
    </xf>
    <xf numFmtId="0" fontId="0" fillId="5" borderId="26" xfId="0" applyFill="1" applyBorder="1" applyAlignment="1">
      <alignment vertical="center" shrinkToFit="1"/>
    </xf>
    <xf numFmtId="0" fontId="5" fillId="5" borderId="27" xfId="0" applyFont="1" applyFill="1" applyBorder="1" applyAlignment="1">
      <alignment vertical="center" shrinkToFit="1"/>
    </xf>
    <xf numFmtId="0" fontId="0" fillId="5" borderId="27" xfId="0" applyFill="1" applyBorder="1" applyAlignment="1">
      <alignment vertical="center" shrinkToFit="1"/>
    </xf>
    <xf numFmtId="0" fontId="0" fillId="5" borderId="27" xfId="0" applyFill="1" applyBorder="1" applyAlignment="1">
      <alignment horizontal="center" vertical="center" shrinkToFit="1"/>
    </xf>
    <xf numFmtId="0" fontId="0" fillId="0" borderId="0" xfId="0" applyBorder="1" applyAlignment="1">
      <alignment vertical="center" shrinkToFit="1"/>
    </xf>
    <xf numFmtId="0" fontId="2" fillId="0" borderId="13" xfId="0" applyFont="1" applyBorder="1" applyAlignment="1">
      <alignment horizontal="center" vertical="center" shrinkToFit="1"/>
    </xf>
    <xf numFmtId="0" fontId="3" fillId="0" borderId="13" xfId="0" applyFont="1" applyBorder="1" applyAlignment="1">
      <alignment horizontal="center" vertical="center" shrinkToFit="1"/>
    </xf>
    <xf numFmtId="0" fontId="0" fillId="5" borderId="13" xfId="0" applyFill="1" applyBorder="1" applyAlignment="1">
      <alignment horizontal="center" vertical="center" shrinkToFit="1"/>
    </xf>
    <xf numFmtId="0" fontId="3" fillId="0" borderId="28" xfId="0" applyFont="1" applyBorder="1" applyAlignment="1">
      <alignment horizontal="center" vertical="center" shrinkToFit="1"/>
    </xf>
    <xf numFmtId="0" fontId="5" fillId="5" borderId="48" xfId="0" applyFont="1" applyFill="1" applyBorder="1" applyAlignment="1">
      <alignment vertical="center" shrinkToFit="1"/>
    </xf>
    <xf numFmtId="0" fontId="0" fillId="0" borderId="0" xfId="0" applyBorder="1" applyAlignment="1">
      <alignment vertical="top" wrapText="1" shrinkToFit="1"/>
    </xf>
    <xf numFmtId="0" fontId="0" fillId="0" borderId="25" xfId="0" applyBorder="1" applyAlignment="1">
      <alignment vertical="top" wrapText="1" shrinkToFit="1"/>
    </xf>
    <xf numFmtId="0" fontId="0" fillId="0" borderId="22" xfId="0" applyBorder="1" applyAlignment="1">
      <alignment vertical="top" wrapText="1" shrinkToFit="1"/>
    </xf>
    <xf numFmtId="0" fontId="0" fillId="0" borderId="45" xfId="0" applyBorder="1" applyAlignment="1">
      <alignment vertical="center" shrinkToFit="1"/>
    </xf>
    <xf numFmtId="4" fontId="0" fillId="0" borderId="0" xfId="0" applyNumberFormat="1" applyAlignment="1">
      <alignment vertical="center"/>
    </xf>
    <xf numFmtId="0" fontId="4" fillId="8" borderId="52" xfId="0" applyFont="1" applyFill="1" applyBorder="1" applyAlignment="1">
      <alignment horizontal="right" vertical="center" shrinkToFit="1"/>
    </xf>
    <xf numFmtId="0" fontId="0" fillId="0" borderId="56" xfId="0" applyBorder="1" applyAlignment="1">
      <alignment horizontal="right" vertical="center"/>
    </xf>
    <xf numFmtId="0" fontId="0" fillId="0" borderId="25" xfId="0" applyBorder="1" applyAlignment="1">
      <alignment horizontal="right" vertical="center"/>
    </xf>
    <xf numFmtId="0" fontId="0" fillId="0" borderId="22" xfId="0" applyFont="1" applyBorder="1" applyAlignment="1">
      <alignment vertical="center" shrinkToFit="1"/>
    </xf>
    <xf numFmtId="0" fontId="6" fillId="0" borderId="25" xfId="0" applyFont="1" applyBorder="1" applyAlignment="1">
      <alignment horizontal="right" vertical="center" shrinkToFit="1"/>
    </xf>
    <xf numFmtId="177" fontId="24" fillId="4" borderId="0" xfId="0" applyNumberFormat="1" applyFont="1" applyFill="1" applyBorder="1" applyAlignment="1">
      <alignment horizontal="center" vertical="center" shrinkToFit="1"/>
    </xf>
    <xf numFmtId="178" fontId="24" fillId="4" borderId="0" xfId="0" applyNumberFormat="1" applyFont="1" applyFill="1" applyBorder="1" applyAlignment="1">
      <alignment horizontal="center" vertical="center" shrinkToFit="1"/>
    </xf>
    <xf numFmtId="0" fontId="31" fillId="0" borderId="0" xfId="0" applyFont="1" applyAlignment="1">
      <alignment horizontal="center" vertical="center" shrinkToFit="1"/>
    </xf>
    <xf numFmtId="0" fontId="0" fillId="0" borderId="0" xfId="0" applyNumberFormat="1" applyAlignment="1">
      <alignment horizontal="center" vertical="center" shrinkToFit="1"/>
    </xf>
    <xf numFmtId="176" fontId="0" fillId="0" borderId="0" xfId="0" applyNumberFormat="1" applyAlignment="1">
      <alignment horizontal="center" vertical="center" shrinkToFit="1"/>
    </xf>
    <xf numFmtId="0" fontId="0" fillId="0" borderId="0" xfId="0" applyAlignment="1">
      <alignment horizontal="center" vertical="center"/>
    </xf>
    <xf numFmtId="181" fontId="38" fillId="0" borderId="0" xfId="0" applyNumberFormat="1" applyFont="1" applyAlignment="1">
      <alignment horizontal="center" vertical="center" shrinkToFit="1"/>
    </xf>
    <xf numFmtId="57" fontId="37" fillId="0" borderId="61" xfId="0" applyNumberFormat="1" applyFont="1" applyBorder="1" applyAlignment="1">
      <alignment horizontal="center" vertical="center" shrinkToFit="1"/>
    </xf>
    <xf numFmtId="0" fontId="37" fillId="0" borderId="62" xfId="0" applyFont="1" applyBorder="1" applyAlignment="1">
      <alignment horizontal="center" vertical="center" shrinkToFit="1"/>
    </xf>
    <xf numFmtId="0" fontId="0" fillId="0" borderId="61" xfId="0" applyBorder="1" applyAlignment="1">
      <alignment horizontal="right" vertical="center" shrinkToFit="1"/>
    </xf>
    <xf numFmtId="57" fontId="0" fillId="0" borderId="62" xfId="0" applyNumberFormat="1" applyBorder="1" applyAlignment="1">
      <alignment horizontal="center" vertical="center" shrinkToFit="1"/>
    </xf>
    <xf numFmtId="179" fontId="0" fillId="0" borderId="61" xfId="1" applyNumberFormat="1" applyFont="1" applyBorder="1" applyAlignment="1">
      <alignment horizontal="center" vertical="center" shrinkToFit="1"/>
    </xf>
    <xf numFmtId="0" fontId="0" fillId="11" borderId="39" xfId="0" applyFill="1" applyBorder="1" applyAlignment="1">
      <alignment horizontal="right" vertical="center" shrinkToFit="1"/>
    </xf>
    <xf numFmtId="0" fontId="0" fillId="11" borderId="19" xfId="0" applyFill="1" applyBorder="1" applyAlignment="1">
      <alignment vertical="center" shrinkToFit="1"/>
    </xf>
    <xf numFmtId="181" fontId="0" fillId="0" borderId="0" xfId="0" applyNumberFormat="1" applyAlignment="1">
      <alignment horizontal="center" vertical="center" shrinkToFit="1"/>
    </xf>
    <xf numFmtId="0" fontId="41" fillId="0" borderId="0" xfId="0" applyFont="1" applyAlignment="1">
      <alignment horizontal="center" vertical="center" wrapText="1" shrinkToFit="1"/>
    </xf>
    <xf numFmtId="181" fontId="42" fillId="0" borderId="0" xfId="0" applyNumberFormat="1" applyFont="1" applyAlignment="1">
      <alignment horizontal="center" vertical="center" wrapText="1"/>
    </xf>
    <xf numFmtId="181" fontId="39" fillId="0" borderId="1" xfId="0" applyNumberFormat="1" applyFont="1" applyBorder="1" applyAlignment="1">
      <alignment horizontal="center" vertical="center" shrinkToFit="1"/>
    </xf>
    <xf numFmtId="181" fontId="39" fillId="0" borderId="1" xfId="0" applyNumberFormat="1" applyFont="1" applyBorder="1" applyAlignment="1">
      <alignment horizontal="center"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43" fillId="0" borderId="0" xfId="0" applyFont="1" applyAlignment="1">
      <alignment horizontal="right"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176" fontId="39" fillId="0" borderId="0" xfId="0" applyNumberFormat="1" applyFont="1" applyAlignment="1">
      <alignment vertical="center" shrinkToFit="1"/>
    </xf>
    <xf numFmtId="177" fontId="44" fillId="4" borderId="0" xfId="0" applyNumberFormat="1" applyFont="1" applyFill="1" applyBorder="1" applyAlignment="1">
      <alignment horizontal="center" vertical="center" shrinkToFit="1"/>
    </xf>
    <xf numFmtId="178" fontId="44" fillId="4" borderId="0" xfId="0" applyNumberFormat="1" applyFont="1" applyFill="1" applyBorder="1" applyAlignment="1">
      <alignment horizontal="center" vertical="center" shrinkToFit="1"/>
    </xf>
    <xf numFmtId="0" fontId="0" fillId="11" borderId="18" xfId="0" applyFill="1" applyBorder="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xf>
    <xf numFmtId="0" fontId="46" fillId="8" borderId="72" xfId="0" applyFont="1" applyFill="1" applyBorder="1" applyAlignment="1">
      <alignment horizontal="center" vertical="center" shrinkToFit="1"/>
    </xf>
    <xf numFmtId="0" fontId="47" fillId="8" borderId="73" xfId="0" applyFont="1" applyFill="1" applyBorder="1" applyAlignment="1">
      <alignment horizontal="center" vertical="center" shrinkToFit="1"/>
    </xf>
    <xf numFmtId="0" fontId="47" fillId="8" borderId="26" xfId="0" applyFont="1" applyFill="1" applyBorder="1" applyAlignment="1">
      <alignment horizontal="center" vertical="center" shrinkToFit="1"/>
    </xf>
    <xf numFmtId="0" fontId="47" fillId="8" borderId="37" xfId="0" applyFont="1" applyFill="1" applyBorder="1" applyAlignment="1">
      <alignment horizontal="center" vertical="center" shrinkToFit="1"/>
    </xf>
    <xf numFmtId="0" fontId="0" fillId="0" borderId="0" xfId="0" applyAlignment="1">
      <alignment horizontal="center" vertical="center" shrinkToFit="1"/>
    </xf>
    <xf numFmtId="0" fontId="0" fillId="11" borderId="18" xfId="0" applyFill="1" applyBorder="1" applyAlignment="1">
      <alignment horizontal="center" vertical="center" shrinkToFit="1"/>
    </xf>
    <xf numFmtId="0" fontId="0" fillId="0" borderId="28" xfId="0" applyBorder="1" applyAlignment="1">
      <alignment horizontal="right" vertical="center" shrinkToFit="1"/>
    </xf>
    <xf numFmtId="0" fontId="0" fillId="0" borderId="0" xfId="0" applyBorder="1" applyAlignment="1">
      <alignment horizontal="right" vertical="center"/>
    </xf>
    <xf numFmtId="0" fontId="5" fillId="12" borderId="80" xfId="0" applyFont="1" applyFill="1" applyBorder="1" applyAlignment="1">
      <alignment horizontal="center" vertical="center" shrinkToFit="1"/>
    </xf>
    <xf numFmtId="0" fontId="50" fillId="0" borderId="0" xfId="0" applyFont="1" applyAlignment="1">
      <alignment vertical="center" shrinkToFit="1"/>
    </xf>
    <xf numFmtId="4" fontId="50" fillId="0" borderId="0" xfId="0" applyNumberFormat="1" applyFont="1" applyAlignment="1">
      <alignment vertical="center"/>
    </xf>
    <xf numFmtId="0" fontId="0" fillId="0" borderId="28" xfId="0" applyFill="1" applyBorder="1" applyAlignment="1">
      <alignment vertical="center" shrinkToFit="1"/>
    </xf>
    <xf numFmtId="0" fontId="11" fillId="0" borderId="3" xfId="0" applyFont="1" applyFill="1" applyBorder="1" applyAlignment="1">
      <alignment horizontal="right" vertical="center" shrinkToFit="1"/>
    </xf>
    <xf numFmtId="0" fontId="48" fillId="0" borderId="6" xfId="0" applyFont="1" applyFill="1" applyBorder="1" applyAlignment="1">
      <alignment horizontal="right" vertical="center" shrinkToFit="1"/>
    </xf>
    <xf numFmtId="0" fontId="48" fillId="0" borderId="60" xfId="0" applyFont="1" applyFill="1" applyBorder="1" applyAlignment="1">
      <alignment horizontal="right" vertical="center" shrinkToFit="1"/>
    </xf>
    <xf numFmtId="0" fontId="10" fillId="0" borderId="107" xfId="0" applyFont="1" applyFill="1" applyBorder="1" applyAlignment="1">
      <alignment vertical="center" shrinkToFit="1"/>
    </xf>
    <xf numFmtId="0" fontId="11" fillId="0" borderId="71" xfId="0" applyFont="1" applyFill="1" applyBorder="1" applyAlignment="1">
      <alignment horizontal="right" vertical="center" shrinkToFit="1"/>
    </xf>
    <xf numFmtId="0" fontId="11" fillId="0" borderId="102" xfId="0" applyFont="1" applyFill="1" applyBorder="1" applyAlignment="1">
      <alignment horizontal="right" vertical="center" shrinkToFit="1"/>
    </xf>
    <xf numFmtId="0" fontId="11" fillId="0" borderId="118" xfId="0" applyFont="1" applyFill="1" applyBorder="1" applyAlignment="1">
      <alignment horizontal="right" vertical="center" shrinkToFit="1"/>
    </xf>
    <xf numFmtId="0" fontId="11" fillId="0" borderId="63" xfId="0" applyFont="1" applyFill="1" applyBorder="1" applyAlignment="1">
      <alignment horizontal="right" vertical="center" shrinkToFit="1"/>
    </xf>
    <xf numFmtId="0" fontId="11" fillId="0" borderId="55" xfId="0" applyFont="1" applyFill="1" applyBorder="1" applyAlignment="1">
      <alignment horizontal="right" vertical="center" shrinkToFit="1"/>
    </xf>
    <xf numFmtId="0" fontId="11" fillId="0" borderId="103" xfId="0" applyFont="1" applyFill="1" applyBorder="1" applyAlignment="1">
      <alignment horizontal="right" vertical="center" shrinkToFit="1"/>
    </xf>
    <xf numFmtId="0" fontId="11" fillId="0" borderId="125" xfId="0" applyFont="1" applyFill="1" applyBorder="1" applyAlignment="1">
      <alignment horizontal="right" vertical="center" shrinkToFit="1"/>
    </xf>
    <xf numFmtId="0" fontId="11" fillId="0" borderId="16" xfId="0" applyFont="1" applyFill="1" applyBorder="1" applyAlignment="1">
      <alignment vertical="center" shrinkToFit="1"/>
    </xf>
    <xf numFmtId="0" fontId="11" fillId="0" borderId="17" xfId="0" applyFont="1" applyFill="1" applyBorder="1" applyAlignment="1">
      <alignment horizontal="right" vertical="center" shrinkToFit="1"/>
    </xf>
    <xf numFmtId="0" fontId="11" fillId="0" borderId="115" xfId="0" applyFont="1" applyFill="1" applyBorder="1" applyAlignment="1">
      <alignment horizontal="right" vertical="center" shrinkToFit="1"/>
    </xf>
    <xf numFmtId="0" fontId="11" fillId="0" borderId="134" xfId="0" applyFont="1" applyFill="1" applyBorder="1" applyAlignment="1">
      <alignment horizontal="right" vertical="center" shrinkToFit="1"/>
    </xf>
    <xf numFmtId="0" fontId="10" fillId="0" borderId="108" xfId="0" applyFont="1" applyFill="1" applyBorder="1" applyAlignment="1">
      <alignment vertical="center" shrinkToFit="1"/>
    </xf>
    <xf numFmtId="0" fontId="10" fillId="0" borderId="110" xfId="0" applyFont="1" applyFill="1" applyBorder="1" applyAlignment="1">
      <alignment horizontal="right" vertical="center" shrinkToFit="1"/>
    </xf>
    <xf numFmtId="0" fontId="10" fillId="0" borderId="102" xfId="0" applyFont="1" applyFill="1" applyBorder="1" applyAlignment="1">
      <alignment vertical="center" shrinkToFit="1"/>
    </xf>
    <xf numFmtId="0" fontId="10" fillId="0" borderId="120" xfId="0" applyFont="1" applyFill="1" applyBorder="1" applyAlignment="1">
      <alignment vertical="center" shrinkToFit="1"/>
    </xf>
    <xf numFmtId="0" fontId="10" fillId="0" borderId="103" xfId="0" applyFont="1" applyFill="1" applyBorder="1" applyAlignment="1">
      <alignment horizontal="right" vertical="center" shrinkToFit="1"/>
    </xf>
    <xf numFmtId="0" fontId="10" fillId="0" borderId="121" xfId="0" applyFont="1" applyFill="1" applyBorder="1" applyAlignment="1">
      <alignment horizontal="right" vertical="center" shrinkToFit="1"/>
    </xf>
    <xf numFmtId="0" fontId="10" fillId="0" borderId="105" xfId="0" applyFont="1" applyFill="1" applyBorder="1" applyAlignment="1">
      <alignment vertical="center" shrinkToFit="1"/>
    </xf>
    <xf numFmtId="0" fontId="11" fillId="0" borderId="36" xfId="0" applyFont="1" applyFill="1" applyBorder="1" applyAlignment="1">
      <alignment vertical="center" shrinkToFit="1"/>
    </xf>
    <xf numFmtId="0" fontId="11" fillId="0" borderId="137" xfId="0" applyFont="1" applyFill="1" applyBorder="1" applyAlignment="1">
      <alignment vertical="center" shrinkToFit="1"/>
    </xf>
    <xf numFmtId="0" fontId="11" fillId="0" borderId="75" xfId="0" applyFont="1" applyFill="1" applyBorder="1" applyAlignment="1">
      <alignment horizontal="right" vertical="center" shrinkToFit="1"/>
    </xf>
    <xf numFmtId="0" fontId="9" fillId="0" borderId="63" xfId="0" applyFont="1" applyFill="1" applyBorder="1" applyAlignment="1">
      <alignment horizontal="right" vertical="center" shrinkToFit="1"/>
    </xf>
    <xf numFmtId="0" fontId="9" fillId="0" borderId="136" xfId="0" applyFont="1" applyFill="1" applyBorder="1" applyAlignment="1">
      <alignment horizontal="right" vertical="center" shrinkToFit="1"/>
    </xf>
    <xf numFmtId="0" fontId="8" fillId="0" borderId="107" xfId="0" applyFont="1" applyFill="1" applyBorder="1" applyAlignment="1">
      <alignment horizontal="left" vertical="center" shrinkToFit="1"/>
    </xf>
    <xf numFmtId="0" fontId="9" fillId="0" borderId="71" xfId="0" applyFont="1" applyFill="1" applyBorder="1" applyAlignment="1">
      <alignment horizontal="right" vertical="center" shrinkToFit="1"/>
    </xf>
    <xf numFmtId="0" fontId="9" fillId="0" borderId="102" xfId="0" applyFont="1" applyFill="1" applyBorder="1" applyAlignment="1">
      <alignment horizontal="right" vertical="center" shrinkToFit="1"/>
    </xf>
    <xf numFmtId="0" fontId="9" fillId="0" borderId="118" xfId="0" applyFont="1" applyFill="1" applyBorder="1" applyAlignment="1">
      <alignment horizontal="right" vertical="center" shrinkToFit="1"/>
    </xf>
    <xf numFmtId="0" fontId="11" fillId="0" borderId="135" xfId="0" applyFont="1" applyFill="1" applyBorder="1" applyAlignment="1">
      <alignment vertical="center" shrinkToFit="1"/>
    </xf>
    <xf numFmtId="0" fontId="11" fillId="0" borderId="28" xfId="0" applyFont="1" applyFill="1" applyBorder="1" applyAlignment="1">
      <alignment horizontal="right" vertical="center" shrinkToFit="1"/>
    </xf>
    <xf numFmtId="0" fontId="0" fillId="0" borderId="28" xfId="0" applyFill="1" applyBorder="1" applyAlignment="1">
      <alignment horizontal="center" vertical="center" shrinkToFit="1"/>
    </xf>
    <xf numFmtId="0" fontId="10" fillId="0" borderId="28" xfId="0" applyFont="1" applyFill="1" applyBorder="1" applyAlignment="1">
      <alignment vertical="center" shrinkToFit="1"/>
    </xf>
    <xf numFmtId="0" fontId="10" fillId="0" borderId="28" xfId="0" applyFont="1" applyFill="1" applyBorder="1" applyAlignment="1">
      <alignment horizontal="right" vertical="center" shrinkToFit="1"/>
    </xf>
    <xf numFmtId="181" fontId="51" fillId="0" borderId="0" xfId="0" applyNumberFormat="1" applyFont="1" applyAlignment="1">
      <alignment horizontal="center" vertical="center" shrinkToFit="1"/>
    </xf>
    <xf numFmtId="0" fontId="37" fillId="0" borderId="62" xfId="0" applyFont="1" applyBorder="1" applyAlignment="1">
      <alignment vertical="center" shrinkToFit="1"/>
    </xf>
    <xf numFmtId="0" fontId="4" fillId="0" borderId="0" xfId="0" applyFont="1" applyAlignment="1">
      <alignment horizontal="center" shrinkToFit="1"/>
    </xf>
    <xf numFmtId="0" fontId="5" fillId="0" borderId="0" xfId="0" applyFont="1" applyAlignment="1">
      <alignment horizontal="center" shrinkToFi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52" fillId="0" borderId="0" xfId="0" applyFont="1" applyAlignment="1">
      <alignment horizontal="center" vertical="center" wrapText="1" shrinkToFit="1"/>
    </xf>
    <xf numFmtId="0" fontId="0" fillId="0" borderId="122" xfId="0" applyBorder="1" applyAlignment="1">
      <alignment horizontal="center" vertical="center"/>
    </xf>
    <xf numFmtId="0" fontId="0" fillId="0" borderId="146" xfId="0" applyBorder="1" applyAlignment="1">
      <alignment horizontal="center" vertical="center"/>
    </xf>
    <xf numFmtId="0" fontId="51" fillId="10" borderId="145" xfId="0" applyFont="1" applyFill="1" applyBorder="1" applyAlignment="1">
      <alignment horizontal="center" vertical="center"/>
    </xf>
    <xf numFmtId="0" fontId="53" fillId="10" borderId="145" xfId="0" applyFont="1" applyFill="1" applyBorder="1" applyAlignment="1">
      <alignment horizontal="center" vertical="center"/>
    </xf>
    <xf numFmtId="183" fontId="21" fillId="10" borderId="83" xfId="0" applyNumberFormat="1" applyFont="1" applyFill="1" applyBorder="1" applyAlignment="1" applyProtection="1">
      <alignment horizontal="center" vertical="center" shrinkToFit="1"/>
      <protection locked="0"/>
    </xf>
    <xf numFmtId="0" fontId="41" fillId="0" borderId="0" xfId="0" applyFont="1" applyAlignment="1">
      <alignment horizontal="center" vertical="top" wrapText="1" shrinkToFit="1"/>
    </xf>
    <xf numFmtId="0" fontId="21" fillId="10" borderId="0" xfId="0" applyFont="1" applyFill="1" applyAlignment="1" applyProtection="1">
      <alignment vertical="center" shrinkToFit="1"/>
      <protection locked="0"/>
    </xf>
    <xf numFmtId="188" fontId="28" fillId="10" borderId="48" xfId="0" applyNumberFormat="1" applyFont="1" applyFill="1" applyBorder="1" applyAlignment="1" applyProtection="1">
      <alignment horizontal="center" vertical="center" shrinkToFit="1"/>
      <protection locked="0"/>
    </xf>
    <xf numFmtId="188" fontId="28" fillId="10" borderId="28" xfId="0" applyNumberFormat="1" applyFont="1" applyFill="1" applyBorder="1" applyAlignment="1" applyProtection="1">
      <alignment horizontal="center" vertical="center" shrinkToFit="1"/>
      <protection locked="0"/>
    </xf>
    <xf numFmtId="188" fontId="0" fillId="0" borderId="0" xfId="0" applyNumberFormat="1" applyAlignment="1">
      <alignment vertical="center" shrinkToFit="1"/>
    </xf>
    <xf numFmtId="176" fontId="37" fillId="0" borderId="147" xfId="0" applyNumberFormat="1" applyFont="1" applyBorder="1" applyAlignment="1">
      <alignment vertical="center" shrinkToFit="1"/>
    </xf>
    <xf numFmtId="176" fontId="37" fillId="0" borderId="148" xfId="0" applyNumberFormat="1" applyFont="1" applyBorder="1" applyAlignment="1">
      <alignment vertical="center" shrinkToFit="1"/>
    </xf>
    <xf numFmtId="0" fontId="10" fillId="0" borderId="121" xfId="0" applyFont="1" applyFill="1" applyBorder="1" applyAlignment="1">
      <alignment vertical="center" shrinkToFit="1"/>
    </xf>
    <xf numFmtId="0" fontId="30" fillId="0" borderId="21" xfId="0" applyFont="1" applyBorder="1" applyAlignment="1">
      <alignment horizontal="center" vertical="center" shrinkToFit="1"/>
    </xf>
    <xf numFmtId="0" fontId="56" fillId="0" borderId="107" xfId="0" applyFont="1" applyFill="1" applyBorder="1" applyAlignment="1">
      <alignment vertical="center" shrinkToFit="1"/>
    </xf>
    <xf numFmtId="0" fontId="56" fillId="0" borderId="110" xfId="0" applyFont="1" applyFill="1" applyBorder="1" applyAlignment="1">
      <alignment horizontal="right" vertical="center" shrinkToFit="1"/>
    </xf>
    <xf numFmtId="0" fontId="56" fillId="0" borderId="115" xfId="0" applyFont="1" applyFill="1" applyBorder="1" applyAlignment="1">
      <alignment horizontal="right" vertical="center" shrinkToFit="1"/>
    </xf>
    <xf numFmtId="0" fontId="56" fillId="0" borderId="134" xfId="0" applyFont="1" applyFill="1" applyBorder="1" applyAlignment="1">
      <alignment horizontal="right" vertical="center" shrinkToFit="1"/>
    </xf>
    <xf numFmtId="0" fontId="56" fillId="0" borderId="102" xfId="0" applyFont="1" applyFill="1" applyBorder="1" applyAlignment="1">
      <alignment horizontal="right" vertical="center" shrinkToFit="1"/>
    </xf>
    <xf numFmtId="0" fontId="56" fillId="0" borderId="103" xfId="0" applyFont="1" applyFill="1" applyBorder="1" applyAlignment="1">
      <alignment horizontal="right" vertical="center" shrinkToFit="1"/>
    </xf>
    <xf numFmtId="0" fontId="56" fillId="0" borderId="118" xfId="0" applyFont="1" applyFill="1" applyBorder="1" applyAlignment="1">
      <alignment horizontal="right" vertical="center" shrinkToFit="1"/>
    </xf>
    <xf numFmtId="0" fontId="56" fillId="0" borderId="125" xfId="0" applyFont="1" applyFill="1" applyBorder="1" applyAlignment="1">
      <alignment horizontal="right" vertical="center" shrinkToFit="1"/>
    </xf>
    <xf numFmtId="0" fontId="56" fillId="0" borderId="63" xfId="0" applyFont="1" applyFill="1" applyBorder="1" applyAlignment="1">
      <alignment horizontal="right" vertical="center" shrinkToFit="1"/>
    </xf>
    <xf numFmtId="0" fontId="56" fillId="0" borderId="16" xfId="0" applyFont="1" applyFill="1" applyBorder="1" applyAlignment="1">
      <alignment vertical="center" shrinkToFit="1"/>
    </xf>
    <xf numFmtId="0" fontId="56" fillId="0" borderId="17" xfId="0" applyFont="1" applyFill="1" applyBorder="1" applyAlignment="1">
      <alignment horizontal="right" vertical="center" shrinkToFit="1"/>
    </xf>
    <xf numFmtId="0" fontId="56" fillId="0" borderId="102" xfId="0" applyFont="1" applyFill="1" applyBorder="1" applyAlignment="1">
      <alignment vertical="center" shrinkToFit="1"/>
    </xf>
    <xf numFmtId="0" fontId="59" fillId="0" borderId="107" xfId="0" applyFont="1" applyFill="1" applyBorder="1" applyAlignment="1">
      <alignment horizontal="left" vertical="center" shrinkToFit="1"/>
    </xf>
    <xf numFmtId="0" fontId="56" fillId="0" borderId="121" xfId="0" applyFont="1" applyFill="1" applyBorder="1" applyAlignment="1">
      <alignment horizontal="right" vertical="center" shrinkToFit="1"/>
    </xf>
    <xf numFmtId="0" fontId="59" fillId="0" borderId="71" xfId="0" applyFont="1" applyFill="1" applyBorder="1" applyAlignment="1">
      <alignment horizontal="right" vertical="center" shrinkToFit="1"/>
    </xf>
    <xf numFmtId="0" fontId="56" fillId="0" borderId="55" xfId="0" applyFont="1" applyFill="1" applyBorder="1" applyAlignment="1">
      <alignment horizontal="right" vertical="center" shrinkToFit="1"/>
    </xf>
    <xf numFmtId="0" fontId="59" fillId="0" borderId="102" xfId="0" applyFont="1" applyFill="1" applyBorder="1" applyAlignment="1">
      <alignment horizontal="right" vertical="center" shrinkToFit="1"/>
    </xf>
    <xf numFmtId="0" fontId="59" fillId="0" borderId="118" xfId="0" applyFont="1" applyFill="1" applyBorder="1" applyAlignment="1">
      <alignment horizontal="right" vertical="center" shrinkToFit="1"/>
    </xf>
    <xf numFmtId="0" fontId="59" fillId="0" borderId="63" xfId="0" applyFont="1" applyFill="1" applyBorder="1" applyAlignment="1">
      <alignment horizontal="right" vertical="center" shrinkToFit="1"/>
    </xf>
    <xf numFmtId="0" fontId="56" fillId="0" borderId="36" xfId="0" applyFont="1" applyFill="1" applyBorder="1" applyAlignment="1">
      <alignment vertical="center" shrinkToFit="1"/>
    </xf>
    <xf numFmtId="0" fontId="59" fillId="0" borderId="136" xfId="0" applyFont="1" applyFill="1" applyBorder="1" applyAlignment="1">
      <alignment horizontal="right" vertical="center" shrinkToFit="1"/>
    </xf>
    <xf numFmtId="0" fontId="56" fillId="0" borderId="137" xfId="0" applyFont="1" applyFill="1" applyBorder="1" applyAlignment="1">
      <alignment vertical="center" shrinkToFit="1"/>
    </xf>
    <xf numFmtId="0" fontId="56" fillId="0" borderId="75" xfId="0" applyFont="1" applyFill="1" applyBorder="1" applyAlignment="1">
      <alignment horizontal="right" vertical="center" shrinkToFit="1"/>
    </xf>
    <xf numFmtId="0" fontId="56" fillId="0" borderId="135" xfId="0" applyFont="1" applyFill="1" applyBorder="1" applyAlignment="1">
      <alignment vertical="center" shrinkToFit="1"/>
    </xf>
    <xf numFmtId="0" fontId="56" fillId="0" borderId="28" xfId="0" applyFont="1" applyFill="1" applyBorder="1" applyAlignment="1">
      <alignment horizontal="right" vertical="center" shrinkToFit="1"/>
    </xf>
    <xf numFmtId="0" fontId="60" fillId="0" borderId="28" xfId="0" applyFont="1" applyFill="1" applyBorder="1" applyAlignment="1">
      <alignment horizontal="center" vertical="center" shrinkToFit="1"/>
    </xf>
    <xf numFmtId="0" fontId="56" fillId="0" borderId="28" xfId="0" applyFont="1" applyFill="1" applyBorder="1" applyAlignment="1">
      <alignment vertical="center" shrinkToFit="1"/>
    </xf>
    <xf numFmtId="0" fontId="56" fillId="0" borderId="120" xfId="0" applyFont="1" applyFill="1" applyBorder="1" applyAlignment="1">
      <alignment vertical="center" shrinkToFit="1"/>
    </xf>
    <xf numFmtId="0" fontId="56" fillId="0" borderId="105" xfId="0" applyFont="1" applyFill="1" applyBorder="1" applyAlignment="1">
      <alignment vertical="center" shrinkToFit="1"/>
    </xf>
    <xf numFmtId="0" fontId="56" fillId="0" borderId="108" xfId="0" applyFont="1" applyFill="1" applyBorder="1" applyAlignment="1">
      <alignment vertical="center" shrinkToFit="1"/>
    </xf>
    <xf numFmtId="0" fontId="56" fillId="5" borderId="20" xfId="0" applyFont="1" applyFill="1" applyBorder="1" applyAlignment="1">
      <alignment vertical="center" shrinkToFit="1"/>
    </xf>
    <xf numFmtId="0" fontId="56" fillId="5" borderId="20" xfId="0" applyFont="1" applyFill="1" applyBorder="1" applyAlignment="1">
      <alignment horizontal="right" vertical="center" shrinkToFit="1"/>
    </xf>
    <xf numFmtId="0" fontId="60" fillId="5" borderId="20" xfId="0" applyFont="1" applyFill="1" applyBorder="1" applyAlignment="1">
      <alignment vertical="center" shrinkToFit="1"/>
    </xf>
    <xf numFmtId="0" fontId="60" fillId="5" borderId="20" xfId="0" applyFont="1" applyFill="1" applyBorder="1" applyAlignment="1">
      <alignment horizontal="center" vertical="center" shrinkToFit="1"/>
    </xf>
    <xf numFmtId="0" fontId="61" fillId="5" borderId="20" xfId="0" applyFont="1" applyFill="1" applyBorder="1" applyAlignment="1">
      <alignment vertical="center" shrinkToFit="1"/>
    </xf>
    <xf numFmtId="0" fontId="56" fillId="5" borderId="21" xfId="0" applyFont="1" applyFill="1" applyBorder="1" applyAlignment="1">
      <alignment vertical="center" shrinkToFit="1"/>
    </xf>
    <xf numFmtId="0" fontId="56" fillId="5" borderId="21" xfId="0" applyFont="1" applyFill="1" applyBorder="1" applyAlignment="1">
      <alignment horizontal="right" vertical="center" shrinkToFit="1"/>
    </xf>
    <xf numFmtId="0" fontId="60" fillId="5" borderId="21" xfId="0" applyFont="1" applyFill="1" applyBorder="1" applyAlignment="1">
      <alignment vertical="center" shrinkToFit="1"/>
    </xf>
    <xf numFmtId="0" fontId="60" fillId="5" borderId="21" xfId="0" applyFont="1" applyFill="1" applyBorder="1" applyAlignment="1">
      <alignment horizontal="center" vertical="center" shrinkToFit="1"/>
    </xf>
    <xf numFmtId="0" fontId="61" fillId="5" borderId="48" xfId="0" applyFont="1" applyFill="1" applyBorder="1" applyAlignment="1">
      <alignment vertical="center" shrinkToFit="1"/>
    </xf>
    <xf numFmtId="0" fontId="61" fillId="5" borderId="27" xfId="0" applyFont="1" applyFill="1" applyBorder="1" applyAlignment="1">
      <alignment vertical="center" shrinkToFit="1"/>
    </xf>
    <xf numFmtId="0" fontId="60" fillId="5" borderId="27" xfId="0" applyFont="1" applyFill="1" applyBorder="1" applyAlignment="1">
      <alignment vertical="center" shrinkToFit="1"/>
    </xf>
    <xf numFmtId="0" fontId="60" fillId="5" borderId="27" xfId="0" applyFont="1" applyFill="1" applyBorder="1" applyAlignment="1">
      <alignment horizontal="center" vertical="center" shrinkToFit="1"/>
    </xf>
    <xf numFmtId="0" fontId="60" fillId="0" borderId="25" xfId="0" applyFont="1" applyBorder="1" applyAlignment="1">
      <alignment horizontal="right" vertical="center" shrinkToFit="1"/>
    </xf>
    <xf numFmtId="0" fontId="60" fillId="0" borderId="22" xfId="0" applyFont="1" applyBorder="1" applyAlignment="1">
      <alignment vertical="center" shrinkToFit="1"/>
    </xf>
    <xf numFmtId="0" fontId="56" fillId="0" borderId="121" xfId="0" applyFont="1" applyFill="1" applyBorder="1" applyAlignment="1">
      <alignment vertical="center" shrinkToFit="1"/>
    </xf>
    <xf numFmtId="0" fontId="56" fillId="0" borderId="71" xfId="0" applyFont="1" applyFill="1" applyBorder="1" applyAlignment="1">
      <alignment horizontal="right" vertical="center" shrinkToFit="1"/>
    </xf>
    <xf numFmtId="0" fontId="65" fillId="8" borderId="72" xfId="0" applyFont="1" applyFill="1" applyBorder="1" applyAlignment="1">
      <alignment horizontal="center" vertical="center" shrinkToFit="1"/>
    </xf>
    <xf numFmtId="0" fontId="66" fillId="8" borderId="73" xfId="0" applyFont="1" applyFill="1" applyBorder="1" applyAlignment="1">
      <alignment horizontal="center" vertical="center" shrinkToFit="1"/>
    </xf>
    <xf numFmtId="0" fontId="66" fillId="8" borderId="26" xfId="0" applyFont="1" applyFill="1" applyBorder="1" applyAlignment="1">
      <alignment horizontal="center" vertical="center" shrinkToFit="1"/>
    </xf>
    <xf numFmtId="0" fontId="66" fillId="8" borderId="37" xfId="0" applyFont="1" applyFill="1" applyBorder="1" applyAlignment="1">
      <alignment horizontal="center" vertical="center" shrinkToFit="1"/>
    </xf>
    <xf numFmtId="0" fontId="56" fillId="0" borderId="3" xfId="0" applyFont="1" applyFill="1" applyBorder="1" applyAlignment="1">
      <alignment horizontal="right" vertical="center" shrinkToFit="1"/>
    </xf>
    <xf numFmtId="0" fontId="67" fillId="0" borderId="6" xfId="0" applyFont="1" applyFill="1" applyBorder="1" applyAlignment="1">
      <alignment horizontal="right" vertical="center" shrinkToFit="1"/>
    </xf>
    <xf numFmtId="0" fontId="67" fillId="0" borderId="60" xfId="0" applyFont="1" applyFill="1" applyBorder="1" applyAlignment="1">
      <alignment horizontal="right" vertical="center" shrinkToFit="1"/>
    </xf>
    <xf numFmtId="183" fontId="68" fillId="10" borderId="83" xfId="0" applyNumberFormat="1" applyFont="1" applyFill="1" applyBorder="1" applyAlignment="1" applyProtection="1">
      <alignment horizontal="center" vertical="center" shrinkToFit="1"/>
      <protection locked="0"/>
    </xf>
    <xf numFmtId="188" fontId="58" fillId="10" borderId="48" xfId="0" applyNumberFormat="1" applyFont="1" applyFill="1" applyBorder="1" applyAlignment="1" applyProtection="1">
      <alignment horizontal="center" vertical="center" shrinkToFit="1"/>
      <protection locked="0"/>
    </xf>
    <xf numFmtId="188" fontId="58" fillId="10" borderId="28" xfId="0" applyNumberFormat="1" applyFont="1" applyFill="1" applyBorder="1" applyAlignment="1" applyProtection="1">
      <alignment horizontal="center" vertical="center" shrinkToFit="1"/>
      <protection locked="0"/>
    </xf>
    <xf numFmtId="0" fontId="68" fillId="10" borderId="0" xfId="0" applyFont="1" applyFill="1" applyAlignment="1" applyProtection="1">
      <alignment vertical="center" shrinkToFit="1"/>
      <protection locked="0"/>
    </xf>
    <xf numFmtId="0" fontId="0" fillId="0" borderId="0" xfId="0" applyBorder="1" applyAlignment="1">
      <alignment horizontal="center" vertical="center" shrinkToFit="1"/>
    </xf>
    <xf numFmtId="0" fontId="5" fillId="5" borderId="153" xfId="0" applyFont="1" applyFill="1" applyBorder="1" applyAlignment="1">
      <alignment horizontal="distributed" vertical="center" justifyLastLine="1" shrinkToFit="1"/>
    </xf>
    <xf numFmtId="0" fontId="0" fillId="0" borderId="156" xfId="0" applyBorder="1" applyAlignment="1">
      <alignment vertical="center" shrinkToFit="1"/>
    </xf>
    <xf numFmtId="0" fontId="0" fillId="0" borderId="32" xfId="0" applyBorder="1" applyAlignment="1">
      <alignment vertical="center" shrinkToFit="1"/>
    </xf>
    <xf numFmtId="0" fontId="10" fillId="4" borderId="164" xfId="0" applyFont="1" applyFill="1" applyBorder="1" applyAlignment="1">
      <alignment vertical="center" shrinkToFit="1"/>
    </xf>
    <xf numFmtId="0" fontId="10" fillId="4" borderId="165" xfId="0" applyFont="1" applyFill="1" applyBorder="1" applyAlignment="1">
      <alignment vertical="center" shrinkToFit="1"/>
    </xf>
    <xf numFmtId="0" fontId="10" fillId="4" borderId="166" xfId="0" applyFont="1" applyFill="1" applyBorder="1" applyAlignment="1">
      <alignment horizontal="right" vertical="center" shrinkToFit="1"/>
    </xf>
    <xf numFmtId="0" fontId="11" fillId="15" borderId="168" xfId="0" applyFont="1" applyFill="1" applyBorder="1" applyAlignment="1">
      <alignment vertical="center" shrinkToFit="1"/>
    </xf>
    <xf numFmtId="0" fontId="11" fillId="15" borderId="169" xfId="0" applyFont="1" applyFill="1" applyBorder="1" applyAlignment="1">
      <alignment vertical="center" shrinkToFit="1"/>
    </xf>
    <xf numFmtId="0" fontId="11" fillId="15" borderId="170" xfId="0" applyFont="1" applyFill="1" applyBorder="1" applyAlignment="1">
      <alignment horizontal="right" vertical="center" shrinkToFit="1"/>
    </xf>
    <xf numFmtId="0" fontId="11" fillId="15" borderId="174" xfId="0" applyFont="1" applyFill="1" applyBorder="1" applyAlignment="1">
      <alignment vertical="center" shrinkToFit="1"/>
    </xf>
    <xf numFmtId="0" fontId="11" fillId="15" borderId="171" xfId="0" applyFont="1" applyFill="1" applyBorder="1" applyAlignment="1">
      <alignment vertical="center" shrinkToFit="1"/>
    </xf>
    <xf numFmtId="0" fontId="11" fillId="15" borderId="175" xfId="0" applyFont="1" applyFill="1" applyBorder="1" applyAlignment="1">
      <alignment horizontal="right" vertical="center" shrinkToFit="1"/>
    </xf>
    <xf numFmtId="0" fontId="11" fillId="15" borderId="179" xfId="0" applyFont="1" applyFill="1" applyBorder="1" applyAlignment="1">
      <alignment vertical="center" shrinkToFit="1"/>
    </xf>
    <xf numFmtId="0" fontId="11" fillId="15" borderId="180" xfId="0" applyFont="1" applyFill="1" applyBorder="1" applyAlignment="1">
      <alignment vertical="center" shrinkToFit="1"/>
    </xf>
    <xf numFmtId="0" fontId="11" fillId="15" borderId="181" xfId="0" applyFont="1" applyFill="1" applyBorder="1" applyAlignment="1">
      <alignment horizontal="right" vertical="center" shrinkToFit="1"/>
    </xf>
    <xf numFmtId="0" fontId="11" fillId="15" borderId="186" xfId="0" applyFont="1" applyFill="1" applyBorder="1" applyAlignment="1">
      <alignment vertical="center" shrinkToFit="1"/>
    </xf>
    <xf numFmtId="0" fontId="11" fillId="15" borderId="187" xfId="0" applyFont="1" applyFill="1" applyBorder="1" applyAlignment="1">
      <alignment vertical="center" shrinkToFit="1"/>
    </xf>
    <xf numFmtId="0" fontId="11" fillId="15" borderId="188" xfId="0" applyFont="1" applyFill="1" applyBorder="1" applyAlignment="1">
      <alignment horizontal="right" vertical="center" shrinkToFit="1"/>
    </xf>
    <xf numFmtId="0" fontId="10" fillId="17" borderId="149" xfId="0" applyFont="1" applyFill="1" applyBorder="1" applyAlignment="1">
      <alignment vertical="center" shrinkToFit="1"/>
    </xf>
    <xf numFmtId="0" fontId="10" fillId="17" borderId="18" xfId="0" applyFont="1" applyFill="1" applyBorder="1" applyAlignment="1">
      <alignment vertical="center" shrinkToFit="1"/>
    </xf>
    <xf numFmtId="0" fontId="10" fillId="17" borderId="19" xfId="0" applyFont="1" applyFill="1" applyBorder="1" applyAlignment="1">
      <alignment horizontal="right" vertical="center" shrinkToFit="1"/>
    </xf>
    <xf numFmtId="0" fontId="11" fillId="17" borderId="4" xfId="0" applyFont="1" applyFill="1" applyBorder="1" applyAlignment="1">
      <alignment vertical="center" shrinkToFit="1"/>
    </xf>
    <xf numFmtId="0" fontId="11" fillId="17" borderId="5" xfId="0" applyFont="1" applyFill="1" applyBorder="1" applyAlignment="1">
      <alignment vertical="center" shrinkToFit="1"/>
    </xf>
    <xf numFmtId="0" fontId="11" fillId="17" borderId="191" xfId="0" applyFont="1" applyFill="1" applyBorder="1" applyAlignment="1">
      <alignment horizontal="right" vertical="center" shrinkToFit="1"/>
    </xf>
    <xf numFmtId="0" fontId="11" fillId="17" borderId="174" xfId="0" applyFont="1" applyFill="1" applyBorder="1" applyAlignment="1">
      <alignment vertical="center" shrinkToFit="1"/>
    </xf>
    <xf numFmtId="0" fontId="11" fillId="17" borderId="171" xfId="0" applyFont="1" applyFill="1" applyBorder="1" applyAlignment="1">
      <alignment vertical="center" shrinkToFit="1"/>
    </xf>
    <xf numFmtId="0" fontId="11" fillId="17" borderId="175" xfId="0" applyFont="1" applyFill="1" applyBorder="1" applyAlignment="1">
      <alignment horizontal="right" vertical="center" shrinkToFit="1"/>
    </xf>
    <xf numFmtId="0" fontId="11" fillId="17" borderId="179" xfId="0" applyFont="1" applyFill="1" applyBorder="1" applyAlignment="1">
      <alignment vertical="center" shrinkToFit="1"/>
    </xf>
    <xf numFmtId="0" fontId="11" fillId="17" borderId="180" xfId="0" applyFont="1" applyFill="1" applyBorder="1" applyAlignment="1">
      <alignment vertical="center" shrinkToFit="1"/>
    </xf>
    <xf numFmtId="0" fontId="11" fillId="17" borderId="181" xfId="0" applyFont="1" applyFill="1" applyBorder="1" applyAlignment="1">
      <alignment horizontal="right" vertical="center" shrinkToFit="1"/>
    </xf>
    <xf numFmtId="0" fontId="11" fillId="17" borderId="194" xfId="0" applyFont="1" applyFill="1" applyBorder="1" applyAlignment="1">
      <alignment vertical="center" shrinkToFit="1"/>
    </xf>
    <xf numFmtId="0" fontId="11" fillId="17" borderId="195" xfId="0" applyFont="1" applyFill="1" applyBorder="1" applyAlignment="1">
      <alignment vertical="center" shrinkToFit="1"/>
    </xf>
    <xf numFmtId="0" fontId="11" fillId="17" borderId="196" xfId="0" applyFont="1" applyFill="1" applyBorder="1" applyAlignment="1">
      <alignment horizontal="right" vertical="center" shrinkToFit="1"/>
    </xf>
    <xf numFmtId="0" fontId="11" fillId="19" borderId="42" xfId="0" applyFont="1" applyFill="1" applyBorder="1" applyAlignment="1">
      <alignment vertical="center" shrinkToFit="1"/>
    </xf>
    <xf numFmtId="0" fontId="11" fillId="19" borderId="43" xfId="0" applyFont="1" applyFill="1" applyBorder="1" applyAlignment="1">
      <alignment vertical="center" shrinkToFit="1"/>
    </xf>
    <xf numFmtId="0" fontId="11" fillId="19" borderId="47" xfId="0" applyFont="1" applyFill="1" applyBorder="1" applyAlignment="1">
      <alignment horizontal="right" vertical="center" shrinkToFit="1"/>
    </xf>
    <xf numFmtId="0" fontId="11" fillId="20" borderId="197" xfId="0" applyFont="1" applyFill="1" applyBorder="1" applyAlignment="1">
      <alignment vertical="center" shrinkToFit="1"/>
    </xf>
    <xf numFmtId="0" fontId="5" fillId="20" borderId="46" xfId="0" applyFont="1" applyFill="1" applyBorder="1" applyAlignment="1">
      <alignment vertical="center" shrinkToFit="1"/>
    </xf>
    <xf numFmtId="0" fontId="11" fillId="20" borderId="46" xfId="0" applyFont="1" applyFill="1" applyBorder="1" applyAlignment="1">
      <alignment horizontal="right" vertical="center" shrinkToFit="1"/>
    </xf>
    <xf numFmtId="0" fontId="0" fillId="20" borderId="28" xfId="0" applyFill="1" applyBorder="1" applyAlignment="1">
      <alignment horizontal="center" vertical="center" shrinkToFit="1"/>
    </xf>
    <xf numFmtId="0" fontId="10" fillId="20" borderId="46" xfId="0" applyFont="1" applyFill="1" applyBorder="1" applyAlignment="1">
      <alignment vertical="center" shrinkToFit="1"/>
    </xf>
    <xf numFmtId="0" fontId="10" fillId="20" borderId="46" xfId="0" applyFont="1" applyFill="1" applyBorder="1" applyAlignment="1">
      <alignment horizontal="right" vertical="center" shrinkToFit="1"/>
    </xf>
    <xf numFmtId="0" fontId="12" fillId="20" borderId="198" xfId="0" applyFont="1" applyFill="1" applyBorder="1" applyAlignment="1">
      <alignment vertical="center" shrinkToFit="1"/>
    </xf>
    <xf numFmtId="0" fontId="12" fillId="20" borderId="199" xfId="0" applyFont="1" applyFill="1" applyBorder="1" applyAlignment="1">
      <alignment vertical="center" shrinkToFit="1"/>
    </xf>
    <xf numFmtId="0" fontId="13" fillId="20" borderId="199" xfId="0" applyFont="1" applyFill="1" applyBorder="1" applyAlignment="1">
      <alignment horizontal="right" vertical="center" shrinkToFit="1"/>
    </xf>
    <xf numFmtId="0" fontId="13" fillId="20" borderId="200" xfId="0" applyFont="1" applyFill="1" applyBorder="1" applyAlignment="1">
      <alignment horizontal="right" vertical="center" shrinkToFit="1"/>
    </xf>
    <xf numFmtId="0" fontId="6" fillId="5" borderId="20" xfId="0" applyFont="1" applyFill="1" applyBorder="1" applyAlignment="1">
      <alignment vertical="center" shrinkToFit="1"/>
    </xf>
    <xf numFmtId="0" fontId="5" fillId="5" borderId="20" xfId="0" applyFont="1" applyFill="1" applyBorder="1" applyAlignment="1">
      <alignment horizontal="right" vertical="center" shrinkToFit="1"/>
    </xf>
    <xf numFmtId="0" fontId="5" fillId="5" borderId="201" xfId="0" applyFont="1" applyFill="1" applyBorder="1" applyAlignment="1">
      <alignment horizontal="right" vertical="center" shrinkToFit="1"/>
    </xf>
    <xf numFmtId="0" fontId="6" fillId="5" borderId="48" xfId="0" applyFont="1" applyFill="1" applyBorder="1" applyAlignment="1">
      <alignment vertical="center" shrinkToFit="1"/>
    </xf>
    <xf numFmtId="0" fontId="5" fillId="5" borderId="48" xfId="0" applyFont="1" applyFill="1" applyBorder="1" applyAlignment="1">
      <alignment horizontal="right" vertical="center" shrinkToFit="1"/>
    </xf>
    <xf numFmtId="0" fontId="5" fillId="5" borderId="49" xfId="0" applyFont="1" applyFill="1" applyBorder="1" applyAlignment="1">
      <alignment horizontal="right" vertical="center" shrinkToFit="1"/>
    </xf>
    <xf numFmtId="0" fontId="6" fillId="5" borderId="27" xfId="0" applyFont="1" applyFill="1" applyBorder="1" applyAlignment="1">
      <alignment vertical="center" shrinkToFit="1"/>
    </xf>
    <xf numFmtId="0" fontId="5" fillId="5" borderId="27" xfId="0" applyFont="1" applyFill="1" applyBorder="1" applyAlignment="1">
      <alignment horizontal="right" vertical="center" shrinkToFit="1"/>
    </xf>
    <xf numFmtId="0" fontId="13" fillId="5" borderId="198" xfId="0" applyFont="1" applyFill="1" applyBorder="1" applyAlignment="1">
      <alignment vertical="center" shrinkToFit="1"/>
    </xf>
    <xf numFmtId="0" fontId="12" fillId="5" borderId="199" xfId="0" applyFont="1" applyFill="1" applyBorder="1" applyAlignment="1">
      <alignment vertical="center" shrinkToFit="1"/>
    </xf>
    <xf numFmtId="0" fontId="13" fillId="5" borderId="199" xfId="0" applyFont="1" applyFill="1" applyBorder="1" applyAlignment="1">
      <alignment horizontal="right" vertical="center" shrinkToFit="1"/>
    </xf>
    <xf numFmtId="0" fontId="13" fillId="5" borderId="200" xfId="0" applyFont="1" applyFill="1" applyBorder="1" applyAlignment="1">
      <alignment horizontal="right" vertical="center" shrinkToFit="1"/>
    </xf>
    <xf numFmtId="0" fontId="0" fillId="6" borderId="39" xfId="0" applyFill="1" applyBorder="1" applyAlignment="1">
      <alignment horizontal="right" vertical="center" shrinkToFit="1"/>
    </xf>
    <xf numFmtId="0" fontId="0" fillId="6" borderId="18" xfId="0" applyFill="1" applyBorder="1" applyAlignment="1">
      <alignment horizontal="center" vertical="center" shrinkToFit="1"/>
    </xf>
    <xf numFmtId="0" fontId="0" fillId="6" borderId="19" xfId="0" applyFill="1" applyBorder="1" applyAlignment="1">
      <alignment vertical="center" shrinkToFit="1"/>
    </xf>
    <xf numFmtId="0" fontId="0" fillId="0" borderId="25" xfId="0" applyBorder="1" applyAlignment="1">
      <alignment horizontal="right" vertical="center" shrinkToFit="1"/>
    </xf>
    <xf numFmtId="0" fontId="13" fillId="4" borderId="28" xfId="0" applyFont="1" applyFill="1" applyBorder="1" applyAlignment="1">
      <alignment vertical="center" shrinkToFit="1"/>
    </xf>
    <xf numFmtId="0" fontId="12" fillId="4" borderId="28" xfId="0" applyFont="1" applyFill="1" applyBorder="1" applyAlignment="1">
      <alignment vertical="center" shrinkToFit="1"/>
    </xf>
    <xf numFmtId="0" fontId="11" fillId="5" borderId="168" xfId="0" applyFont="1" applyFill="1" applyBorder="1" applyAlignment="1">
      <alignment vertical="center" shrinkToFit="1"/>
    </xf>
    <xf numFmtId="0" fontId="11" fillId="5" borderId="169" xfId="0" applyFont="1" applyFill="1" applyBorder="1" applyAlignment="1">
      <alignment vertical="center" shrinkToFit="1"/>
    </xf>
    <xf numFmtId="0" fontId="11" fillId="5" borderId="170" xfId="0" applyFont="1" applyFill="1" applyBorder="1" applyAlignment="1">
      <alignment horizontal="right" vertical="center" shrinkToFit="1"/>
    </xf>
    <xf numFmtId="0" fontId="11" fillId="5" borderId="174" xfId="0" applyFont="1" applyFill="1" applyBorder="1" applyAlignment="1">
      <alignment vertical="center" shrinkToFit="1"/>
    </xf>
    <xf numFmtId="0" fontId="11" fillId="5" borderId="171" xfId="0" applyFont="1" applyFill="1" applyBorder="1" applyAlignment="1">
      <alignment vertical="center" shrinkToFit="1"/>
    </xf>
    <xf numFmtId="0" fontId="11" fillId="5" borderId="175" xfId="0" applyFont="1" applyFill="1" applyBorder="1" applyAlignment="1">
      <alignment horizontal="right" vertical="center" shrinkToFit="1"/>
    </xf>
    <xf numFmtId="0" fontId="11" fillId="5" borderId="179" xfId="0" applyFont="1" applyFill="1" applyBorder="1" applyAlignment="1">
      <alignment vertical="center" shrinkToFit="1"/>
    </xf>
    <xf numFmtId="0" fontId="11" fillId="5" borderId="180" xfId="0" applyFont="1" applyFill="1" applyBorder="1" applyAlignment="1">
      <alignment vertical="center" shrinkToFit="1"/>
    </xf>
    <xf numFmtId="0" fontId="11" fillId="5" borderId="181" xfId="0" applyFont="1" applyFill="1" applyBorder="1" applyAlignment="1">
      <alignment horizontal="right" vertical="center" shrinkToFit="1"/>
    </xf>
    <xf numFmtId="0" fontId="11" fillId="5" borderId="16" xfId="0" applyFont="1" applyFill="1" applyBorder="1" applyAlignment="1">
      <alignment vertical="center" shrinkToFit="1"/>
    </xf>
    <xf numFmtId="0" fontId="11" fillId="5" borderId="15" xfId="0" applyFont="1" applyFill="1" applyBorder="1" applyAlignment="1">
      <alignment vertical="center" shrinkToFit="1"/>
    </xf>
    <xf numFmtId="0" fontId="11" fillId="5" borderId="17" xfId="0" applyFont="1" applyFill="1" applyBorder="1" applyAlignment="1">
      <alignment horizontal="right" vertical="center" shrinkToFit="1"/>
    </xf>
    <xf numFmtId="0" fontId="0" fillId="21" borderId="0" xfId="0" applyFill="1" applyBorder="1" applyAlignment="1">
      <alignment vertical="center" shrinkToFit="1"/>
    </xf>
    <xf numFmtId="0" fontId="0" fillId="21" borderId="28" xfId="0" applyFill="1" applyBorder="1" applyAlignment="1">
      <alignment vertical="center" shrinkToFit="1"/>
    </xf>
    <xf numFmtId="0" fontId="15" fillId="0" borderId="171" xfId="0" applyFont="1" applyBorder="1" applyAlignment="1">
      <alignment horizontal="center" vertical="center" shrinkToFit="1"/>
    </xf>
    <xf numFmtId="0" fontId="12" fillId="7" borderId="30" xfId="0" applyFont="1" applyFill="1" applyBorder="1" applyAlignment="1">
      <alignment horizontal="left" vertical="center" shrinkToFit="1"/>
    </xf>
    <xf numFmtId="0" fontId="12" fillId="7" borderId="9" xfId="0" applyFont="1" applyFill="1" applyBorder="1" applyAlignment="1">
      <alignment horizontal="left" vertical="center" shrinkToFit="1"/>
    </xf>
    <xf numFmtId="0" fontId="6" fillId="7" borderId="9" xfId="0" applyFont="1" applyFill="1" applyBorder="1" applyAlignment="1">
      <alignment horizontal="left" vertical="center" shrinkToFit="1"/>
    </xf>
    <xf numFmtId="0" fontId="6" fillId="7" borderId="31" xfId="0" applyFont="1" applyFill="1" applyBorder="1" applyAlignment="1">
      <alignment horizontal="left" vertical="center" shrinkToFit="1"/>
    </xf>
    <xf numFmtId="0" fontId="5" fillId="7" borderId="9" xfId="0" applyFont="1" applyFill="1" applyBorder="1" applyAlignment="1">
      <alignment horizontal="left" vertical="center" wrapText="1" shrinkToFit="1"/>
    </xf>
    <xf numFmtId="0" fontId="5" fillId="7" borderId="31" xfId="0" applyFont="1" applyFill="1" applyBorder="1" applyAlignment="1">
      <alignment horizontal="left" vertical="center" wrapText="1" shrinkToFit="1"/>
    </xf>
    <xf numFmtId="182" fontId="32" fillId="0" borderId="100" xfId="1" applyNumberFormat="1" applyFont="1" applyFill="1" applyBorder="1" applyAlignment="1">
      <alignment horizontal="right" vertical="center" shrinkToFit="1"/>
    </xf>
    <xf numFmtId="182" fontId="32" fillId="0" borderId="54" xfId="1" applyNumberFormat="1" applyFont="1" applyFill="1" applyBorder="1" applyAlignment="1">
      <alignment horizontal="right" vertical="center" shrinkToFit="1"/>
    </xf>
    <xf numFmtId="182" fontId="32" fillId="0" borderId="101" xfId="1" applyNumberFormat="1" applyFont="1" applyFill="1" applyBorder="1" applyAlignment="1">
      <alignment horizontal="right" vertical="center" shrinkToFit="1"/>
    </xf>
    <xf numFmtId="182" fontId="32" fillId="0" borderId="21" xfId="1" applyNumberFormat="1" applyFont="1" applyFill="1" applyBorder="1" applyAlignment="1">
      <alignment horizontal="right" vertical="center" shrinkToFit="1"/>
    </xf>
    <xf numFmtId="182" fontId="32" fillId="0" borderId="116" xfId="1" applyNumberFormat="1" applyFont="1" applyFill="1" applyBorder="1" applyAlignment="1">
      <alignment horizontal="right" vertical="center" shrinkToFit="1"/>
    </xf>
    <xf numFmtId="182" fontId="32" fillId="0" borderId="117" xfId="1" applyNumberFormat="1" applyFont="1" applyFill="1" applyBorder="1" applyAlignment="1">
      <alignment horizontal="right" vertical="center" shrinkToFit="1"/>
    </xf>
    <xf numFmtId="182" fontId="32" fillId="0" borderId="15" xfId="0" applyNumberFormat="1" applyFont="1" applyFill="1" applyBorder="1" applyAlignment="1">
      <alignment vertical="center" shrinkToFit="1"/>
    </xf>
    <xf numFmtId="0" fontId="0" fillId="7" borderId="141" xfId="0" applyFill="1" applyBorder="1" applyAlignment="1">
      <alignment horizontal="distributed" vertical="center" justifyLastLine="1" shrinkToFit="1"/>
    </xf>
    <xf numFmtId="0" fontId="0" fillId="7" borderId="142" xfId="0" applyFill="1" applyBorder="1" applyAlignment="1">
      <alignment horizontal="distributed" vertical="center" justifyLastLine="1" shrinkToFit="1"/>
    </xf>
    <xf numFmtId="0" fontId="0" fillId="7" borderId="143" xfId="0" applyFill="1" applyBorder="1" applyAlignment="1">
      <alignment horizontal="distributed" vertical="center" justifyLastLine="1" shrinkToFit="1"/>
    </xf>
    <xf numFmtId="0" fontId="0" fillId="7" borderId="138" xfId="0" applyFill="1" applyBorder="1" applyAlignment="1">
      <alignment horizontal="distributed" vertical="center" shrinkToFit="1"/>
    </xf>
    <xf numFmtId="0" fontId="0" fillId="7" borderId="27" xfId="0" applyFill="1" applyBorder="1" applyAlignment="1">
      <alignment horizontal="distributed" vertical="center" shrinkToFit="1"/>
    </xf>
    <xf numFmtId="0" fontId="0" fillId="7" borderId="139" xfId="0" applyFill="1" applyBorder="1" applyAlignment="1">
      <alignment horizontal="distributed" vertical="center" shrinkToFit="1"/>
    </xf>
    <xf numFmtId="189" fontId="21" fillId="10" borderId="140" xfId="0" applyNumberFormat="1" applyFont="1" applyFill="1" applyBorder="1" applyAlignment="1" applyProtection="1">
      <alignment horizontal="right" vertical="center" shrinkToFit="1"/>
      <protection locked="0"/>
    </xf>
    <xf numFmtId="189" fontId="21" fillId="10" borderId="138" xfId="0" applyNumberFormat="1" applyFont="1" applyFill="1" applyBorder="1" applyAlignment="1" applyProtection="1">
      <alignment horizontal="right" vertical="center" shrinkToFit="1"/>
      <protection locked="0"/>
    </xf>
    <xf numFmtId="0" fontId="0" fillId="7" borderId="2" xfId="0" applyFill="1" applyBorder="1" applyAlignment="1">
      <alignment horizontal="distributed" vertical="center" justifyLastLine="1" shrinkToFit="1"/>
    </xf>
    <xf numFmtId="0" fontId="0" fillId="7" borderId="32" xfId="0" applyFill="1" applyBorder="1" applyAlignment="1">
      <alignment horizontal="distributed" vertical="center" justifyLastLine="1" shrinkToFit="1"/>
    </xf>
    <xf numFmtId="0" fontId="0" fillId="7" borderId="45" xfId="0" applyFill="1" applyBorder="1" applyAlignment="1">
      <alignment horizontal="distributed" vertical="center" justifyLastLine="1" shrinkToFit="1"/>
    </xf>
    <xf numFmtId="196" fontId="27" fillId="10" borderId="100" xfId="0" applyNumberFormat="1" applyFont="1" applyFill="1" applyBorder="1" applyAlignment="1" applyProtection="1">
      <alignment horizontal="center" vertical="center" shrinkToFit="1"/>
      <protection locked="0"/>
    </xf>
    <xf numFmtId="196" fontId="27" fillId="10" borderId="54" xfId="0" applyNumberFormat="1" applyFont="1" applyFill="1" applyBorder="1" applyAlignment="1" applyProtection="1">
      <alignment horizontal="center" vertical="center" shrinkToFit="1"/>
      <protection locked="0"/>
    </xf>
    <xf numFmtId="196" fontId="27" fillId="10" borderId="71" xfId="0" applyNumberFormat="1" applyFont="1" applyFill="1" applyBorder="1" applyAlignment="1" applyProtection="1">
      <alignment horizontal="center" vertical="center" shrinkToFit="1"/>
      <protection locked="0"/>
    </xf>
    <xf numFmtId="189" fontId="21" fillId="10" borderId="138" xfId="1" applyNumberFormat="1" applyFont="1" applyFill="1" applyBorder="1" applyAlignment="1" applyProtection="1">
      <alignment vertical="center" shrinkToFit="1"/>
      <protection locked="0"/>
    </xf>
    <xf numFmtId="189" fontId="21" fillId="10" borderId="27" xfId="1" applyNumberFormat="1" applyFont="1" applyFill="1" applyBorder="1" applyAlignment="1" applyProtection="1">
      <alignment vertical="center" shrinkToFit="1"/>
      <protection locked="0"/>
    </xf>
    <xf numFmtId="189" fontId="21" fillId="10" borderId="139" xfId="1" applyNumberFormat="1" applyFont="1" applyFill="1" applyBorder="1" applyAlignment="1" applyProtection="1">
      <alignment vertical="center" shrinkToFit="1"/>
      <protection locked="0"/>
    </xf>
    <xf numFmtId="38" fontId="36" fillId="8" borderId="50" xfId="1" applyFont="1" applyFill="1" applyBorder="1" applyAlignment="1">
      <alignment horizontal="right" vertical="center" shrinkToFit="1"/>
    </xf>
    <xf numFmtId="38" fontId="36" fillId="8" borderId="51" xfId="1" applyFont="1" applyFill="1" applyBorder="1" applyAlignment="1">
      <alignment horizontal="right" vertical="center" shrinkToFit="1"/>
    </xf>
    <xf numFmtId="189" fontId="21" fillId="10" borderId="138" xfId="1" applyNumberFormat="1" applyFont="1" applyFill="1" applyBorder="1" applyAlignment="1" applyProtection="1">
      <alignment horizontal="right" vertical="center" shrinkToFit="1"/>
      <protection locked="0"/>
    </xf>
    <xf numFmtId="189" fontId="21" fillId="10" borderId="27" xfId="1" applyNumberFormat="1" applyFont="1" applyFill="1" applyBorder="1" applyAlignment="1" applyProtection="1">
      <alignment horizontal="right" vertical="center" shrinkToFit="1"/>
      <protection locked="0"/>
    </xf>
    <xf numFmtId="189" fontId="21" fillId="10" borderId="139" xfId="1" applyNumberFormat="1" applyFont="1" applyFill="1" applyBorder="1" applyAlignment="1" applyProtection="1">
      <alignment horizontal="right" vertical="center" shrinkToFit="1"/>
      <protection locked="0"/>
    </xf>
    <xf numFmtId="0" fontId="32" fillId="5" borderId="21" xfId="0" applyFont="1" applyFill="1" applyBorder="1" applyAlignment="1">
      <alignment horizontal="right" vertical="center" shrinkToFit="1"/>
    </xf>
    <xf numFmtId="0" fontId="32" fillId="5" borderId="54" xfId="0" applyFont="1" applyFill="1" applyBorder="1" applyAlignment="1">
      <alignment horizontal="right" vertical="center" shrinkToFit="1"/>
    </xf>
    <xf numFmtId="38" fontId="20" fillId="10" borderId="101" xfId="1" applyFont="1" applyFill="1" applyBorder="1" applyAlignment="1" applyProtection="1">
      <alignment horizontal="right" vertical="center" shrinkToFit="1"/>
      <protection locked="0"/>
    </xf>
    <xf numFmtId="38" fontId="20" fillId="10" borderId="21" xfId="1" applyFont="1" applyFill="1" applyBorder="1" applyAlignment="1" applyProtection="1">
      <alignment horizontal="right" vertical="center" shrinkToFit="1"/>
      <protection locked="0"/>
    </xf>
    <xf numFmtId="38" fontId="20" fillId="10" borderId="116" xfId="1" applyFont="1" applyFill="1" applyBorder="1" applyAlignment="1" applyProtection="1">
      <alignment horizontal="right" vertical="center" shrinkToFit="1"/>
      <protection locked="0"/>
    </xf>
    <xf numFmtId="38" fontId="20" fillId="10" borderId="117" xfId="1" applyFont="1" applyFill="1" applyBorder="1" applyAlignment="1" applyProtection="1">
      <alignment horizontal="right" vertical="center" shrinkToFit="1"/>
      <protection locked="0"/>
    </xf>
    <xf numFmtId="182" fontId="32" fillId="0" borderId="16" xfId="1" applyNumberFormat="1" applyFont="1" applyFill="1" applyBorder="1" applyAlignment="1">
      <alignment horizontal="right" vertical="center" shrinkToFit="1"/>
    </xf>
    <xf numFmtId="182" fontId="32" fillId="0" borderId="15" xfId="1" applyNumberFormat="1" applyFont="1" applyFill="1" applyBorder="1" applyAlignment="1">
      <alignment horizontal="right" vertical="center" shrinkToFit="1"/>
    </xf>
    <xf numFmtId="38" fontId="20" fillId="10" borderId="100" xfId="1" applyFont="1" applyFill="1" applyBorder="1" applyAlignment="1" applyProtection="1">
      <alignment horizontal="right" vertical="center" shrinkToFit="1"/>
      <protection locked="0"/>
    </xf>
    <xf numFmtId="38" fontId="20" fillId="10" borderId="54" xfId="1" applyFont="1" applyFill="1" applyBorder="1" applyAlignment="1" applyProtection="1">
      <alignment horizontal="right" vertical="center" shrinkToFit="1"/>
      <protection locked="0"/>
    </xf>
    <xf numFmtId="38" fontId="32" fillId="0" borderId="100" xfId="1" applyFont="1" applyFill="1" applyBorder="1" applyAlignment="1">
      <alignment horizontal="right" vertical="center" shrinkToFit="1"/>
    </xf>
    <xf numFmtId="38" fontId="32" fillId="0" borderId="54" xfId="1" applyFont="1" applyFill="1" applyBorder="1" applyAlignment="1">
      <alignment horizontal="right" vertical="center" shrinkToFit="1"/>
    </xf>
    <xf numFmtId="38" fontId="32" fillId="0" borderId="101" xfId="1" applyFont="1" applyFill="1" applyBorder="1" applyAlignment="1">
      <alignment horizontal="right" vertical="center" shrinkToFit="1"/>
    </xf>
    <xf numFmtId="38" fontId="32" fillId="0" borderId="21" xfId="1" applyFont="1" applyFill="1" applyBorder="1" applyAlignment="1">
      <alignment horizontal="right" vertical="center" shrinkToFit="1"/>
    </xf>
    <xf numFmtId="38" fontId="32" fillId="0" borderId="137" xfId="0" applyNumberFormat="1" applyFont="1" applyFill="1" applyBorder="1" applyAlignment="1">
      <alignment horizontal="right" vertical="center" shrinkToFit="1"/>
    </xf>
    <xf numFmtId="0" fontId="32" fillId="0" borderId="13" xfId="0" applyFont="1" applyFill="1" applyBorder="1" applyAlignment="1">
      <alignment horizontal="right" vertical="center" shrinkToFit="1"/>
    </xf>
    <xf numFmtId="38" fontId="32" fillId="0" borderId="16" xfId="1" applyFont="1" applyFill="1" applyBorder="1" applyAlignment="1">
      <alignment horizontal="right" vertical="center" shrinkToFit="1"/>
    </xf>
    <xf numFmtId="38" fontId="32" fillId="0" borderId="15" xfId="1" applyFont="1" applyFill="1" applyBorder="1" applyAlignment="1">
      <alignment horizontal="right" vertical="center" shrinkToFit="1"/>
    </xf>
    <xf numFmtId="183" fontId="20" fillId="10" borderId="105" xfId="0" applyNumberFormat="1" applyFont="1" applyFill="1" applyBorder="1" applyAlignment="1" applyProtection="1">
      <alignment horizontal="right" vertical="center" shrinkToFit="1"/>
      <protection locked="0"/>
    </xf>
    <xf numFmtId="183" fontId="20" fillId="10" borderId="106" xfId="0" applyNumberFormat="1" applyFont="1" applyFill="1" applyBorder="1" applyAlignment="1" applyProtection="1">
      <alignment horizontal="right" vertical="center" shrinkToFit="1"/>
      <protection locked="0"/>
    </xf>
    <xf numFmtId="183" fontId="32" fillId="0" borderId="106" xfId="0" applyNumberFormat="1" applyFont="1" applyFill="1" applyBorder="1" applyAlignment="1">
      <alignment horizontal="right" vertical="center" shrinkToFit="1"/>
    </xf>
    <xf numFmtId="38" fontId="32" fillId="0" borderId="28" xfId="1" applyFont="1" applyFill="1" applyBorder="1" applyAlignment="1">
      <alignment horizontal="right" vertical="center" shrinkToFit="1"/>
    </xf>
    <xf numFmtId="38" fontId="32" fillId="0" borderId="13" xfId="0" applyNumberFormat="1" applyFont="1" applyFill="1" applyBorder="1" applyAlignment="1">
      <alignment horizontal="right" vertical="center" shrinkToFit="1"/>
    </xf>
    <xf numFmtId="183" fontId="32" fillId="0" borderId="21" xfId="0" applyNumberFormat="1" applyFont="1" applyFill="1" applyBorder="1" applyAlignment="1">
      <alignment horizontal="right" vertical="center" shrinkToFit="1"/>
    </xf>
    <xf numFmtId="38" fontId="32" fillId="0" borderId="113" xfId="1" applyFont="1" applyFill="1" applyBorder="1" applyAlignment="1">
      <alignment horizontal="right" vertical="center" shrinkToFit="1"/>
    </xf>
    <xf numFmtId="38" fontId="32" fillId="0" borderId="114" xfId="1" applyFont="1" applyFill="1" applyBorder="1" applyAlignment="1">
      <alignment horizontal="right" vertical="center" shrinkToFit="1"/>
    </xf>
    <xf numFmtId="38" fontId="32" fillId="0" borderId="116" xfId="1" applyFont="1" applyFill="1" applyBorder="1" applyAlignment="1">
      <alignment horizontal="right" vertical="center" shrinkToFit="1"/>
    </xf>
    <xf numFmtId="38" fontId="32" fillId="0" borderId="117" xfId="1" applyFont="1" applyFill="1" applyBorder="1" applyAlignment="1">
      <alignment horizontal="right" vertical="center" shrinkToFit="1"/>
    </xf>
    <xf numFmtId="38" fontId="20" fillId="10" borderId="113" xfId="1" applyFont="1" applyFill="1" applyBorder="1" applyAlignment="1" applyProtection="1">
      <alignment horizontal="right" vertical="center" shrinkToFit="1"/>
      <protection locked="0"/>
    </xf>
    <xf numFmtId="38" fontId="20" fillId="10" borderId="114" xfId="1" applyFont="1" applyFill="1" applyBorder="1" applyAlignment="1" applyProtection="1">
      <alignment horizontal="right" vertical="center" shrinkToFit="1"/>
      <protection locked="0"/>
    </xf>
    <xf numFmtId="38" fontId="23" fillId="10" borderId="101" xfId="1" applyFont="1" applyFill="1" applyBorder="1" applyAlignment="1" applyProtection="1">
      <alignment horizontal="right" vertical="center" shrinkToFit="1"/>
      <protection locked="0"/>
    </xf>
    <xf numFmtId="38" fontId="23" fillId="10" borderId="21" xfId="1" applyFont="1" applyFill="1" applyBorder="1" applyAlignment="1" applyProtection="1">
      <alignment horizontal="right" vertical="center" shrinkToFit="1"/>
      <protection locked="0"/>
    </xf>
    <xf numFmtId="38" fontId="23" fillId="10" borderId="116" xfId="1" applyFont="1" applyFill="1" applyBorder="1" applyAlignment="1" applyProtection="1">
      <alignment horizontal="right" vertical="center" shrinkToFit="1"/>
      <protection locked="0"/>
    </xf>
    <xf numFmtId="38" fontId="23" fillId="10" borderId="117" xfId="1" applyFont="1" applyFill="1" applyBorder="1" applyAlignment="1" applyProtection="1">
      <alignment horizontal="right" vertical="center" shrinkToFit="1"/>
      <protection locked="0"/>
    </xf>
    <xf numFmtId="194" fontId="29" fillId="10" borderId="131" xfId="0" applyNumberFormat="1" applyFont="1" applyFill="1" applyBorder="1" applyAlignment="1" applyProtection="1">
      <alignment horizontal="center" vertical="center" shrinkToFit="1"/>
      <protection locked="0"/>
    </xf>
    <xf numFmtId="194" fontId="29" fillId="10" borderId="14" xfId="0" applyNumberFormat="1" applyFont="1" applyFill="1" applyBorder="1" applyAlignment="1" applyProtection="1">
      <alignment horizontal="center" vertical="center" shrinkToFit="1"/>
      <protection locked="0"/>
    </xf>
    <xf numFmtId="194" fontId="29" fillId="10" borderId="132" xfId="0" applyNumberFormat="1" applyFont="1" applyFill="1" applyBorder="1" applyAlignment="1" applyProtection="1">
      <alignment horizontal="center" vertical="center" shrinkToFit="1"/>
      <protection locked="0"/>
    </xf>
    <xf numFmtId="0" fontId="0" fillId="13" borderId="128" xfId="0" applyFill="1" applyBorder="1" applyAlignment="1">
      <alignment horizontal="center" vertical="center" shrinkToFit="1"/>
    </xf>
    <xf numFmtId="0" fontId="0" fillId="13" borderId="129" xfId="0" applyFill="1" applyBorder="1" applyAlignment="1">
      <alignment horizontal="center" vertical="center" shrinkToFit="1"/>
    </xf>
    <xf numFmtId="0" fontId="0" fillId="13" borderId="133" xfId="0" applyFill="1" applyBorder="1" applyAlignment="1">
      <alignment horizontal="center" vertical="center" shrinkToFit="1"/>
    </xf>
    <xf numFmtId="0" fontId="0" fillId="13" borderId="101" xfId="0" applyFill="1" applyBorder="1" applyAlignment="1">
      <alignment horizontal="center" vertical="center" shrinkToFit="1"/>
    </xf>
    <xf numFmtId="0" fontId="0" fillId="13" borderId="21" xfId="0" applyFill="1" applyBorder="1" applyAlignment="1">
      <alignment horizontal="center" vertical="center" shrinkToFit="1"/>
    </xf>
    <xf numFmtId="0" fontId="0" fillId="13" borderId="103" xfId="0" applyFill="1" applyBorder="1" applyAlignment="1">
      <alignment horizontal="center" vertical="center" shrinkToFit="1"/>
    </xf>
    <xf numFmtId="0" fontId="2" fillId="0" borderId="0"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2" fillId="0" borderId="33" xfId="0" applyFont="1" applyBorder="1" applyAlignment="1">
      <alignment horizontal="right" vertical="center" shrinkToFit="1"/>
    </xf>
    <xf numFmtId="0" fontId="3" fillId="0" borderId="0" xfId="0" applyFont="1" applyBorder="1" applyAlignment="1">
      <alignment horizontal="right" vertical="center" shrinkToFit="1"/>
    </xf>
    <xf numFmtId="0" fontId="0" fillId="0" borderId="0" xfId="0" applyBorder="1" applyAlignment="1">
      <alignment horizontal="left" vertical="center" wrapText="1" shrinkToFit="1"/>
    </xf>
    <xf numFmtId="0" fontId="0" fillId="0" borderId="53" xfId="0" applyBorder="1" applyAlignment="1">
      <alignment horizontal="left" vertical="top" wrapText="1" shrinkToFit="1"/>
    </xf>
    <xf numFmtId="0" fontId="0" fillId="0" borderId="43" xfId="0" applyBorder="1" applyAlignment="1">
      <alignment horizontal="left" vertical="top" wrapText="1" shrinkToFit="1"/>
    </xf>
    <xf numFmtId="0" fontId="0" fillId="0" borderId="47" xfId="0" applyBorder="1" applyAlignment="1">
      <alignment horizontal="left" vertical="top" wrapText="1" shrinkToFit="1"/>
    </xf>
    <xf numFmtId="0" fontId="0" fillId="0" borderId="25" xfId="0" applyBorder="1" applyAlignment="1">
      <alignment horizontal="left" vertical="top" wrapText="1" shrinkToFit="1"/>
    </xf>
    <xf numFmtId="0" fontId="0" fillId="0" borderId="0" xfId="0" applyBorder="1" applyAlignment="1">
      <alignment horizontal="left" vertical="top" wrapText="1" shrinkToFit="1"/>
    </xf>
    <xf numFmtId="0" fontId="0" fillId="0" borderId="22" xfId="0" applyBorder="1" applyAlignment="1">
      <alignment horizontal="left" vertical="top" wrapText="1" shrinkToFit="1"/>
    </xf>
    <xf numFmtId="0" fontId="0" fillId="0" borderId="41" xfId="0" applyBorder="1" applyAlignment="1">
      <alignment horizontal="center" vertical="center" shrinkToFit="1"/>
    </xf>
    <xf numFmtId="0" fontId="0" fillId="0" borderId="32" xfId="0" applyBorder="1" applyAlignment="1">
      <alignment horizontal="center" vertical="center" shrinkToFit="1"/>
    </xf>
    <xf numFmtId="0" fontId="0" fillId="0" borderId="40" xfId="0" applyBorder="1" applyAlignment="1">
      <alignment horizontal="center" vertical="center" shrinkToFit="1"/>
    </xf>
    <xf numFmtId="176" fontId="21" fillId="10" borderId="0" xfId="0" applyNumberFormat="1" applyFont="1" applyFill="1" applyBorder="1" applyAlignment="1" applyProtection="1">
      <alignment horizontal="center" vertical="center" shrinkToFit="1"/>
      <protection locked="0"/>
    </xf>
    <xf numFmtId="38" fontId="21" fillId="10" borderId="58" xfId="1" applyFont="1" applyFill="1" applyBorder="1" applyAlignment="1" applyProtection="1">
      <alignment horizontal="right" vertical="center" shrinkToFit="1"/>
      <protection locked="0"/>
    </xf>
    <xf numFmtId="38" fontId="21" fillId="10" borderId="59" xfId="1" applyFont="1" applyFill="1" applyBorder="1" applyAlignment="1" applyProtection="1">
      <alignment horizontal="right" vertical="center" shrinkToFit="1"/>
      <protection locked="0"/>
    </xf>
    <xf numFmtId="38" fontId="21" fillId="10" borderId="4" xfId="1" applyFont="1" applyFill="1" applyBorder="1" applyAlignment="1" applyProtection="1">
      <alignment horizontal="right" vertical="center" shrinkToFit="1"/>
      <protection locked="0"/>
    </xf>
    <xf numFmtId="38" fontId="21" fillId="10" borderId="5" xfId="1" applyFont="1" applyFill="1" applyBorder="1" applyAlignment="1" applyProtection="1">
      <alignment horizontal="right" vertical="center" shrinkToFit="1"/>
      <protection locked="0"/>
    </xf>
    <xf numFmtId="38" fontId="36" fillId="0" borderId="2" xfId="1" applyFont="1" applyFill="1" applyBorder="1" applyAlignment="1">
      <alignment horizontal="right" vertical="center" shrinkToFit="1"/>
    </xf>
    <xf numFmtId="38" fontId="36" fillId="0" borderId="32" xfId="1" applyFont="1" applyFill="1" applyBorder="1" applyAlignment="1">
      <alignment horizontal="right" vertical="center" shrinkToFit="1"/>
    </xf>
    <xf numFmtId="176" fontId="22" fillId="0" borderId="0" xfId="0" applyNumberFormat="1" applyFont="1" applyFill="1" applyBorder="1" applyAlignment="1">
      <alignment horizontal="center" vertical="center" shrinkToFit="1"/>
    </xf>
    <xf numFmtId="0" fontId="0" fillId="0" borderId="0" xfId="0" applyAlignment="1">
      <alignment horizontal="distributed" vertical="center" shrinkToFit="1"/>
    </xf>
    <xf numFmtId="0" fontId="20" fillId="10" borderId="20" xfId="0" applyFont="1" applyFill="1" applyBorder="1" applyAlignment="1" applyProtection="1">
      <alignment horizontal="left" vertical="center" shrinkToFit="1"/>
      <protection locked="0"/>
    </xf>
    <xf numFmtId="0" fontId="21" fillId="10" borderId="20" xfId="0" applyFont="1" applyFill="1" applyBorder="1" applyAlignment="1" applyProtection="1">
      <alignment horizontal="left" vertical="center" shrinkToFit="1"/>
      <protection locked="0"/>
    </xf>
    <xf numFmtId="0" fontId="21" fillId="10" borderId="21" xfId="0" applyFont="1" applyFill="1" applyBorder="1" applyAlignment="1" applyProtection="1">
      <alignment horizontal="left" vertical="center" shrinkToFit="1"/>
      <protection locked="0"/>
    </xf>
    <xf numFmtId="0" fontId="73" fillId="0" borderId="14" xfId="0" applyFont="1" applyBorder="1" applyAlignment="1">
      <alignment horizontal="right" vertical="top"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10" borderId="20" xfId="0" applyFill="1" applyBorder="1" applyAlignment="1" applyProtection="1">
      <alignment vertical="center" shrinkToFit="1"/>
      <protection locked="0"/>
    </xf>
    <xf numFmtId="0" fontId="0" fillId="7" borderId="100" xfId="0" applyFill="1" applyBorder="1" applyAlignment="1">
      <alignment horizontal="distributed" vertical="center" shrinkToFit="1"/>
    </xf>
    <xf numFmtId="0" fontId="0" fillId="7" borderId="54" xfId="0" applyFill="1" applyBorder="1" applyAlignment="1">
      <alignment horizontal="distributed" vertical="center" shrinkToFit="1"/>
    </xf>
    <xf numFmtId="0" fontId="0" fillId="7" borderId="71" xfId="0" applyFill="1" applyBorder="1" applyAlignment="1">
      <alignment horizontal="distributed" vertical="center" shrinkToFit="1"/>
    </xf>
    <xf numFmtId="0" fontId="14" fillId="7" borderId="70" xfId="0" applyFont="1" applyFill="1" applyBorder="1" applyAlignment="1">
      <alignment horizontal="center" vertical="center" wrapText="1" shrinkToFit="1"/>
    </xf>
    <xf numFmtId="0" fontId="15" fillId="7" borderId="54" xfId="0" applyFont="1" applyFill="1" applyBorder="1" applyAlignment="1">
      <alignment horizontal="center" vertical="center" wrapText="1" shrinkToFit="1"/>
    </xf>
    <xf numFmtId="0" fontId="15" fillId="7" borderId="71" xfId="0" applyFont="1" applyFill="1" applyBorder="1" applyAlignment="1">
      <alignment horizontal="center" vertical="center" wrapText="1" shrinkToFit="1"/>
    </xf>
    <xf numFmtId="0" fontId="0" fillId="7" borderId="38" xfId="0" applyFill="1" applyBorder="1" applyAlignment="1">
      <alignment horizontal="distributed" vertical="center" justifyLastLine="1" shrinkToFit="1"/>
    </xf>
    <xf numFmtId="0" fontId="0" fillId="7" borderId="144" xfId="0" applyFill="1" applyBorder="1" applyAlignment="1">
      <alignment horizontal="distributed" vertical="center" justifyLastLine="1" shrinkToFit="1"/>
    </xf>
    <xf numFmtId="0" fontId="45" fillId="10" borderId="92" xfId="0" applyFont="1" applyFill="1" applyBorder="1" applyAlignment="1" applyProtection="1">
      <alignment horizontal="center" vertical="center" shrinkToFit="1"/>
      <protection locked="0"/>
    </xf>
    <xf numFmtId="0" fontId="45" fillId="10" borderId="95" xfId="0" applyFont="1" applyFill="1" applyBorder="1" applyAlignment="1" applyProtection="1">
      <alignment horizontal="center" vertical="center" shrinkToFit="1"/>
      <protection locked="0"/>
    </xf>
    <xf numFmtId="0" fontId="21" fillId="10" borderId="101" xfId="0" applyFont="1" applyFill="1" applyBorder="1" applyAlignment="1" applyProtection="1">
      <alignment horizontal="right" vertical="center" shrinkToFit="1"/>
      <protection locked="0"/>
    </xf>
    <xf numFmtId="0" fontId="21" fillId="10" borderId="21" xfId="0" applyFont="1" applyFill="1" applyBorder="1" applyAlignment="1" applyProtection="1">
      <alignment horizontal="right" vertical="center" shrinkToFit="1"/>
      <protection locked="0"/>
    </xf>
    <xf numFmtId="0" fontId="21" fillId="10" borderId="102" xfId="0" applyFont="1" applyFill="1" applyBorder="1" applyAlignment="1" applyProtection="1">
      <alignment horizontal="right" vertical="center" shrinkToFit="1"/>
      <protection locked="0"/>
    </xf>
    <xf numFmtId="0" fontId="21" fillId="10" borderId="116" xfId="0" applyFont="1" applyFill="1" applyBorder="1" applyAlignment="1" applyProtection="1">
      <alignment horizontal="right" vertical="center" shrinkToFit="1"/>
      <protection locked="0"/>
    </xf>
    <xf numFmtId="0" fontId="21" fillId="10" borderId="117" xfId="0" applyFont="1" applyFill="1" applyBorder="1" applyAlignment="1" applyProtection="1">
      <alignment horizontal="right" vertical="center" shrinkToFit="1"/>
      <protection locked="0"/>
    </xf>
    <xf numFmtId="0" fontId="21" fillId="10" borderId="118" xfId="0" applyFont="1" applyFill="1" applyBorder="1" applyAlignment="1" applyProtection="1">
      <alignment horizontal="right" vertical="center" shrinkToFit="1"/>
      <protection locked="0"/>
    </xf>
    <xf numFmtId="0" fontId="0" fillId="11" borderId="34" xfId="0" applyFill="1" applyBorder="1" applyAlignment="1">
      <alignment horizontal="center" vertical="distributed" textRotation="255" justifyLastLine="1" shrinkToFit="1"/>
    </xf>
    <xf numFmtId="0" fontId="0" fillId="11" borderId="10" xfId="0" applyFill="1" applyBorder="1" applyAlignment="1">
      <alignment horizontal="center" vertical="distributed" textRotation="255" justifyLastLine="1" shrinkToFit="1"/>
    </xf>
    <xf numFmtId="0" fontId="0" fillId="11" borderId="35" xfId="0" applyFill="1" applyBorder="1" applyAlignment="1">
      <alignment horizontal="center" vertical="distributed" textRotation="255" justifyLastLine="1" shrinkToFit="1"/>
    </xf>
    <xf numFmtId="0" fontId="21" fillId="10" borderId="100" xfId="0" applyFont="1" applyFill="1" applyBorder="1" applyAlignment="1" applyProtection="1">
      <alignment horizontal="right" vertical="center" shrinkToFit="1"/>
      <protection locked="0"/>
    </xf>
    <xf numFmtId="0" fontId="21" fillId="10" borderId="54" xfId="0" applyFont="1" applyFill="1" applyBorder="1" applyAlignment="1" applyProtection="1">
      <alignment horizontal="right" vertical="center" shrinkToFit="1"/>
      <protection locked="0"/>
    </xf>
    <xf numFmtId="0" fontId="21" fillId="10" borderId="71" xfId="0" applyFont="1" applyFill="1" applyBorder="1" applyAlignment="1" applyProtection="1">
      <alignment horizontal="right" vertical="center" shrinkToFit="1"/>
      <protection locked="0"/>
    </xf>
    <xf numFmtId="0" fontId="0" fillId="11" borderId="36" xfId="0" applyFont="1" applyFill="1" applyBorder="1" applyAlignment="1">
      <alignment horizontal="center" vertical="center" shrinkToFit="1"/>
    </xf>
    <xf numFmtId="0" fontId="0" fillId="11" borderId="28" xfId="0" applyFont="1" applyFill="1" applyBorder="1" applyAlignment="1">
      <alignment horizontal="center" vertical="center" shrinkToFit="1"/>
    </xf>
    <xf numFmtId="0" fontId="0" fillId="11" borderId="37" xfId="0" applyFont="1" applyFill="1" applyBorder="1" applyAlignment="1">
      <alignment horizontal="center" vertical="center" shrinkToFit="1"/>
    </xf>
    <xf numFmtId="180" fontId="36" fillId="0" borderId="43" xfId="0" applyNumberFormat="1" applyFont="1" applyBorder="1" applyAlignment="1">
      <alignment horizontal="right" vertical="center" shrinkToFit="1"/>
    </xf>
    <xf numFmtId="0" fontId="6" fillId="0" borderId="0" xfId="0" applyFont="1" applyBorder="1" applyAlignment="1">
      <alignment horizontal="center" vertical="center" shrinkToFit="1"/>
    </xf>
    <xf numFmtId="190" fontId="36" fillId="0" borderId="43" xfId="0" applyNumberFormat="1" applyFont="1" applyBorder="1" applyAlignment="1">
      <alignment horizontal="right" vertical="center" shrinkToFit="1"/>
    </xf>
    <xf numFmtId="191" fontId="12" fillId="11" borderId="30" xfId="0" applyNumberFormat="1" applyFont="1" applyFill="1" applyBorder="1" applyAlignment="1">
      <alignment horizontal="left" vertical="center" shrinkToFit="1"/>
    </xf>
    <xf numFmtId="191" fontId="12" fillId="11" borderId="9" xfId="0" applyNumberFormat="1" applyFont="1" applyFill="1" applyBorder="1" applyAlignment="1">
      <alignment horizontal="left" vertical="center" shrinkToFit="1"/>
    </xf>
    <xf numFmtId="191" fontId="12" fillId="11" borderId="31" xfId="0" applyNumberFormat="1" applyFont="1" applyFill="1" applyBorder="1" applyAlignment="1">
      <alignment horizontal="left" vertical="center" shrinkToFit="1"/>
    </xf>
    <xf numFmtId="0" fontId="0" fillId="3" borderId="35" xfId="0" applyFill="1" applyBorder="1" applyAlignment="1">
      <alignment horizontal="distributed" vertical="center" justifyLastLine="1" shrinkToFit="1"/>
    </xf>
    <xf numFmtId="0" fontId="0" fillId="3" borderId="11" xfId="0" applyFill="1" applyBorder="1" applyAlignment="1">
      <alignment horizontal="distributed" vertical="center" justifyLastLine="1" shrinkToFit="1"/>
    </xf>
    <xf numFmtId="0" fontId="0" fillId="3" borderId="36" xfId="0" applyFill="1" applyBorder="1" applyAlignment="1">
      <alignment horizontal="distributed" vertical="center" justifyLastLine="1" shrinkToFit="1"/>
    </xf>
    <xf numFmtId="0" fontId="12" fillId="6" borderId="30" xfId="0" applyFont="1" applyFill="1" applyBorder="1" applyAlignment="1">
      <alignment horizontal="left" vertical="center" shrinkToFit="1"/>
    </xf>
    <xf numFmtId="0" fontId="12" fillId="6" borderId="9" xfId="0" applyFont="1" applyFill="1" applyBorder="1" applyAlignment="1">
      <alignment horizontal="left" vertical="center" shrinkToFit="1"/>
    </xf>
    <xf numFmtId="0" fontId="12" fillId="6" borderId="31" xfId="0" applyFont="1" applyFill="1" applyBorder="1" applyAlignment="1">
      <alignment horizontal="left" vertical="center" shrinkToFit="1"/>
    </xf>
    <xf numFmtId="0" fontId="2" fillId="5" borderId="21"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17" fillId="11" borderId="23" xfId="0" applyFont="1" applyFill="1" applyBorder="1" applyAlignment="1">
      <alignment horizontal="left" vertical="center" wrapText="1" shrinkToFit="1"/>
    </xf>
    <xf numFmtId="0" fontId="17" fillId="11" borderId="14" xfId="0" applyFont="1" applyFill="1" applyBorder="1" applyAlignment="1">
      <alignment horizontal="left" vertical="center" wrapText="1" shrinkToFit="1"/>
    </xf>
    <xf numFmtId="0" fontId="17" fillId="11" borderId="24" xfId="0" applyFont="1" applyFill="1" applyBorder="1" applyAlignment="1">
      <alignment horizontal="left" vertical="center" wrapText="1" shrinkToFit="1"/>
    </xf>
    <xf numFmtId="0" fontId="0" fillId="11" borderId="18" xfId="0" applyFill="1" applyBorder="1" applyAlignment="1">
      <alignment horizontal="left" vertical="center" shrinkToFit="1"/>
    </xf>
    <xf numFmtId="0" fontId="0" fillId="11" borderId="18" xfId="0" applyFill="1" applyBorder="1" applyAlignment="1">
      <alignment horizontal="center" vertical="center" shrinkToFit="1"/>
    </xf>
    <xf numFmtId="0" fontId="32" fillId="0" borderId="28" xfId="0" applyFont="1" applyFill="1" applyBorder="1" applyAlignment="1">
      <alignment horizontal="right" vertical="center" shrinkToFit="1"/>
    </xf>
    <xf numFmtId="192" fontId="34" fillId="4" borderId="74" xfId="0" applyNumberFormat="1" applyFont="1" applyFill="1" applyBorder="1" applyAlignment="1">
      <alignment horizontal="right" vertical="center" shrinkToFit="1"/>
    </xf>
    <xf numFmtId="192" fontId="34" fillId="4" borderId="13" xfId="0" applyNumberFormat="1" applyFont="1" applyFill="1" applyBorder="1" applyAlignment="1">
      <alignment horizontal="right" vertical="center" shrinkToFit="1"/>
    </xf>
    <xf numFmtId="192" fontId="34" fillId="4" borderId="75" xfId="0" applyNumberFormat="1" applyFont="1" applyFill="1" applyBorder="1" applyAlignment="1">
      <alignment horizontal="right" vertical="center" shrinkToFit="1"/>
    </xf>
    <xf numFmtId="38" fontId="32" fillId="5" borderId="21" xfId="0" applyNumberFormat="1" applyFont="1" applyFill="1" applyBorder="1" applyAlignment="1">
      <alignment horizontal="right" vertical="center" shrinkToFit="1"/>
    </xf>
    <xf numFmtId="38" fontId="32" fillId="5" borderId="54" xfId="0" applyNumberFormat="1" applyFont="1" applyFill="1" applyBorder="1" applyAlignment="1">
      <alignment horizontal="right" vertical="center" shrinkToFit="1"/>
    </xf>
    <xf numFmtId="0" fontId="32" fillId="5" borderId="74" xfId="0" applyFont="1" applyFill="1" applyBorder="1" applyAlignment="1">
      <alignment horizontal="right" vertical="center" shrinkToFit="1"/>
    </xf>
    <xf numFmtId="0" fontId="32" fillId="5" borderId="13" xfId="0" applyFont="1" applyFill="1" applyBorder="1" applyAlignment="1">
      <alignment horizontal="right" vertical="center" shrinkToFit="1"/>
    </xf>
    <xf numFmtId="0" fontId="32" fillId="5" borderId="75" xfId="0" applyFont="1" applyFill="1" applyBorder="1" applyAlignment="1">
      <alignment horizontal="right" vertical="center" shrinkToFit="1"/>
    </xf>
    <xf numFmtId="0" fontId="32" fillId="5" borderId="48" xfId="0" applyFont="1" applyFill="1" applyBorder="1" applyAlignment="1">
      <alignment horizontal="right" vertical="center" shrinkToFit="1"/>
    </xf>
    <xf numFmtId="0" fontId="32" fillId="5" borderId="49" xfId="0" applyFont="1" applyFill="1" applyBorder="1" applyAlignment="1">
      <alignment horizontal="right" vertical="center" shrinkToFit="1"/>
    </xf>
    <xf numFmtId="0" fontId="32" fillId="5" borderId="55" xfId="0" applyFont="1" applyFill="1" applyBorder="1" applyAlignment="1">
      <alignment horizontal="right" vertical="center" shrinkToFit="1"/>
    </xf>
    <xf numFmtId="0" fontId="32" fillId="5" borderId="27" xfId="0" applyFont="1" applyFill="1" applyBorder="1" applyAlignment="1">
      <alignment horizontal="center" vertical="center" shrinkToFit="1"/>
    </xf>
    <xf numFmtId="38" fontId="32" fillId="0" borderId="28" xfId="0" applyNumberFormat="1" applyFont="1" applyFill="1" applyBorder="1" applyAlignment="1">
      <alignment horizontal="right" vertical="center" shrinkToFit="1"/>
    </xf>
    <xf numFmtId="0" fontId="32" fillId="0" borderId="26" xfId="0" applyFont="1" applyFill="1" applyBorder="1" applyAlignment="1">
      <alignment horizontal="right" vertical="center" shrinkToFit="1"/>
    </xf>
    <xf numFmtId="0" fontId="32" fillId="0" borderId="29" xfId="0" applyFont="1" applyFill="1" applyBorder="1" applyAlignment="1">
      <alignment horizontal="right" vertical="center" shrinkToFit="1"/>
    </xf>
    <xf numFmtId="0" fontId="0" fillId="12" borderId="74" xfId="0" applyFill="1" applyBorder="1" applyAlignment="1">
      <alignment horizontal="distributed" vertical="center" justifyLastLine="1" shrinkToFit="1"/>
    </xf>
    <xf numFmtId="0" fontId="0" fillId="12" borderId="13" xfId="0" applyFill="1" applyBorder="1" applyAlignment="1">
      <alignment horizontal="distributed" vertical="center" justifyLastLine="1" shrinkToFit="1"/>
    </xf>
    <xf numFmtId="0" fontId="0" fillId="12" borderId="136" xfId="0" applyFill="1" applyBorder="1" applyAlignment="1">
      <alignment horizontal="distributed" vertical="center" justifyLastLine="1" shrinkToFit="1"/>
    </xf>
    <xf numFmtId="0" fontId="26" fillId="10" borderId="101" xfId="0" applyFont="1" applyFill="1" applyBorder="1" applyAlignment="1" applyProtection="1">
      <alignment horizontal="right" vertical="center" shrinkToFit="1"/>
      <protection locked="0"/>
    </xf>
    <xf numFmtId="0" fontId="26" fillId="10" borderId="21" xfId="0" applyFont="1" applyFill="1" applyBorder="1" applyAlignment="1" applyProtection="1">
      <alignment horizontal="right" vertical="center" shrinkToFit="1"/>
      <protection locked="0"/>
    </xf>
    <xf numFmtId="0" fontId="26" fillId="10" borderId="102" xfId="0" applyFont="1" applyFill="1" applyBorder="1" applyAlignment="1" applyProtection="1">
      <alignment horizontal="right" vertical="center" shrinkToFit="1"/>
      <protection locked="0"/>
    </xf>
    <xf numFmtId="0" fontId="26" fillId="10" borderId="116" xfId="0" applyFont="1" applyFill="1" applyBorder="1" applyAlignment="1" applyProtection="1">
      <alignment horizontal="right" vertical="center" shrinkToFit="1"/>
      <protection locked="0"/>
    </xf>
    <xf numFmtId="0" fontId="26" fillId="10" borderId="117" xfId="0" applyFont="1" applyFill="1" applyBorder="1" applyAlignment="1" applyProtection="1">
      <alignment horizontal="right" vertical="center" shrinkToFit="1"/>
      <protection locked="0"/>
    </xf>
    <xf numFmtId="0" fontId="26" fillId="10" borderId="118" xfId="0" applyFont="1" applyFill="1" applyBorder="1" applyAlignment="1" applyProtection="1">
      <alignment horizontal="right" vertical="center" shrinkToFit="1"/>
      <protection locked="0"/>
    </xf>
    <xf numFmtId="0" fontId="0" fillId="13" borderId="7" xfId="0" applyFill="1" applyBorder="1" applyAlignment="1">
      <alignment horizontal="center" vertical="distributed" textRotation="255" justifyLastLine="1" shrinkToFit="1"/>
    </xf>
    <xf numFmtId="0" fontId="0" fillId="13" borderId="8" xfId="0" applyFill="1" applyBorder="1" applyAlignment="1">
      <alignment horizontal="center" vertical="distributed" textRotation="255" justifyLastLine="1" shrinkToFit="1"/>
    </xf>
    <xf numFmtId="0" fontId="0" fillId="13" borderId="11" xfId="0" applyFill="1" applyBorder="1" applyAlignment="1">
      <alignment horizontal="center" vertical="distributed" textRotation="255" justifyLastLine="1" shrinkToFit="1"/>
    </xf>
    <xf numFmtId="0" fontId="21" fillId="10" borderId="100" xfId="0" applyFont="1" applyFill="1" applyBorder="1" applyAlignment="1" applyProtection="1">
      <alignment horizontal="center" vertical="center" shrinkToFit="1"/>
      <protection locked="0"/>
    </xf>
    <xf numFmtId="0" fontId="21" fillId="10" borderId="54" xfId="0" applyFont="1" applyFill="1" applyBorder="1" applyAlignment="1" applyProtection="1">
      <alignment horizontal="center" vertical="center" shrinkToFit="1"/>
      <protection locked="0"/>
    </xf>
    <xf numFmtId="0" fontId="21" fillId="10" borderId="71" xfId="0" applyFont="1" applyFill="1" applyBorder="1" applyAlignment="1" applyProtection="1">
      <alignment horizontal="center" vertical="center" shrinkToFit="1"/>
      <protection locked="0"/>
    </xf>
    <xf numFmtId="0" fontId="27" fillId="10" borderId="101" xfId="0" applyFont="1" applyFill="1" applyBorder="1" applyAlignment="1" applyProtection="1">
      <alignment horizontal="center" vertical="center" shrinkToFit="1"/>
      <protection locked="0"/>
    </xf>
    <xf numFmtId="0" fontId="27" fillId="10" borderId="21" xfId="0" applyFont="1" applyFill="1" applyBorder="1" applyAlignment="1" applyProtection="1">
      <alignment horizontal="center" vertical="center" shrinkToFit="1"/>
      <protection locked="0"/>
    </xf>
    <xf numFmtId="0" fontId="27" fillId="10" borderId="102" xfId="0" applyFont="1" applyFill="1" applyBorder="1" applyAlignment="1" applyProtection="1">
      <alignment horizontal="center" vertical="center" shrinkToFit="1"/>
      <protection locked="0"/>
    </xf>
    <xf numFmtId="0" fontId="7" fillId="13" borderId="126" xfId="0" applyFont="1" applyFill="1" applyBorder="1" applyAlignment="1">
      <alignment horizontal="center" vertical="center" textRotation="255" shrinkToFit="1"/>
    </xf>
    <xf numFmtId="0" fontId="7" fillId="13" borderId="10" xfId="0" applyFont="1" applyFill="1" applyBorder="1" applyAlignment="1">
      <alignment horizontal="center" vertical="center" textRotation="255" shrinkToFit="1"/>
    </xf>
    <xf numFmtId="0" fontId="7" fillId="13" borderId="35" xfId="0" applyFont="1" applyFill="1" applyBorder="1" applyAlignment="1">
      <alignment horizontal="center" vertical="center" textRotation="255" shrinkToFit="1"/>
    </xf>
    <xf numFmtId="0" fontId="5" fillId="13" borderId="127" xfId="0" applyFont="1" applyFill="1" applyBorder="1" applyAlignment="1">
      <alignment horizontal="center" vertical="top" textRotation="255" wrapText="1" shrinkToFit="1"/>
    </xf>
    <xf numFmtId="0" fontId="5" fillId="13" borderId="8" xfId="0" applyFont="1" applyFill="1" applyBorder="1" applyAlignment="1">
      <alignment horizontal="center" vertical="top" textRotation="255" wrapText="1" shrinkToFit="1"/>
    </xf>
    <xf numFmtId="0" fontId="5" fillId="13" borderId="11" xfId="0" applyFont="1" applyFill="1" applyBorder="1" applyAlignment="1">
      <alignment horizontal="center" vertical="top" textRotation="255" wrapText="1" shrinkToFit="1"/>
    </xf>
    <xf numFmtId="0" fontId="0" fillId="13" borderId="63" xfId="0" applyFont="1" applyFill="1" applyBorder="1" applyAlignment="1">
      <alignment horizontal="center" vertical="center" shrinkToFit="1"/>
    </xf>
    <xf numFmtId="0" fontId="6" fillId="13" borderId="12" xfId="0" applyFont="1" applyFill="1" applyBorder="1" applyAlignment="1">
      <alignment horizontal="center" vertical="center" shrinkToFit="1"/>
    </xf>
    <xf numFmtId="194" fontId="24" fillId="4" borderId="131" xfId="0" applyNumberFormat="1" applyFont="1" applyFill="1" applyBorder="1" applyAlignment="1">
      <alignment horizontal="center" vertical="center" shrinkToFit="1"/>
    </xf>
    <xf numFmtId="194" fontId="24" fillId="4" borderId="14" xfId="0" applyNumberFormat="1" applyFont="1" applyFill="1" applyBorder="1" applyAlignment="1">
      <alignment horizontal="center" vertical="center" shrinkToFit="1"/>
    </xf>
    <xf numFmtId="194" fontId="24" fillId="4" borderId="132" xfId="0" applyNumberFormat="1" applyFont="1" applyFill="1" applyBorder="1" applyAlignment="1">
      <alignment horizontal="center" vertical="center" shrinkToFit="1"/>
    </xf>
    <xf numFmtId="0" fontId="0" fillId="2" borderId="104" xfId="0" applyFill="1" applyBorder="1" applyAlignment="1">
      <alignment horizontal="distributed" vertical="center" justifyLastLine="1" shrinkToFit="1"/>
    </xf>
    <xf numFmtId="195" fontId="24" fillId="4" borderId="111" xfId="0" applyNumberFormat="1" applyFont="1" applyFill="1" applyBorder="1" applyAlignment="1">
      <alignment horizontal="center" vertical="center" shrinkToFit="1"/>
    </xf>
    <xf numFmtId="195" fontId="24" fillId="4" borderId="20" xfId="0" applyNumberFormat="1" applyFont="1" applyFill="1" applyBorder="1" applyAlignment="1">
      <alignment horizontal="center" vertical="center" shrinkToFit="1"/>
    </xf>
    <xf numFmtId="195" fontId="24" fillId="4" borderId="112" xfId="0" applyNumberFormat="1" applyFont="1" applyFill="1" applyBorder="1" applyAlignment="1">
      <alignment horizontal="center" vertical="center" shrinkToFit="1"/>
    </xf>
    <xf numFmtId="0" fontId="0" fillId="2" borderId="128" xfId="0" applyFill="1" applyBorder="1" applyAlignment="1">
      <alignment horizontal="distributed" vertical="center" justifyLastLine="1" shrinkToFit="1"/>
    </xf>
    <xf numFmtId="0" fontId="0" fillId="2" borderId="129" xfId="0" applyFill="1" applyBorder="1" applyAlignment="1">
      <alignment horizontal="distributed" vertical="center" justifyLastLine="1" shrinkToFit="1"/>
    </xf>
    <xf numFmtId="0" fontId="0" fillId="2" borderId="130" xfId="0" applyFill="1" applyBorder="1" applyAlignment="1">
      <alignment horizontal="distributed" vertical="center" justifyLastLine="1" shrinkToFit="1"/>
    </xf>
    <xf numFmtId="0" fontId="0" fillId="2" borderId="101" xfId="0" applyFill="1" applyBorder="1" applyAlignment="1">
      <alignment horizontal="distributed" vertical="center" justifyLastLine="1" shrinkToFit="1"/>
    </xf>
    <xf numFmtId="0" fontId="0" fillId="2" borderId="21" xfId="0" applyFill="1" applyBorder="1" applyAlignment="1">
      <alignment horizontal="distributed" vertical="center" justifyLastLine="1" shrinkToFit="1"/>
    </xf>
    <xf numFmtId="0" fontId="0" fillId="2" borderId="102" xfId="0" applyFill="1" applyBorder="1" applyAlignment="1">
      <alignment horizontal="distributed" vertical="center" justifyLastLine="1" shrinkToFit="1"/>
    </xf>
    <xf numFmtId="195" fontId="29" fillId="10" borderId="111" xfId="0" applyNumberFormat="1" applyFont="1" applyFill="1" applyBorder="1" applyAlignment="1" applyProtection="1">
      <alignment horizontal="center" vertical="center" shrinkToFit="1"/>
      <protection locked="0"/>
    </xf>
    <xf numFmtId="195" fontId="29" fillId="10" borderId="20" xfId="0" applyNumberFormat="1" applyFont="1" applyFill="1" applyBorder="1" applyAlignment="1" applyProtection="1">
      <alignment horizontal="center" vertical="center" shrinkToFit="1"/>
      <protection locked="0"/>
    </xf>
    <xf numFmtId="195" fontId="29" fillId="10" borderId="112" xfId="0" applyNumberFormat="1" applyFont="1" applyFill="1" applyBorder="1" applyAlignment="1" applyProtection="1">
      <alignment horizontal="center" vertical="center" shrinkToFit="1"/>
      <protection locked="0"/>
    </xf>
    <xf numFmtId="0" fontId="0" fillId="13" borderId="128" xfId="0" applyFill="1" applyBorder="1" applyAlignment="1">
      <alignment horizontal="distributed" vertical="center" justifyLastLine="1" shrinkToFit="1"/>
    </xf>
    <xf numFmtId="0" fontId="0" fillId="13" borderId="129" xfId="0" applyFill="1" applyBorder="1" applyAlignment="1">
      <alignment horizontal="distributed" vertical="center" justifyLastLine="1" shrinkToFit="1"/>
    </xf>
    <xf numFmtId="0" fontId="0" fillId="13" borderId="130" xfId="0" applyFill="1" applyBorder="1" applyAlignment="1">
      <alignment horizontal="distributed" vertical="center" justifyLastLine="1" shrinkToFit="1"/>
    </xf>
    <xf numFmtId="0" fontId="0" fillId="13" borderId="101" xfId="0" applyFill="1" applyBorder="1" applyAlignment="1">
      <alignment horizontal="distributed" vertical="center" justifyLastLine="1" shrinkToFit="1"/>
    </xf>
    <xf numFmtId="0" fontId="0" fillId="13" borderId="21" xfId="0" applyFill="1" applyBorder="1" applyAlignment="1">
      <alignment horizontal="distributed" vertical="center" justifyLastLine="1" shrinkToFit="1"/>
    </xf>
    <xf numFmtId="0" fontId="0" fillId="13" borderId="102" xfId="0" applyFill="1" applyBorder="1" applyAlignment="1">
      <alignment horizontal="distributed" vertical="center" justifyLastLine="1" shrinkToFit="1"/>
    </xf>
    <xf numFmtId="0" fontId="0" fillId="13" borderId="119" xfId="0" applyFill="1" applyBorder="1" applyAlignment="1">
      <alignment horizontal="distributed" vertical="center" justifyLastLine="1" shrinkToFit="1"/>
    </xf>
    <xf numFmtId="0" fontId="0" fillId="13" borderId="104" xfId="0" applyFill="1" applyBorder="1" applyAlignment="1">
      <alignment horizontal="distributed" vertical="center" justifyLastLine="1" shrinkToFit="1"/>
    </xf>
    <xf numFmtId="183" fontId="32" fillId="0" borderId="105" xfId="0" applyNumberFormat="1" applyFont="1" applyFill="1" applyBorder="1" applyAlignment="1">
      <alignment horizontal="right" vertical="center" shrinkToFit="1"/>
    </xf>
    <xf numFmtId="183" fontId="32" fillId="0" borderId="101" xfId="0" applyNumberFormat="1" applyFont="1" applyFill="1" applyBorder="1" applyAlignment="1">
      <alignment horizontal="right" vertical="center" shrinkToFit="1"/>
    </xf>
    <xf numFmtId="0" fontId="0" fillId="2" borderId="128" xfId="0" applyFill="1" applyBorder="1" applyAlignment="1">
      <alignment horizontal="center" vertical="center" shrinkToFit="1"/>
    </xf>
    <xf numFmtId="0" fontId="0" fillId="2" borderId="129" xfId="0" applyFill="1" applyBorder="1" applyAlignment="1">
      <alignment horizontal="center" vertical="center" shrinkToFit="1"/>
    </xf>
    <xf numFmtId="0" fontId="0" fillId="2" borderId="133" xfId="0" applyFill="1" applyBorder="1" applyAlignment="1">
      <alignment horizontal="center" vertical="center" shrinkToFit="1"/>
    </xf>
    <xf numFmtId="0" fontId="0" fillId="2" borderId="101"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103" xfId="0" applyFill="1" applyBorder="1" applyAlignment="1">
      <alignment horizontal="center" vertical="center" shrinkToFit="1"/>
    </xf>
    <xf numFmtId="0" fontId="21" fillId="10" borderId="101" xfId="0" applyFont="1" applyFill="1" applyBorder="1" applyAlignment="1" applyProtection="1">
      <alignment horizontal="center" vertical="center" shrinkToFit="1"/>
      <protection locked="0"/>
    </xf>
    <xf numFmtId="0" fontId="21" fillId="10" borderId="21" xfId="0" applyFont="1" applyFill="1" applyBorder="1" applyAlignment="1" applyProtection="1">
      <alignment horizontal="center" vertical="center" shrinkToFit="1"/>
      <protection locked="0"/>
    </xf>
    <xf numFmtId="0" fontId="21" fillId="10" borderId="102" xfId="0" applyFont="1" applyFill="1" applyBorder="1" applyAlignment="1" applyProtection="1">
      <alignment horizontal="center" vertical="center" shrinkToFit="1"/>
      <protection locked="0"/>
    </xf>
    <xf numFmtId="0" fontId="25" fillId="10" borderId="101" xfId="0" applyFont="1" applyFill="1" applyBorder="1" applyAlignment="1" applyProtection="1">
      <alignment horizontal="right" vertical="center" shrinkToFit="1"/>
      <protection locked="0"/>
    </xf>
    <xf numFmtId="0" fontId="0" fillId="2" borderId="7" xfId="0" applyFill="1" applyBorder="1" applyAlignment="1">
      <alignment horizontal="center" vertical="distributed" textRotation="255" justifyLastLine="1" shrinkToFit="1"/>
    </xf>
    <xf numFmtId="0" fontId="0" fillId="2" borderId="8" xfId="0" applyFill="1" applyBorder="1" applyAlignment="1">
      <alignment horizontal="center" vertical="distributed" textRotation="255" justifyLastLine="1" shrinkToFit="1"/>
    </xf>
    <xf numFmtId="0" fontId="0" fillId="2" borderId="11" xfId="0" applyFill="1" applyBorder="1" applyAlignment="1">
      <alignment horizontal="center" vertical="distributed" textRotation="255" justifyLastLine="1" shrinkToFit="1"/>
    </xf>
    <xf numFmtId="0" fontId="0" fillId="2" borderId="6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183" fontId="32" fillId="0" borderId="109" xfId="0" applyNumberFormat="1" applyFont="1" applyFill="1" applyBorder="1" applyAlignment="1">
      <alignment horizontal="right" vertical="center" shrinkToFit="1"/>
    </xf>
    <xf numFmtId="0" fontId="21" fillId="10" borderId="105" xfId="0" applyFont="1" applyFill="1" applyBorder="1" applyAlignment="1" applyProtection="1">
      <alignment horizontal="center" vertical="center" shrinkToFit="1"/>
      <protection locked="0"/>
    </xf>
    <xf numFmtId="0" fontId="21" fillId="10" borderId="106" xfId="0" applyFont="1" applyFill="1" applyBorder="1" applyAlignment="1" applyProtection="1">
      <alignment horizontal="center" vertical="center" shrinkToFit="1"/>
      <protection locked="0"/>
    </xf>
    <xf numFmtId="0" fontId="21" fillId="10" borderId="107" xfId="0" applyFont="1" applyFill="1" applyBorder="1" applyAlignment="1" applyProtection="1">
      <alignment horizontal="center" vertical="center" shrinkToFit="1"/>
      <protection locked="0"/>
    </xf>
    <xf numFmtId="0" fontId="49" fillId="10" borderId="101" xfId="0" applyFont="1" applyFill="1" applyBorder="1" applyAlignment="1" applyProtection="1">
      <alignment horizontal="center" vertical="center" shrinkToFit="1"/>
      <protection locked="0"/>
    </xf>
    <xf numFmtId="0" fontId="49" fillId="10" borderId="21" xfId="0" applyFont="1" applyFill="1" applyBorder="1" applyAlignment="1" applyProtection="1">
      <alignment horizontal="center" vertical="center" shrinkToFit="1"/>
      <protection locked="0"/>
    </xf>
    <xf numFmtId="0" fontId="49" fillId="10" borderId="102" xfId="0" applyFont="1" applyFill="1" applyBorder="1" applyAlignment="1" applyProtection="1">
      <alignment horizontal="center" vertical="center" shrinkToFit="1"/>
      <protection locked="0"/>
    </xf>
    <xf numFmtId="0" fontId="0" fillId="12" borderId="91" xfId="0" applyFill="1" applyBorder="1" applyAlignment="1">
      <alignment horizontal="distributed" vertical="center" justifyLastLine="1" shrinkToFit="1"/>
    </xf>
    <xf numFmtId="0" fontId="0" fillId="12" borderId="92" xfId="0" applyFill="1" applyBorder="1" applyAlignment="1">
      <alignment horizontal="distributed" vertical="center" justifyLastLine="1" shrinkToFit="1"/>
    </xf>
    <xf numFmtId="193" fontId="21" fillId="10" borderId="92" xfId="0" applyNumberFormat="1" applyFont="1" applyFill="1" applyBorder="1" applyAlignment="1" applyProtection="1">
      <alignment horizontal="center" vertical="center" shrinkToFit="1"/>
      <protection locked="0"/>
    </xf>
    <xf numFmtId="193" fontId="21" fillId="10" borderId="93" xfId="0" applyNumberFormat="1" applyFont="1" applyFill="1" applyBorder="1" applyAlignment="1" applyProtection="1">
      <alignment horizontal="center" vertical="center" shrinkToFit="1"/>
      <protection locked="0"/>
    </xf>
    <xf numFmtId="0" fontId="0" fillId="12" borderId="94" xfId="0" applyFill="1" applyBorder="1" applyAlignment="1">
      <alignment horizontal="distributed" vertical="center" justifyLastLine="1" shrinkToFit="1"/>
    </xf>
    <xf numFmtId="0" fontId="0" fillId="0" borderId="92" xfId="0" applyBorder="1" applyAlignment="1">
      <alignment horizontal="center" vertical="center" shrinkToFit="1"/>
    </xf>
    <xf numFmtId="0" fontId="0" fillId="0" borderId="96" xfId="0" applyBorder="1" applyAlignment="1">
      <alignment horizontal="center" vertical="center" shrinkToFit="1"/>
    </xf>
    <xf numFmtId="0" fontId="0" fillId="12" borderId="97" xfId="0" applyFill="1" applyBorder="1" applyAlignment="1">
      <alignment horizontal="distributed" vertical="center" justifyLastLine="1" shrinkToFit="1"/>
    </xf>
    <xf numFmtId="0" fontId="0" fillId="12" borderId="98" xfId="0" applyFill="1" applyBorder="1" applyAlignment="1">
      <alignment horizontal="distributed" vertical="center" justifyLastLine="1" shrinkToFit="1"/>
    </xf>
    <xf numFmtId="193" fontId="21" fillId="10" borderId="86" xfId="0" applyNumberFormat="1" applyFont="1" applyFill="1" applyBorder="1" applyAlignment="1" applyProtection="1">
      <alignment horizontal="center" vertical="center" shrinkToFit="1"/>
      <protection locked="0"/>
    </xf>
    <xf numFmtId="193" fontId="21" fillId="10" borderId="80" xfId="0" applyNumberFormat="1" applyFont="1" applyFill="1" applyBorder="1" applyAlignment="1" applyProtection="1">
      <alignment horizontal="center" vertical="center" shrinkToFit="1"/>
      <protection locked="0"/>
    </xf>
    <xf numFmtId="193" fontId="21" fillId="10" borderId="89" xfId="0" applyNumberFormat="1" applyFont="1" applyFill="1" applyBorder="1" applyAlignment="1" applyProtection="1">
      <alignment horizontal="center" vertical="center" shrinkToFit="1"/>
      <protection locked="0"/>
    </xf>
    <xf numFmtId="193" fontId="21" fillId="10" borderId="87" xfId="0" applyNumberFormat="1" applyFont="1" applyFill="1" applyBorder="1" applyAlignment="1" applyProtection="1">
      <alignment horizontal="center" vertical="center" shrinkToFit="1"/>
      <protection locked="0"/>
    </xf>
    <xf numFmtId="193" fontId="21" fillId="10" borderId="83" xfId="0" applyNumberFormat="1" applyFont="1" applyFill="1" applyBorder="1" applyAlignment="1" applyProtection="1">
      <alignment horizontal="center" vertical="center" shrinkToFit="1"/>
      <protection locked="0"/>
    </xf>
    <xf numFmtId="193" fontId="21" fillId="10" borderId="90" xfId="0" applyNumberFormat="1" applyFont="1" applyFill="1" applyBorder="1" applyAlignment="1" applyProtection="1">
      <alignment horizontal="center" vertical="center" shrinkToFit="1"/>
      <protection locked="0"/>
    </xf>
    <xf numFmtId="184" fontId="21" fillId="10" borderId="82" xfId="0" applyNumberFormat="1" applyFont="1" applyFill="1" applyBorder="1" applyAlignment="1" applyProtection="1">
      <alignment horizontal="center" vertical="center" shrinkToFit="1"/>
      <protection locked="0"/>
    </xf>
    <xf numFmtId="184" fontId="21" fillId="10" borderId="83" xfId="0" applyNumberFormat="1" applyFont="1" applyFill="1" applyBorder="1" applyAlignment="1" applyProtection="1">
      <alignment horizontal="center" vertical="center" shrinkToFit="1"/>
      <protection locked="0"/>
    </xf>
    <xf numFmtId="185" fontId="21" fillId="10" borderId="83" xfId="0" applyNumberFormat="1" applyFont="1" applyFill="1" applyBorder="1" applyAlignment="1" applyProtection="1">
      <alignment horizontal="center" vertical="center" shrinkToFit="1"/>
      <protection locked="0"/>
    </xf>
    <xf numFmtId="186" fontId="21" fillId="10" borderId="83" xfId="0" applyNumberFormat="1" applyFont="1" applyFill="1" applyBorder="1" applyAlignment="1" applyProtection="1">
      <alignment horizontal="left" vertical="center" shrinkToFit="1"/>
      <protection locked="0"/>
    </xf>
    <xf numFmtId="186" fontId="21" fillId="10" borderId="84" xfId="0" applyNumberFormat="1" applyFont="1" applyFill="1" applyBorder="1" applyAlignment="1" applyProtection="1">
      <alignment horizontal="left" vertical="center" shrinkToFit="1"/>
      <protection locked="0"/>
    </xf>
    <xf numFmtId="0" fontId="21" fillId="10" borderId="92" xfId="0" applyFont="1" applyFill="1" applyBorder="1" applyAlignment="1" applyProtection="1">
      <alignment horizontal="center" vertical="center" shrinkToFit="1"/>
      <protection locked="0"/>
    </xf>
    <xf numFmtId="0" fontId="21" fillId="10" borderId="95" xfId="0" applyFont="1" applyFill="1" applyBorder="1" applyAlignment="1" applyProtection="1">
      <alignment horizontal="center" vertical="center" shrinkToFit="1"/>
      <protection locked="0"/>
    </xf>
    <xf numFmtId="187" fontId="20" fillId="10" borderId="32" xfId="0" applyNumberFormat="1" applyFont="1" applyFill="1" applyBorder="1" applyAlignment="1" applyProtection="1">
      <alignment horizontal="center" vertical="center" shrinkToFit="1"/>
      <protection locked="0"/>
    </xf>
    <xf numFmtId="0" fontId="28" fillId="10" borderId="98" xfId="0" applyFont="1" applyFill="1" applyBorder="1" applyAlignment="1" applyProtection="1">
      <alignment horizontal="center" vertical="center" shrinkToFit="1"/>
      <protection locked="0"/>
    </xf>
    <xf numFmtId="0" fontId="28" fillId="10" borderId="99" xfId="0" applyFont="1" applyFill="1" applyBorder="1" applyAlignment="1" applyProtection="1">
      <alignment horizontal="center" vertical="center" shrinkToFit="1"/>
      <protection locked="0"/>
    </xf>
    <xf numFmtId="0" fontId="29" fillId="10" borderId="46" xfId="0" applyFont="1" applyFill="1" applyBorder="1" applyAlignment="1" applyProtection="1">
      <alignment horizontal="left" vertical="center" shrinkToFit="1"/>
      <protection locked="0"/>
    </xf>
    <xf numFmtId="0" fontId="29" fillId="10" borderId="57" xfId="0" applyFont="1" applyFill="1" applyBorder="1" applyAlignment="1" applyProtection="1">
      <alignment horizontal="left" vertical="center" shrinkToFit="1"/>
      <protection locked="0"/>
    </xf>
    <xf numFmtId="0" fontId="16" fillId="0" borderId="0" xfId="0" applyFont="1" applyBorder="1" applyAlignment="1">
      <alignment horizontal="center" vertical="top" shrinkToFit="1"/>
    </xf>
    <xf numFmtId="0" fontId="19" fillId="0" borderId="28" xfId="0" applyFont="1" applyBorder="1" applyAlignment="1">
      <alignment horizontal="left" vertical="center" shrinkToFit="1"/>
    </xf>
    <xf numFmtId="0" fontId="0" fillId="12" borderId="76" xfId="0" applyFill="1" applyBorder="1" applyAlignment="1">
      <alignment horizontal="distributed" vertical="center" justifyLastLine="1" shrinkToFit="1"/>
    </xf>
    <xf numFmtId="0" fontId="0" fillId="12" borderId="77" xfId="0" applyFill="1" applyBorder="1" applyAlignment="1">
      <alignment horizontal="distributed" vertical="center" justifyLastLine="1" shrinkToFit="1"/>
    </xf>
    <xf numFmtId="0" fontId="0" fillId="12" borderId="78" xfId="0" applyFill="1" applyBorder="1" applyAlignment="1">
      <alignment horizontal="distributed" vertical="center" justifyLastLine="1" shrinkToFit="1"/>
    </xf>
    <xf numFmtId="0" fontId="0" fillId="12" borderId="85" xfId="0" applyFill="1" applyBorder="1" applyAlignment="1">
      <alignment horizontal="distributed" vertical="center" justifyLastLine="1" shrinkToFit="1"/>
    </xf>
    <xf numFmtId="0" fontId="0" fillId="12" borderId="85" xfId="0" applyFill="1" applyBorder="1" applyAlignment="1">
      <alignment horizontal="center" vertical="center" shrinkToFit="1"/>
    </xf>
    <xf numFmtId="0" fontId="0" fillId="12" borderId="77" xfId="0" applyFill="1" applyBorder="1" applyAlignment="1">
      <alignment horizontal="center" vertical="center" shrinkToFit="1"/>
    </xf>
    <xf numFmtId="0" fontId="0" fillId="12" borderId="88" xfId="0" applyFill="1" applyBorder="1" applyAlignment="1">
      <alignment horizontal="center" vertical="center" shrinkToFit="1"/>
    </xf>
    <xf numFmtId="0" fontId="4" fillId="12" borderId="79" xfId="0" applyFont="1" applyFill="1" applyBorder="1" applyAlignment="1">
      <alignment horizontal="distributed" vertical="center" justifyLastLine="1" shrinkToFit="1"/>
    </xf>
    <xf numFmtId="0" fontId="5" fillId="12" borderId="80" xfId="0" applyFont="1" applyFill="1" applyBorder="1" applyAlignment="1">
      <alignment horizontal="distributed" vertical="center" justifyLastLine="1" shrinkToFit="1"/>
    </xf>
    <xf numFmtId="0" fontId="5" fillId="12" borderId="81" xfId="0" applyFont="1" applyFill="1" applyBorder="1" applyAlignment="1">
      <alignment horizontal="distributed" vertical="center" justifyLastLine="1" shrinkToFit="1"/>
    </xf>
    <xf numFmtId="0" fontId="12" fillId="9" borderId="2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4" xfId="0" applyFont="1" applyFill="1" applyBorder="1" applyAlignment="1">
      <alignment horizontal="center" vertical="center" shrinkToFit="1"/>
    </xf>
    <xf numFmtId="0" fontId="12" fillId="9" borderId="24" xfId="0" applyFont="1" applyFill="1" applyBorder="1" applyAlignment="1">
      <alignment horizontal="center" vertical="center" shrinkToFit="1"/>
    </xf>
    <xf numFmtId="0" fontId="0" fillId="11" borderId="70" xfId="0" applyFill="1" applyBorder="1" applyAlignment="1">
      <alignment horizontal="distributed" vertical="center" justifyLastLine="1" shrinkToFit="1"/>
    </xf>
    <xf numFmtId="0" fontId="0" fillId="11" borderId="54" xfId="0" applyFill="1" applyBorder="1" applyAlignment="1">
      <alignment horizontal="distributed" vertical="center" justifyLastLine="1" shrinkToFit="1"/>
    </xf>
    <xf numFmtId="0" fontId="0" fillId="11" borderId="71" xfId="0" applyFill="1" applyBorder="1" applyAlignment="1">
      <alignment horizontal="distributed" vertical="center" justifyLastLine="1" shrinkToFit="1"/>
    </xf>
    <xf numFmtId="0" fontId="0" fillId="11" borderId="123" xfId="0" applyFill="1" applyBorder="1" applyAlignment="1">
      <alignment horizontal="distributed" vertical="center" justifyLastLine="1" shrinkToFit="1"/>
    </xf>
    <xf numFmtId="0" fontId="0" fillId="11" borderId="21" xfId="0" applyFill="1" applyBorder="1" applyAlignment="1">
      <alignment horizontal="distributed" vertical="center" justifyLastLine="1" shrinkToFit="1"/>
    </xf>
    <xf numFmtId="0" fontId="0" fillId="11" borderId="102" xfId="0" applyFill="1" applyBorder="1" applyAlignment="1">
      <alignment horizontal="distributed" vertical="center" justifyLastLine="1" shrinkToFit="1"/>
    </xf>
    <xf numFmtId="0" fontId="0" fillId="11" borderId="100" xfId="0" applyFill="1" applyBorder="1" applyAlignment="1">
      <alignment horizontal="center" vertical="center" shrinkToFit="1"/>
    </xf>
    <xf numFmtId="0" fontId="0" fillId="11" borderId="54" xfId="0" applyFill="1" applyBorder="1" applyAlignment="1">
      <alignment horizontal="center" vertical="center" shrinkToFit="1"/>
    </xf>
    <xf numFmtId="0" fontId="0" fillId="11" borderId="55" xfId="0" applyFill="1" applyBorder="1" applyAlignment="1">
      <alignment horizontal="center" vertical="center" shrinkToFit="1"/>
    </xf>
    <xf numFmtId="0" fontId="0" fillId="11" borderId="101" xfId="0" applyFill="1" applyBorder="1" applyAlignment="1">
      <alignment horizontal="center" vertical="center" shrinkToFit="1"/>
    </xf>
    <xf numFmtId="0" fontId="0" fillId="11" borderId="21" xfId="0" applyFill="1" applyBorder="1" applyAlignment="1">
      <alignment horizontal="center" vertical="center" shrinkToFit="1"/>
    </xf>
    <xf numFmtId="0" fontId="0" fillId="11" borderId="103" xfId="0" applyFill="1" applyBorder="1" applyAlignment="1">
      <alignment horizontal="center" vertical="center" shrinkToFit="1"/>
    </xf>
    <xf numFmtId="194" fontId="29" fillId="10" borderId="42" xfId="0" applyNumberFormat="1" applyFont="1" applyFill="1" applyBorder="1" applyAlignment="1" applyProtection="1">
      <alignment horizontal="center" vertical="center" shrinkToFit="1"/>
      <protection locked="0"/>
    </xf>
    <xf numFmtId="194" fontId="29" fillId="10" borderId="43" xfId="0" applyNumberFormat="1" applyFont="1" applyFill="1" applyBorder="1" applyAlignment="1" applyProtection="1">
      <alignment horizontal="center" vertical="center" shrinkToFit="1"/>
      <protection locked="0"/>
    </xf>
    <xf numFmtId="194" fontId="29" fillId="10" borderId="44" xfId="0" applyNumberFormat="1" applyFont="1" applyFill="1" applyBorder="1" applyAlignment="1" applyProtection="1">
      <alignment horizontal="center" vertical="center" shrinkToFit="1"/>
      <protection locked="0"/>
    </xf>
    <xf numFmtId="0" fontId="4" fillId="11" borderId="124" xfId="0" applyFont="1" applyFill="1" applyBorder="1" applyAlignment="1">
      <alignment horizontal="distributed" vertical="center" shrinkToFit="1"/>
    </xf>
    <xf numFmtId="0" fontId="5" fillId="11" borderId="106" xfId="0" applyFont="1" applyFill="1" applyBorder="1" applyAlignment="1">
      <alignment horizontal="distributed" vertical="center" shrinkToFit="1"/>
    </xf>
    <xf numFmtId="0" fontId="5" fillId="11" borderId="107" xfId="0" applyFont="1" applyFill="1" applyBorder="1" applyAlignment="1">
      <alignment horizontal="distributed" vertical="center" shrinkToFit="1"/>
    </xf>
    <xf numFmtId="188" fontId="32" fillId="0" borderId="105" xfId="0" applyNumberFormat="1" applyFont="1" applyFill="1" applyBorder="1" applyAlignment="1">
      <alignment horizontal="right" vertical="center" shrinkToFit="1"/>
    </xf>
    <xf numFmtId="188" fontId="32" fillId="0" borderId="106" xfId="0" applyNumberFormat="1" applyFont="1" applyFill="1" applyBorder="1" applyAlignment="1">
      <alignment horizontal="right" vertical="center" shrinkToFit="1"/>
    </xf>
    <xf numFmtId="0" fontId="6" fillId="0" borderId="43" xfId="0" applyFont="1" applyBorder="1" applyAlignment="1">
      <alignment horizontal="left" vertical="center" shrinkToFit="1"/>
    </xf>
    <xf numFmtId="0" fontId="7" fillId="2" borderId="126" xfId="0" applyFont="1" applyFill="1" applyBorder="1" applyAlignment="1">
      <alignment horizontal="center" vertical="center" textRotation="255" shrinkToFit="1"/>
    </xf>
    <xf numFmtId="0" fontId="7" fillId="2" borderId="10" xfId="0" applyFont="1" applyFill="1" applyBorder="1" applyAlignment="1">
      <alignment horizontal="center" vertical="center" textRotation="255" shrinkToFit="1"/>
    </xf>
    <xf numFmtId="0" fontId="7" fillId="2" borderId="35" xfId="0" applyFont="1" applyFill="1" applyBorder="1" applyAlignment="1">
      <alignment horizontal="center" vertical="center" textRotation="255" shrinkToFit="1"/>
    </xf>
    <xf numFmtId="0" fontId="4" fillId="2" borderId="127" xfId="0" applyFont="1" applyFill="1" applyBorder="1" applyAlignment="1">
      <alignment horizontal="center" vertical="top" textRotation="255" wrapText="1" shrinkToFit="1"/>
    </xf>
    <xf numFmtId="0" fontId="4" fillId="2" borderId="8" xfId="0" applyFont="1" applyFill="1" applyBorder="1" applyAlignment="1">
      <alignment horizontal="center" vertical="top" textRotation="255" wrapText="1" shrinkToFit="1"/>
    </xf>
    <xf numFmtId="0" fontId="5" fillId="2" borderId="8" xfId="0" applyFont="1" applyFill="1" applyBorder="1" applyAlignment="1">
      <alignment horizontal="center" vertical="top" textRotation="255" wrapText="1" shrinkToFit="1"/>
    </xf>
    <xf numFmtId="0" fontId="5" fillId="2" borderId="11" xfId="0" applyFont="1" applyFill="1" applyBorder="1" applyAlignment="1">
      <alignment horizontal="center" vertical="top" textRotation="255" wrapText="1" shrinkToFit="1"/>
    </xf>
    <xf numFmtId="0" fontId="70" fillId="10" borderId="20" xfId="0" applyFont="1" applyFill="1" applyBorder="1" applyAlignment="1" applyProtection="1">
      <alignment horizontal="left" vertical="center" shrinkToFit="1"/>
      <protection locked="0"/>
    </xf>
    <xf numFmtId="0" fontId="60" fillId="10" borderId="20" xfId="0" applyFont="1" applyFill="1" applyBorder="1" applyAlignment="1" applyProtection="1">
      <alignment vertical="center" shrinkToFit="1"/>
      <protection locked="0"/>
    </xf>
    <xf numFmtId="0" fontId="68" fillId="10" borderId="20" xfId="0" applyFont="1" applyFill="1" applyBorder="1" applyAlignment="1" applyProtection="1">
      <alignment horizontal="left" vertical="center" shrinkToFit="1"/>
      <protection locked="0"/>
    </xf>
    <xf numFmtId="0" fontId="68" fillId="10" borderId="21" xfId="0" applyFont="1" applyFill="1" applyBorder="1" applyAlignment="1" applyProtection="1">
      <alignment horizontal="left" vertical="center" shrinkToFit="1"/>
      <protection locked="0"/>
    </xf>
    <xf numFmtId="38" fontId="68" fillId="10" borderId="4" xfId="1" applyFont="1" applyFill="1" applyBorder="1" applyAlignment="1" applyProtection="1">
      <alignment horizontal="right" vertical="center" shrinkToFit="1"/>
      <protection locked="0"/>
    </xf>
    <xf numFmtId="38" fontId="68" fillId="10" borderId="5" xfId="1" applyFont="1" applyFill="1" applyBorder="1" applyAlignment="1" applyProtection="1">
      <alignment horizontal="right" vertical="center" shrinkToFit="1"/>
      <protection locked="0"/>
    </xf>
    <xf numFmtId="176" fontId="68" fillId="10" borderId="0" xfId="0" applyNumberFormat="1" applyFont="1" applyFill="1" applyBorder="1" applyAlignment="1" applyProtection="1">
      <alignment horizontal="center" vertical="center" shrinkToFit="1"/>
      <protection locked="0"/>
    </xf>
    <xf numFmtId="38" fontId="68" fillId="10" borderId="58" xfId="1" applyFont="1" applyFill="1" applyBorder="1" applyAlignment="1" applyProtection="1">
      <alignment horizontal="right" vertical="center" shrinkToFit="1"/>
      <protection locked="0"/>
    </xf>
    <xf numFmtId="38" fontId="68" fillId="10" borderId="59" xfId="1" applyFont="1" applyFill="1" applyBorder="1" applyAlignment="1" applyProtection="1">
      <alignment horizontal="right" vertical="center" shrinkToFit="1"/>
      <protection locked="0"/>
    </xf>
    <xf numFmtId="38" fontId="63" fillId="0" borderId="2" xfId="1" applyFont="1" applyFill="1" applyBorder="1" applyAlignment="1">
      <alignment horizontal="right" vertical="center" shrinkToFit="1"/>
    </xf>
    <xf numFmtId="38" fontId="63" fillId="0" borderId="32" xfId="1" applyFont="1" applyFill="1" applyBorder="1" applyAlignment="1">
      <alignment horizontal="right" vertical="center" shrinkToFit="1"/>
    </xf>
    <xf numFmtId="189" fontId="68" fillId="10" borderId="138" xfId="1" applyNumberFormat="1" applyFont="1" applyFill="1" applyBorder="1" applyAlignment="1" applyProtection="1">
      <alignment vertical="center" shrinkToFit="1"/>
      <protection locked="0"/>
    </xf>
    <xf numFmtId="189" fontId="68" fillId="10" borderId="27" xfId="1" applyNumberFormat="1" applyFont="1" applyFill="1" applyBorder="1" applyAlignment="1" applyProtection="1">
      <alignment vertical="center" shrinkToFit="1"/>
      <protection locked="0"/>
    </xf>
    <xf numFmtId="189" fontId="68" fillId="10" borderId="139" xfId="1" applyNumberFormat="1" applyFont="1" applyFill="1" applyBorder="1" applyAlignment="1" applyProtection="1">
      <alignment vertical="center" shrinkToFit="1"/>
      <protection locked="0"/>
    </xf>
    <xf numFmtId="189" fontId="68" fillId="10" borderId="138" xfId="1" applyNumberFormat="1" applyFont="1" applyFill="1" applyBorder="1" applyAlignment="1" applyProtection="1">
      <alignment horizontal="right" vertical="center" shrinkToFit="1"/>
      <protection locked="0"/>
    </xf>
    <xf numFmtId="189" fontId="68" fillId="10" borderId="27" xfId="1" applyNumberFormat="1" applyFont="1" applyFill="1" applyBorder="1" applyAlignment="1" applyProtection="1">
      <alignment horizontal="right" vertical="center" shrinkToFit="1"/>
      <protection locked="0"/>
    </xf>
    <xf numFmtId="189" fontId="68" fillId="10" borderId="139" xfId="1" applyNumberFormat="1" applyFont="1" applyFill="1" applyBorder="1" applyAlignment="1" applyProtection="1">
      <alignment horizontal="right" vertical="center" shrinkToFit="1"/>
      <protection locked="0"/>
    </xf>
    <xf numFmtId="189" fontId="68" fillId="10" borderId="140" xfId="0" applyNumberFormat="1" applyFont="1" applyFill="1" applyBorder="1" applyAlignment="1" applyProtection="1">
      <alignment horizontal="right" vertical="center" shrinkToFit="1"/>
      <protection locked="0"/>
    </xf>
    <xf numFmtId="189" fontId="68" fillId="10" borderId="138" xfId="0" applyNumberFormat="1" applyFont="1" applyFill="1" applyBorder="1" applyAlignment="1" applyProtection="1">
      <alignment horizontal="right" vertical="center" shrinkToFit="1"/>
      <protection locked="0"/>
    </xf>
    <xf numFmtId="38" fontId="63" fillId="8" borderId="50" xfId="1" applyFont="1" applyFill="1" applyBorder="1" applyAlignment="1">
      <alignment horizontal="right" vertical="center" shrinkToFit="1"/>
    </xf>
    <xf numFmtId="38" fontId="63" fillId="8" borderId="51" xfId="1" applyFont="1" applyFill="1" applyBorder="1" applyAlignment="1">
      <alignment horizontal="right" vertical="center" shrinkToFit="1"/>
    </xf>
    <xf numFmtId="0" fontId="64" fillId="10" borderId="92" xfId="0" applyFont="1" applyFill="1" applyBorder="1" applyAlignment="1" applyProtection="1">
      <alignment horizontal="center" vertical="center" shrinkToFit="1"/>
      <protection locked="0"/>
    </xf>
    <xf numFmtId="0" fontId="64" fillId="10" borderId="95" xfId="0" applyFont="1" applyFill="1" applyBorder="1" applyAlignment="1" applyProtection="1">
      <alignment horizontal="center" vertical="center" shrinkToFit="1"/>
      <protection locked="0"/>
    </xf>
    <xf numFmtId="193" fontId="71" fillId="10" borderId="100" xfId="0" applyNumberFormat="1" applyFont="1" applyFill="1" applyBorder="1" applyAlignment="1" applyProtection="1">
      <alignment horizontal="center" vertical="center" shrinkToFit="1"/>
      <protection locked="0"/>
    </xf>
    <xf numFmtId="193" fontId="71" fillId="10" borderId="54" xfId="0" applyNumberFormat="1" applyFont="1" applyFill="1" applyBorder="1" applyAlignment="1" applyProtection="1">
      <alignment horizontal="center" vertical="center" shrinkToFit="1"/>
      <protection locked="0"/>
    </xf>
    <xf numFmtId="193" fontId="71" fillId="10" borderId="71" xfId="0" applyNumberFormat="1" applyFont="1" applyFill="1" applyBorder="1" applyAlignment="1" applyProtection="1">
      <alignment horizontal="center" vertical="center" shrinkToFit="1"/>
      <protection locked="0"/>
    </xf>
    <xf numFmtId="38" fontId="70" fillId="10" borderId="101" xfId="1" applyFont="1" applyFill="1" applyBorder="1" applyAlignment="1" applyProtection="1">
      <alignment horizontal="right" vertical="center" shrinkToFit="1"/>
      <protection locked="0"/>
    </xf>
    <xf numFmtId="38" fontId="70" fillId="10" borderId="21" xfId="1" applyFont="1" applyFill="1" applyBorder="1" applyAlignment="1" applyProtection="1">
      <alignment horizontal="right" vertical="center" shrinkToFit="1"/>
      <protection locked="0"/>
    </xf>
    <xf numFmtId="182" fontId="55" fillId="0" borderId="101" xfId="1" applyNumberFormat="1" applyFont="1" applyFill="1" applyBorder="1" applyAlignment="1">
      <alignment horizontal="right" vertical="center" shrinkToFit="1"/>
    </xf>
    <xf numFmtId="182" fontId="55" fillId="0" borderId="21" xfId="1" applyNumberFormat="1" applyFont="1" applyFill="1" applyBorder="1" applyAlignment="1">
      <alignment horizontal="right" vertical="center" shrinkToFit="1"/>
    </xf>
    <xf numFmtId="182" fontId="55" fillId="0" borderId="16" xfId="1" applyNumberFormat="1" applyFont="1" applyFill="1" applyBorder="1" applyAlignment="1">
      <alignment horizontal="right" vertical="center" shrinkToFit="1"/>
    </xf>
    <xf numFmtId="182" fontId="55" fillId="0" borderId="15" xfId="1" applyNumberFormat="1" applyFont="1" applyFill="1" applyBorder="1" applyAlignment="1">
      <alignment horizontal="right" vertical="center" shrinkToFit="1"/>
    </xf>
    <xf numFmtId="182" fontId="55" fillId="0" borderId="15" xfId="0" applyNumberFormat="1" applyFont="1" applyFill="1" applyBorder="1" applyAlignment="1">
      <alignment vertical="center" shrinkToFit="1"/>
    </xf>
    <xf numFmtId="0" fontId="68" fillId="10" borderId="101" xfId="0" applyFont="1" applyFill="1" applyBorder="1" applyAlignment="1" applyProtection="1">
      <alignment horizontal="right" vertical="center" shrinkToFit="1"/>
      <protection locked="0"/>
    </xf>
    <xf numFmtId="0" fontId="68" fillId="10" borderId="21" xfId="0" applyFont="1" applyFill="1" applyBorder="1" applyAlignment="1" applyProtection="1">
      <alignment horizontal="right" vertical="center" shrinkToFit="1"/>
      <protection locked="0"/>
    </xf>
    <xf numFmtId="0" fontId="68" fillId="10" borderId="102" xfId="0" applyFont="1" applyFill="1" applyBorder="1" applyAlignment="1" applyProtection="1">
      <alignment horizontal="right" vertical="center" shrinkToFit="1"/>
      <protection locked="0"/>
    </xf>
    <xf numFmtId="0" fontId="68" fillId="10" borderId="116" xfId="0" applyFont="1" applyFill="1" applyBorder="1" applyAlignment="1" applyProtection="1">
      <alignment horizontal="right" vertical="center" shrinkToFit="1"/>
      <protection locked="0"/>
    </xf>
    <xf numFmtId="0" fontId="68" fillId="10" borderId="117" xfId="0" applyFont="1" applyFill="1" applyBorder="1" applyAlignment="1" applyProtection="1">
      <alignment horizontal="right" vertical="center" shrinkToFit="1"/>
      <protection locked="0"/>
    </xf>
    <xf numFmtId="0" fontId="68" fillId="10" borderId="118" xfId="0" applyFont="1" applyFill="1" applyBorder="1" applyAlignment="1" applyProtection="1">
      <alignment horizontal="right" vertical="center" shrinkToFit="1"/>
      <protection locked="0"/>
    </xf>
    <xf numFmtId="38" fontId="70" fillId="10" borderId="116" xfId="1" applyFont="1" applyFill="1" applyBorder="1" applyAlignment="1" applyProtection="1">
      <alignment horizontal="right" vertical="center" shrinkToFit="1"/>
      <protection locked="0"/>
    </xf>
    <xf numFmtId="38" fontId="70" fillId="10" borderId="117" xfId="1" applyFont="1" applyFill="1" applyBorder="1" applyAlignment="1" applyProtection="1">
      <alignment horizontal="right" vertical="center" shrinkToFit="1"/>
      <protection locked="0"/>
    </xf>
    <xf numFmtId="182" fontId="55" fillId="0" borderId="116" xfId="1" applyNumberFormat="1" applyFont="1" applyFill="1" applyBorder="1" applyAlignment="1">
      <alignment horizontal="right" vertical="center" shrinkToFit="1"/>
    </xf>
    <xf numFmtId="182" fontId="55" fillId="0" borderId="117" xfId="1" applyNumberFormat="1" applyFont="1" applyFill="1" applyBorder="1" applyAlignment="1">
      <alignment horizontal="right" vertical="center" shrinkToFit="1"/>
    </xf>
    <xf numFmtId="0" fontId="68" fillId="10" borderId="100" xfId="0" applyFont="1" applyFill="1" applyBorder="1" applyAlignment="1" applyProtection="1">
      <alignment horizontal="right" vertical="center" shrinkToFit="1"/>
      <protection locked="0"/>
    </xf>
    <xf numFmtId="0" fontId="68" fillId="10" borderId="54" xfId="0" applyFont="1" applyFill="1" applyBorder="1" applyAlignment="1" applyProtection="1">
      <alignment horizontal="right" vertical="center" shrinkToFit="1"/>
      <protection locked="0"/>
    </xf>
    <xf numFmtId="0" fontId="68" fillId="10" borderId="71" xfId="0" applyFont="1" applyFill="1" applyBorder="1" applyAlignment="1" applyProtection="1">
      <alignment horizontal="right" vertical="center" shrinkToFit="1"/>
      <protection locked="0"/>
    </xf>
    <xf numFmtId="38" fontId="70" fillId="10" borderId="100" xfId="1" applyFont="1" applyFill="1" applyBorder="1" applyAlignment="1" applyProtection="1">
      <alignment horizontal="right" vertical="center" shrinkToFit="1"/>
      <protection locked="0"/>
    </xf>
    <xf numFmtId="38" fontId="70" fillId="10" borderId="54" xfId="1" applyFont="1" applyFill="1" applyBorder="1" applyAlignment="1" applyProtection="1">
      <alignment horizontal="right" vertical="center" shrinkToFit="1"/>
      <protection locked="0"/>
    </xf>
    <xf numFmtId="182" fontId="55" fillId="0" borderId="100" xfId="1" applyNumberFormat="1" applyFont="1" applyFill="1" applyBorder="1" applyAlignment="1">
      <alignment horizontal="right" vertical="center" shrinkToFit="1"/>
    </xf>
    <xf numFmtId="182" fontId="55" fillId="0" borderId="54" xfId="1" applyNumberFormat="1" applyFont="1" applyFill="1" applyBorder="1" applyAlignment="1">
      <alignment horizontal="right" vertical="center" shrinkToFit="1"/>
    </xf>
    <xf numFmtId="195" fontId="57" fillId="10" borderId="111" xfId="0" applyNumberFormat="1" applyFont="1" applyFill="1" applyBorder="1" applyAlignment="1" applyProtection="1">
      <alignment horizontal="center" vertical="center" shrinkToFit="1"/>
      <protection locked="0"/>
    </xf>
    <xf numFmtId="195" fontId="57" fillId="10" borderId="20" xfId="0" applyNumberFormat="1" applyFont="1" applyFill="1" applyBorder="1" applyAlignment="1" applyProtection="1">
      <alignment horizontal="center" vertical="center" shrinkToFit="1"/>
      <protection locked="0"/>
    </xf>
    <xf numFmtId="195" fontId="57" fillId="10" borderId="112" xfId="0" applyNumberFormat="1" applyFont="1" applyFill="1" applyBorder="1" applyAlignment="1" applyProtection="1">
      <alignment horizontal="center" vertical="center" shrinkToFit="1"/>
      <protection locked="0"/>
    </xf>
    <xf numFmtId="183" fontId="70" fillId="10" borderId="105" xfId="0" applyNumberFormat="1" applyFont="1" applyFill="1" applyBorder="1" applyAlignment="1" applyProtection="1">
      <alignment horizontal="right" vertical="center" shrinkToFit="1"/>
      <protection locked="0"/>
    </xf>
    <xf numFmtId="183" fontId="70" fillId="10" borderId="106" xfId="0" applyNumberFormat="1" applyFont="1" applyFill="1" applyBorder="1" applyAlignment="1" applyProtection="1">
      <alignment horizontal="right" vertical="center" shrinkToFit="1"/>
      <protection locked="0"/>
    </xf>
    <xf numFmtId="188" fontId="55" fillId="0" borderId="105" xfId="0" applyNumberFormat="1" applyFont="1" applyFill="1" applyBorder="1" applyAlignment="1">
      <alignment horizontal="right" vertical="center" shrinkToFit="1"/>
    </xf>
    <xf numFmtId="188" fontId="55" fillId="0" borderId="106" xfId="0" applyNumberFormat="1" applyFont="1" applyFill="1" applyBorder="1" applyAlignment="1">
      <alignment horizontal="right" vertical="center" shrinkToFit="1"/>
    </xf>
    <xf numFmtId="190" fontId="63" fillId="0" borderId="43" xfId="0" applyNumberFormat="1" applyFont="1" applyBorder="1" applyAlignment="1">
      <alignment horizontal="right" vertical="center" shrinkToFit="1"/>
    </xf>
    <xf numFmtId="194" fontId="57" fillId="10" borderId="42" xfId="0" applyNumberFormat="1" applyFont="1" applyFill="1" applyBorder="1" applyAlignment="1" applyProtection="1">
      <alignment horizontal="center" vertical="center" shrinkToFit="1"/>
      <protection locked="0"/>
    </xf>
    <xf numFmtId="194" fontId="57" fillId="10" borderId="43" xfId="0" applyNumberFormat="1" applyFont="1" applyFill="1" applyBorder="1" applyAlignment="1" applyProtection="1">
      <alignment horizontal="center" vertical="center" shrinkToFit="1"/>
      <protection locked="0"/>
    </xf>
    <xf numFmtId="194" fontId="57" fillId="10" borderId="44" xfId="0" applyNumberFormat="1" applyFont="1" applyFill="1" applyBorder="1" applyAlignment="1" applyProtection="1">
      <alignment horizontal="center" vertical="center" shrinkToFit="1"/>
      <protection locked="0"/>
    </xf>
    <xf numFmtId="180" fontId="63" fillId="0" borderId="43" xfId="0" applyNumberFormat="1" applyFont="1" applyBorder="1" applyAlignment="1">
      <alignment horizontal="right" vertical="center" shrinkToFit="1"/>
    </xf>
    <xf numFmtId="0" fontId="60" fillId="0" borderId="43" xfId="0" applyFont="1" applyBorder="1" applyAlignment="1">
      <alignment horizontal="left" vertical="center" shrinkToFit="1"/>
    </xf>
    <xf numFmtId="0" fontId="60" fillId="0" borderId="0" xfId="0" applyFont="1" applyBorder="1" applyAlignment="1">
      <alignment horizontal="center" vertical="center" shrinkToFit="1"/>
    </xf>
    <xf numFmtId="0" fontId="55" fillId="5" borderId="27" xfId="0" applyFont="1" applyFill="1" applyBorder="1" applyAlignment="1">
      <alignment horizontal="center" vertical="center" shrinkToFit="1"/>
    </xf>
    <xf numFmtId="38" fontId="55" fillId="5" borderId="21" xfId="0" applyNumberFormat="1" applyFont="1" applyFill="1" applyBorder="1" applyAlignment="1">
      <alignment horizontal="right" vertical="center" shrinkToFit="1"/>
    </xf>
    <xf numFmtId="0" fontId="55" fillId="5" borderId="21" xfId="0" applyFont="1" applyFill="1" applyBorder="1" applyAlignment="1">
      <alignment horizontal="right" vertical="center" shrinkToFit="1"/>
    </xf>
    <xf numFmtId="0" fontId="62" fillId="5" borderId="21" xfId="0" applyFont="1" applyFill="1" applyBorder="1" applyAlignment="1">
      <alignment horizontal="center" vertical="center" shrinkToFit="1"/>
    </xf>
    <xf numFmtId="0" fontId="55" fillId="5" borderId="48" xfId="0" applyFont="1" applyFill="1" applyBorder="1" applyAlignment="1">
      <alignment horizontal="right" vertical="center" shrinkToFit="1"/>
    </xf>
    <xf numFmtId="0" fontId="55" fillId="5" borderId="49" xfId="0" applyFont="1" applyFill="1" applyBorder="1" applyAlignment="1">
      <alignment horizontal="right" vertical="center" shrinkToFit="1"/>
    </xf>
    <xf numFmtId="38" fontId="55" fillId="0" borderId="137" xfId="0" applyNumberFormat="1" applyFont="1" applyFill="1" applyBorder="1" applyAlignment="1">
      <alignment horizontal="right" vertical="center" shrinkToFit="1"/>
    </xf>
    <xf numFmtId="0" fontId="55" fillId="0" borderId="13" xfId="0" applyFont="1" applyFill="1" applyBorder="1" applyAlignment="1">
      <alignment horizontal="right" vertical="center" shrinkToFit="1"/>
    </xf>
    <xf numFmtId="38" fontId="55" fillId="0" borderId="13" xfId="0" applyNumberFormat="1" applyFont="1" applyFill="1" applyBorder="1" applyAlignment="1">
      <alignment horizontal="right" vertical="center" shrinkToFit="1"/>
    </xf>
    <xf numFmtId="38" fontId="55" fillId="0" borderId="28" xfId="0" applyNumberFormat="1" applyFont="1" applyFill="1" applyBorder="1" applyAlignment="1">
      <alignment horizontal="right" vertical="center" shrinkToFit="1"/>
    </xf>
    <xf numFmtId="0" fontId="55" fillId="0" borderId="28" xfId="0" applyFont="1" applyFill="1" applyBorder="1" applyAlignment="1">
      <alignment horizontal="right" vertical="center" shrinkToFit="1"/>
    </xf>
    <xf numFmtId="38" fontId="55" fillId="0" borderId="16" xfId="1" applyFont="1" applyFill="1" applyBorder="1" applyAlignment="1">
      <alignment horizontal="right" vertical="center" shrinkToFit="1"/>
    </xf>
    <xf numFmtId="38" fontId="55" fillId="0" borderId="15" xfId="1" applyFont="1" applyFill="1" applyBorder="1" applyAlignment="1">
      <alignment horizontal="right" vertical="center" shrinkToFit="1"/>
    </xf>
    <xf numFmtId="38" fontId="55" fillId="0" borderId="28" xfId="1" applyFont="1" applyFill="1" applyBorder="1" applyAlignment="1">
      <alignment horizontal="right" vertical="center" shrinkToFit="1"/>
    </xf>
    <xf numFmtId="38" fontId="55" fillId="5" borderId="54" xfId="0" applyNumberFormat="1" applyFont="1" applyFill="1" applyBorder="1" applyAlignment="1">
      <alignment horizontal="right" vertical="center" shrinkToFit="1"/>
    </xf>
    <xf numFmtId="0" fontId="55" fillId="5" borderId="54" xfId="0" applyFont="1" applyFill="1" applyBorder="1" applyAlignment="1">
      <alignment horizontal="right" vertical="center" shrinkToFit="1"/>
    </xf>
    <xf numFmtId="0" fontId="55" fillId="5" borderId="55" xfId="0" applyFont="1" applyFill="1" applyBorder="1" applyAlignment="1">
      <alignment horizontal="right" vertical="center" shrinkToFit="1"/>
    </xf>
    <xf numFmtId="0" fontId="68" fillId="10" borderId="100" xfId="0" applyFont="1" applyFill="1" applyBorder="1" applyAlignment="1" applyProtection="1">
      <alignment horizontal="center" vertical="center" shrinkToFit="1"/>
      <protection locked="0"/>
    </xf>
    <xf numFmtId="0" fontId="68" fillId="10" borderId="54" xfId="0" applyFont="1" applyFill="1" applyBorder="1" applyAlignment="1" applyProtection="1">
      <alignment horizontal="center" vertical="center" shrinkToFit="1"/>
      <protection locked="0"/>
    </xf>
    <xf numFmtId="0" fontId="68" fillId="10" borderId="71" xfId="0" applyFont="1" applyFill="1" applyBorder="1" applyAlignment="1" applyProtection="1">
      <alignment horizontal="center" vertical="center" shrinkToFit="1"/>
      <protection locked="0"/>
    </xf>
    <xf numFmtId="38" fontId="55" fillId="0" borderId="100" xfId="1" applyFont="1" applyFill="1" applyBorder="1" applyAlignment="1">
      <alignment horizontal="right" vertical="center" shrinkToFit="1"/>
    </xf>
    <xf numFmtId="38" fontId="55" fillId="0" borderId="54" xfId="1" applyFont="1" applyFill="1" applyBorder="1" applyAlignment="1">
      <alignment horizontal="right" vertical="center" shrinkToFit="1"/>
    </xf>
    <xf numFmtId="0" fontId="71" fillId="10" borderId="101" xfId="0" applyFont="1" applyFill="1" applyBorder="1" applyAlignment="1" applyProtection="1">
      <alignment horizontal="center" vertical="center" shrinkToFit="1"/>
      <protection locked="0"/>
    </xf>
    <xf numFmtId="0" fontId="71" fillId="10" borderId="21" xfId="0" applyFont="1" applyFill="1" applyBorder="1" applyAlignment="1" applyProtection="1">
      <alignment horizontal="center" vertical="center" shrinkToFit="1"/>
      <protection locked="0"/>
    </xf>
    <xf numFmtId="0" fontId="71" fillId="10" borderId="102" xfId="0" applyFont="1" applyFill="1" applyBorder="1" applyAlignment="1" applyProtection="1">
      <alignment horizontal="center" vertical="center" shrinkToFit="1"/>
      <protection locked="0"/>
    </xf>
    <xf numFmtId="0" fontId="57" fillId="10" borderId="101" xfId="0" applyFont="1" applyFill="1" applyBorder="1" applyAlignment="1" applyProtection="1">
      <alignment horizontal="right" vertical="center" shrinkToFit="1"/>
      <protection locked="0"/>
    </xf>
    <xf numFmtId="0" fontId="57" fillId="10" borderId="21" xfId="0" applyFont="1" applyFill="1" applyBorder="1" applyAlignment="1" applyProtection="1">
      <alignment horizontal="right" vertical="center" shrinkToFit="1"/>
      <protection locked="0"/>
    </xf>
    <xf numFmtId="0" fontId="57" fillId="10" borderId="102" xfId="0" applyFont="1" applyFill="1" applyBorder="1" applyAlignment="1" applyProtection="1">
      <alignment horizontal="right" vertical="center" shrinkToFit="1"/>
      <protection locked="0"/>
    </xf>
    <xf numFmtId="38" fontId="55" fillId="0" borderId="101" xfId="1" applyFont="1" applyFill="1" applyBorder="1" applyAlignment="1">
      <alignment horizontal="right" vertical="center" shrinkToFit="1"/>
    </xf>
    <xf numFmtId="38" fontId="55" fillId="0" borderId="21" xfId="1" applyFont="1" applyFill="1" applyBorder="1" applyAlignment="1">
      <alignment horizontal="right" vertical="center" shrinkToFit="1"/>
    </xf>
    <xf numFmtId="0" fontId="57" fillId="10" borderId="116" xfId="0" applyFont="1" applyFill="1" applyBorder="1" applyAlignment="1" applyProtection="1">
      <alignment horizontal="right" vertical="center" shrinkToFit="1"/>
      <protection locked="0"/>
    </xf>
    <xf numFmtId="0" fontId="57" fillId="10" borderId="117" xfId="0" applyFont="1" applyFill="1" applyBorder="1" applyAlignment="1" applyProtection="1">
      <alignment horizontal="right" vertical="center" shrinkToFit="1"/>
      <protection locked="0"/>
    </xf>
    <xf numFmtId="0" fontId="57" fillId="10" borderId="118" xfId="0" applyFont="1" applyFill="1" applyBorder="1" applyAlignment="1" applyProtection="1">
      <alignment horizontal="right" vertical="center" shrinkToFit="1"/>
      <protection locked="0"/>
    </xf>
    <xf numFmtId="38" fontId="55" fillId="0" borderId="116" xfId="1" applyFont="1" applyFill="1" applyBorder="1" applyAlignment="1">
      <alignment horizontal="right" vertical="center" shrinkToFit="1"/>
    </xf>
    <xf numFmtId="38" fontId="55" fillId="0" borderId="117" xfId="1" applyFont="1" applyFill="1" applyBorder="1" applyAlignment="1">
      <alignment horizontal="right" vertical="center" shrinkToFit="1"/>
    </xf>
    <xf numFmtId="183" fontId="55" fillId="0" borderId="101" xfId="0" applyNumberFormat="1" applyFont="1" applyFill="1" applyBorder="1" applyAlignment="1">
      <alignment horizontal="right" vertical="center" shrinkToFit="1"/>
    </xf>
    <xf numFmtId="183" fontId="55" fillId="0" borderId="21" xfId="0" applyNumberFormat="1" applyFont="1" applyFill="1" applyBorder="1" applyAlignment="1">
      <alignment horizontal="right" vertical="center" shrinkToFit="1"/>
    </xf>
    <xf numFmtId="183" fontId="55" fillId="0" borderId="106" xfId="0" applyNumberFormat="1" applyFont="1" applyFill="1" applyBorder="1" applyAlignment="1">
      <alignment horizontal="right" vertical="center" shrinkToFit="1"/>
    </xf>
    <xf numFmtId="194" fontId="57" fillId="10" borderId="131" xfId="0" applyNumberFormat="1" applyFont="1" applyFill="1" applyBorder="1" applyAlignment="1" applyProtection="1">
      <alignment horizontal="center" vertical="center" shrinkToFit="1"/>
      <protection locked="0"/>
    </xf>
    <xf numFmtId="194" fontId="57" fillId="10" borderId="14" xfId="0" applyNumberFormat="1" applyFont="1" applyFill="1" applyBorder="1" applyAlignment="1" applyProtection="1">
      <alignment horizontal="center" vertical="center" shrinkToFit="1"/>
      <protection locked="0"/>
    </xf>
    <xf numFmtId="194" fontId="57" fillId="10" borderId="132" xfId="0" applyNumberFormat="1" applyFont="1" applyFill="1" applyBorder="1" applyAlignment="1" applyProtection="1">
      <alignment horizontal="center" vertical="center" shrinkToFit="1"/>
      <protection locked="0"/>
    </xf>
    <xf numFmtId="38" fontId="70" fillId="10" borderId="113" xfId="1" applyFont="1" applyFill="1" applyBorder="1" applyAlignment="1" applyProtection="1">
      <alignment horizontal="right" vertical="center" shrinkToFit="1"/>
      <protection locked="0"/>
    </xf>
    <xf numFmtId="38" fontId="70" fillId="10" borderId="114" xfId="1" applyFont="1" applyFill="1" applyBorder="1" applyAlignment="1" applyProtection="1">
      <alignment horizontal="right" vertical="center" shrinkToFit="1"/>
      <protection locked="0"/>
    </xf>
    <xf numFmtId="38" fontId="55" fillId="0" borderId="113" xfId="1" applyFont="1" applyFill="1" applyBorder="1" applyAlignment="1">
      <alignment horizontal="right" vertical="center" shrinkToFit="1"/>
    </xf>
    <xf numFmtId="38" fontId="55" fillId="0" borderId="114" xfId="1" applyFont="1" applyFill="1" applyBorder="1" applyAlignment="1">
      <alignment horizontal="right" vertical="center" shrinkToFit="1"/>
    </xf>
    <xf numFmtId="0" fontId="68" fillId="10" borderId="101" xfId="0" applyFont="1" applyFill="1" applyBorder="1" applyAlignment="1" applyProtection="1">
      <alignment horizontal="center" vertical="center" shrinkToFit="1"/>
      <protection locked="0"/>
    </xf>
    <xf numFmtId="0" fontId="68" fillId="10" borderId="21" xfId="0" applyFont="1" applyFill="1" applyBorder="1" applyAlignment="1" applyProtection="1">
      <alignment horizontal="center" vertical="center" shrinkToFit="1"/>
      <protection locked="0"/>
    </xf>
    <xf numFmtId="0" fontId="68" fillId="10" borderId="102" xfId="0" applyFont="1" applyFill="1" applyBorder="1" applyAlignment="1" applyProtection="1">
      <alignment horizontal="center" vertical="center" shrinkToFit="1"/>
      <protection locked="0"/>
    </xf>
    <xf numFmtId="0" fontId="58" fillId="10" borderId="98" xfId="0" applyFont="1" applyFill="1" applyBorder="1" applyAlignment="1" applyProtection="1">
      <alignment horizontal="center" vertical="center" shrinkToFit="1"/>
      <protection locked="0"/>
    </xf>
    <xf numFmtId="0" fontId="58" fillId="10" borderId="99" xfId="0" applyFont="1" applyFill="1" applyBorder="1" applyAlignment="1" applyProtection="1">
      <alignment horizontal="center" vertical="center" shrinkToFit="1"/>
      <protection locked="0"/>
    </xf>
    <xf numFmtId="0" fontId="57" fillId="10" borderId="46" xfId="0" applyFont="1" applyFill="1" applyBorder="1" applyAlignment="1" applyProtection="1">
      <alignment horizontal="left" vertical="center" shrinkToFit="1"/>
      <protection locked="0"/>
    </xf>
    <xf numFmtId="0" fontId="57" fillId="10" borderId="57" xfId="0" applyFont="1" applyFill="1" applyBorder="1" applyAlignment="1" applyProtection="1">
      <alignment horizontal="left" vertical="center" shrinkToFit="1"/>
      <protection locked="0"/>
    </xf>
    <xf numFmtId="194" fontId="54" fillId="4" borderId="131" xfId="0" applyNumberFormat="1" applyFont="1" applyFill="1" applyBorder="1" applyAlignment="1">
      <alignment horizontal="center" vertical="center" shrinkToFit="1"/>
    </xf>
    <xf numFmtId="194" fontId="54" fillId="4" borderId="14" xfId="0" applyNumberFormat="1" applyFont="1" applyFill="1" applyBorder="1" applyAlignment="1">
      <alignment horizontal="center" vertical="center" shrinkToFit="1"/>
    </xf>
    <xf numFmtId="194" fontId="54" fillId="4" borderId="132" xfId="0" applyNumberFormat="1" applyFont="1" applyFill="1" applyBorder="1" applyAlignment="1">
      <alignment horizontal="center" vertical="center" shrinkToFit="1"/>
    </xf>
    <xf numFmtId="195" fontId="54" fillId="4" borderId="111" xfId="0" applyNumberFormat="1" applyFont="1" applyFill="1" applyBorder="1" applyAlignment="1">
      <alignment horizontal="center" vertical="center" shrinkToFit="1"/>
    </xf>
    <xf numFmtId="195" fontId="54" fillId="4" borderId="20" xfId="0" applyNumberFormat="1" applyFont="1" applyFill="1" applyBorder="1" applyAlignment="1">
      <alignment horizontal="center" vertical="center" shrinkToFit="1"/>
    </xf>
    <xf numFmtId="195" fontId="54" fillId="4" borderId="112" xfId="0" applyNumberFormat="1" applyFont="1" applyFill="1" applyBorder="1" applyAlignment="1">
      <alignment horizontal="center" vertical="center" shrinkToFit="1"/>
    </xf>
    <xf numFmtId="183" fontId="55" fillId="0" borderId="105" xfId="0" applyNumberFormat="1" applyFont="1" applyFill="1" applyBorder="1" applyAlignment="1">
      <alignment horizontal="right" vertical="center" shrinkToFit="1"/>
    </xf>
    <xf numFmtId="183" fontId="55" fillId="0" borderId="109" xfId="0" applyNumberFormat="1" applyFont="1" applyFill="1" applyBorder="1" applyAlignment="1">
      <alignment horizontal="right" vertical="center" shrinkToFit="1"/>
    </xf>
    <xf numFmtId="193" fontId="68" fillId="10" borderId="92" xfId="0" applyNumberFormat="1" applyFont="1" applyFill="1" applyBorder="1" applyAlignment="1" applyProtection="1">
      <alignment horizontal="center" vertical="center" shrinkToFit="1"/>
      <protection locked="0"/>
    </xf>
    <xf numFmtId="193" fontId="68" fillId="10" borderId="93" xfId="0" applyNumberFormat="1" applyFont="1" applyFill="1" applyBorder="1" applyAlignment="1" applyProtection="1">
      <alignment horizontal="center" vertical="center" shrinkToFit="1"/>
      <protection locked="0"/>
    </xf>
    <xf numFmtId="0" fontId="68" fillId="10" borderId="92" xfId="0" applyFont="1" applyFill="1" applyBorder="1" applyAlignment="1" applyProtection="1">
      <alignment horizontal="center" vertical="center" shrinkToFit="1"/>
      <protection locked="0"/>
    </xf>
    <xf numFmtId="0" fontId="68" fillId="10" borderId="95" xfId="0" applyFont="1" applyFill="1" applyBorder="1" applyAlignment="1" applyProtection="1">
      <alignment horizontal="center" vertical="center" shrinkToFit="1"/>
      <protection locked="0"/>
    </xf>
    <xf numFmtId="187" fontId="70" fillId="10" borderId="32" xfId="0" applyNumberFormat="1" applyFont="1" applyFill="1" applyBorder="1" applyAlignment="1" applyProtection="1">
      <alignment horizontal="center" vertical="center" shrinkToFit="1"/>
      <protection locked="0"/>
    </xf>
    <xf numFmtId="193" fontId="68" fillId="10" borderId="86" xfId="0" applyNumberFormat="1" applyFont="1" applyFill="1" applyBorder="1" applyAlignment="1" applyProtection="1">
      <alignment horizontal="center" vertical="center" shrinkToFit="1"/>
      <protection locked="0"/>
    </xf>
    <xf numFmtId="193" fontId="68" fillId="10" borderId="80" xfId="0" applyNumberFormat="1" applyFont="1" applyFill="1" applyBorder="1" applyAlignment="1" applyProtection="1">
      <alignment horizontal="center" vertical="center" shrinkToFit="1"/>
      <protection locked="0"/>
    </xf>
    <xf numFmtId="193" fontId="68" fillId="10" borderId="89" xfId="0" applyNumberFormat="1" applyFont="1" applyFill="1" applyBorder="1" applyAlignment="1" applyProtection="1">
      <alignment horizontal="center" vertical="center" shrinkToFit="1"/>
      <protection locked="0"/>
    </xf>
    <xf numFmtId="193" fontId="68" fillId="10" borderId="87" xfId="0" applyNumberFormat="1" applyFont="1" applyFill="1" applyBorder="1" applyAlignment="1" applyProtection="1">
      <alignment horizontal="center" vertical="center" shrinkToFit="1"/>
      <protection locked="0"/>
    </xf>
    <xf numFmtId="193" fontId="68" fillId="10" borderId="83" xfId="0" applyNumberFormat="1" applyFont="1" applyFill="1" applyBorder="1" applyAlignment="1" applyProtection="1">
      <alignment horizontal="center" vertical="center" shrinkToFit="1"/>
      <protection locked="0"/>
    </xf>
    <xf numFmtId="193" fontId="68" fillId="10" borderId="90" xfId="0" applyNumberFormat="1" applyFont="1" applyFill="1" applyBorder="1" applyAlignment="1" applyProtection="1">
      <alignment horizontal="center" vertical="center" shrinkToFit="1"/>
      <protection locked="0"/>
    </xf>
    <xf numFmtId="184" fontId="68" fillId="10" borderId="82" xfId="0" applyNumberFormat="1" applyFont="1" applyFill="1" applyBorder="1" applyAlignment="1" applyProtection="1">
      <alignment horizontal="center" vertical="center" shrinkToFit="1"/>
      <protection locked="0"/>
    </xf>
    <xf numFmtId="184" fontId="68" fillId="10" borderId="83" xfId="0" applyNumberFormat="1" applyFont="1" applyFill="1" applyBorder="1" applyAlignment="1" applyProtection="1">
      <alignment horizontal="center" vertical="center" shrinkToFit="1"/>
      <protection locked="0"/>
    </xf>
    <xf numFmtId="185" fontId="68" fillId="10" borderId="83" xfId="0" applyNumberFormat="1" applyFont="1" applyFill="1" applyBorder="1" applyAlignment="1" applyProtection="1">
      <alignment horizontal="center" vertical="center" shrinkToFit="1"/>
      <protection locked="0"/>
    </xf>
    <xf numFmtId="186" fontId="68" fillId="10" borderId="83" xfId="0" applyNumberFormat="1" applyFont="1" applyFill="1" applyBorder="1" applyAlignment="1" applyProtection="1">
      <alignment horizontal="left" vertical="center" shrinkToFit="1"/>
      <protection locked="0"/>
    </xf>
    <xf numFmtId="186" fontId="68" fillId="10" borderId="84" xfId="0" applyNumberFormat="1" applyFont="1" applyFill="1" applyBorder="1" applyAlignment="1" applyProtection="1">
      <alignment horizontal="left" vertical="center" shrinkToFit="1"/>
      <protection locked="0"/>
    </xf>
    <xf numFmtId="0" fontId="68" fillId="10" borderId="105" xfId="0" applyFont="1" applyFill="1" applyBorder="1" applyAlignment="1" applyProtection="1">
      <alignment horizontal="center" vertical="center" shrinkToFit="1"/>
      <protection locked="0"/>
    </xf>
    <xf numFmtId="0" fontId="68" fillId="10" borderId="106" xfId="0" applyFont="1" applyFill="1" applyBorder="1" applyAlignment="1" applyProtection="1">
      <alignment horizontal="center" vertical="center" shrinkToFit="1"/>
      <protection locked="0"/>
    </xf>
    <xf numFmtId="0" fontId="68" fillId="10" borderId="107" xfId="0" applyFont="1" applyFill="1" applyBorder="1" applyAlignment="1" applyProtection="1">
      <alignment horizontal="center" vertical="center" shrinkToFit="1"/>
      <protection locked="0"/>
    </xf>
    <xf numFmtId="0" fontId="72" fillId="0" borderId="28" xfId="0" applyFont="1" applyBorder="1" applyAlignment="1">
      <alignment horizontal="left" vertical="center" shrinkToFit="1"/>
    </xf>
    <xf numFmtId="0" fontId="69" fillId="10" borderId="101" xfId="0" applyFont="1" applyFill="1" applyBorder="1" applyAlignment="1" applyProtection="1">
      <alignment horizontal="center" vertical="center" shrinkToFit="1"/>
      <protection locked="0"/>
    </xf>
    <xf numFmtId="0" fontId="69" fillId="10" borderId="21" xfId="0" applyFont="1" applyFill="1" applyBorder="1" applyAlignment="1" applyProtection="1">
      <alignment horizontal="center" vertical="center" shrinkToFit="1"/>
      <protection locked="0"/>
    </xf>
    <xf numFmtId="0" fontId="69" fillId="10" borderId="102" xfId="0" applyFont="1" applyFill="1" applyBorder="1" applyAlignment="1" applyProtection="1">
      <alignment horizontal="center" vertical="center" shrinkToFit="1"/>
      <protection locked="0"/>
    </xf>
    <xf numFmtId="0" fontId="0" fillId="14" borderId="150" xfId="0" applyFill="1" applyBorder="1" applyAlignment="1">
      <alignment horizontal="distributed" vertical="center" justifyLastLine="1" shrinkToFit="1"/>
    </xf>
    <xf numFmtId="0" fontId="0" fillId="14" borderId="151" xfId="0" applyFill="1" applyBorder="1" applyAlignment="1">
      <alignment horizontal="distributed" vertical="center" justifyLastLine="1" shrinkToFit="1"/>
    </xf>
    <xf numFmtId="0" fontId="0" fillId="14" borderId="151" xfId="0" applyFill="1" applyBorder="1" applyAlignment="1">
      <alignment horizontal="center" vertical="center" shrinkToFit="1"/>
    </xf>
    <xf numFmtId="0" fontId="0" fillId="14" borderId="152" xfId="0" applyFill="1" applyBorder="1" applyAlignment="1">
      <alignment horizontal="center" vertical="center" shrinkToFit="1"/>
    </xf>
    <xf numFmtId="0" fontId="4" fillId="5" borderId="38" xfId="0" applyFont="1" applyFill="1" applyBorder="1" applyAlignment="1">
      <alignment horizontal="distributed" vertical="center" justifyLastLine="1" shrinkToFit="1"/>
    </xf>
    <xf numFmtId="0" fontId="5" fillId="5" borderId="40" xfId="0" applyFont="1" applyFill="1" applyBorder="1" applyAlignment="1">
      <alignment horizontal="distributed" vertical="center" justifyLastLine="1" shrinkToFit="1"/>
    </xf>
    <xf numFmtId="0" fontId="5" fillId="5" borderId="41" xfId="0" applyFont="1" applyFill="1" applyBorder="1" applyAlignment="1">
      <alignment horizontal="distributed" vertical="center" justifyLastLine="1" shrinkToFit="1"/>
    </xf>
    <xf numFmtId="0" fontId="5" fillId="5" borderId="32" xfId="0" applyFont="1" applyFill="1" applyBorder="1" applyAlignment="1">
      <alignment horizontal="distributed" vertical="center" justifyLastLine="1" shrinkToFit="1"/>
    </xf>
    <xf numFmtId="0" fontId="5" fillId="5" borderId="3" xfId="0" applyFont="1" applyFill="1" applyBorder="1" applyAlignment="1">
      <alignment horizontal="distributed" vertical="center" justifyLastLine="1" shrinkToFit="1"/>
    </xf>
    <xf numFmtId="0" fontId="0" fillId="5" borderId="1" xfId="0" applyFill="1" applyBorder="1" applyAlignment="1">
      <alignment horizontal="center" vertical="center" shrinkToFit="1"/>
    </xf>
    <xf numFmtId="0" fontId="0" fillId="14" borderId="159" xfId="0" applyFill="1" applyBorder="1" applyAlignment="1">
      <alignment horizontal="distributed" vertical="center" justifyLastLine="1" shrinkToFit="1"/>
    </xf>
    <xf numFmtId="0" fontId="0" fillId="14" borderId="1" xfId="0" applyFill="1" applyBorder="1" applyAlignment="1">
      <alignment horizontal="distributed" vertical="center" justifyLastLine="1"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14" borderId="160" xfId="0" applyFill="1" applyBorder="1" applyAlignment="1">
      <alignment horizontal="distributed" vertical="center" justifyLastLine="1" shrinkToFit="1"/>
    </xf>
    <xf numFmtId="0" fontId="0" fillId="14" borderId="161" xfId="0" applyFill="1" applyBorder="1" applyAlignment="1">
      <alignment horizontal="distributed" vertical="center" justifyLastLine="1" shrinkToFit="1"/>
    </xf>
    <xf numFmtId="0" fontId="2" fillId="0" borderId="161" xfId="0" applyFont="1" applyBorder="1" applyAlignment="1">
      <alignment horizontal="center" vertical="center" shrinkToFit="1"/>
    </xf>
    <xf numFmtId="0" fontId="3" fillId="0" borderId="161" xfId="0" applyFont="1" applyBorder="1" applyAlignment="1">
      <alignment horizontal="center" vertical="center" shrinkToFit="1"/>
    </xf>
    <xf numFmtId="0" fontId="3" fillId="0" borderId="162" xfId="0" applyFont="1" applyBorder="1" applyAlignment="1">
      <alignment horizontal="center" vertical="center" shrinkToFit="1"/>
    </xf>
    <xf numFmtId="0" fontId="2"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54" xfId="0" applyFont="1" applyBorder="1" applyAlignment="1">
      <alignment horizontal="center" vertical="center" shrinkToFit="1"/>
    </xf>
    <xf numFmtId="0" fontId="0" fillId="0" borderId="155" xfId="0" applyBorder="1" applyAlignment="1">
      <alignment horizontal="center" vertical="center" shrinkToFit="1"/>
    </xf>
    <xf numFmtId="0" fontId="0" fillId="0" borderId="156" xfId="0" applyBorder="1" applyAlignment="1">
      <alignment horizontal="center" vertical="center" shrinkToFit="1"/>
    </xf>
    <xf numFmtId="0" fontId="14" fillId="0" borderId="157" xfId="0" applyFont="1" applyBorder="1" applyAlignment="1">
      <alignment horizontal="left" vertical="center" shrinkToFit="1"/>
    </xf>
    <xf numFmtId="0" fontId="15" fillId="0" borderId="158" xfId="0" applyFont="1" applyBorder="1" applyAlignment="1">
      <alignment horizontal="left" vertical="center" shrinkToFit="1"/>
    </xf>
    <xf numFmtId="0" fontId="0" fillId="0" borderId="154" xfId="0" applyBorder="1" applyAlignment="1">
      <alignment horizontal="center" vertical="center" shrinkToFit="1"/>
    </xf>
    <xf numFmtId="0" fontId="12" fillId="6" borderId="23" xfId="0" applyFont="1" applyFill="1" applyBorder="1" applyAlignment="1">
      <alignment horizontal="left" vertical="center" shrinkToFit="1"/>
    </xf>
    <xf numFmtId="0" fontId="12" fillId="6" borderId="14" xfId="0" applyFont="1" applyFill="1" applyBorder="1" applyAlignment="1">
      <alignment horizontal="left" vertical="center" shrinkToFit="1"/>
    </xf>
    <xf numFmtId="0" fontId="12" fillId="6" borderId="24" xfId="0" applyFont="1" applyFill="1" applyBorder="1" applyAlignment="1">
      <alignment horizontal="left" vertical="center" shrinkToFit="1"/>
    </xf>
    <xf numFmtId="0" fontId="7" fillId="2" borderId="34" xfId="0" applyFont="1" applyFill="1" applyBorder="1" applyAlignment="1">
      <alignment horizontal="center" vertical="center" textRotation="255" shrinkToFit="1"/>
    </xf>
    <xf numFmtId="0" fontId="7" fillId="2" borderId="182" xfId="0" applyFont="1" applyFill="1" applyBorder="1" applyAlignment="1">
      <alignment horizontal="center" vertical="center" textRotation="255" shrinkToFit="1"/>
    </xf>
    <xf numFmtId="0" fontId="4" fillId="2" borderId="7" xfId="0" applyFont="1" applyFill="1" applyBorder="1" applyAlignment="1">
      <alignment horizontal="center" vertical="top" textRotation="255" wrapText="1" shrinkToFit="1"/>
    </xf>
    <xf numFmtId="0" fontId="5" fillId="2" borderId="183" xfId="0" applyFont="1" applyFill="1" applyBorder="1" applyAlignment="1">
      <alignment horizontal="center" vertical="top" textRotation="255" wrapText="1" shrinkToFit="1"/>
    </xf>
    <xf numFmtId="0" fontId="0" fillId="14" borderId="3" xfId="0" applyFill="1" applyBorder="1" applyAlignment="1">
      <alignment horizontal="distributed" vertical="center" justifyLastLine="1" shrinkToFit="1"/>
    </xf>
    <xf numFmtId="0" fontId="4" fillId="4" borderId="2" xfId="0" applyFont="1" applyFill="1" applyBorder="1" applyAlignment="1">
      <alignment horizontal="right" vertical="top" wrapText="1" shrinkToFit="1"/>
    </xf>
    <xf numFmtId="0" fontId="5" fillId="4" borderId="32" xfId="0" applyFont="1" applyFill="1" applyBorder="1" applyAlignment="1">
      <alignment horizontal="right" vertical="top" shrinkToFit="1"/>
    </xf>
    <xf numFmtId="0" fontId="5" fillId="4" borderId="3" xfId="0" applyFont="1" applyFill="1" applyBorder="1" applyAlignment="1">
      <alignment horizontal="right" vertical="top" shrinkToFit="1"/>
    </xf>
    <xf numFmtId="0" fontId="0" fillId="14" borderId="7" xfId="0" applyFill="1" applyBorder="1" applyAlignment="1">
      <alignment horizontal="center" vertical="center" shrinkToFit="1"/>
    </xf>
    <xf numFmtId="0" fontId="0" fillId="14" borderId="163" xfId="0" applyFill="1" applyBorder="1" applyAlignment="1">
      <alignment horizontal="center" vertical="center" shrinkToFit="1"/>
    </xf>
    <xf numFmtId="0" fontId="10" fillId="4" borderId="1" xfId="0" applyFont="1" applyFill="1" applyBorder="1" applyAlignment="1">
      <alignment horizontal="right" vertical="center" shrinkToFit="1"/>
    </xf>
    <xf numFmtId="0" fontId="10" fillId="4" borderId="2" xfId="0" applyFont="1" applyFill="1" applyBorder="1" applyAlignment="1">
      <alignment horizontal="right" vertical="center" shrinkToFit="1"/>
    </xf>
    <xf numFmtId="0" fontId="0" fillId="2" borderId="183" xfId="0" applyFill="1" applyBorder="1" applyAlignment="1">
      <alignment horizontal="center" vertical="distributed" textRotation="255" justifyLastLine="1" shrinkToFit="1"/>
    </xf>
    <xf numFmtId="0" fontId="0" fillId="15" borderId="5" xfId="0" applyFill="1" applyBorder="1" applyAlignment="1">
      <alignment horizontal="center" vertical="center" shrinkToFit="1"/>
    </xf>
    <xf numFmtId="0" fontId="0" fillId="15" borderId="6" xfId="0" applyFill="1" applyBorder="1" applyAlignment="1">
      <alignment horizontal="center" vertical="center" shrinkToFit="1"/>
    </xf>
    <xf numFmtId="0" fontId="11" fillId="15" borderId="167" xfId="0" applyFont="1" applyFill="1" applyBorder="1" applyAlignment="1">
      <alignment horizontal="right" vertical="center" shrinkToFit="1"/>
    </xf>
    <xf numFmtId="0" fontId="4" fillId="15" borderId="171" xfId="0" applyFont="1" applyFill="1" applyBorder="1" applyAlignment="1">
      <alignment horizontal="right" vertical="center" shrinkToFit="1"/>
    </xf>
    <xf numFmtId="0" fontId="5" fillId="15" borderId="171" xfId="0" applyFont="1" applyFill="1" applyBorder="1" applyAlignment="1">
      <alignment horizontal="right" vertical="center" shrinkToFit="1"/>
    </xf>
    <xf numFmtId="0" fontId="5" fillId="15" borderId="172" xfId="0" applyFont="1" applyFill="1" applyBorder="1" applyAlignment="1">
      <alignment horizontal="right" vertical="center" shrinkToFit="1"/>
    </xf>
    <xf numFmtId="0" fontId="11" fillId="15" borderId="173" xfId="0" applyFont="1" applyFill="1" applyBorder="1" applyAlignment="1">
      <alignment horizontal="right" vertical="center" shrinkToFit="1"/>
    </xf>
    <xf numFmtId="0" fontId="4" fillId="15" borderId="176" xfId="0" applyFont="1" applyFill="1" applyBorder="1" applyAlignment="1">
      <alignment horizontal="right" vertical="center" shrinkToFit="1"/>
    </xf>
    <xf numFmtId="0" fontId="5" fillId="15" borderId="176" xfId="0" applyFont="1" applyFill="1" applyBorder="1" applyAlignment="1">
      <alignment horizontal="right" vertical="center" shrinkToFit="1"/>
    </xf>
    <xf numFmtId="0" fontId="5" fillId="15" borderId="177" xfId="0" applyFont="1" applyFill="1" applyBorder="1" applyAlignment="1">
      <alignment horizontal="right" vertical="center" shrinkToFit="1"/>
    </xf>
    <xf numFmtId="0" fontId="11" fillId="15" borderId="178" xfId="0" applyFont="1" applyFill="1" applyBorder="1" applyAlignment="1">
      <alignment horizontal="right" vertical="center" shrinkToFit="1"/>
    </xf>
    <xf numFmtId="0" fontId="0" fillId="2" borderId="184" xfId="0" applyFont="1" applyFill="1" applyBorder="1" applyAlignment="1">
      <alignment horizontal="center" vertical="center" shrinkToFit="1"/>
    </xf>
    <xf numFmtId="0" fontId="6" fillId="2" borderId="185" xfId="0" applyFont="1" applyFill="1" applyBorder="1" applyAlignment="1">
      <alignment horizontal="center" vertical="center" shrinkToFit="1"/>
    </xf>
    <xf numFmtId="0" fontId="11" fillId="15" borderId="185" xfId="0" applyFont="1" applyFill="1" applyBorder="1" applyAlignment="1">
      <alignment horizontal="right" vertical="center" shrinkToFit="1"/>
    </xf>
    <xf numFmtId="0" fontId="7" fillId="16" borderId="10" xfId="0" applyFont="1" applyFill="1" applyBorder="1" applyAlignment="1">
      <alignment horizontal="center" vertical="center" textRotation="255" shrinkToFit="1"/>
    </xf>
    <xf numFmtId="0" fontId="5" fillId="16" borderId="8" xfId="0" applyFont="1" applyFill="1" applyBorder="1" applyAlignment="1">
      <alignment horizontal="center" vertical="top" textRotation="255" wrapText="1" shrinkToFit="1"/>
    </xf>
    <xf numFmtId="0" fontId="0" fillId="14" borderId="189" xfId="0" applyFill="1" applyBorder="1" applyAlignment="1">
      <alignment horizontal="distributed" vertical="center" justifyLastLine="1" shrinkToFit="1"/>
    </xf>
    <xf numFmtId="0" fontId="0" fillId="14" borderId="183" xfId="0" applyFill="1" applyBorder="1" applyAlignment="1">
      <alignment horizontal="distributed" vertical="center" justifyLastLine="1" shrinkToFit="1"/>
    </xf>
    <xf numFmtId="0" fontId="4" fillId="4" borderId="149" xfId="0" applyFont="1" applyFill="1" applyBorder="1" applyAlignment="1">
      <alignment horizontal="right" vertical="top" wrapText="1" shrinkToFit="1"/>
    </xf>
    <xf numFmtId="0" fontId="5" fillId="4" borderId="18" xfId="0" applyFont="1" applyFill="1" applyBorder="1" applyAlignment="1">
      <alignment horizontal="right" vertical="top" shrinkToFit="1"/>
    </xf>
    <xf numFmtId="0" fontId="5" fillId="4" borderId="189" xfId="0" applyFont="1" applyFill="1" applyBorder="1" applyAlignment="1">
      <alignment horizontal="right" vertical="top" shrinkToFit="1"/>
    </xf>
    <xf numFmtId="0" fontId="9" fillId="17" borderId="173" xfId="0" applyFont="1" applyFill="1" applyBorder="1" applyAlignment="1">
      <alignment horizontal="right" vertical="center" shrinkToFit="1"/>
    </xf>
    <xf numFmtId="0" fontId="4" fillId="17" borderId="171" xfId="0" applyFont="1" applyFill="1" applyBorder="1" applyAlignment="1">
      <alignment horizontal="right" vertical="center" shrinkToFit="1"/>
    </xf>
    <xf numFmtId="0" fontId="5" fillId="17" borderId="171" xfId="0" applyFont="1" applyFill="1" applyBorder="1" applyAlignment="1">
      <alignment horizontal="right" vertical="center" shrinkToFit="1"/>
    </xf>
    <xf numFmtId="0" fontId="5" fillId="17" borderId="172" xfId="0" applyFont="1" applyFill="1" applyBorder="1" applyAlignment="1">
      <alignment horizontal="right" vertical="center" shrinkToFit="1"/>
    </xf>
    <xf numFmtId="0" fontId="0" fillId="16" borderId="7" xfId="0" applyFill="1" applyBorder="1" applyAlignment="1">
      <alignment horizontal="center" vertical="distributed" textRotation="255" justifyLastLine="1" shrinkToFit="1"/>
    </xf>
    <xf numFmtId="0" fontId="0" fillId="16" borderId="8" xfId="0" applyFill="1" applyBorder="1" applyAlignment="1">
      <alignment horizontal="center" vertical="distributed" textRotation="255" justifyLastLine="1" shrinkToFit="1"/>
    </xf>
    <xf numFmtId="0" fontId="0" fillId="17" borderId="5" xfId="0" applyFill="1" applyBorder="1" applyAlignment="1">
      <alignment horizontal="center" vertical="center" shrinkToFit="1"/>
    </xf>
    <xf numFmtId="0" fontId="0" fillId="17" borderId="6" xfId="0" applyFill="1" applyBorder="1" applyAlignment="1">
      <alignment horizontal="center" vertical="center" shrinkToFit="1"/>
    </xf>
    <xf numFmtId="0" fontId="9" fillId="17" borderId="167" xfId="0" applyFont="1" applyFill="1" applyBorder="1" applyAlignment="1">
      <alignment horizontal="right" vertical="center" shrinkToFit="1"/>
    </xf>
    <xf numFmtId="0" fontId="0" fillId="14" borderId="8" xfId="0" applyFill="1" applyBorder="1" applyAlignment="1">
      <alignment horizontal="center" vertical="center" shrinkToFit="1"/>
    </xf>
    <xf numFmtId="0" fontId="0" fillId="14" borderId="190" xfId="0" applyFill="1" applyBorder="1" applyAlignment="1">
      <alignment horizontal="center" vertical="center" shrinkToFit="1"/>
    </xf>
    <xf numFmtId="0" fontId="0" fillId="16" borderId="1" xfId="0" applyFill="1" applyBorder="1" applyAlignment="1">
      <alignment horizontal="distributed" vertical="center" justifyLastLine="1" shrinkToFit="1"/>
    </xf>
    <xf numFmtId="0" fontId="8" fillId="17" borderId="1" xfId="0" applyFont="1" applyFill="1" applyBorder="1" applyAlignment="1">
      <alignment horizontal="right" vertical="center" shrinkToFit="1"/>
    </xf>
    <xf numFmtId="0" fontId="0" fillId="16" borderId="192" xfId="0" applyFont="1" applyFill="1" applyBorder="1" applyAlignment="1">
      <alignment horizontal="center" vertical="center" shrinkToFit="1"/>
    </xf>
    <xf numFmtId="0" fontId="6" fillId="16" borderId="193" xfId="0" applyFont="1" applyFill="1" applyBorder="1" applyAlignment="1">
      <alignment horizontal="center" vertical="center" shrinkToFit="1"/>
    </xf>
    <xf numFmtId="0" fontId="9" fillId="17" borderId="193" xfId="0" applyFont="1" applyFill="1" applyBorder="1" applyAlignment="1">
      <alignment horizontal="right" vertical="center" shrinkToFit="1"/>
    </xf>
    <xf numFmtId="0" fontId="9" fillId="17" borderId="194" xfId="0" applyFont="1" applyFill="1" applyBorder="1" applyAlignment="1">
      <alignment horizontal="right" vertical="center" shrinkToFit="1"/>
    </xf>
    <xf numFmtId="0" fontId="0" fillId="18" borderId="38" xfId="0" applyFill="1" applyBorder="1" applyAlignment="1">
      <alignment horizontal="distributed" vertical="center" justifyLastLine="1" shrinkToFit="1"/>
    </xf>
    <xf numFmtId="0" fontId="0" fillId="18" borderId="32" xfId="0" applyFill="1" applyBorder="1" applyAlignment="1">
      <alignment horizontal="distributed" vertical="center" justifyLastLine="1" shrinkToFit="1"/>
    </xf>
    <xf numFmtId="0" fontId="0" fillId="18" borderId="3" xfId="0" applyFill="1" applyBorder="1" applyAlignment="1">
      <alignment horizontal="distributed" vertical="center" justifyLastLine="1" shrinkToFit="1"/>
    </xf>
    <xf numFmtId="0" fontId="9" fillId="19" borderId="1" xfId="0" applyFont="1" applyFill="1" applyBorder="1" applyAlignment="1">
      <alignment horizontal="right" vertical="center" shrinkToFit="1"/>
    </xf>
    <xf numFmtId="0" fontId="9" fillId="19" borderId="7" xfId="0" applyFont="1" applyFill="1" applyBorder="1" applyAlignment="1">
      <alignment horizontal="right" vertical="center" shrinkToFit="1"/>
    </xf>
    <xf numFmtId="0" fontId="9" fillId="19" borderId="42" xfId="0" applyFont="1" applyFill="1" applyBorder="1" applyAlignment="1">
      <alignment horizontal="right" vertical="center" shrinkToFit="1"/>
    </xf>
    <xf numFmtId="0" fontId="4" fillId="17" borderId="176" xfId="0" applyFont="1" applyFill="1" applyBorder="1" applyAlignment="1">
      <alignment horizontal="right" vertical="center" shrinkToFit="1"/>
    </xf>
    <xf numFmtId="0" fontId="5" fillId="17" borderId="176" xfId="0" applyFont="1" applyFill="1" applyBorder="1" applyAlignment="1">
      <alignment horizontal="right" vertical="center" shrinkToFit="1"/>
    </xf>
    <xf numFmtId="0" fontId="5" fillId="17" borderId="177" xfId="0" applyFont="1" applyFill="1" applyBorder="1" applyAlignment="1">
      <alignment horizontal="right" vertical="center" shrinkToFit="1"/>
    </xf>
    <xf numFmtId="0" fontId="9" fillId="17" borderId="178" xfId="0" applyFont="1" applyFill="1" applyBorder="1" applyAlignment="1">
      <alignment horizontal="right" vertical="center" shrinkToFit="1"/>
    </xf>
    <xf numFmtId="0" fontId="4" fillId="0" borderId="0" xfId="0" applyFont="1" applyBorder="1" applyAlignment="1">
      <alignment horizontal="right" vertical="center" shrinkToFit="1"/>
    </xf>
    <xf numFmtId="0" fontId="5" fillId="0" borderId="0" xfId="0" applyFont="1" applyBorder="1" applyAlignment="1">
      <alignment horizontal="right" vertical="center" shrinkToFit="1"/>
    </xf>
    <xf numFmtId="0" fontId="17" fillId="6" borderId="23" xfId="0" applyFont="1" applyFill="1" applyBorder="1" applyAlignment="1">
      <alignment horizontal="left" vertical="center" wrapText="1" shrinkToFit="1"/>
    </xf>
    <xf numFmtId="0" fontId="17" fillId="6" borderId="14" xfId="0" applyFont="1" applyFill="1" applyBorder="1" applyAlignment="1">
      <alignment horizontal="left" vertical="center" wrapText="1" shrinkToFit="1"/>
    </xf>
    <xf numFmtId="0" fontId="17" fillId="6" borderId="24" xfId="0" applyFont="1" applyFill="1" applyBorder="1" applyAlignment="1">
      <alignment horizontal="left" vertical="center" wrapText="1" shrinkToFit="1"/>
    </xf>
    <xf numFmtId="0" fontId="0" fillId="6" borderId="18" xfId="0" applyFill="1" applyBorder="1" applyAlignment="1">
      <alignment horizontal="left" vertical="center" shrinkToFit="1"/>
    </xf>
    <xf numFmtId="0" fontId="0" fillId="6" borderId="18" xfId="0" applyFill="1" applyBorder="1" applyAlignment="1">
      <alignment horizontal="center" vertical="center" shrinkToFit="1"/>
    </xf>
    <xf numFmtId="0" fontId="0" fillId="14" borderId="38" xfId="0" applyFill="1" applyBorder="1" applyAlignment="1">
      <alignment horizontal="distributed" vertical="center" justifyLastLine="1" shrinkToFit="1"/>
    </xf>
    <xf numFmtId="0" fontId="0" fillId="14" borderId="32" xfId="0" applyFill="1" applyBorder="1" applyAlignment="1">
      <alignment horizontal="distributed" vertical="center" justifyLastLine="1" shrinkToFit="1"/>
    </xf>
    <xf numFmtId="0" fontId="4" fillId="4" borderId="2" xfId="0" applyFont="1" applyFill="1" applyBorder="1" applyAlignment="1">
      <alignment horizontal="center" vertical="top" wrapText="1" shrinkToFit="1"/>
    </xf>
    <xf numFmtId="0" fontId="5" fillId="4" borderId="32" xfId="0" applyFont="1" applyFill="1" applyBorder="1" applyAlignment="1">
      <alignment horizontal="center" vertical="top" shrinkToFit="1"/>
    </xf>
    <xf numFmtId="0" fontId="5" fillId="4" borderId="3" xfId="0" applyFont="1" applyFill="1" applyBorder="1" applyAlignment="1">
      <alignment horizontal="center" vertical="top" shrinkToFit="1"/>
    </xf>
    <xf numFmtId="0" fontId="0" fillId="14" borderId="1" xfId="0" applyFill="1" applyBorder="1" applyAlignment="1">
      <alignment horizontal="center" vertical="center" shrinkToFit="1"/>
    </xf>
    <xf numFmtId="0" fontId="0" fillId="14" borderId="154" xfId="0" applyFill="1" applyBorder="1" applyAlignment="1">
      <alignment horizontal="center" vertical="center" shrinkToFit="1"/>
    </xf>
    <xf numFmtId="0" fontId="0" fillId="6" borderId="34" xfId="0" applyFill="1" applyBorder="1" applyAlignment="1">
      <alignment horizontal="center" vertical="distributed" textRotation="255" justifyLastLine="1" shrinkToFit="1"/>
    </xf>
    <xf numFmtId="0" fontId="0" fillId="6" borderId="10" xfId="0" applyFill="1" applyBorder="1" applyAlignment="1">
      <alignment horizontal="center" vertical="distributed" textRotation="255" justifyLastLine="1" shrinkToFit="1"/>
    </xf>
    <xf numFmtId="0" fontId="0" fillId="6" borderId="35" xfId="0" applyFill="1" applyBorder="1" applyAlignment="1">
      <alignment horizontal="center" vertical="distributed" textRotation="255" justifyLastLine="1" shrinkToFit="1"/>
    </xf>
    <xf numFmtId="0" fontId="4" fillId="5" borderId="168" xfId="0" applyFont="1" applyFill="1" applyBorder="1" applyAlignment="1">
      <alignment horizontal="right" vertical="center" shrinkToFit="1"/>
    </xf>
    <xf numFmtId="0" fontId="5" fillId="5" borderId="169" xfId="0" applyFont="1" applyFill="1" applyBorder="1" applyAlignment="1">
      <alignment horizontal="right" vertical="center" shrinkToFit="1"/>
    </xf>
    <xf numFmtId="0" fontId="5" fillId="5" borderId="202" xfId="0" applyFont="1" applyFill="1" applyBorder="1" applyAlignment="1">
      <alignment horizontal="right" vertical="center" shrinkToFit="1"/>
    </xf>
    <xf numFmtId="0" fontId="11" fillId="5" borderId="203" xfId="0" applyFont="1" applyFill="1" applyBorder="1" applyAlignment="1">
      <alignment horizontal="right" vertical="center" shrinkToFit="1"/>
    </xf>
    <xf numFmtId="0" fontId="4" fillId="5" borderId="174" xfId="0" applyFont="1" applyFill="1" applyBorder="1" applyAlignment="1">
      <alignment horizontal="right" vertical="center" shrinkToFit="1"/>
    </xf>
    <xf numFmtId="0" fontId="4" fillId="5" borderId="171" xfId="0" applyFont="1" applyFill="1" applyBorder="1" applyAlignment="1">
      <alignment horizontal="right" vertical="center" shrinkToFit="1"/>
    </xf>
    <xf numFmtId="0" fontId="4" fillId="5" borderId="172" xfId="0" applyFont="1" applyFill="1" applyBorder="1" applyAlignment="1">
      <alignment horizontal="right" vertical="center" shrinkToFit="1"/>
    </xf>
    <xf numFmtId="0" fontId="11" fillId="5" borderId="173" xfId="0" applyFont="1" applyFill="1" applyBorder="1" applyAlignment="1">
      <alignment horizontal="right" vertical="center" shrinkToFit="1"/>
    </xf>
    <xf numFmtId="0" fontId="0" fillId="6" borderId="36" xfId="0" applyFont="1" applyFill="1" applyBorder="1" applyAlignment="1">
      <alignment horizontal="center" vertical="center" shrinkToFit="1"/>
    </xf>
    <xf numFmtId="0" fontId="0" fillId="6" borderId="28" xfId="0" applyFont="1" applyFill="1" applyBorder="1" applyAlignment="1">
      <alignment horizontal="center" vertical="center" shrinkToFit="1"/>
    </xf>
    <xf numFmtId="0" fontId="0" fillId="6" borderId="37" xfId="0" applyFont="1" applyFill="1" applyBorder="1" applyAlignment="1">
      <alignment horizontal="center" vertical="center" shrinkToFit="1"/>
    </xf>
    <xf numFmtId="0" fontId="11" fillId="5" borderId="12" xfId="0" applyFont="1" applyFill="1" applyBorder="1" applyAlignment="1">
      <alignment horizontal="right" vertical="center" shrinkToFit="1"/>
    </xf>
    <xf numFmtId="0" fontId="12" fillId="7" borderId="31" xfId="0" applyFont="1" applyFill="1" applyBorder="1" applyAlignment="1">
      <alignment horizontal="left" vertical="center" shrinkToFit="1"/>
    </xf>
    <xf numFmtId="0" fontId="0" fillId="7" borderId="3" xfId="0" applyFill="1" applyBorder="1" applyAlignment="1">
      <alignment horizontal="distributed" vertical="center" justifyLastLine="1" shrinkToFit="1"/>
    </xf>
    <xf numFmtId="0" fontId="74" fillId="8" borderId="43" xfId="0" applyFont="1" applyFill="1" applyBorder="1" applyAlignment="1">
      <alignment horizontal="center" vertical="center" shrinkToFit="1"/>
    </xf>
    <xf numFmtId="0" fontId="75" fillId="8" borderId="43" xfId="0" applyFont="1" applyFill="1" applyBorder="1" applyAlignment="1">
      <alignment horizontal="center" vertical="center" shrinkToFit="1"/>
    </xf>
    <xf numFmtId="0" fontId="75" fillId="8" borderId="47" xfId="0" applyFont="1" applyFill="1" applyBorder="1" applyAlignment="1">
      <alignment horizontal="center" vertical="center" shrinkToFit="1"/>
    </xf>
    <xf numFmtId="0" fontId="4" fillId="5" borderId="179" xfId="0" applyFont="1" applyFill="1" applyBorder="1" applyAlignment="1">
      <alignment horizontal="right" vertical="center" shrinkToFit="1"/>
    </xf>
    <xf numFmtId="0" fontId="4" fillId="5" borderId="180" xfId="0" applyFont="1" applyFill="1" applyBorder="1" applyAlignment="1">
      <alignment horizontal="right" vertical="center" shrinkToFit="1"/>
    </xf>
    <xf numFmtId="0" fontId="4" fillId="5" borderId="204" xfId="0" applyFont="1" applyFill="1" applyBorder="1" applyAlignment="1">
      <alignment horizontal="right" vertical="center" shrinkToFit="1"/>
    </xf>
    <xf numFmtId="0" fontId="11" fillId="5" borderId="178" xfId="0" applyFont="1" applyFill="1" applyBorder="1" applyAlignment="1">
      <alignment horizontal="right" vertical="center" shrinkToFit="1"/>
    </xf>
    <xf numFmtId="0" fontId="14" fillId="8" borderId="168" xfId="0" applyFont="1" applyFill="1" applyBorder="1" applyAlignment="1">
      <alignment horizontal="right" vertical="center" shrinkToFit="1"/>
    </xf>
    <xf numFmtId="0" fontId="15" fillId="8" borderId="169" xfId="0" applyFont="1" applyFill="1" applyBorder="1" applyAlignment="1">
      <alignment horizontal="right" vertical="center" shrinkToFit="1"/>
    </xf>
    <xf numFmtId="0" fontId="15" fillId="8" borderId="202" xfId="0" applyFont="1" applyFill="1" applyBorder="1" applyAlignment="1">
      <alignment horizontal="right" vertical="center" shrinkToFit="1"/>
    </xf>
    <xf numFmtId="0" fontId="0" fillId="7" borderId="207" xfId="0" applyFill="1" applyBorder="1" applyAlignment="1">
      <alignment horizontal="distributed" vertical="center" shrinkToFit="1"/>
    </xf>
    <xf numFmtId="0" fontId="0" fillId="7" borderId="208" xfId="0" applyFill="1" applyBorder="1" applyAlignment="1">
      <alignment horizontal="distributed" vertical="center" shrinkToFit="1"/>
    </xf>
    <xf numFmtId="0" fontId="0" fillId="7" borderId="209" xfId="0" applyFill="1" applyBorder="1" applyAlignment="1">
      <alignment horizontal="distributed" vertical="center" shrinkToFit="1"/>
    </xf>
    <xf numFmtId="0" fontId="0" fillId="8" borderId="210" xfId="0" applyFill="1" applyBorder="1" applyAlignment="1">
      <alignment horizontal="center" vertical="center" shrinkToFit="1"/>
    </xf>
    <xf numFmtId="0" fontId="0" fillId="8" borderId="207" xfId="0" applyFill="1" applyBorder="1" applyAlignment="1">
      <alignment horizontal="center" vertical="center" shrinkToFit="1"/>
    </xf>
    <xf numFmtId="0" fontId="0" fillId="7" borderId="53" xfId="0" applyFill="1" applyBorder="1" applyAlignment="1">
      <alignment horizontal="center" vertical="center" wrapText="1" shrinkToFit="1"/>
    </xf>
    <xf numFmtId="0" fontId="0" fillId="7" borderId="43" xfId="0" applyFill="1" applyBorder="1" applyAlignment="1">
      <alignment horizontal="center" vertical="center" wrapText="1" shrinkToFit="1"/>
    </xf>
    <xf numFmtId="0" fontId="0" fillId="7" borderId="205" xfId="0" applyFill="1" applyBorder="1" applyAlignment="1">
      <alignment horizontal="center" vertical="center" wrapText="1" shrinkToFit="1"/>
    </xf>
    <xf numFmtId="0" fontId="0" fillId="7" borderId="169" xfId="0" applyFill="1" applyBorder="1" applyAlignment="1">
      <alignment horizontal="center" vertical="center" wrapText="1" shrinkToFit="1"/>
    </xf>
    <xf numFmtId="0" fontId="0" fillId="7" borderId="2" xfId="0" applyFill="1" applyBorder="1" applyAlignment="1">
      <alignment horizontal="center" vertical="center" shrinkToFit="1"/>
    </xf>
    <xf numFmtId="0" fontId="0" fillId="7" borderId="32" xfId="0" applyFill="1" applyBorder="1" applyAlignment="1">
      <alignment horizontal="center" vertical="center" shrinkToFit="1"/>
    </xf>
    <xf numFmtId="0" fontId="0" fillId="7" borderId="45" xfId="0" applyFill="1" applyBorder="1" applyAlignment="1">
      <alignment horizontal="center" vertical="center" shrinkToFit="1"/>
    </xf>
    <xf numFmtId="0" fontId="0" fillId="7" borderId="168" xfId="0" applyFill="1" applyBorder="1" applyAlignment="1">
      <alignment horizontal="distributed" vertical="center" shrinkToFit="1"/>
    </xf>
    <xf numFmtId="0" fontId="0" fillId="7" borderId="169" xfId="0" applyFill="1" applyBorder="1" applyAlignment="1">
      <alignment horizontal="distributed" vertical="center" shrinkToFit="1"/>
    </xf>
    <xf numFmtId="0" fontId="0" fillId="7" borderId="202" xfId="0" applyFill="1" applyBorder="1" applyAlignment="1">
      <alignment horizontal="distributed" vertical="center" shrinkToFit="1"/>
    </xf>
    <xf numFmtId="0" fontId="0" fillId="7" borderId="174" xfId="0" applyFill="1" applyBorder="1" applyAlignment="1">
      <alignment horizontal="distributed" vertical="center" shrinkToFit="1"/>
    </xf>
    <xf numFmtId="0" fontId="0" fillId="7" borderId="171" xfId="0" applyFill="1" applyBorder="1" applyAlignment="1">
      <alignment horizontal="distributed" vertical="center" shrinkToFit="1"/>
    </xf>
    <xf numFmtId="0" fontId="0" fillId="7" borderId="172" xfId="0" applyFill="1" applyBorder="1" applyAlignment="1">
      <alignment horizontal="distributed" vertical="center" shrinkToFit="1"/>
    </xf>
    <xf numFmtId="0" fontId="14" fillId="8" borderId="33" xfId="0" applyFont="1" applyFill="1" applyBorder="1" applyAlignment="1">
      <alignment horizontal="center" vertical="center" shrinkToFit="1"/>
    </xf>
    <xf numFmtId="0" fontId="15" fillId="8" borderId="0" xfId="0" applyFont="1" applyFill="1" applyBorder="1" applyAlignment="1">
      <alignment horizontal="center" vertical="center" shrinkToFit="1"/>
    </xf>
    <xf numFmtId="0" fontId="15" fillId="8" borderId="158" xfId="0" applyFont="1" applyFill="1" applyBorder="1" applyAlignment="1">
      <alignment horizontal="center" vertical="center" shrinkToFit="1"/>
    </xf>
    <xf numFmtId="0" fontId="0" fillId="7" borderId="42" xfId="0" applyFill="1" applyBorder="1" applyAlignment="1">
      <alignment horizontal="distributed" vertical="center" justifyLastLine="1" shrinkToFit="1"/>
    </xf>
    <xf numFmtId="0" fontId="0" fillId="7" borderId="43" xfId="0" applyFill="1" applyBorder="1" applyAlignment="1">
      <alignment horizontal="distributed" vertical="center" justifyLastLine="1" shrinkToFit="1"/>
    </xf>
    <xf numFmtId="0" fontId="0" fillId="7" borderId="47" xfId="0" applyFill="1" applyBorder="1" applyAlignment="1">
      <alignment horizontal="distributed" vertical="center" justifyLastLine="1" shrinkToFit="1"/>
    </xf>
    <xf numFmtId="0" fontId="0" fillId="7" borderId="33" xfId="0" applyFill="1" applyBorder="1" applyAlignment="1">
      <alignment horizontal="distributed" vertical="center" justifyLastLine="1" shrinkToFit="1"/>
    </xf>
    <xf numFmtId="0" fontId="0" fillId="7" borderId="0" xfId="0" applyFill="1" applyBorder="1" applyAlignment="1">
      <alignment horizontal="distributed" vertical="center" justifyLastLine="1" shrinkToFit="1"/>
    </xf>
    <xf numFmtId="0" fontId="0" fillId="7" borderId="22" xfId="0" applyFill="1" applyBorder="1" applyAlignment="1">
      <alignment horizontal="distributed" vertical="center" justifyLastLine="1" shrinkToFit="1"/>
    </xf>
    <xf numFmtId="0" fontId="3" fillId="8" borderId="206" xfId="0" applyFont="1" applyFill="1" applyBorder="1" applyAlignment="1">
      <alignment horizontal="center" vertical="center" wrapText="1" shrinkToFit="1"/>
    </xf>
    <xf numFmtId="0" fontId="2" fillId="8" borderId="176" xfId="0" applyFont="1" applyFill="1" applyBorder="1" applyAlignment="1">
      <alignment horizontal="center" vertical="center" wrapText="1" shrinkToFit="1"/>
    </xf>
    <xf numFmtId="0" fontId="2" fillId="8" borderId="26" xfId="0" applyFont="1" applyFill="1" applyBorder="1" applyAlignment="1">
      <alignment horizontal="center" vertical="center" wrapText="1" shrinkToFit="1"/>
    </xf>
    <xf numFmtId="0" fontId="2" fillId="8" borderId="28" xfId="0" applyFont="1" applyFill="1" applyBorder="1" applyAlignment="1">
      <alignment horizontal="center" vertical="center" wrapText="1" shrinkToFit="1"/>
    </xf>
    <xf numFmtId="0" fontId="11" fillId="21" borderId="167" xfId="0" applyFont="1" applyFill="1" applyBorder="1" applyAlignment="1">
      <alignment horizontal="right" vertical="center" shrinkToFit="1"/>
    </xf>
    <xf numFmtId="0" fontId="11" fillId="21" borderId="211" xfId="0" applyFont="1" applyFill="1" applyBorder="1" applyAlignment="1">
      <alignment horizontal="right" vertical="center" shrinkToFit="1"/>
    </xf>
    <xf numFmtId="0" fontId="0" fillId="8" borderId="50" xfId="0" applyFill="1" applyBorder="1" applyAlignment="1">
      <alignment horizontal="center" vertical="center" shrinkToFit="1"/>
    </xf>
    <xf numFmtId="0" fontId="0" fillId="8" borderId="51" xfId="0" applyFill="1" applyBorder="1" applyAlignment="1">
      <alignment horizontal="center" vertical="center" shrinkToFit="1"/>
    </xf>
    <xf numFmtId="0" fontId="0" fillId="8" borderId="52" xfId="0" applyFill="1" applyBorder="1" applyAlignment="1">
      <alignment horizontal="center" vertical="center" shrinkToFit="1"/>
    </xf>
    <xf numFmtId="0" fontId="11" fillId="21" borderId="1" xfId="0" applyFont="1" applyFill="1" applyBorder="1" applyAlignment="1">
      <alignment horizontal="right" vertical="center" shrinkToFit="1"/>
    </xf>
    <xf numFmtId="0" fontId="0" fillId="0" borderId="169" xfId="0" applyBorder="1" applyAlignment="1">
      <alignment horizontal="center" vertical="center" shrinkToFit="1"/>
    </xf>
    <xf numFmtId="0" fontId="0" fillId="0" borderId="171" xfId="0" applyBorder="1" applyAlignment="1">
      <alignment horizontal="center" vertical="center" shrinkToFit="1"/>
    </xf>
    <xf numFmtId="0" fontId="14" fillId="0" borderId="171" xfId="0" applyFont="1" applyBorder="1" applyAlignment="1">
      <alignment horizontal="right" vertical="center" shrinkToFit="1"/>
    </xf>
    <xf numFmtId="0" fontId="0" fillId="21" borderId="169" xfId="0" applyFill="1" applyBorder="1" applyAlignment="1">
      <alignment horizontal="center" vertical="center" shrinkToFit="1"/>
    </xf>
    <xf numFmtId="0" fontId="0" fillId="21" borderId="171" xfId="0" applyFill="1" applyBorder="1" applyAlignment="1">
      <alignment horizontal="center" vertical="center" shrinkToFit="1"/>
    </xf>
    <xf numFmtId="0" fontId="35" fillId="0" borderId="14" xfId="0" applyFont="1" applyBorder="1" applyAlignment="1">
      <alignment horizontal="left" vertical="center" shrinkToFit="1"/>
    </xf>
  </cellXfs>
  <cellStyles count="2">
    <cellStyle name="桁区切り" xfId="1" builtinId="6"/>
    <cellStyle name="標準" xfId="0" builtinId="0"/>
  </cellStyles>
  <dxfs count="14">
    <dxf>
      <font>
        <color theme="0"/>
      </font>
      <fill>
        <patternFill>
          <bgColor rgb="FFFF0000"/>
        </patternFill>
      </fill>
    </dxf>
    <dxf>
      <font>
        <color theme="0"/>
      </font>
      <fill>
        <patternFill>
          <bgColor rgb="FFFF0000"/>
        </patternFill>
      </fill>
    </dxf>
    <dxf>
      <font>
        <b/>
        <i val="0"/>
        <color rgb="FFFFFFFF"/>
      </font>
      <fill>
        <patternFill patternType="solid">
          <fgColor auto="1"/>
          <bgColor rgb="FF800080"/>
        </patternFill>
      </fill>
    </dxf>
    <dxf>
      <font>
        <b/>
        <i val="0"/>
        <color theme="0" tint="-4.9989318521683403E-2"/>
      </font>
      <fill>
        <patternFill>
          <bgColor rgb="FFFF0000"/>
        </patternFill>
      </fill>
    </dxf>
    <dxf>
      <font>
        <b/>
        <i val="0"/>
        <color theme="0"/>
      </font>
      <fill>
        <patternFill>
          <bgColor rgb="FF990099"/>
        </patternFill>
      </fill>
    </dxf>
    <dxf>
      <font>
        <b/>
        <i val="0"/>
        <color theme="0"/>
      </font>
      <fill>
        <patternFill>
          <bgColor rgb="FF990099"/>
        </patternFill>
      </fill>
    </dxf>
    <dxf>
      <font>
        <color rgb="FFCC00CC"/>
      </font>
    </dxf>
    <dxf>
      <font>
        <color theme="0"/>
      </font>
      <fill>
        <patternFill>
          <bgColor rgb="FFFF0000"/>
        </patternFill>
      </fill>
    </dxf>
    <dxf>
      <font>
        <color theme="0"/>
      </font>
      <fill>
        <patternFill>
          <bgColor rgb="FFFF0000"/>
        </patternFill>
      </fill>
    </dxf>
    <dxf>
      <font>
        <b/>
        <i val="0"/>
        <color rgb="FFFFFFFF"/>
      </font>
      <fill>
        <patternFill patternType="solid">
          <fgColor auto="1"/>
          <bgColor rgb="FF800080"/>
        </patternFill>
      </fill>
    </dxf>
    <dxf>
      <font>
        <b/>
        <i val="0"/>
        <color theme="0" tint="-4.9989318521683403E-2"/>
      </font>
      <fill>
        <patternFill>
          <bgColor rgb="FFFF0000"/>
        </patternFill>
      </fill>
    </dxf>
    <dxf>
      <font>
        <b/>
        <i val="0"/>
        <color theme="0"/>
      </font>
      <fill>
        <patternFill>
          <bgColor rgb="FF990099"/>
        </patternFill>
      </fill>
    </dxf>
    <dxf>
      <font>
        <b/>
        <i val="0"/>
        <color theme="0"/>
      </font>
      <fill>
        <patternFill>
          <bgColor rgb="FF990099"/>
        </patternFill>
      </fill>
    </dxf>
    <dxf>
      <font>
        <color rgb="FFCC00CC"/>
      </font>
    </dxf>
  </dxfs>
  <tableStyles count="0" defaultTableStyle="TableStyleMedium2" defaultPivotStyle="PivotStyleLight16"/>
  <colors>
    <mruColors>
      <color rgb="FF990033"/>
      <color rgb="FF660033"/>
      <color rgb="FFCC00CC"/>
      <color rgb="FF006600"/>
      <color rgb="FFFFFF99"/>
      <color rgb="FF990099"/>
      <color rgb="FFFFFFCC"/>
      <color rgb="FF800080"/>
      <color rgb="FFFF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16</xdr:col>
      <xdr:colOff>164224</xdr:colOff>
      <xdr:row>0</xdr:row>
      <xdr:rowOff>0</xdr:rowOff>
    </xdr:from>
    <xdr:to>
      <xdr:col>21</xdr:col>
      <xdr:colOff>196412</xdr:colOff>
      <xdr:row>2</xdr:row>
      <xdr:rowOff>18394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998983" y="0"/>
          <a:ext cx="1543050" cy="41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2400">
              <a:solidFill>
                <a:srgbClr val="FF0000"/>
              </a:solidFill>
              <a:latin typeface="+mj-ea"/>
              <a:ea typeface="+mj-ea"/>
            </a:rPr>
            <a:t>【</a:t>
          </a:r>
          <a:r>
            <a:rPr kumimoji="1" lang="ja-JP" altLang="en-US" sz="2400">
              <a:solidFill>
                <a:srgbClr val="FF0000"/>
              </a:solidFill>
              <a:latin typeface="+mj-ea"/>
              <a:ea typeface="+mj-ea"/>
            </a:rPr>
            <a:t>記載例</a:t>
          </a:r>
          <a:r>
            <a:rPr kumimoji="1" lang="en-US" altLang="ja-JP" sz="2400">
              <a:solidFill>
                <a:srgbClr val="FF0000"/>
              </a:solidFill>
              <a:latin typeface="+mj-ea"/>
              <a:ea typeface="+mj-ea"/>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1"/>
  <sheetViews>
    <sheetView view="pageBreakPreview" topLeftCell="A65" zoomScaleNormal="100" zoomScaleSheetLayoutView="100" workbookViewId="0">
      <selection activeCell="G60" sqref="G60:I60"/>
    </sheetView>
  </sheetViews>
  <sheetFormatPr defaultColWidth="4" defaultRowHeight="21.75" customHeight="1" x14ac:dyDescent="0.15"/>
  <cols>
    <col min="1" max="18" width="4" style="1"/>
    <col min="19" max="19" width="2.875" style="1" bestFit="1" customWidth="1"/>
    <col min="20" max="21" width="4.875" style="1" customWidth="1"/>
    <col min="22" max="22" width="3.375" style="1" bestFit="1" customWidth="1"/>
    <col min="23" max="25" width="13.25" style="1" hidden="1" customWidth="1"/>
    <col min="26" max="26" width="11.125" style="1" hidden="1" customWidth="1"/>
    <col min="27" max="27" width="12.875" style="1" hidden="1" customWidth="1"/>
    <col min="28" max="28" width="10.75" style="1" hidden="1" customWidth="1"/>
    <col min="29" max="16384" width="4" style="1"/>
  </cols>
  <sheetData>
    <row r="1" spans="1:32" ht="19.5" customHeight="1" thickTop="1" thickBot="1" x14ac:dyDescent="0.2">
      <c r="A1" s="550" t="s">
        <v>53</v>
      </c>
      <c r="B1" s="550"/>
      <c r="C1" s="550"/>
      <c r="D1" s="550"/>
      <c r="E1" s="550"/>
      <c r="F1" s="550"/>
      <c r="G1" s="550"/>
      <c r="H1" s="550"/>
      <c r="I1" s="550"/>
      <c r="J1" s="550"/>
      <c r="K1" s="550"/>
      <c r="L1" s="550"/>
      <c r="M1" s="550"/>
      <c r="N1" s="550"/>
      <c r="O1" s="550"/>
      <c r="P1" s="550"/>
      <c r="Q1" s="550"/>
      <c r="R1" s="550"/>
      <c r="S1" s="550"/>
      <c r="T1" s="550"/>
      <c r="U1" s="550"/>
      <c r="V1" s="550"/>
      <c r="W1" s="51" t="s">
        <v>90</v>
      </c>
      <c r="X1" s="52">
        <v>9856</v>
      </c>
      <c r="Y1" s="53">
        <f>365*15</f>
        <v>5475</v>
      </c>
      <c r="Z1" s="123" t="s">
        <v>107</v>
      </c>
    </row>
    <row r="2" spans="1:32" ht="12" customHeight="1" thickTop="1" thickBot="1" x14ac:dyDescent="0.2">
      <c r="A2" s="551" t="s">
        <v>131</v>
      </c>
      <c r="B2" s="551"/>
      <c r="C2" s="551"/>
      <c r="D2" s="551"/>
      <c r="E2" s="551"/>
      <c r="F2" s="551"/>
      <c r="G2" s="551"/>
      <c r="H2" s="551"/>
      <c r="I2" s="551"/>
      <c r="J2" s="551"/>
      <c r="K2" s="551"/>
      <c r="L2" s="551"/>
      <c r="M2" s="551"/>
      <c r="N2" s="551"/>
      <c r="O2" s="551"/>
      <c r="P2" s="551"/>
      <c r="Q2" s="551"/>
      <c r="R2" s="551"/>
      <c r="S2" s="551"/>
      <c r="T2" s="551"/>
      <c r="U2" s="551"/>
      <c r="V2" s="551"/>
      <c r="W2" s="128" t="s">
        <v>123</v>
      </c>
      <c r="X2" s="72"/>
      <c r="Y2" s="72"/>
    </row>
    <row r="3" spans="1:32" ht="18" customHeight="1" thickTop="1" thickBot="1" x14ac:dyDescent="0.2">
      <c r="A3" s="552" t="s">
        <v>0</v>
      </c>
      <c r="B3" s="553"/>
      <c r="C3" s="553"/>
      <c r="D3" s="553"/>
      <c r="E3" s="553"/>
      <c r="F3" s="553"/>
      <c r="G3" s="553"/>
      <c r="H3" s="553"/>
      <c r="I3" s="553"/>
      <c r="J3" s="553"/>
      <c r="K3" s="554"/>
      <c r="L3" s="555" t="s">
        <v>1</v>
      </c>
      <c r="M3" s="553"/>
      <c r="N3" s="553"/>
      <c r="O3" s="553"/>
      <c r="P3" s="553"/>
      <c r="Q3" s="554"/>
      <c r="R3" s="556" t="s">
        <v>2</v>
      </c>
      <c r="S3" s="557"/>
      <c r="T3" s="557"/>
      <c r="U3" s="557"/>
      <c r="V3" s="558"/>
      <c r="W3" s="122">
        <f ca="1">IF(F7="",TODAY(),F7)</f>
        <v>46188</v>
      </c>
      <c r="X3" s="49">
        <v>24198</v>
      </c>
      <c r="Y3" s="50" t="s">
        <v>106</v>
      </c>
    </row>
    <row r="4" spans="1:32" ht="10.5" customHeight="1" thickTop="1" thickBot="1" x14ac:dyDescent="0.2">
      <c r="A4" s="559" t="s">
        <v>38</v>
      </c>
      <c r="B4" s="560"/>
      <c r="C4" s="82" t="s">
        <v>39</v>
      </c>
      <c r="D4" s="560" t="s">
        <v>40</v>
      </c>
      <c r="E4" s="560"/>
      <c r="F4" s="560" t="s">
        <v>41</v>
      </c>
      <c r="G4" s="560"/>
      <c r="H4" s="560"/>
      <c r="I4" s="560"/>
      <c r="J4" s="560" t="s">
        <v>42</v>
      </c>
      <c r="K4" s="561"/>
      <c r="L4" s="520" t="str">
        <f>PHONETIC(L5)</f>
        <v>ロウドウ　タロウ</v>
      </c>
      <c r="M4" s="521"/>
      <c r="N4" s="521"/>
      <c r="O4" s="521"/>
      <c r="P4" s="521"/>
      <c r="Q4" s="522"/>
      <c r="R4" s="532">
        <v>43497</v>
      </c>
      <c r="S4" s="533"/>
      <c r="T4" s="533"/>
      <c r="U4" s="533"/>
      <c r="V4" s="534"/>
      <c r="X4" s="126" t="s">
        <v>85</v>
      </c>
      <c r="Y4" s="127" t="s">
        <v>84</v>
      </c>
      <c r="Z4" s="127" t="s">
        <v>91</v>
      </c>
    </row>
    <row r="5" spans="1:32" ht="23.25" customHeight="1" thickTop="1" thickBot="1" x14ac:dyDescent="0.2">
      <c r="A5" s="538">
        <v>25</v>
      </c>
      <c r="B5" s="539"/>
      <c r="C5" s="133">
        <v>1</v>
      </c>
      <c r="D5" s="539">
        <v>4</v>
      </c>
      <c r="E5" s="539"/>
      <c r="F5" s="540">
        <v>1</v>
      </c>
      <c r="G5" s="540"/>
      <c r="H5" s="540"/>
      <c r="I5" s="540"/>
      <c r="J5" s="541">
        <v>0</v>
      </c>
      <c r="K5" s="542"/>
      <c r="L5" s="517" t="s">
        <v>71</v>
      </c>
      <c r="M5" s="518"/>
      <c r="N5" s="518"/>
      <c r="O5" s="518"/>
      <c r="P5" s="518"/>
      <c r="Q5" s="519"/>
      <c r="R5" s="535"/>
      <c r="S5" s="536"/>
      <c r="T5" s="536"/>
      <c r="U5" s="536"/>
      <c r="V5" s="537"/>
      <c r="W5" s="64" t="s">
        <v>113</v>
      </c>
      <c r="X5" s="61">
        <f>YEAR($R$4)</f>
        <v>2019</v>
      </c>
      <c r="Y5" s="62">
        <f>MONTH($R$4)</f>
        <v>2</v>
      </c>
      <c r="Z5" s="63">
        <f>DAY($R$4)</f>
        <v>1</v>
      </c>
    </row>
    <row r="6" spans="1:32" ht="21.75" customHeight="1" thickTop="1" thickBot="1" x14ac:dyDescent="0.2">
      <c r="A6" s="523" t="s">
        <v>3</v>
      </c>
      <c r="B6" s="524"/>
      <c r="C6" s="524"/>
      <c r="D6" s="524"/>
      <c r="E6" s="524"/>
      <c r="F6" s="525">
        <v>38808</v>
      </c>
      <c r="G6" s="525"/>
      <c r="H6" s="525"/>
      <c r="I6" s="525"/>
      <c r="J6" s="525"/>
      <c r="K6" s="526"/>
      <c r="L6" s="527" t="s">
        <v>5</v>
      </c>
      <c r="M6" s="524"/>
      <c r="N6" s="524"/>
      <c r="O6" s="524"/>
      <c r="P6" s="524"/>
      <c r="Q6" s="543" t="s">
        <v>93</v>
      </c>
      <c r="R6" s="543"/>
      <c r="S6" s="543"/>
      <c r="T6" s="543"/>
      <c r="U6" s="543"/>
      <c r="V6" s="544"/>
      <c r="X6" s="124" t="s">
        <v>64</v>
      </c>
      <c r="Y6" s="125" t="s">
        <v>84</v>
      </c>
      <c r="Z6" s="125" t="s">
        <v>8</v>
      </c>
    </row>
    <row r="7" spans="1:32" ht="21.75" customHeight="1" thickTop="1" thickBot="1" x14ac:dyDescent="0.2">
      <c r="A7" s="523" t="s">
        <v>4</v>
      </c>
      <c r="B7" s="524"/>
      <c r="C7" s="524"/>
      <c r="D7" s="524"/>
      <c r="E7" s="524"/>
      <c r="F7" s="525"/>
      <c r="G7" s="525"/>
      <c r="H7" s="525"/>
      <c r="I7" s="525"/>
      <c r="J7" s="525"/>
      <c r="K7" s="526"/>
      <c r="L7" s="527" t="s">
        <v>6</v>
      </c>
      <c r="M7" s="524"/>
      <c r="N7" s="524"/>
      <c r="O7" s="524"/>
      <c r="P7" s="524"/>
      <c r="Q7" s="528" t="s">
        <v>7</v>
      </c>
      <c r="R7" s="529"/>
      <c r="S7" s="545">
        <v>99</v>
      </c>
      <c r="T7" s="545"/>
      <c r="U7" s="545"/>
      <c r="V7" s="35" t="s">
        <v>8</v>
      </c>
      <c r="W7" s="68">
        <f>DATE(X7,Y7,Z7)</f>
        <v>43496</v>
      </c>
      <c r="X7" s="65">
        <f>X5</f>
        <v>2019</v>
      </c>
      <c r="Y7" s="66">
        <f>IF(OR(S7=99,Z5&lt;=Z7),Y5-1,Y5)</f>
        <v>1</v>
      </c>
      <c r="Z7" s="67">
        <f>DAY(AB7)</f>
        <v>31</v>
      </c>
      <c r="AA7" s="45">
        <f>S7</f>
        <v>99</v>
      </c>
      <c r="AB7" s="46">
        <f>IF(AA7=99,DATE(X5,Y5,1)-1,AA7)</f>
        <v>43496</v>
      </c>
    </row>
    <row r="8" spans="1:32" ht="18" customHeight="1" thickTop="1" thickBot="1" x14ac:dyDescent="0.2">
      <c r="A8" s="530" t="s">
        <v>9</v>
      </c>
      <c r="B8" s="531"/>
      <c r="C8" s="531"/>
      <c r="D8" s="531"/>
      <c r="E8" s="531"/>
      <c r="F8" s="531"/>
      <c r="G8" s="531"/>
      <c r="H8" s="546" t="s">
        <v>122</v>
      </c>
      <c r="I8" s="546"/>
      <c r="J8" s="546"/>
      <c r="K8" s="546"/>
      <c r="L8" s="547"/>
      <c r="M8" s="548" t="str">
        <f>IF(H8="その他","【その他】の場合は、賃金支給方法をここに入力してください。","")</f>
        <v/>
      </c>
      <c r="N8" s="548"/>
      <c r="O8" s="548"/>
      <c r="P8" s="548"/>
      <c r="Q8" s="548"/>
      <c r="R8" s="548"/>
      <c r="S8" s="548"/>
      <c r="T8" s="548"/>
      <c r="U8" s="548"/>
      <c r="V8" s="549"/>
      <c r="W8" s="134" t="s">
        <v>124</v>
      </c>
    </row>
    <row r="9" spans="1:32" ht="5.25" customHeight="1" thickBot="1" x14ac:dyDescent="0.2">
      <c r="A9" s="29"/>
      <c r="B9" s="29"/>
      <c r="C9" s="29"/>
      <c r="D9" s="29"/>
      <c r="E9" s="29"/>
      <c r="F9" s="29"/>
      <c r="G9" s="29"/>
      <c r="H9" s="27"/>
      <c r="I9" s="28"/>
      <c r="J9" s="28"/>
      <c r="K9" s="28"/>
      <c r="L9" s="28"/>
      <c r="M9" s="28"/>
      <c r="N9" s="28"/>
      <c r="O9" s="28"/>
      <c r="P9" s="28"/>
      <c r="Q9" s="28"/>
      <c r="R9" s="28"/>
      <c r="S9" s="28"/>
      <c r="T9" s="28"/>
      <c r="U9" s="28"/>
      <c r="V9" s="28"/>
    </row>
    <row r="10" spans="1:32" ht="21.75" customHeight="1" thickBot="1" x14ac:dyDescent="0.2">
      <c r="A10" s="562" t="s">
        <v>51</v>
      </c>
      <c r="B10" s="563"/>
      <c r="C10" s="563"/>
      <c r="D10" s="563"/>
      <c r="E10" s="563"/>
      <c r="F10" s="564" t="str">
        <f>IF(Q6="日雇","日雇いはこのシートでは計算できません。",IF($R$4=$F$6,"雇入れ当日の災害はこのシートでは計算できません。",IF(H8="請負制","請負制はこのシートでは計算できません。",IF(H8="その他","賃金支給方法が【その他】は、このシートでは計算できません。",""))))</f>
        <v/>
      </c>
      <c r="G10" s="564"/>
      <c r="H10" s="564"/>
      <c r="I10" s="564"/>
      <c r="J10" s="564"/>
      <c r="K10" s="564"/>
      <c r="L10" s="564"/>
      <c r="M10" s="564"/>
      <c r="N10" s="564"/>
      <c r="O10" s="564"/>
      <c r="P10" s="564"/>
      <c r="Q10" s="564"/>
      <c r="R10" s="564"/>
      <c r="S10" s="564"/>
      <c r="T10" s="564"/>
      <c r="U10" s="564"/>
      <c r="V10" s="565"/>
      <c r="W10" s="44">
        <f>IF($F$6&lt;=$W$11,1,0)</f>
        <v>1</v>
      </c>
      <c r="X10" s="44">
        <f>IF($F$6&lt;=X11,1,0)</f>
        <v>1</v>
      </c>
      <c r="Y10" s="44">
        <f>IF($F$6&lt;=Y11,1,0)</f>
        <v>1</v>
      </c>
      <c r="AA10" s="57" t="s">
        <v>110</v>
      </c>
    </row>
    <row r="11" spans="1:32" ht="14.1" customHeight="1" x14ac:dyDescent="0.15">
      <c r="A11" s="587" t="s">
        <v>18</v>
      </c>
      <c r="B11" s="590" t="s">
        <v>17</v>
      </c>
      <c r="C11" s="482" t="s">
        <v>10</v>
      </c>
      <c r="D11" s="483"/>
      <c r="E11" s="483"/>
      <c r="F11" s="484"/>
      <c r="G11" s="475">
        <f>IF(Y$10=1,Y$11,YW$14)</f>
        <v>43405</v>
      </c>
      <c r="H11" s="476"/>
      <c r="I11" s="476"/>
      <c r="J11" s="477"/>
      <c r="K11" s="475">
        <f>IF(X$10=1,X$11,X$14)</f>
        <v>43435</v>
      </c>
      <c r="L11" s="476"/>
      <c r="M11" s="476"/>
      <c r="N11" s="477"/>
      <c r="O11" s="475">
        <f>IF(W$10=1,W$11,W$14)</f>
        <v>43466</v>
      </c>
      <c r="P11" s="476"/>
      <c r="Q11" s="476"/>
      <c r="R11" s="477"/>
      <c r="S11" s="501" t="s">
        <v>14</v>
      </c>
      <c r="T11" s="502"/>
      <c r="U11" s="502"/>
      <c r="V11" s="503"/>
      <c r="W11" s="42">
        <f>IF($S$7&lt;&gt;99,DATE(YEAR(W12),MONTH(W12)-1,DAY(W12))+1,DATE(YEAR(W12),MONTH(W12),1))</f>
        <v>43466</v>
      </c>
      <c r="X11" s="42">
        <f>IF($S$7&lt;&gt;99,DATE(YEAR(X12),MONTH(X12)-1,DAY(X12))+1,DATE(YEAR(X12),MONTH(X12),1))</f>
        <v>43435</v>
      </c>
      <c r="Y11" s="42">
        <f>IF($S$7&lt;&gt;99,DATE(YEAR(Y12),MONTH(Y12)-1,DAY(Y12))+1,DATE(YEAR(Y12),MONTH(Y12),1))</f>
        <v>43405</v>
      </c>
      <c r="Z11"/>
      <c r="AA11" s="59">
        <f>IF($F$6&lt;=Y11,Y11,IF(AND($F$6&lt;=W12,$F$6&gt;Y11),$F$6,IF(AND($F$6&gt;W12,$F$6&lt;=$R$4),$F$6,"")))</f>
        <v>43405</v>
      </c>
      <c r="AB11"/>
      <c r="AC11"/>
      <c r="AD11"/>
      <c r="AE11"/>
      <c r="AF11"/>
    </row>
    <row r="12" spans="1:32" ht="14.1" customHeight="1" x14ac:dyDescent="0.15">
      <c r="A12" s="588"/>
      <c r="B12" s="591"/>
      <c r="C12" s="485"/>
      <c r="D12" s="486"/>
      <c r="E12" s="486"/>
      <c r="F12" s="487"/>
      <c r="G12" s="479">
        <f>IF(Y$10=1,Y$12,Y$15)</f>
        <v>43434</v>
      </c>
      <c r="H12" s="480"/>
      <c r="I12" s="480"/>
      <c r="J12" s="481"/>
      <c r="K12" s="479">
        <f>IF(X$10=1,X$12,X$15)</f>
        <v>43465</v>
      </c>
      <c r="L12" s="480"/>
      <c r="M12" s="480"/>
      <c r="N12" s="481"/>
      <c r="O12" s="479">
        <f>IF(W$10=1,W$12,W$15)</f>
        <v>43496</v>
      </c>
      <c r="P12" s="480"/>
      <c r="Q12" s="480"/>
      <c r="R12" s="481"/>
      <c r="S12" s="504"/>
      <c r="T12" s="505"/>
      <c r="U12" s="505"/>
      <c r="V12" s="506"/>
      <c r="W12" s="43">
        <f>$W$7</f>
        <v>43496</v>
      </c>
      <c r="X12" s="43">
        <f>IF($S$7&lt;&gt;99,DATE(YEAR(W12),MONTH(W12)-1,DAY(W12)),DATE(YEAR(W12),MONTH(W12),1)-1)</f>
        <v>43465</v>
      </c>
      <c r="Y12" s="43">
        <f>IF($S$7&lt;&gt;99,DATE(YEAR(X12),MONTH(X12)-1,DAY(X12)),DATE(YEAR(X12),MONTH(X12),1)-1)</f>
        <v>43434</v>
      </c>
      <c r="Z12"/>
      <c r="AA12" s="60">
        <f>IF($F$6&lt;=W11,W12,IF($F$6=$R$4,$F$6,$R$4-1))</f>
        <v>43496</v>
      </c>
      <c r="AB12"/>
      <c r="AC12"/>
      <c r="AD12"/>
      <c r="AE12"/>
      <c r="AF12"/>
    </row>
    <row r="13" spans="1:32" ht="21.75" customHeight="1" x14ac:dyDescent="0.15">
      <c r="A13" s="588"/>
      <c r="B13" s="592"/>
      <c r="C13" s="478" t="s">
        <v>11</v>
      </c>
      <c r="D13" s="478"/>
      <c r="E13" s="478"/>
      <c r="F13" s="478"/>
      <c r="G13" s="499">
        <f>IF(G11&lt;&gt;"",G12-G11+1,"")</f>
        <v>30</v>
      </c>
      <c r="H13" s="336"/>
      <c r="I13" s="336"/>
      <c r="J13" s="89" t="s">
        <v>73</v>
      </c>
      <c r="K13" s="499">
        <f>IF(K11&lt;&gt;"",K12-K11+1,"")</f>
        <v>31</v>
      </c>
      <c r="L13" s="336"/>
      <c r="M13" s="336"/>
      <c r="N13" s="89" t="s">
        <v>73</v>
      </c>
      <c r="O13" s="499">
        <f>IF(O11&lt;&gt;"",O12-O11+1,"")</f>
        <v>31</v>
      </c>
      <c r="P13" s="336"/>
      <c r="Q13" s="336"/>
      <c r="R13" s="89" t="s">
        <v>73</v>
      </c>
      <c r="S13" s="101" t="s">
        <v>22</v>
      </c>
      <c r="T13" s="516">
        <f>SUM(G13,K13,O13)</f>
        <v>92</v>
      </c>
      <c r="U13" s="516"/>
      <c r="V13" s="102" t="s">
        <v>8</v>
      </c>
      <c r="W13" s="44">
        <f>IF($F$6&lt;=W$12,1,0)</f>
        <v>1</v>
      </c>
      <c r="X13" s="44">
        <f t="shared" ref="X13:Y13" si="0">IF($F$6&lt;=X$12,1,0)</f>
        <v>1</v>
      </c>
      <c r="Y13" s="44">
        <f t="shared" si="0"/>
        <v>1</v>
      </c>
      <c r="AA13" s="58" t="s">
        <v>111</v>
      </c>
    </row>
    <row r="14" spans="1:32" ht="21.75" customHeight="1" x14ac:dyDescent="0.15">
      <c r="A14" s="588"/>
      <c r="B14" s="592"/>
      <c r="C14" s="511" t="s">
        <v>16</v>
      </c>
      <c r="D14" s="461" t="s">
        <v>12</v>
      </c>
      <c r="E14" s="462"/>
      <c r="F14" s="463"/>
      <c r="G14" s="344">
        <v>300000</v>
      </c>
      <c r="H14" s="345"/>
      <c r="I14" s="345"/>
      <c r="J14" s="99" t="s">
        <v>72</v>
      </c>
      <c r="K14" s="344">
        <v>300000</v>
      </c>
      <c r="L14" s="345"/>
      <c r="M14" s="345"/>
      <c r="N14" s="99" t="s">
        <v>72</v>
      </c>
      <c r="O14" s="344">
        <v>300000</v>
      </c>
      <c r="P14" s="345"/>
      <c r="Q14" s="345"/>
      <c r="R14" s="99" t="s">
        <v>72</v>
      </c>
      <c r="S14" s="340">
        <f>IF(D14&lt;&gt;"",SUM(G14,K14,O14),"")</f>
        <v>900000</v>
      </c>
      <c r="T14" s="341"/>
      <c r="U14" s="341"/>
      <c r="V14" s="100" t="s">
        <v>72</v>
      </c>
      <c r="W14" s="48" t="str">
        <f>IF(W$10=0,IF(AND($F$6&gt;=W11,$F$6&lt;=W12),$F$6,IF($F$6&gt;W$11,$F$6,"")),"")</f>
        <v/>
      </c>
      <c r="X14" s="48" t="str">
        <f>IF(X$10=0,IF(AND($F$6&gt;=W11,$F$6&lt;=W12,W15&lt;$R$4-1),W15+1,IF($F$6&lt;W11,$F$6,"")),"")</f>
        <v/>
      </c>
      <c r="Y14" s="48" t="str">
        <f>IF(Y$10=0,IF(AND($F$6&gt;=Y11,$F$6&lt;=Y12),$F$6,""),"")</f>
        <v/>
      </c>
      <c r="AA14" s="56"/>
    </row>
    <row r="15" spans="1:32" ht="21.75" customHeight="1" x14ac:dyDescent="0.15">
      <c r="A15" s="588"/>
      <c r="B15" s="592"/>
      <c r="C15" s="512"/>
      <c r="D15" s="507" t="s">
        <v>74</v>
      </c>
      <c r="E15" s="508"/>
      <c r="F15" s="509"/>
      <c r="G15" s="318">
        <v>5000</v>
      </c>
      <c r="H15" s="319"/>
      <c r="I15" s="319"/>
      <c r="J15" s="91" t="s">
        <v>72</v>
      </c>
      <c r="K15" s="318">
        <v>5000</v>
      </c>
      <c r="L15" s="319"/>
      <c r="M15" s="319"/>
      <c r="N15" s="91" t="s">
        <v>72</v>
      </c>
      <c r="O15" s="318">
        <v>5000</v>
      </c>
      <c r="P15" s="319"/>
      <c r="Q15" s="319"/>
      <c r="R15" s="91" t="s">
        <v>72</v>
      </c>
      <c r="S15" s="328">
        <f t="shared" ref="S15:S19" si="1">IF(D15&lt;&gt;"",SUM(G15,K15,O15),"")</f>
        <v>15000</v>
      </c>
      <c r="T15" s="329"/>
      <c r="U15" s="329"/>
      <c r="V15" s="95" t="s">
        <v>72</v>
      </c>
      <c r="W15" s="48" t="str">
        <f>IF(AND(W$10=0,W$14&lt;&gt;""),IF($R$4=$F$6,$R$4,IF(W$13=0,$R$4-1,IF(W14&lt;&gt;"",W12,""))),"")</f>
        <v/>
      </c>
      <c r="X15" s="48" t="str">
        <f>IF(AND(X$10=0,X$14&lt;&gt;""),IF($F$6&gt;W$11,R4-1,IF(X14&lt;&gt;"",X12,"")),"")</f>
        <v/>
      </c>
      <c r="Y15" s="48" t="str">
        <f>IF(AND(Y$10=0,Y$14&lt;&gt;""),IF(Y14&lt;&gt;"",Y12,""),"")</f>
        <v/>
      </c>
      <c r="AA15" s="72"/>
    </row>
    <row r="16" spans="1:32" ht="21.75" customHeight="1" x14ac:dyDescent="0.15">
      <c r="A16" s="588"/>
      <c r="B16" s="592"/>
      <c r="C16" s="512"/>
      <c r="D16" s="507" t="s">
        <v>75</v>
      </c>
      <c r="E16" s="508"/>
      <c r="F16" s="509"/>
      <c r="G16" s="318">
        <v>10000</v>
      </c>
      <c r="H16" s="319"/>
      <c r="I16" s="319"/>
      <c r="J16" s="91" t="s">
        <v>72</v>
      </c>
      <c r="K16" s="318">
        <v>10000</v>
      </c>
      <c r="L16" s="319"/>
      <c r="M16" s="319"/>
      <c r="N16" s="91" t="s">
        <v>72</v>
      </c>
      <c r="O16" s="318">
        <v>10000</v>
      </c>
      <c r="P16" s="319"/>
      <c r="Q16" s="319"/>
      <c r="R16" s="91" t="s">
        <v>72</v>
      </c>
      <c r="S16" s="328">
        <f t="shared" si="1"/>
        <v>30000</v>
      </c>
      <c r="T16" s="329"/>
      <c r="U16" s="329"/>
      <c r="V16" s="95" t="s">
        <v>72</v>
      </c>
      <c r="W16" s="48"/>
      <c r="X16" s="48"/>
      <c r="Y16" s="48"/>
      <c r="Z16" s="42"/>
      <c r="AA16" s="42"/>
    </row>
    <row r="17" spans="1:27" ht="21.75" customHeight="1" x14ac:dyDescent="0.15">
      <c r="A17" s="588"/>
      <c r="B17" s="592"/>
      <c r="C17" s="512"/>
      <c r="D17" s="510"/>
      <c r="E17" s="453"/>
      <c r="F17" s="454"/>
      <c r="G17" s="346"/>
      <c r="H17" s="347"/>
      <c r="I17" s="347"/>
      <c r="J17" s="91" t="s">
        <v>72</v>
      </c>
      <c r="K17" s="346"/>
      <c r="L17" s="347"/>
      <c r="M17" s="347"/>
      <c r="N17" s="91" t="s">
        <v>72</v>
      </c>
      <c r="O17" s="346"/>
      <c r="P17" s="347"/>
      <c r="Q17" s="347"/>
      <c r="R17" s="91" t="s">
        <v>72</v>
      </c>
      <c r="S17" s="328" t="str">
        <f t="shared" si="1"/>
        <v/>
      </c>
      <c r="T17" s="329"/>
      <c r="U17" s="329"/>
      <c r="V17" s="95" t="s">
        <v>72</v>
      </c>
      <c r="W17" s="42"/>
      <c r="X17" s="42"/>
      <c r="Y17" s="42"/>
      <c r="Z17" s="43"/>
      <c r="AA17" s="43"/>
    </row>
    <row r="18" spans="1:27" ht="21.75" customHeight="1" x14ac:dyDescent="0.15">
      <c r="A18" s="588"/>
      <c r="B18" s="592"/>
      <c r="C18" s="512"/>
      <c r="D18" s="452"/>
      <c r="E18" s="453"/>
      <c r="F18" s="454"/>
      <c r="G18" s="346"/>
      <c r="H18" s="347"/>
      <c r="I18" s="347"/>
      <c r="J18" s="91" t="s">
        <v>72</v>
      </c>
      <c r="K18" s="346"/>
      <c r="L18" s="347"/>
      <c r="M18" s="347"/>
      <c r="N18" s="91" t="s">
        <v>72</v>
      </c>
      <c r="O18" s="346"/>
      <c r="P18" s="347"/>
      <c r="Q18" s="347"/>
      <c r="R18" s="91" t="s">
        <v>72</v>
      </c>
      <c r="S18" s="328" t="str">
        <f t="shared" si="1"/>
        <v/>
      </c>
      <c r="T18" s="329"/>
      <c r="U18" s="329"/>
      <c r="V18" s="95" t="s">
        <v>72</v>
      </c>
      <c r="W18" s="43"/>
      <c r="X18" s="43"/>
      <c r="Y18" s="43"/>
    </row>
    <row r="19" spans="1:27" ht="21.75" customHeight="1" thickBot="1" x14ac:dyDescent="0.2">
      <c r="A19" s="588"/>
      <c r="B19" s="592"/>
      <c r="C19" s="512"/>
      <c r="D19" s="455"/>
      <c r="E19" s="456"/>
      <c r="F19" s="457"/>
      <c r="G19" s="348"/>
      <c r="H19" s="349"/>
      <c r="I19" s="349"/>
      <c r="J19" s="92" t="s">
        <v>72</v>
      </c>
      <c r="K19" s="348"/>
      <c r="L19" s="349"/>
      <c r="M19" s="349"/>
      <c r="N19" s="92" t="s">
        <v>72</v>
      </c>
      <c r="O19" s="348"/>
      <c r="P19" s="349"/>
      <c r="Q19" s="349"/>
      <c r="R19" s="92" t="s">
        <v>72</v>
      </c>
      <c r="S19" s="342" t="str">
        <f t="shared" si="1"/>
        <v/>
      </c>
      <c r="T19" s="343"/>
      <c r="U19" s="343"/>
      <c r="V19" s="96" t="s">
        <v>72</v>
      </c>
    </row>
    <row r="20" spans="1:27" ht="21.75" customHeight="1" thickTop="1" thickBot="1" x14ac:dyDescent="0.2">
      <c r="A20" s="589"/>
      <c r="B20" s="593"/>
      <c r="C20" s="513"/>
      <c r="D20" s="514" t="s">
        <v>14</v>
      </c>
      <c r="E20" s="515"/>
      <c r="F20" s="515"/>
      <c r="G20" s="332">
        <f>SUM(G14:I19)</f>
        <v>315000</v>
      </c>
      <c r="H20" s="333"/>
      <c r="I20" s="333"/>
      <c r="J20" s="93" t="s">
        <v>72</v>
      </c>
      <c r="K20" s="332">
        <f>SUM(K14:M19)</f>
        <v>315000</v>
      </c>
      <c r="L20" s="333"/>
      <c r="M20" s="333"/>
      <c r="N20" s="93" t="s">
        <v>72</v>
      </c>
      <c r="O20" s="332">
        <f>SUM(O14:Q19)</f>
        <v>315000</v>
      </c>
      <c r="P20" s="333"/>
      <c r="Q20" s="333"/>
      <c r="R20" s="93" t="s">
        <v>72</v>
      </c>
      <c r="S20" s="97" t="s">
        <v>23</v>
      </c>
      <c r="T20" s="333">
        <f>G20+K20+O20</f>
        <v>945000</v>
      </c>
      <c r="U20" s="333"/>
      <c r="V20" s="98" t="s">
        <v>15</v>
      </c>
    </row>
    <row r="21" spans="1:27" ht="14.1" customHeight="1" x14ac:dyDescent="0.15">
      <c r="A21" s="467" t="s">
        <v>20</v>
      </c>
      <c r="B21" s="470" t="s">
        <v>30</v>
      </c>
      <c r="C21" s="491" t="s">
        <v>10</v>
      </c>
      <c r="D21" s="492"/>
      <c r="E21" s="492"/>
      <c r="F21" s="493"/>
      <c r="G21" s="350">
        <f>IF($Y$10=1,$Y$11,$Y$14)</f>
        <v>43405</v>
      </c>
      <c r="H21" s="351"/>
      <c r="I21" s="351"/>
      <c r="J21" s="352"/>
      <c r="K21" s="350">
        <f>IF($X$10=1,$X$11,$X$14)</f>
        <v>43435</v>
      </c>
      <c r="L21" s="351"/>
      <c r="M21" s="351"/>
      <c r="N21" s="352"/>
      <c r="O21" s="350">
        <f>IF($W$10=1,$W$11,$W$14)</f>
        <v>43466</v>
      </c>
      <c r="P21" s="351"/>
      <c r="Q21" s="351"/>
      <c r="R21" s="352"/>
      <c r="S21" s="353" t="s">
        <v>14</v>
      </c>
      <c r="T21" s="354"/>
      <c r="U21" s="354"/>
      <c r="V21" s="355"/>
    </row>
    <row r="22" spans="1:27" ht="14.1" customHeight="1" x14ac:dyDescent="0.15">
      <c r="A22" s="468"/>
      <c r="B22" s="471"/>
      <c r="C22" s="494"/>
      <c r="D22" s="495"/>
      <c r="E22" s="495"/>
      <c r="F22" s="496"/>
      <c r="G22" s="488">
        <f>IF($Y$10=1,$Y$12,$Y$15)</f>
        <v>43434</v>
      </c>
      <c r="H22" s="489"/>
      <c r="I22" s="489"/>
      <c r="J22" s="490"/>
      <c r="K22" s="488">
        <f>IF($X$10=1,$X$12,$X$15)</f>
        <v>43465</v>
      </c>
      <c r="L22" s="489"/>
      <c r="M22" s="489"/>
      <c r="N22" s="490"/>
      <c r="O22" s="488">
        <f>IF($W$10=1,$W$12,$W$15)</f>
        <v>43496</v>
      </c>
      <c r="P22" s="489"/>
      <c r="Q22" s="489"/>
      <c r="R22" s="490"/>
      <c r="S22" s="356"/>
      <c r="T22" s="357"/>
      <c r="U22" s="357"/>
      <c r="V22" s="358"/>
    </row>
    <row r="23" spans="1:27" ht="21.75" customHeight="1" x14ac:dyDescent="0.15">
      <c r="A23" s="468"/>
      <c r="B23" s="471"/>
      <c r="C23" s="497" t="s">
        <v>11</v>
      </c>
      <c r="D23" s="497"/>
      <c r="E23" s="497"/>
      <c r="F23" s="497"/>
      <c r="G23" s="500">
        <f>IF(G21&lt;&gt;"",G22-G21+1,"")</f>
        <v>30</v>
      </c>
      <c r="H23" s="339"/>
      <c r="I23" s="339"/>
      <c r="J23" s="103" t="s">
        <v>73</v>
      </c>
      <c r="K23" s="500">
        <f>IF(K21&lt;&gt;"",K22-K21+1,"")</f>
        <v>31</v>
      </c>
      <c r="L23" s="339"/>
      <c r="M23" s="339"/>
      <c r="N23" s="103" t="s">
        <v>73</v>
      </c>
      <c r="O23" s="500">
        <f>IF(O21&lt;&gt;"",O22-O21+1,"")</f>
        <v>31</v>
      </c>
      <c r="P23" s="339"/>
      <c r="Q23" s="339"/>
      <c r="R23" s="103" t="s">
        <v>73</v>
      </c>
      <c r="S23" s="104" t="s">
        <v>22</v>
      </c>
      <c r="T23" s="339">
        <f>SUM(G23,K23,O23)</f>
        <v>92</v>
      </c>
      <c r="U23" s="339"/>
      <c r="V23" s="105" t="s">
        <v>8</v>
      </c>
      <c r="W23" s="69"/>
    </row>
    <row r="24" spans="1:27" ht="21.75" customHeight="1" x14ac:dyDescent="0.15">
      <c r="A24" s="468"/>
      <c r="B24" s="471"/>
      <c r="C24" s="498" t="s">
        <v>19</v>
      </c>
      <c r="D24" s="498"/>
      <c r="E24" s="498"/>
      <c r="F24" s="498"/>
      <c r="G24" s="334">
        <v>15</v>
      </c>
      <c r="H24" s="335"/>
      <c r="I24" s="335"/>
      <c r="J24" s="113" t="s">
        <v>80</v>
      </c>
      <c r="K24" s="334">
        <v>16</v>
      </c>
      <c r="L24" s="335"/>
      <c r="M24" s="335"/>
      <c r="N24" s="113" t="s">
        <v>80</v>
      </c>
      <c r="O24" s="334">
        <v>17</v>
      </c>
      <c r="P24" s="335"/>
      <c r="Q24" s="335"/>
      <c r="R24" s="113" t="s">
        <v>80</v>
      </c>
      <c r="S24" s="107" t="s">
        <v>24</v>
      </c>
      <c r="T24" s="336">
        <f>SUM(G24,K24,O24)</f>
        <v>48</v>
      </c>
      <c r="U24" s="336"/>
      <c r="V24" s="106" t="s">
        <v>8</v>
      </c>
      <c r="W24" s="42"/>
      <c r="X24" s="42"/>
      <c r="Y24" s="42"/>
    </row>
    <row r="25" spans="1:27" ht="21.75" customHeight="1" x14ac:dyDescent="0.15">
      <c r="A25" s="468"/>
      <c r="B25" s="471"/>
      <c r="C25" s="458" t="s">
        <v>16</v>
      </c>
      <c r="D25" s="461" t="s">
        <v>12</v>
      </c>
      <c r="E25" s="462"/>
      <c r="F25" s="463"/>
      <c r="G25" s="324"/>
      <c r="H25" s="325"/>
      <c r="I25" s="325"/>
      <c r="J25" s="114" t="s">
        <v>76</v>
      </c>
      <c r="K25" s="324"/>
      <c r="L25" s="325"/>
      <c r="M25" s="325"/>
      <c r="N25" s="114" t="s">
        <v>76</v>
      </c>
      <c r="O25" s="324"/>
      <c r="P25" s="325"/>
      <c r="Q25" s="325"/>
      <c r="R25" s="114" t="s">
        <v>76</v>
      </c>
      <c r="S25" s="326">
        <f t="shared" ref="S25:S30" si="2">IF(D25&lt;&gt;"",SUM(G25,K25,O25),"")</f>
        <v>0</v>
      </c>
      <c r="T25" s="327"/>
      <c r="U25" s="327"/>
      <c r="V25" s="94" t="s">
        <v>15</v>
      </c>
      <c r="W25" s="43"/>
      <c r="X25" s="43"/>
      <c r="Y25" s="43"/>
    </row>
    <row r="26" spans="1:27" ht="21.75" customHeight="1" x14ac:dyDescent="0.15">
      <c r="A26" s="468"/>
      <c r="B26" s="471"/>
      <c r="C26" s="459"/>
      <c r="D26" s="464" t="s">
        <v>78</v>
      </c>
      <c r="E26" s="465"/>
      <c r="F26" s="466"/>
      <c r="G26" s="318">
        <v>8217</v>
      </c>
      <c r="H26" s="319"/>
      <c r="I26" s="319"/>
      <c r="J26" s="115" t="s">
        <v>76</v>
      </c>
      <c r="K26" s="318">
        <v>7615</v>
      </c>
      <c r="L26" s="319"/>
      <c r="M26" s="319"/>
      <c r="N26" s="115" t="s">
        <v>76</v>
      </c>
      <c r="O26" s="318">
        <v>15378</v>
      </c>
      <c r="P26" s="319"/>
      <c r="Q26" s="319"/>
      <c r="R26" s="115" t="s">
        <v>76</v>
      </c>
      <c r="S26" s="328">
        <f t="shared" si="2"/>
        <v>31210</v>
      </c>
      <c r="T26" s="329"/>
      <c r="U26" s="329"/>
      <c r="V26" s="95" t="s">
        <v>15</v>
      </c>
      <c r="W26" s="70"/>
    </row>
    <row r="27" spans="1:27" ht="21.75" customHeight="1" x14ac:dyDescent="0.15">
      <c r="A27" s="468"/>
      <c r="B27" s="471"/>
      <c r="C27" s="459"/>
      <c r="D27" s="464" t="s">
        <v>79</v>
      </c>
      <c r="E27" s="465"/>
      <c r="F27" s="466"/>
      <c r="G27" s="318">
        <v>6700</v>
      </c>
      <c r="H27" s="319"/>
      <c r="I27" s="319"/>
      <c r="J27" s="115" t="s">
        <v>76</v>
      </c>
      <c r="K27" s="318">
        <v>4200</v>
      </c>
      <c r="L27" s="319"/>
      <c r="M27" s="319"/>
      <c r="N27" s="115" t="s">
        <v>76</v>
      </c>
      <c r="O27" s="318">
        <v>5800</v>
      </c>
      <c r="P27" s="319"/>
      <c r="Q27" s="319"/>
      <c r="R27" s="115" t="s">
        <v>76</v>
      </c>
      <c r="S27" s="328">
        <f t="shared" si="2"/>
        <v>16700</v>
      </c>
      <c r="T27" s="329"/>
      <c r="U27" s="329"/>
      <c r="V27" s="95" t="s">
        <v>15</v>
      </c>
    </row>
    <row r="28" spans="1:27" ht="21.75" customHeight="1" x14ac:dyDescent="0.15">
      <c r="A28" s="468"/>
      <c r="B28" s="471"/>
      <c r="C28" s="459"/>
      <c r="D28" s="452"/>
      <c r="E28" s="453"/>
      <c r="F28" s="454"/>
      <c r="G28" s="318"/>
      <c r="H28" s="319"/>
      <c r="I28" s="319"/>
      <c r="J28" s="115" t="s">
        <v>76</v>
      </c>
      <c r="K28" s="318"/>
      <c r="L28" s="319"/>
      <c r="M28" s="319"/>
      <c r="N28" s="115" t="s">
        <v>76</v>
      </c>
      <c r="O28" s="318"/>
      <c r="P28" s="319"/>
      <c r="Q28" s="319"/>
      <c r="R28" s="115" t="s">
        <v>76</v>
      </c>
      <c r="S28" s="328" t="str">
        <f t="shared" si="2"/>
        <v/>
      </c>
      <c r="T28" s="329"/>
      <c r="U28" s="329"/>
      <c r="V28" s="95" t="s">
        <v>15</v>
      </c>
    </row>
    <row r="29" spans="1:27" ht="21.75" customHeight="1" x14ac:dyDescent="0.15">
      <c r="A29" s="468"/>
      <c r="B29" s="471"/>
      <c r="C29" s="459"/>
      <c r="D29" s="452"/>
      <c r="E29" s="453"/>
      <c r="F29" s="454"/>
      <c r="G29" s="318"/>
      <c r="H29" s="319"/>
      <c r="I29" s="319"/>
      <c r="J29" s="115" t="s">
        <v>76</v>
      </c>
      <c r="K29" s="318"/>
      <c r="L29" s="319"/>
      <c r="M29" s="319"/>
      <c r="N29" s="115" t="s">
        <v>76</v>
      </c>
      <c r="O29" s="318"/>
      <c r="P29" s="319"/>
      <c r="Q29" s="319"/>
      <c r="R29" s="115" t="s">
        <v>76</v>
      </c>
      <c r="S29" s="328" t="str">
        <f t="shared" si="2"/>
        <v/>
      </c>
      <c r="T29" s="329"/>
      <c r="U29" s="329"/>
      <c r="V29" s="95" t="s">
        <v>15</v>
      </c>
    </row>
    <row r="30" spans="1:27" ht="21.75" customHeight="1" thickBot="1" x14ac:dyDescent="0.2">
      <c r="A30" s="468"/>
      <c r="B30" s="471"/>
      <c r="C30" s="459"/>
      <c r="D30" s="455"/>
      <c r="E30" s="456"/>
      <c r="F30" s="457"/>
      <c r="G30" s="320"/>
      <c r="H30" s="321"/>
      <c r="I30" s="321"/>
      <c r="J30" s="116" t="s">
        <v>76</v>
      </c>
      <c r="K30" s="320"/>
      <c r="L30" s="321"/>
      <c r="M30" s="321"/>
      <c r="N30" s="116" t="s">
        <v>76</v>
      </c>
      <c r="O30" s="320"/>
      <c r="P30" s="321"/>
      <c r="Q30" s="321"/>
      <c r="R30" s="116" t="s">
        <v>76</v>
      </c>
      <c r="S30" s="342" t="str">
        <f t="shared" si="2"/>
        <v/>
      </c>
      <c r="T30" s="343"/>
      <c r="U30" s="343"/>
      <c r="V30" s="96" t="s">
        <v>15</v>
      </c>
    </row>
    <row r="31" spans="1:27" ht="21.75" customHeight="1" thickTop="1" thickBot="1" x14ac:dyDescent="0.2">
      <c r="A31" s="469"/>
      <c r="B31" s="472"/>
      <c r="C31" s="460"/>
      <c r="D31" s="473" t="s">
        <v>14</v>
      </c>
      <c r="E31" s="474"/>
      <c r="F31" s="474"/>
      <c r="G31" s="332">
        <f>SUM(G25:I30)</f>
        <v>14917</v>
      </c>
      <c r="H31" s="333"/>
      <c r="I31" s="333"/>
      <c r="J31" s="111" t="s">
        <v>76</v>
      </c>
      <c r="K31" s="332">
        <f>SUM(K25:M30)</f>
        <v>11815</v>
      </c>
      <c r="L31" s="333"/>
      <c r="M31" s="333"/>
      <c r="N31" s="111" t="s">
        <v>76</v>
      </c>
      <c r="O31" s="332">
        <f>SUM(O25:Q30)</f>
        <v>21178</v>
      </c>
      <c r="P31" s="333"/>
      <c r="Q31" s="333"/>
      <c r="R31" s="111" t="s">
        <v>76</v>
      </c>
      <c r="S31" s="108" t="s">
        <v>25</v>
      </c>
      <c r="T31" s="337">
        <f>G31+K31+O31</f>
        <v>47910</v>
      </c>
      <c r="U31" s="337"/>
      <c r="V31" s="98" t="s">
        <v>15</v>
      </c>
    </row>
    <row r="32" spans="1:27" ht="21.75" customHeight="1" thickBot="1" x14ac:dyDescent="0.2">
      <c r="A32" s="449" t="s">
        <v>21</v>
      </c>
      <c r="B32" s="450"/>
      <c r="C32" s="450"/>
      <c r="D32" s="450"/>
      <c r="E32" s="450"/>
      <c r="F32" s="451"/>
      <c r="G32" s="330">
        <f>G20+G31</f>
        <v>329917</v>
      </c>
      <c r="H32" s="331"/>
      <c r="I32" s="331"/>
      <c r="J32" s="112" t="s">
        <v>76</v>
      </c>
      <c r="K32" s="330">
        <f>K20+K31</f>
        <v>326815</v>
      </c>
      <c r="L32" s="331"/>
      <c r="M32" s="331"/>
      <c r="N32" s="112" t="s">
        <v>76</v>
      </c>
      <c r="O32" s="330">
        <f>O20+O31</f>
        <v>336178</v>
      </c>
      <c r="P32" s="331"/>
      <c r="Q32" s="331"/>
      <c r="R32" s="112" t="s">
        <v>77</v>
      </c>
      <c r="S32" s="109" t="s">
        <v>26</v>
      </c>
      <c r="T32" s="338">
        <f>T20+T31</f>
        <v>992910</v>
      </c>
      <c r="U32" s="331"/>
      <c r="V32" s="110" t="s">
        <v>15</v>
      </c>
    </row>
    <row r="33" spans="1:24" ht="21.75" customHeight="1" thickBot="1" x14ac:dyDescent="0.2">
      <c r="A33" s="420" t="s">
        <v>27</v>
      </c>
      <c r="B33" s="421"/>
      <c r="C33" s="421"/>
      <c r="D33" s="421"/>
      <c r="E33" s="421"/>
      <c r="F33" s="422"/>
      <c r="G33" s="117" t="s">
        <v>26</v>
      </c>
      <c r="H33" s="446">
        <f>T32</f>
        <v>992910</v>
      </c>
      <c r="I33" s="433"/>
      <c r="J33" s="118" t="s">
        <v>15</v>
      </c>
      <c r="K33" s="119" t="s">
        <v>28</v>
      </c>
      <c r="L33" s="120" t="s">
        <v>22</v>
      </c>
      <c r="M33" s="433">
        <f>T23</f>
        <v>92</v>
      </c>
      <c r="N33" s="433"/>
      <c r="O33" s="121" t="s">
        <v>8</v>
      </c>
      <c r="P33" s="119" t="s">
        <v>29</v>
      </c>
      <c r="Q33" s="447" t="str">
        <f>TEXT(INT(X34),"[DBNum3]#,##0円 ")&amp;TEXT((X34-INT(X34))*100,"[DBNum3]00銭")</f>
        <v>１０,７９２円 ５０銭</v>
      </c>
      <c r="R33" s="433"/>
      <c r="S33" s="433"/>
      <c r="T33" s="433"/>
      <c r="U33" s="433"/>
      <c r="V33" s="448"/>
    </row>
    <row r="34" spans="1:24" ht="5.25" customHeight="1" thickBot="1" x14ac:dyDescent="0.2">
      <c r="A34" s="29"/>
      <c r="B34" s="29"/>
      <c r="C34" s="29"/>
      <c r="D34" s="29"/>
      <c r="E34" s="29"/>
      <c r="F34" s="29"/>
      <c r="G34" s="29"/>
      <c r="H34" s="27"/>
      <c r="I34" s="28"/>
      <c r="J34" s="28"/>
      <c r="K34" s="28"/>
      <c r="L34" s="28"/>
      <c r="M34" s="28"/>
      <c r="N34" s="28"/>
      <c r="O34" s="28"/>
      <c r="P34" s="28"/>
      <c r="Q34" s="30"/>
      <c r="R34" s="30"/>
      <c r="S34" s="30"/>
      <c r="T34" s="30"/>
      <c r="U34" s="30"/>
      <c r="V34" s="30"/>
      <c r="X34" s="84">
        <f>ROUNDDOWN(H33/M33,2)</f>
        <v>10792.5</v>
      </c>
    </row>
    <row r="35" spans="1:24" ht="21.75" customHeight="1" x14ac:dyDescent="0.15">
      <c r="A35" s="423" t="s">
        <v>52</v>
      </c>
      <c r="B35" s="424"/>
      <c r="C35" s="424"/>
      <c r="D35" s="424"/>
      <c r="E35" s="424"/>
      <c r="F35" s="424"/>
      <c r="G35" s="424"/>
      <c r="H35" s="424"/>
      <c r="I35" s="424"/>
      <c r="J35" s="424"/>
      <c r="K35" s="424"/>
      <c r="L35" s="424"/>
      <c r="M35" s="424"/>
      <c r="N35" s="424"/>
      <c r="O35" s="424"/>
      <c r="P35" s="424"/>
      <c r="Q35" s="424"/>
      <c r="R35" s="424"/>
      <c r="S35" s="424"/>
      <c r="T35" s="424"/>
      <c r="U35" s="424"/>
      <c r="V35" s="425"/>
    </row>
    <row r="36" spans="1:24" ht="21.75" customHeight="1" x14ac:dyDescent="0.15">
      <c r="A36" s="18"/>
      <c r="B36" s="4" t="s">
        <v>31</v>
      </c>
      <c r="C36" s="5" t="s">
        <v>23</v>
      </c>
      <c r="D36" s="438">
        <f>T20</f>
        <v>945000</v>
      </c>
      <c r="E36" s="317"/>
      <c r="F36" s="6" t="s">
        <v>15</v>
      </c>
      <c r="G36" s="4" t="s">
        <v>28</v>
      </c>
      <c r="H36" s="7" t="s">
        <v>22</v>
      </c>
      <c r="I36" s="317">
        <f>T13</f>
        <v>92</v>
      </c>
      <c r="J36" s="317"/>
      <c r="K36" s="8" t="s">
        <v>8</v>
      </c>
      <c r="L36" s="4"/>
      <c r="M36" s="4"/>
      <c r="N36" s="4"/>
      <c r="O36" s="4"/>
      <c r="P36" s="19" t="s">
        <v>29</v>
      </c>
      <c r="Q36" s="20" t="s">
        <v>33</v>
      </c>
      <c r="R36" s="317" t="str">
        <f>TEXT(INT(X37),"#,##0円")&amp;TEXT((X37-INT(X37))*100,"00銭")</f>
        <v>10,271円73銭</v>
      </c>
      <c r="S36" s="317"/>
      <c r="T36" s="317"/>
      <c r="U36" s="317"/>
      <c r="V36" s="444"/>
    </row>
    <row r="37" spans="1:24" ht="21.75" customHeight="1" thickBot="1" x14ac:dyDescent="0.2">
      <c r="A37" s="18"/>
      <c r="B37" s="9" t="s">
        <v>32</v>
      </c>
      <c r="C37" s="10" t="s">
        <v>25</v>
      </c>
      <c r="D37" s="437">
        <f>T31</f>
        <v>47910</v>
      </c>
      <c r="E37" s="316"/>
      <c r="F37" s="11" t="s">
        <v>15</v>
      </c>
      <c r="G37" s="9" t="s">
        <v>28</v>
      </c>
      <c r="H37" s="12" t="s">
        <v>24</v>
      </c>
      <c r="I37" s="316">
        <f>T24</f>
        <v>48</v>
      </c>
      <c r="J37" s="316"/>
      <c r="K37" s="13" t="s">
        <v>8</v>
      </c>
      <c r="L37" s="9" t="s">
        <v>35</v>
      </c>
      <c r="M37" s="426" t="s">
        <v>36</v>
      </c>
      <c r="N37" s="427"/>
      <c r="O37" s="427"/>
      <c r="P37" s="21" t="s">
        <v>29</v>
      </c>
      <c r="Q37" s="31" t="s">
        <v>34</v>
      </c>
      <c r="R37" s="442" t="str">
        <f>TEXT(INT(X38),"#,##0円")&amp;TEXT((X38-INT(X38))*100,"00銭")</f>
        <v>598円87銭</v>
      </c>
      <c r="S37" s="442"/>
      <c r="T37" s="442"/>
      <c r="U37" s="442"/>
      <c r="V37" s="443"/>
      <c r="X37" s="36">
        <f>ROUNDDOWN(D36/I36,2)</f>
        <v>10271.73</v>
      </c>
    </row>
    <row r="38" spans="1:24" ht="21.75" customHeight="1" thickBot="1" x14ac:dyDescent="0.2">
      <c r="A38" s="22"/>
      <c r="B38" s="23"/>
      <c r="C38" s="23" t="s">
        <v>33</v>
      </c>
      <c r="D38" s="445" t="str">
        <f>R36</f>
        <v>10,271円73銭</v>
      </c>
      <c r="E38" s="445"/>
      <c r="F38" s="445"/>
      <c r="G38" s="445"/>
      <c r="H38" s="445"/>
      <c r="I38" s="24" t="s">
        <v>37</v>
      </c>
      <c r="J38" s="23" t="s">
        <v>34</v>
      </c>
      <c r="K38" s="445" t="str">
        <f>R37</f>
        <v>598円87銭</v>
      </c>
      <c r="L38" s="445"/>
      <c r="M38" s="445"/>
      <c r="N38" s="445"/>
      <c r="O38" s="445"/>
      <c r="P38" s="25" t="s">
        <v>29</v>
      </c>
      <c r="Q38" s="439" t="str">
        <f>TEXT(INT(X39),"[DBNum3]#,##0円 ")&amp;TEXT((X39-INT(X39))*100,"[DBNum3]00銭")</f>
        <v>１０,８７０円 ６０銭</v>
      </c>
      <c r="R38" s="440"/>
      <c r="S38" s="440"/>
      <c r="T38" s="440"/>
      <c r="U38" s="440"/>
      <c r="V38" s="441"/>
      <c r="W38" s="81"/>
      <c r="X38" s="36">
        <f>ROUNDDOWN(D37/I37*0.6,2)</f>
        <v>598.87</v>
      </c>
    </row>
    <row r="39" spans="1:24" ht="5.25" customHeight="1" thickBot="1" x14ac:dyDescent="0.2">
      <c r="A39" s="29"/>
      <c r="B39" s="29"/>
      <c r="C39" s="29"/>
      <c r="D39" s="29"/>
      <c r="E39" s="29"/>
      <c r="F39" s="29"/>
      <c r="G39" s="29"/>
      <c r="H39" s="27"/>
      <c r="I39" s="28"/>
      <c r="J39" s="28"/>
      <c r="K39" s="28"/>
      <c r="L39" s="28"/>
      <c r="M39" s="28"/>
      <c r="N39" s="28"/>
      <c r="O39" s="28"/>
      <c r="P39" s="28"/>
      <c r="Q39" s="30"/>
      <c r="R39" s="30"/>
      <c r="S39" s="30"/>
      <c r="T39" s="30"/>
      <c r="U39" s="30"/>
      <c r="V39" s="30"/>
      <c r="W39" s="39"/>
      <c r="X39" s="84">
        <f>SUM(X37:X38)</f>
        <v>10870.6</v>
      </c>
    </row>
    <row r="40" spans="1:24" ht="21.75" customHeight="1" x14ac:dyDescent="0.15">
      <c r="A40" s="428" t="s">
        <v>103</v>
      </c>
      <c r="B40" s="429"/>
      <c r="C40" s="429"/>
      <c r="D40" s="429"/>
      <c r="E40" s="429"/>
      <c r="F40" s="429"/>
      <c r="G40" s="429"/>
      <c r="H40" s="429"/>
      <c r="I40" s="429"/>
      <c r="J40" s="429"/>
      <c r="K40" s="429"/>
      <c r="L40" s="429"/>
      <c r="M40" s="429"/>
      <c r="N40" s="429"/>
      <c r="O40" s="429"/>
      <c r="P40" s="429"/>
      <c r="Q40" s="429"/>
      <c r="R40" s="429"/>
      <c r="S40" s="429"/>
      <c r="T40" s="429"/>
      <c r="U40" s="429"/>
      <c r="V40" s="430"/>
      <c r="W40" s="38"/>
    </row>
    <row r="41" spans="1:24" ht="13.5" customHeight="1" x14ac:dyDescent="0.15">
      <c r="A41" s="54" t="s">
        <v>46</v>
      </c>
      <c r="B41" s="431" t="s">
        <v>44</v>
      </c>
      <c r="C41" s="431"/>
      <c r="D41" s="431"/>
      <c r="E41" s="431"/>
      <c r="F41" s="71" t="s">
        <v>43</v>
      </c>
      <c r="G41" s="431" t="s">
        <v>50</v>
      </c>
      <c r="H41" s="431"/>
      <c r="I41" s="431"/>
      <c r="J41" s="431"/>
      <c r="K41" s="432" t="s">
        <v>47</v>
      </c>
      <c r="L41" s="432"/>
      <c r="M41" s="432" t="s">
        <v>48</v>
      </c>
      <c r="N41" s="432"/>
      <c r="O41" s="432"/>
      <c r="P41" s="432"/>
      <c r="Q41" s="71" t="s">
        <v>43</v>
      </c>
      <c r="R41" s="432" t="s">
        <v>49</v>
      </c>
      <c r="S41" s="432"/>
      <c r="T41" s="432"/>
      <c r="U41" s="432"/>
      <c r="V41" s="55" t="s">
        <v>45</v>
      </c>
    </row>
    <row r="42" spans="1:24" ht="21.75" customHeight="1" thickBot="1" x14ac:dyDescent="0.2">
      <c r="A42" s="41" t="s">
        <v>46</v>
      </c>
      <c r="B42" s="414" t="str">
        <f>IF($S$47=0,"",T32)</f>
        <v/>
      </c>
      <c r="C42" s="414"/>
      <c r="D42" s="414"/>
      <c r="E42" s="414"/>
      <c r="F42" s="586" t="s">
        <v>86</v>
      </c>
      <c r="G42" s="586"/>
      <c r="H42" s="414" t="str">
        <f>IF($S$47=0,"",T55)</f>
        <v/>
      </c>
      <c r="I42" s="414"/>
      <c r="J42" s="414"/>
      <c r="K42" s="415" t="s">
        <v>88</v>
      </c>
      <c r="L42" s="415"/>
      <c r="M42" s="416" t="str">
        <f>IF($S$47=0,"",T13)</f>
        <v/>
      </c>
      <c r="N42" s="416"/>
      <c r="O42" s="416"/>
      <c r="P42" s="416"/>
      <c r="Q42" s="586" t="s">
        <v>87</v>
      </c>
      <c r="R42" s="586"/>
      <c r="S42" s="416" t="str">
        <f>IF($S$47=0,"",S47)</f>
        <v/>
      </c>
      <c r="T42" s="416"/>
      <c r="U42" s="416"/>
      <c r="V42" s="40" t="s">
        <v>89</v>
      </c>
    </row>
    <row r="43" spans="1:24" ht="21.75" customHeight="1" thickBot="1" x14ac:dyDescent="0.2">
      <c r="A43" s="3"/>
      <c r="B43" s="80" t="s">
        <v>29</v>
      </c>
      <c r="C43" s="434" t="str">
        <f>IF(S47=0,"",TEXT(INT(X44),"[DBNum3]#,##0円 ")&amp;TEXT((X44-INT(X44))*100,"[DBNum3]00銭"))</f>
        <v/>
      </c>
      <c r="D43" s="435"/>
      <c r="E43" s="435"/>
      <c r="F43" s="435"/>
      <c r="G43" s="436"/>
      <c r="H43" s="16"/>
      <c r="I43" s="15"/>
      <c r="J43" s="15"/>
      <c r="K43" s="15"/>
      <c r="L43" s="15"/>
      <c r="M43" s="15"/>
      <c r="N43" s="15"/>
      <c r="O43" s="15"/>
      <c r="P43" s="15"/>
      <c r="Q43" s="15"/>
      <c r="R43" s="15"/>
      <c r="S43" s="15"/>
      <c r="T43" s="15"/>
      <c r="U43" s="15"/>
      <c r="V43" s="17"/>
    </row>
    <row r="44" spans="1:24" ht="21.75" customHeight="1" x14ac:dyDescent="0.15">
      <c r="A44" s="417" t="s">
        <v>58</v>
      </c>
      <c r="B44" s="418"/>
      <c r="C44" s="418"/>
      <c r="D44" s="418"/>
      <c r="E44" s="418"/>
      <c r="F44" s="418"/>
      <c r="G44" s="418"/>
      <c r="H44" s="418"/>
      <c r="I44" s="418"/>
      <c r="J44" s="418"/>
      <c r="K44" s="418"/>
      <c r="L44" s="418"/>
      <c r="M44" s="418"/>
      <c r="N44" s="418"/>
      <c r="O44" s="418"/>
      <c r="P44" s="418"/>
      <c r="Q44" s="418"/>
      <c r="R44" s="418"/>
      <c r="S44" s="418"/>
      <c r="T44" s="418"/>
      <c r="U44" s="418"/>
      <c r="V44" s="419"/>
      <c r="X44" s="83">
        <f>IF($S$47=0,0,ROUNDDOWN((B42-H42)/(M42-S42),2))</f>
        <v>0</v>
      </c>
    </row>
    <row r="45" spans="1:24" ht="14.1" customHeight="1" x14ac:dyDescent="0.15">
      <c r="A45" s="566" t="s">
        <v>10</v>
      </c>
      <c r="B45" s="567"/>
      <c r="C45" s="567"/>
      <c r="D45" s="567"/>
      <c r="E45" s="567"/>
      <c r="F45" s="568"/>
      <c r="G45" s="578">
        <f>IF($Y$10=1,$Y$11,$Y$14)</f>
        <v>43405</v>
      </c>
      <c r="H45" s="579"/>
      <c r="I45" s="579"/>
      <c r="J45" s="580"/>
      <c r="K45" s="578">
        <f>IF($X$10=1,$X$11,$X$14)</f>
        <v>43435</v>
      </c>
      <c r="L45" s="579"/>
      <c r="M45" s="579"/>
      <c r="N45" s="580"/>
      <c r="O45" s="578">
        <f>IF($W$10=1,$W$11,$W$14)</f>
        <v>43466</v>
      </c>
      <c r="P45" s="579"/>
      <c r="Q45" s="579"/>
      <c r="R45" s="580"/>
      <c r="S45" s="572" t="s">
        <v>14</v>
      </c>
      <c r="T45" s="573"/>
      <c r="U45" s="573"/>
      <c r="V45" s="574"/>
    </row>
    <row r="46" spans="1:24" ht="14.1" customHeight="1" x14ac:dyDescent="0.15">
      <c r="A46" s="569"/>
      <c r="B46" s="570"/>
      <c r="C46" s="570"/>
      <c r="D46" s="570"/>
      <c r="E46" s="570"/>
      <c r="F46" s="571"/>
      <c r="G46" s="488">
        <f>IF($Y$10=1,$Y$12,$Y$15)</f>
        <v>43434</v>
      </c>
      <c r="H46" s="489"/>
      <c r="I46" s="489"/>
      <c r="J46" s="490"/>
      <c r="K46" s="488">
        <f>IF($X$10=1,$X$12,$X$15)</f>
        <v>43465</v>
      </c>
      <c r="L46" s="489"/>
      <c r="M46" s="489"/>
      <c r="N46" s="490"/>
      <c r="O46" s="488">
        <f>IF($W$10=1,$W$12,$W$15)</f>
        <v>43496</v>
      </c>
      <c r="P46" s="489"/>
      <c r="Q46" s="489"/>
      <c r="R46" s="490"/>
      <c r="S46" s="575"/>
      <c r="T46" s="576"/>
      <c r="U46" s="576"/>
      <c r="V46" s="577"/>
    </row>
    <row r="47" spans="1:24" ht="20.100000000000001" customHeight="1" x14ac:dyDescent="0.15">
      <c r="A47" s="581" t="s">
        <v>108</v>
      </c>
      <c r="B47" s="582"/>
      <c r="C47" s="582"/>
      <c r="D47" s="582"/>
      <c r="E47" s="582"/>
      <c r="F47" s="583"/>
      <c r="G47" s="334"/>
      <c r="H47" s="335"/>
      <c r="I47" s="335"/>
      <c r="J47" s="89" t="s">
        <v>73</v>
      </c>
      <c r="K47" s="334"/>
      <c r="L47" s="335"/>
      <c r="M47" s="335"/>
      <c r="N47" s="89" t="s">
        <v>73</v>
      </c>
      <c r="O47" s="334"/>
      <c r="P47" s="335"/>
      <c r="Q47" s="335"/>
      <c r="R47" s="89" t="s">
        <v>73</v>
      </c>
      <c r="S47" s="584">
        <f>SUM(G47,K47,O47)</f>
        <v>0</v>
      </c>
      <c r="T47" s="585"/>
      <c r="U47" s="585"/>
      <c r="V47" s="141" t="s">
        <v>73</v>
      </c>
    </row>
    <row r="48" spans="1:24" ht="21.75" customHeight="1" x14ac:dyDescent="0.15">
      <c r="A48" s="405" t="s">
        <v>16</v>
      </c>
      <c r="B48" s="408" t="s">
        <v>16</v>
      </c>
      <c r="C48" s="409"/>
      <c r="D48" s="409"/>
      <c r="E48" s="409"/>
      <c r="F48" s="410"/>
      <c r="G48" s="324"/>
      <c r="H48" s="325"/>
      <c r="I48" s="325"/>
      <c r="J48" s="90" t="s">
        <v>109</v>
      </c>
      <c r="K48" s="324"/>
      <c r="L48" s="325"/>
      <c r="M48" s="325"/>
      <c r="N48" s="90" t="s">
        <v>109</v>
      </c>
      <c r="O48" s="324"/>
      <c r="P48" s="325"/>
      <c r="Q48" s="325"/>
      <c r="R48" s="90" t="s">
        <v>109</v>
      </c>
      <c r="S48" s="287">
        <f t="shared" ref="S48:S54" si="3">SUM(G48,K48,O48)</f>
        <v>0</v>
      </c>
      <c r="T48" s="288"/>
      <c r="U48" s="288"/>
      <c r="V48" s="94" t="s">
        <v>15</v>
      </c>
    </row>
    <row r="49" spans="1:26" ht="21.75" customHeight="1" x14ac:dyDescent="0.15">
      <c r="A49" s="406"/>
      <c r="B49" s="399" t="s">
        <v>13</v>
      </c>
      <c r="C49" s="400"/>
      <c r="D49" s="400"/>
      <c r="E49" s="400"/>
      <c r="F49" s="401"/>
      <c r="G49" s="318"/>
      <c r="H49" s="319"/>
      <c r="I49" s="319"/>
      <c r="J49" s="91" t="s">
        <v>109</v>
      </c>
      <c r="K49" s="318"/>
      <c r="L49" s="319"/>
      <c r="M49" s="319"/>
      <c r="N49" s="91" t="s">
        <v>109</v>
      </c>
      <c r="O49" s="318"/>
      <c r="P49" s="319"/>
      <c r="Q49" s="319"/>
      <c r="R49" s="91" t="s">
        <v>109</v>
      </c>
      <c r="S49" s="289">
        <f t="shared" si="3"/>
        <v>0</v>
      </c>
      <c r="T49" s="290"/>
      <c r="U49" s="290"/>
      <c r="V49" s="95" t="s">
        <v>15</v>
      </c>
    </row>
    <row r="50" spans="1:26" ht="21.75" customHeight="1" x14ac:dyDescent="0.15">
      <c r="A50" s="406"/>
      <c r="B50" s="399" t="s">
        <v>13</v>
      </c>
      <c r="C50" s="400"/>
      <c r="D50" s="400"/>
      <c r="E50" s="400"/>
      <c r="F50" s="401"/>
      <c r="G50" s="318"/>
      <c r="H50" s="319"/>
      <c r="I50" s="319"/>
      <c r="J50" s="91" t="s">
        <v>109</v>
      </c>
      <c r="K50" s="318"/>
      <c r="L50" s="319"/>
      <c r="M50" s="319"/>
      <c r="N50" s="91" t="s">
        <v>109</v>
      </c>
      <c r="O50" s="318"/>
      <c r="P50" s="319"/>
      <c r="Q50" s="319"/>
      <c r="R50" s="91" t="s">
        <v>109</v>
      </c>
      <c r="S50" s="289">
        <f t="shared" si="3"/>
        <v>0</v>
      </c>
      <c r="T50" s="290"/>
      <c r="U50" s="290"/>
      <c r="V50" s="95" t="s">
        <v>15</v>
      </c>
    </row>
    <row r="51" spans="1:26" ht="21.75" customHeight="1" x14ac:dyDescent="0.15">
      <c r="A51" s="406"/>
      <c r="B51" s="399" t="s">
        <v>13</v>
      </c>
      <c r="C51" s="400"/>
      <c r="D51" s="400"/>
      <c r="E51" s="400"/>
      <c r="F51" s="401"/>
      <c r="G51" s="318"/>
      <c r="H51" s="319"/>
      <c r="I51" s="319"/>
      <c r="J51" s="91" t="s">
        <v>109</v>
      </c>
      <c r="K51" s="318"/>
      <c r="L51" s="319"/>
      <c r="M51" s="319"/>
      <c r="N51" s="91" t="s">
        <v>109</v>
      </c>
      <c r="O51" s="318"/>
      <c r="P51" s="319"/>
      <c r="Q51" s="319"/>
      <c r="R51" s="91" t="s">
        <v>109</v>
      </c>
      <c r="S51" s="289">
        <f t="shared" si="3"/>
        <v>0</v>
      </c>
      <c r="T51" s="290"/>
      <c r="U51" s="290"/>
      <c r="V51" s="95" t="s">
        <v>15</v>
      </c>
    </row>
    <row r="52" spans="1:26" ht="21.75" customHeight="1" x14ac:dyDescent="0.15">
      <c r="A52" s="406"/>
      <c r="B52" s="399" t="s">
        <v>13</v>
      </c>
      <c r="C52" s="400"/>
      <c r="D52" s="400"/>
      <c r="E52" s="400"/>
      <c r="F52" s="401"/>
      <c r="G52" s="318"/>
      <c r="H52" s="319"/>
      <c r="I52" s="319"/>
      <c r="J52" s="91" t="s">
        <v>109</v>
      </c>
      <c r="K52" s="318"/>
      <c r="L52" s="319"/>
      <c r="M52" s="319"/>
      <c r="N52" s="91" t="s">
        <v>109</v>
      </c>
      <c r="O52" s="318"/>
      <c r="P52" s="319"/>
      <c r="Q52" s="319"/>
      <c r="R52" s="91" t="s">
        <v>109</v>
      </c>
      <c r="S52" s="289">
        <f t="shared" si="3"/>
        <v>0</v>
      </c>
      <c r="T52" s="290"/>
      <c r="U52" s="290"/>
      <c r="V52" s="95" t="s">
        <v>15</v>
      </c>
    </row>
    <row r="53" spans="1:26" ht="21.75" customHeight="1" x14ac:dyDescent="0.15">
      <c r="A53" s="406"/>
      <c r="B53" s="399" t="s">
        <v>13</v>
      </c>
      <c r="C53" s="400"/>
      <c r="D53" s="400"/>
      <c r="E53" s="400"/>
      <c r="F53" s="401"/>
      <c r="G53" s="318"/>
      <c r="H53" s="319"/>
      <c r="I53" s="319"/>
      <c r="J53" s="91" t="s">
        <v>109</v>
      </c>
      <c r="K53" s="318"/>
      <c r="L53" s="319"/>
      <c r="M53" s="319"/>
      <c r="N53" s="91" t="s">
        <v>109</v>
      </c>
      <c r="O53" s="318"/>
      <c r="P53" s="319"/>
      <c r="Q53" s="319"/>
      <c r="R53" s="91" t="s">
        <v>109</v>
      </c>
      <c r="S53" s="289">
        <f t="shared" si="3"/>
        <v>0</v>
      </c>
      <c r="T53" s="290"/>
      <c r="U53" s="290"/>
      <c r="V53" s="95" t="s">
        <v>15</v>
      </c>
    </row>
    <row r="54" spans="1:26" ht="21.75" customHeight="1" thickBot="1" x14ac:dyDescent="0.2">
      <c r="A54" s="406"/>
      <c r="B54" s="402" t="s">
        <v>13</v>
      </c>
      <c r="C54" s="403"/>
      <c r="D54" s="403"/>
      <c r="E54" s="403"/>
      <c r="F54" s="404"/>
      <c r="G54" s="320"/>
      <c r="H54" s="321"/>
      <c r="I54" s="321"/>
      <c r="J54" s="92" t="s">
        <v>109</v>
      </c>
      <c r="K54" s="320"/>
      <c r="L54" s="321"/>
      <c r="M54" s="321"/>
      <c r="N54" s="92" t="s">
        <v>109</v>
      </c>
      <c r="O54" s="320"/>
      <c r="P54" s="321"/>
      <c r="Q54" s="321"/>
      <c r="R54" s="92" t="s">
        <v>109</v>
      </c>
      <c r="S54" s="291">
        <f t="shared" si="3"/>
        <v>0</v>
      </c>
      <c r="T54" s="292"/>
      <c r="U54" s="292"/>
      <c r="V54" s="96" t="s">
        <v>15</v>
      </c>
    </row>
    <row r="55" spans="1:26" ht="21.75" customHeight="1" thickTop="1" thickBot="1" x14ac:dyDescent="0.2">
      <c r="A55" s="407"/>
      <c r="B55" s="411" t="s">
        <v>14</v>
      </c>
      <c r="C55" s="412"/>
      <c r="D55" s="412"/>
      <c r="E55" s="412"/>
      <c r="F55" s="413"/>
      <c r="G55" s="322">
        <f>SUM(G48:I54)</f>
        <v>0</v>
      </c>
      <c r="H55" s="323"/>
      <c r="I55" s="323"/>
      <c r="J55" s="93" t="s">
        <v>109</v>
      </c>
      <c r="K55" s="322">
        <f>SUM(K48:M54)</f>
        <v>0</v>
      </c>
      <c r="L55" s="323"/>
      <c r="M55" s="323"/>
      <c r="N55" s="93" t="s">
        <v>109</v>
      </c>
      <c r="O55" s="322">
        <f>SUM(O48:Q54)</f>
        <v>0</v>
      </c>
      <c r="P55" s="323"/>
      <c r="Q55" s="323"/>
      <c r="R55" s="93" t="s">
        <v>109</v>
      </c>
      <c r="S55" s="97" t="s">
        <v>23</v>
      </c>
      <c r="T55" s="293">
        <f>SUM(S48:U54)</f>
        <v>0</v>
      </c>
      <c r="U55" s="293"/>
      <c r="V55" s="98" t="s">
        <v>15</v>
      </c>
    </row>
    <row r="56" spans="1:26" ht="5.25" customHeight="1" thickBot="1" x14ac:dyDescent="0.2">
      <c r="A56" s="29"/>
      <c r="B56" s="29"/>
      <c r="C56" s="29"/>
      <c r="D56" s="29"/>
      <c r="E56" s="29"/>
      <c r="F56" s="29"/>
      <c r="G56" s="29"/>
      <c r="H56" s="27"/>
      <c r="I56" s="28"/>
      <c r="J56" s="28"/>
      <c r="K56" s="28"/>
      <c r="L56" s="28"/>
      <c r="M56" s="28"/>
      <c r="N56" s="28"/>
      <c r="O56" s="28"/>
      <c r="P56" s="28"/>
      <c r="Q56" s="28"/>
      <c r="R56" s="28"/>
      <c r="S56" s="28"/>
      <c r="T56" s="28"/>
      <c r="U56" s="28"/>
      <c r="V56" s="28"/>
    </row>
    <row r="57" spans="1:26" ht="21.75" customHeight="1" x14ac:dyDescent="0.15">
      <c r="A57" s="281" t="s">
        <v>59</v>
      </c>
      <c r="B57" s="282"/>
      <c r="C57" s="282"/>
      <c r="D57" s="282"/>
      <c r="E57" s="282"/>
      <c r="F57" s="282"/>
      <c r="G57" s="282"/>
      <c r="H57" s="283" t="str">
        <f>IF($F$6&gt;=$W$60,"※雇入後１年未満ですので⑩欄を記載してください。","")</f>
        <v/>
      </c>
      <c r="I57" s="283"/>
      <c r="J57" s="283"/>
      <c r="K57" s="283"/>
      <c r="L57" s="283"/>
      <c r="M57" s="283"/>
      <c r="N57" s="283"/>
      <c r="O57" s="283"/>
      <c r="P57" s="283"/>
      <c r="Q57" s="283"/>
      <c r="R57" s="283"/>
      <c r="S57" s="283"/>
      <c r="T57" s="283"/>
      <c r="U57" s="283"/>
      <c r="V57" s="284"/>
    </row>
    <row r="58" spans="1:26" ht="21.75" customHeight="1" x14ac:dyDescent="0.15">
      <c r="A58" s="395" t="s">
        <v>69</v>
      </c>
      <c r="B58" s="303"/>
      <c r="C58" s="303"/>
      <c r="D58" s="303"/>
      <c r="E58" s="303"/>
      <c r="F58" s="303"/>
      <c r="G58" s="396"/>
      <c r="H58" s="397" t="s">
        <v>115</v>
      </c>
      <c r="I58" s="397"/>
      <c r="J58" s="397"/>
      <c r="K58" s="397"/>
      <c r="L58" s="397"/>
      <c r="M58" s="397"/>
      <c r="N58" s="397"/>
      <c r="O58" s="397"/>
      <c r="P58" s="397"/>
      <c r="Q58" s="397"/>
      <c r="R58" s="397"/>
      <c r="S58" s="397"/>
      <c r="T58" s="397"/>
      <c r="U58" s="397"/>
      <c r="V58" s="398"/>
    </row>
    <row r="59" spans="1:26" ht="21.75" customHeight="1" thickBot="1" x14ac:dyDescent="0.2">
      <c r="A59" s="392" t="s">
        <v>70</v>
      </c>
      <c r="B59" s="393"/>
      <c r="C59" s="394"/>
      <c r="D59" s="302" t="s">
        <v>56</v>
      </c>
      <c r="E59" s="303"/>
      <c r="F59" s="303"/>
      <c r="G59" s="303"/>
      <c r="H59" s="303"/>
      <c r="I59" s="303"/>
      <c r="J59" s="303"/>
      <c r="K59" s="303"/>
      <c r="L59" s="303"/>
      <c r="M59" s="303"/>
      <c r="N59" s="303"/>
      <c r="O59" s="303"/>
      <c r="P59" s="303"/>
      <c r="Q59" s="303"/>
      <c r="R59" s="303"/>
      <c r="S59" s="303"/>
      <c r="T59" s="303"/>
      <c r="U59" s="303"/>
      <c r="V59" s="304"/>
    </row>
    <row r="60" spans="1:26" ht="21.75" customHeight="1" thickBot="1" x14ac:dyDescent="0.2">
      <c r="A60" s="74" t="s">
        <v>120</v>
      </c>
      <c r="B60" s="136">
        <f>COUNTA(G61:R61)</f>
        <v>2</v>
      </c>
      <c r="C60" s="75" t="s">
        <v>119</v>
      </c>
      <c r="D60" s="389" t="s">
        <v>54</v>
      </c>
      <c r="E60" s="390"/>
      <c r="F60" s="391"/>
      <c r="G60" s="305">
        <v>43094</v>
      </c>
      <c r="H60" s="306"/>
      <c r="I60" s="307"/>
      <c r="J60" s="305">
        <v>43184</v>
      </c>
      <c r="K60" s="306"/>
      <c r="L60" s="307"/>
      <c r="M60" s="305" t="s">
        <v>117</v>
      </c>
      <c r="N60" s="306"/>
      <c r="O60" s="307"/>
      <c r="P60" s="305" t="s">
        <v>117</v>
      </c>
      <c r="Q60" s="306"/>
      <c r="R60" s="307"/>
      <c r="S60" s="294" t="s">
        <v>57</v>
      </c>
      <c r="T60" s="295"/>
      <c r="U60" s="295"/>
      <c r="V60" s="296"/>
      <c r="W60" s="139">
        <f>DATE(YEAR($R$4)-1,MONTH($R$4),DAY($R$4))</f>
        <v>43132</v>
      </c>
      <c r="X60" s="140" t="s">
        <v>125</v>
      </c>
      <c r="Z60" s="138">
        <f>COUNTA(G61:R61)</f>
        <v>2</v>
      </c>
    </row>
    <row r="61" spans="1:26" ht="21.75" customHeight="1" thickTop="1" thickBot="1" x14ac:dyDescent="0.2">
      <c r="A61" s="76" t="s">
        <v>121</v>
      </c>
      <c r="B61" s="137"/>
      <c r="C61" s="77" t="s">
        <v>118</v>
      </c>
      <c r="D61" s="297" t="s">
        <v>55</v>
      </c>
      <c r="E61" s="298"/>
      <c r="F61" s="299"/>
      <c r="G61" s="308">
        <v>200000</v>
      </c>
      <c r="H61" s="309"/>
      <c r="I61" s="310"/>
      <c r="J61" s="313">
        <v>300000</v>
      </c>
      <c r="K61" s="314"/>
      <c r="L61" s="315"/>
      <c r="M61" s="300"/>
      <c r="N61" s="300"/>
      <c r="O61" s="300"/>
      <c r="P61" s="300"/>
      <c r="Q61" s="300"/>
      <c r="R61" s="301"/>
      <c r="S61" s="311">
        <f>SUM(G61:R61)</f>
        <v>500000</v>
      </c>
      <c r="T61" s="312"/>
      <c r="U61" s="312"/>
      <c r="V61" s="37" t="s">
        <v>72</v>
      </c>
      <c r="Z61" s="138">
        <f>SUM(B60:B61)</f>
        <v>2</v>
      </c>
    </row>
    <row r="62" spans="1:26" ht="5.25" customHeight="1" thickBot="1" x14ac:dyDescent="0.2">
      <c r="A62" s="29"/>
      <c r="B62" s="29"/>
      <c r="C62" s="29"/>
      <c r="D62" s="29"/>
      <c r="E62" s="29"/>
      <c r="F62" s="29"/>
      <c r="G62" s="29"/>
      <c r="H62" s="27"/>
      <c r="I62" s="28"/>
      <c r="J62" s="28"/>
      <c r="K62" s="28"/>
      <c r="L62" s="28"/>
      <c r="M62" s="28"/>
      <c r="N62" s="28"/>
      <c r="O62" s="28"/>
      <c r="P62" s="28"/>
      <c r="Q62" s="28"/>
      <c r="R62" s="28"/>
      <c r="S62" s="30"/>
      <c r="T62" s="30"/>
      <c r="U62" s="30"/>
      <c r="V62" s="30"/>
    </row>
    <row r="63" spans="1:26" ht="21.75" customHeight="1" x14ac:dyDescent="0.15">
      <c r="A63" s="281" t="s">
        <v>128</v>
      </c>
      <c r="B63" s="282"/>
      <c r="C63" s="282"/>
      <c r="D63" s="282"/>
      <c r="E63" s="282"/>
      <c r="F63" s="282"/>
      <c r="G63" s="282"/>
      <c r="H63" s="282"/>
      <c r="I63" s="282"/>
      <c r="J63" s="282"/>
      <c r="K63" s="282"/>
      <c r="L63" s="282"/>
      <c r="M63" s="282"/>
      <c r="N63" s="282"/>
      <c r="O63" s="282"/>
      <c r="P63" s="285" t="str">
        <f>IF($F$6&gt;=$W$60,"※雇入後１年未満ですので、この⑩欄を記載してください。","")</f>
        <v/>
      </c>
      <c r="Q63" s="285"/>
      <c r="R63" s="285"/>
      <c r="S63" s="285"/>
      <c r="T63" s="285"/>
      <c r="U63" s="285"/>
      <c r="V63" s="286"/>
    </row>
    <row r="64" spans="1:26" ht="21.75" customHeight="1" x14ac:dyDescent="0.15">
      <c r="A64" s="364" t="s">
        <v>105</v>
      </c>
      <c r="B64" s="365"/>
      <c r="C64" s="365"/>
      <c r="D64" s="365"/>
      <c r="E64" s="365"/>
      <c r="F64" s="365"/>
      <c r="G64" s="365"/>
      <c r="H64" s="365"/>
      <c r="I64" s="365"/>
      <c r="J64" s="365"/>
      <c r="K64" s="365"/>
      <c r="L64" s="365"/>
      <c r="M64" s="365"/>
      <c r="N64" s="365"/>
      <c r="O64" s="365"/>
      <c r="P64" s="365"/>
      <c r="Q64" s="365"/>
      <c r="R64" s="365"/>
      <c r="S64" s="365"/>
      <c r="T64" s="365"/>
      <c r="U64" s="365"/>
      <c r="V64" s="366"/>
    </row>
    <row r="65" spans="1:22" ht="21.75" customHeight="1" x14ac:dyDescent="0.15">
      <c r="A65" s="367"/>
      <c r="B65" s="368"/>
      <c r="C65" s="368"/>
      <c r="D65" s="368"/>
      <c r="E65" s="368"/>
      <c r="F65" s="368"/>
      <c r="G65" s="368"/>
      <c r="H65" s="368"/>
      <c r="I65" s="368"/>
      <c r="J65" s="368"/>
      <c r="K65" s="368"/>
      <c r="L65" s="368"/>
      <c r="M65" s="368"/>
      <c r="N65" s="368"/>
      <c r="O65" s="368"/>
      <c r="P65" s="368"/>
      <c r="Q65" s="368"/>
      <c r="R65" s="368"/>
      <c r="S65" s="368"/>
      <c r="T65" s="368"/>
      <c r="U65" s="368"/>
      <c r="V65" s="369"/>
    </row>
    <row r="66" spans="1:22" ht="21.75" customHeight="1" x14ac:dyDescent="0.15">
      <c r="A66" s="33"/>
      <c r="B66" s="363" t="s">
        <v>60</v>
      </c>
      <c r="C66" s="363"/>
      <c r="D66" s="363"/>
      <c r="E66" s="363"/>
      <c r="F66" s="363"/>
      <c r="G66" s="363"/>
      <c r="H66" s="363"/>
      <c r="I66" s="363"/>
      <c r="J66" s="363"/>
      <c r="K66" s="378" t="str">
        <f>IF(K68="","",SUM(K68,K69))</f>
        <v/>
      </c>
      <c r="L66" s="379"/>
      <c r="M66" s="379"/>
      <c r="N66" s="86" t="s">
        <v>104</v>
      </c>
      <c r="O66" s="32"/>
      <c r="P66" s="32"/>
      <c r="Q66" s="32"/>
      <c r="R66" s="32"/>
      <c r="S66" s="32"/>
      <c r="T66" s="32"/>
      <c r="U66" s="32"/>
      <c r="V66" s="34"/>
    </row>
    <row r="67" spans="1:22" ht="21.75" customHeight="1" x14ac:dyDescent="0.15">
      <c r="A67" s="2"/>
      <c r="B67" s="363" t="s">
        <v>61</v>
      </c>
      <c r="C67" s="363"/>
      <c r="D67" s="363"/>
      <c r="E67" s="363"/>
      <c r="F67" s="363"/>
      <c r="G67" s="363"/>
      <c r="H67" s="363"/>
      <c r="I67" s="363"/>
      <c r="J67" s="363"/>
      <c r="K67" s="370"/>
      <c r="L67" s="371"/>
      <c r="M67" s="371"/>
      <c r="N67" s="372"/>
      <c r="O67" s="26"/>
      <c r="P67" s="26"/>
      <c r="Q67" s="26"/>
      <c r="R67" s="26"/>
      <c r="S67" s="26"/>
      <c r="T67" s="26"/>
      <c r="U67" s="26"/>
      <c r="V67" s="14"/>
    </row>
    <row r="68" spans="1:22" ht="21.75" customHeight="1" x14ac:dyDescent="0.15">
      <c r="A68" s="2"/>
      <c r="B68" s="359" t="s">
        <v>126</v>
      </c>
      <c r="C68" s="360"/>
      <c r="D68" s="360"/>
      <c r="E68" s="360"/>
      <c r="F68" s="360"/>
      <c r="G68" s="360"/>
      <c r="H68" s="360"/>
      <c r="I68" s="360"/>
      <c r="J68" s="360"/>
      <c r="K68" s="376"/>
      <c r="L68" s="377"/>
      <c r="M68" s="377"/>
      <c r="N68" s="87" t="s">
        <v>104</v>
      </c>
      <c r="O68" s="361" t="s">
        <v>62</v>
      </c>
      <c r="P68" s="362"/>
      <c r="Q68" s="362"/>
      <c r="R68" s="373"/>
      <c r="S68" s="373"/>
      <c r="T68" s="373"/>
      <c r="U68" s="373"/>
      <c r="V68" s="14" t="s">
        <v>45</v>
      </c>
    </row>
    <row r="69" spans="1:22" ht="21.75" customHeight="1" x14ac:dyDescent="0.15">
      <c r="A69" s="2"/>
      <c r="B69" s="360" t="s">
        <v>127</v>
      </c>
      <c r="C69" s="360"/>
      <c r="D69" s="360"/>
      <c r="E69" s="360"/>
      <c r="F69" s="360"/>
      <c r="G69" s="360"/>
      <c r="H69" s="360"/>
      <c r="I69" s="360"/>
      <c r="J69" s="360"/>
      <c r="K69" s="374"/>
      <c r="L69" s="375"/>
      <c r="M69" s="375"/>
      <c r="N69" s="88" t="s">
        <v>104</v>
      </c>
      <c r="O69" s="26"/>
      <c r="P69" s="26"/>
      <c r="Q69" s="26"/>
      <c r="R69" s="380"/>
      <c r="S69" s="380"/>
      <c r="T69" s="380"/>
      <c r="U69" s="380"/>
      <c r="V69" s="14"/>
    </row>
    <row r="70" spans="1:22" ht="21.75" customHeight="1" x14ac:dyDescent="0.15">
      <c r="A70" s="2"/>
      <c r="B70" s="363" t="s">
        <v>63</v>
      </c>
      <c r="C70" s="363"/>
      <c r="D70" s="363"/>
      <c r="E70" s="363"/>
      <c r="F70" s="363"/>
      <c r="G70" s="363"/>
      <c r="H70" s="363"/>
      <c r="I70" s="363"/>
      <c r="J70" s="363"/>
      <c r="K70" s="26"/>
      <c r="L70" s="26"/>
      <c r="M70" s="26"/>
      <c r="N70" s="26"/>
      <c r="O70" s="26"/>
      <c r="P70" s="26"/>
      <c r="Q70" s="26"/>
      <c r="R70" s="26"/>
      <c r="S70" s="26"/>
      <c r="T70" s="26"/>
      <c r="U70" s="26"/>
      <c r="V70" s="14"/>
    </row>
    <row r="71" spans="1:22" ht="21.75" customHeight="1" x14ac:dyDescent="0.15">
      <c r="A71" s="2"/>
      <c r="B71" s="383"/>
      <c r="C71" s="383"/>
      <c r="D71" s="383"/>
      <c r="E71" s="383"/>
      <c r="F71" s="383"/>
      <c r="G71" s="383"/>
      <c r="H71" s="383"/>
      <c r="I71" s="383"/>
      <c r="J71" s="383"/>
      <c r="K71" s="383"/>
      <c r="L71" s="383"/>
      <c r="M71" s="383"/>
      <c r="N71" s="383"/>
      <c r="O71" s="383"/>
      <c r="P71" s="383"/>
      <c r="Q71" s="383"/>
      <c r="R71" s="383"/>
      <c r="S71" s="383"/>
      <c r="T71" s="383"/>
      <c r="U71" s="383"/>
      <c r="V71" s="14"/>
    </row>
    <row r="72" spans="1:22" ht="21.75" customHeight="1" x14ac:dyDescent="0.15">
      <c r="A72" s="2"/>
      <c r="B72" s="384"/>
      <c r="C72" s="384"/>
      <c r="D72" s="384"/>
      <c r="E72" s="384"/>
      <c r="F72" s="384"/>
      <c r="G72" s="384"/>
      <c r="H72" s="384"/>
      <c r="I72" s="384"/>
      <c r="J72" s="384"/>
      <c r="K72" s="384"/>
      <c r="L72" s="384"/>
      <c r="M72" s="384"/>
      <c r="N72" s="384"/>
      <c r="O72" s="384"/>
      <c r="P72" s="384"/>
      <c r="Q72" s="384"/>
      <c r="R72" s="384"/>
      <c r="S72" s="384"/>
      <c r="T72" s="384"/>
      <c r="U72" s="384"/>
      <c r="V72" s="14"/>
    </row>
    <row r="73" spans="1:22" ht="21.75" customHeight="1" x14ac:dyDescent="0.15">
      <c r="A73" s="2"/>
      <c r="B73" s="384"/>
      <c r="C73" s="384"/>
      <c r="D73" s="384"/>
      <c r="E73" s="384"/>
      <c r="F73" s="384"/>
      <c r="G73" s="384"/>
      <c r="H73" s="384"/>
      <c r="I73" s="384"/>
      <c r="J73" s="384"/>
      <c r="K73" s="384"/>
      <c r="L73" s="384"/>
      <c r="M73" s="384"/>
      <c r="N73" s="384"/>
      <c r="O73" s="384"/>
      <c r="P73" s="384"/>
      <c r="Q73" s="384"/>
      <c r="R73" s="384"/>
      <c r="S73" s="384"/>
      <c r="T73" s="384"/>
      <c r="U73" s="384"/>
      <c r="V73" s="14"/>
    </row>
    <row r="74" spans="1:22" ht="21.75" customHeight="1" x14ac:dyDescent="0.15">
      <c r="A74" s="2"/>
      <c r="B74" s="384"/>
      <c r="C74" s="384"/>
      <c r="D74" s="384"/>
      <c r="E74" s="384"/>
      <c r="F74" s="384"/>
      <c r="G74" s="384"/>
      <c r="H74" s="384"/>
      <c r="I74" s="384"/>
      <c r="J74" s="384"/>
      <c r="K74" s="384"/>
      <c r="L74" s="384"/>
      <c r="M74" s="384"/>
      <c r="N74" s="384"/>
      <c r="O74" s="384"/>
      <c r="P74" s="384"/>
      <c r="Q74" s="384"/>
      <c r="R74" s="384"/>
      <c r="S74" s="384"/>
      <c r="T74" s="384"/>
      <c r="U74" s="384"/>
      <c r="V74" s="14"/>
    </row>
    <row r="75" spans="1:22" ht="21.75" customHeight="1" thickBot="1" x14ac:dyDescent="0.2">
      <c r="A75" s="3"/>
      <c r="B75" s="85"/>
      <c r="C75" s="85"/>
      <c r="D75" s="85"/>
      <c r="E75" s="85"/>
      <c r="F75" s="85"/>
      <c r="G75" s="85"/>
      <c r="H75" s="85"/>
      <c r="I75" s="85"/>
      <c r="J75" s="85"/>
      <c r="K75" s="85"/>
      <c r="L75" s="85"/>
      <c r="M75" s="85"/>
      <c r="N75" s="85"/>
      <c r="O75" s="85"/>
      <c r="P75" s="85"/>
      <c r="Q75" s="85"/>
      <c r="R75" s="85"/>
      <c r="S75" s="85"/>
      <c r="T75" s="85"/>
      <c r="U75" s="85"/>
      <c r="V75" s="17"/>
    </row>
    <row r="76" spans="1:22" ht="21.75" customHeight="1" x14ac:dyDescent="0.15">
      <c r="A76" s="385" t="s">
        <v>180</v>
      </c>
      <c r="B76" s="385"/>
      <c r="C76" s="385"/>
      <c r="D76" s="385"/>
      <c r="E76" s="385"/>
      <c r="F76" s="385"/>
      <c r="G76" s="385"/>
      <c r="H76" s="385"/>
      <c r="I76" s="385"/>
      <c r="J76" s="385"/>
      <c r="K76" s="385"/>
      <c r="L76" s="385"/>
      <c r="M76" s="385"/>
      <c r="N76" s="385"/>
      <c r="O76" s="385"/>
      <c r="P76" s="385"/>
      <c r="Q76" s="385"/>
      <c r="R76" s="385"/>
      <c r="S76" s="385"/>
      <c r="T76" s="385"/>
      <c r="U76" s="385"/>
      <c r="V76" s="385"/>
    </row>
    <row r="77" spans="1:22" ht="21.75" customHeight="1" x14ac:dyDescent="0.15">
      <c r="A77" s="386" t="s">
        <v>178</v>
      </c>
      <c r="B77" s="386"/>
      <c r="C77" s="386"/>
      <c r="D77" s="386"/>
      <c r="E77" s="386"/>
      <c r="F77" s="386"/>
      <c r="G77" s="386"/>
      <c r="H77" s="386"/>
      <c r="I77" s="386"/>
      <c r="J77" s="386"/>
    </row>
    <row r="78" spans="1:22" ht="21.75" customHeight="1" x14ac:dyDescent="0.15">
      <c r="E78" s="387" t="s">
        <v>181</v>
      </c>
      <c r="F78" s="387"/>
      <c r="G78" s="135" t="s">
        <v>182</v>
      </c>
      <c r="H78" s="1" t="s">
        <v>64</v>
      </c>
      <c r="I78" s="135">
        <v>5</v>
      </c>
      <c r="J78" s="1" t="s">
        <v>65</v>
      </c>
      <c r="K78" s="135">
        <v>10</v>
      </c>
      <c r="L78" s="1" t="s">
        <v>66</v>
      </c>
    </row>
    <row r="79" spans="1:22" ht="30" customHeight="1" x14ac:dyDescent="0.15">
      <c r="C79" s="381" t="s">
        <v>129</v>
      </c>
      <c r="D79" s="381"/>
      <c r="E79" s="381"/>
      <c r="F79" s="381"/>
      <c r="G79" s="381"/>
      <c r="H79" s="381"/>
      <c r="I79" s="381"/>
      <c r="J79" s="382" t="s">
        <v>81</v>
      </c>
      <c r="K79" s="382"/>
      <c r="L79" s="382"/>
      <c r="M79" s="382"/>
      <c r="N79" s="382"/>
      <c r="O79" s="382"/>
      <c r="P79" s="382"/>
      <c r="Q79" s="382"/>
      <c r="R79" s="382"/>
      <c r="S79" s="382"/>
      <c r="T79" s="382"/>
      <c r="U79" s="388"/>
    </row>
    <row r="80" spans="1:22" ht="30" customHeight="1" x14ac:dyDescent="0.15">
      <c r="C80" s="381" t="s">
        <v>67</v>
      </c>
      <c r="D80" s="381"/>
      <c r="E80" s="381"/>
      <c r="F80" s="381"/>
      <c r="G80" s="381"/>
      <c r="H80" s="381"/>
      <c r="I80" s="381"/>
      <c r="J80" s="382" t="s">
        <v>82</v>
      </c>
      <c r="K80" s="382"/>
      <c r="L80" s="382"/>
      <c r="M80" s="382"/>
      <c r="N80" s="382"/>
      <c r="O80" s="382"/>
      <c r="P80" s="382"/>
      <c r="Q80" s="382"/>
      <c r="R80" s="382"/>
      <c r="S80" s="382"/>
      <c r="T80" s="382"/>
      <c r="U80" s="388"/>
    </row>
    <row r="81" spans="3:20" ht="30" customHeight="1" x14ac:dyDescent="0.15">
      <c r="C81" s="381" t="s">
        <v>68</v>
      </c>
      <c r="D81" s="381"/>
      <c r="E81" s="381"/>
      <c r="F81" s="381"/>
      <c r="G81" s="381"/>
      <c r="H81" s="381"/>
      <c r="I81" s="381"/>
      <c r="J81" s="382" t="s">
        <v>83</v>
      </c>
      <c r="K81" s="382"/>
      <c r="L81" s="382"/>
      <c r="M81" s="382"/>
      <c r="N81" s="382"/>
      <c r="O81" s="382"/>
      <c r="P81" s="382"/>
      <c r="Q81" s="382"/>
      <c r="R81" s="382"/>
      <c r="S81" s="382"/>
      <c r="T81" s="142"/>
    </row>
  </sheetData>
  <dataConsolidate/>
  <mergeCells count="272">
    <mergeCell ref="A10:E10"/>
    <mergeCell ref="F10:V10"/>
    <mergeCell ref="G47:I47"/>
    <mergeCell ref="K47:M47"/>
    <mergeCell ref="O47:Q47"/>
    <mergeCell ref="A45:F46"/>
    <mergeCell ref="S45:V46"/>
    <mergeCell ref="G46:J46"/>
    <mergeCell ref="K46:N46"/>
    <mergeCell ref="O46:R46"/>
    <mergeCell ref="G45:J45"/>
    <mergeCell ref="K45:N45"/>
    <mergeCell ref="O45:R45"/>
    <mergeCell ref="A47:F47"/>
    <mergeCell ref="S47:U47"/>
    <mergeCell ref="S30:U30"/>
    <mergeCell ref="F42:G42"/>
    <mergeCell ref="Q42:R42"/>
    <mergeCell ref="H42:J42"/>
    <mergeCell ref="S42:U42"/>
    <mergeCell ref="A11:A20"/>
    <mergeCell ref="B11:B20"/>
    <mergeCell ref="G11:J11"/>
    <mergeCell ref="K11:N11"/>
    <mergeCell ref="A1:V1"/>
    <mergeCell ref="A2:V2"/>
    <mergeCell ref="A3:K3"/>
    <mergeCell ref="L3:Q3"/>
    <mergeCell ref="R3:V3"/>
    <mergeCell ref="A4:B4"/>
    <mergeCell ref="D4:E4"/>
    <mergeCell ref="F4:I4"/>
    <mergeCell ref="J4:K4"/>
    <mergeCell ref="L5:Q5"/>
    <mergeCell ref="L4:Q4"/>
    <mergeCell ref="A7:E7"/>
    <mergeCell ref="F7:K7"/>
    <mergeCell ref="L7:P7"/>
    <mergeCell ref="Q7:R7"/>
    <mergeCell ref="A8:G8"/>
    <mergeCell ref="R4:V5"/>
    <mergeCell ref="A5:B5"/>
    <mergeCell ref="D5:E5"/>
    <mergeCell ref="F5:I5"/>
    <mergeCell ref="J5:K5"/>
    <mergeCell ref="A6:E6"/>
    <mergeCell ref="F6:K6"/>
    <mergeCell ref="L6:P6"/>
    <mergeCell ref="Q6:V6"/>
    <mergeCell ref="S7:U7"/>
    <mergeCell ref="H8:L8"/>
    <mergeCell ref="M8:V8"/>
    <mergeCell ref="S11:V12"/>
    <mergeCell ref="D18:F18"/>
    <mergeCell ref="D19:F19"/>
    <mergeCell ref="K19:M19"/>
    <mergeCell ref="D16:F16"/>
    <mergeCell ref="D17:F17"/>
    <mergeCell ref="G15:I15"/>
    <mergeCell ref="C14:C20"/>
    <mergeCell ref="D14:F14"/>
    <mergeCell ref="D15:F15"/>
    <mergeCell ref="K14:M14"/>
    <mergeCell ref="K16:M16"/>
    <mergeCell ref="K17:M17"/>
    <mergeCell ref="K18:M18"/>
    <mergeCell ref="O20:Q20"/>
    <mergeCell ref="T20:U20"/>
    <mergeCell ref="G13:I13"/>
    <mergeCell ref="K13:M13"/>
    <mergeCell ref="D20:F20"/>
    <mergeCell ref="T13:U13"/>
    <mergeCell ref="G14:I14"/>
    <mergeCell ref="G16:I16"/>
    <mergeCell ref="G20:I20"/>
    <mergeCell ref="G17:I17"/>
    <mergeCell ref="G18:I18"/>
    <mergeCell ref="G19:I19"/>
    <mergeCell ref="G26:I26"/>
    <mergeCell ref="O11:R11"/>
    <mergeCell ref="C13:F13"/>
    <mergeCell ref="G12:J12"/>
    <mergeCell ref="K12:N12"/>
    <mergeCell ref="O12:R12"/>
    <mergeCell ref="C11:F12"/>
    <mergeCell ref="G22:J22"/>
    <mergeCell ref="K22:N22"/>
    <mergeCell ref="O22:R22"/>
    <mergeCell ref="C21:F22"/>
    <mergeCell ref="C23:F23"/>
    <mergeCell ref="C24:F24"/>
    <mergeCell ref="O13:Q13"/>
    <mergeCell ref="G23:I23"/>
    <mergeCell ref="K23:M23"/>
    <mergeCell ref="O23:Q23"/>
    <mergeCell ref="A32:F32"/>
    <mergeCell ref="K32:M32"/>
    <mergeCell ref="K31:M31"/>
    <mergeCell ref="D29:F29"/>
    <mergeCell ref="D30:F30"/>
    <mergeCell ref="G29:I29"/>
    <mergeCell ref="G30:I30"/>
    <mergeCell ref="D28:F28"/>
    <mergeCell ref="G28:I28"/>
    <mergeCell ref="K28:M28"/>
    <mergeCell ref="C25:C31"/>
    <mergeCell ref="D25:F25"/>
    <mergeCell ref="D26:F26"/>
    <mergeCell ref="D27:F27"/>
    <mergeCell ref="G25:I25"/>
    <mergeCell ref="G27:I27"/>
    <mergeCell ref="K25:M25"/>
    <mergeCell ref="K26:M26"/>
    <mergeCell ref="K27:M27"/>
    <mergeCell ref="A21:A31"/>
    <mergeCell ref="B21:B31"/>
    <mergeCell ref="G21:J21"/>
    <mergeCell ref="D31:F31"/>
    <mergeCell ref="B42:E42"/>
    <mergeCell ref="K42:L42"/>
    <mergeCell ref="M42:P42"/>
    <mergeCell ref="A44:V44"/>
    <mergeCell ref="A33:F33"/>
    <mergeCell ref="A35:V35"/>
    <mergeCell ref="M37:O37"/>
    <mergeCell ref="A40:V40"/>
    <mergeCell ref="B41:E41"/>
    <mergeCell ref="G41:J41"/>
    <mergeCell ref="K41:L41"/>
    <mergeCell ref="M41:P41"/>
    <mergeCell ref="R41:U41"/>
    <mergeCell ref="M33:N33"/>
    <mergeCell ref="C43:G43"/>
    <mergeCell ref="D37:E37"/>
    <mergeCell ref="D36:E36"/>
    <mergeCell ref="Q38:V38"/>
    <mergeCell ref="R37:V37"/>
    <mergeCell ref="R36:V36"/>
    <mergeCell ref="K38:O38"/>
    <mergeCell ref="D38:H38"/>
    <mergeCell ref="H33:I33"/>
    <mergeCell ref="Q33:V33"/>
    <mergeCell ref="D60:F60"/>
    <mergeCell ref="A59:C59"/>
    <mergeCell ref="A58:G58"/>
    <mergeCell ref="H58:V58"/>
    <mergeCell ref="B53:F53"/>
    <mergeCell ref="B54:F54"/>
    <mergeCell ref="A48:A55"/>
    <mergeCell ref="B48:F48"/>
    <mergeCell ref="B51:F51"/>
    <mergeCell ref="B52:F52"/>
    <mergeCell ref="B49:F49"/>
    <mergeCell ref="B50:F50"/>
    <mergeCell ref="B55:F55"/>
    <mergeCell ref="G48:I48"/>
    <mergeCell ref="G49:I49"/>
    <mergeCell ref="G50:I50"/>
    <mergeCell ref="G51:I51"/>
    <mergeCell ref="G52:I52"/>
    <mergeCell ref="G53:I53"/>
    <mergeCell ref="G54:I54"/>
    <mergeCell ref="G55:I55"/>
    <mergeCell ref="K48:M48"/>
    <mergeCell ref="K49:M49"/>
    <mergeCell ref="K50:M50"/>
    <mergeCell ref="C80:I80"/>
    <mergeCell ref="C81:I81"/>
    <mergeCell ref="J81:S81"/>
    <mergeCell ref="B71:U71"/>
    <mergeCell ref="B72:U72"/>
    <mergeCell ref="B73:U73"/>
    <mergeCell ref="B74:U74"/>
    <mergeCell ref="A76:V76"/>
    <mergeCell ref="A77:J77"/>
    <mergeCell ref="E78:F78"/>
    <mergeCell ref="C79:I79"/>
    <mergeCell ref="J80:U80"/>
    <mergeCell ref="J79:U79"/>
    <mergeCell ref="B68:J68"/>
    <mergeCell ref="O68:Q68"/>
    <mergeCell ref="B69:J69"/>
    <mergeCell ref="B70:J70"/>
    <mergeCell ref="A64:V65"/>
    <mergeCell ref="B66:J66"/>
    <mergeCell ref="B67:J67"/>
    <mergeCell ref="K67:N67"/>
    <mergeCell ref="R68:U68"/>
    <mergeCell ref="K69:M69"/>
    <mergeCell ref="K68:M68"/>
    <mergeCell ref="K66:M66"/>
    <mergeCell ref="R69:U69"/>
    <mergeCell ref="T23:U23"/>
    <mergeCell ref="K20:M20"/>
    <mergeCell ref="S14:U14"/>
    <mergeCell ref="S15:U15"/>
    <mergeCell ref="S16:U16"/>
    <mergeCell ref="S17:U17"/>
    <mergeCell ref="S18:U18"/>
    <mergeCell ref="S19:U19"/>
    <mergeCell ref="O14:Q14"/>
    <mergeCell ref="O15:Q15"/>
    <mergeCell ref="O16:Q16"/>
    <mergeCell ref="O17:Q17"/>
    <mergeCell ref="O18:Q18"/>
    <mergeCell ref="O19:Q19"/>
    <mergeCell ref="K15:M15"/>
    <mergeCell ref="K21:N21"/>
    <mergeCell ref="O21:R21"/>
    <mergeCell ref="S21:V22"/>
    <mergeCell ref="S25:U25"/>
    <mergeCell ref="S26:U26"/>
    <mergeCell ref="S27:U27"/>
    <mergeCell ref="G32:I32"/>
    <mergeCell ref="G31:I31"/>
    <mergeCell ref="G24:I24"/>
    <mergeCell ref="K24:M24"/>
    <mergeCell ref="O24:Q24"/>
    <mergeCell ref="T24:U24"/>
    <mergeCell ref="T31:U31"/>
    <mergeCell ref="T32:U32"/>
    <mergeCell ref="O32:Q32"/>
    <mergeCell ref="O31:Q31"/>
    <mergeCell ref="K29:M29"/>
    <mergeCell ref="K30:M30"/>
    <mergeCell ref="O25:Q25"/>
    <mergeCell ref="O26:Q26"/>
    <mergeCell ref="O27:Q27"/>
    <mergeCell ref="O28:Q28"/>
    <mergeCell ref="O29:Q29"/>
    <mergeCell ref="O30:Q30"/>
    <mergeCell ref="S28:U28"/>
    <mergeCell ref="S29:U29"/>
    <mergeCell ref="I37:J37"/>
    <mergeCell ref="I36:J36"/>
    <mergeCell ref="K52:M52"/>
    <mergeCell ref="K53:M53"/>
    <mergeCell ref="K54:M54"/>
    <mergeCell ref="K55:M55"/>
    <mergeCell ref="O48:Q48"/>
    <mergeCell ref="O49:Q49"/>
    <mergeCell ref="O50:Q50"/>
    <mergeCell ref="O51:Q51"/>
    <mergeCell ref="O52:Q52"/>
    <mergeCell ref="O53:Q53"/>
    <mergeCell ref="O54:Q54"/>
    <mergeCell ref="O55:Q55"/>
    <mergeCell ref="K51:M51"/>
    <mergeCell ref="A57:G57"/>
    <mergeCell ref="H57:V57"/>
    <mergeCell ref="A63:O63"/>
    <mergeCell ref="P63:V63"/>
    <mergeCell ref="S48:U48"/>
    <mergeCell ref="S49:U49"/>
    <mergeCell ref="S50:U50"/>
    <mergeCell ref="S51:U51"/>
    <mergeCell ref="S52:U52"/>
    <mergeCell ref="S53:U53"/>
    <mergeCell ref="S54:U54"/>
    <mergeCell ref="T55:U55"/>
    <mergeCell ref="S60:V60"/>
    <mergeCell ref="D61:F61"/>
    <mergeCell ref="M61:O61"/>
    <mergeCell ref="P61:R61"/>
    <mergeCell ref="D59:V59"/>
    <mergeCell ref="G60:I60"/>
    <mergeCell ref="J60:L60"/>
    <mergeCell ref="M60:O60"/>
    <mergeCell ref="P60:R60"/>
    <mergeCell ref="G61:I61"/>
    <mergeCell ref="S61:U61"/>
    <mergeCell ref="J61:L61"/>
  </mergeCells>
  <phoneticPr fontId="1" type="Hiragana"/>
  <conditionalFormatting sqref="M8:V8">
    <cfRule type="cellIs" dxfId="13" priority="7" operator="equal">
      <formula>"賃金支給方法をここに入力してください。"</formula>
    </cfRule>
  </conditionalFormatting>
  <conditionalFormatting sqref="Q33:V33">
    <cfRule type="expression" dxfId="12" priority="6">
      <formula>AND($X$34&gt;$X$39,$X$34&gt;$X$44)</formula>
    </cfRule>
  </conditionalFormatting>
  <conditionalFormatting sqref="Q38:V38">
    <cfRule type="expression" dxfId="11" priority="5">
      <formula>AND($X$34&lt;$X$39,$X$39&gt;$X$44)</formula>
    </cfRule>
  </conditionalFormatting>
  <conditionalFormatting sqref="F10:V10">
    <cfRule type="expression" dxfId="10" priority="4">
      <formula>$F$10&lt;&gt;""</formula>
    </cfRule>
  </conditionalFormatting>
  <conditionalFormatting sqref="C43:G43">
    <cfRule type="expression" dxfId="9" priority="3">
      <formula>AND($X$44&gt;$X$34,$X$44&gt;$X$39)</formula>
    </cfRule>
  </conditionalFormatting>
  <conditionalFormatting sqref="H57:V57">
    <cfRule type="expression" dxfId="8" priority="2">
      <formula>$H$57&lt;&gt;""</formula>
    </cfRule>
  </conditionalFormatting>
  <conditionalFormatting sqref="P63:V63">
    <cfRule type="expression" dxfId="7" priority="1">
      <formula>$P$63&lt;&gt;""</formula>
    </cfRule>
  </conditionalFormatting>
  <dataValidations count="20">
    <dataValidation imeMode="off" allowBlank="1" showInputMessage="1" showErrorMessage="1" sqref="J5:K5 K78 G21:R22 G78 I78 G11:R12 B42:E42 H42:J42 M42:P42 S42:U42 K66:M66 K68:M69 G48:I54 K48:M54 O48:Q54 G45:R46" xr:uid="{00000000-0002-0000-0000-000000000000}"/>
    <dataValidation type="whole" imeMode="off" allowBlank="1" showInputMessage="1" showErrorMessage="1" sqref="A5:B5" xr:uid="{00000000-0002-0000-0000-000001000000}">
      <formula1>1</formula1>
      <formula2>47</formula2>
    </dataValidation>
    <dataValidation type="list" imeMode="off" allowBlank="1" showInputMessage="1" showErrorMessage="1" sqref="C5" xr:uid="{00000000-0002-0000-0000-000002000000}">
      <formula1>"1,3"</formula1>
    </dataValidation>
    <dataValidation type="whole" imeMode="off" allowBlank="1" showInputMessage="1" showErrorMessage="1" sqref="D5:E5" xr:uid="{00000000-0002-0000-0000-000003000000}">
      <formula1>1</formula1>
      <formula2>20</formula2>
    </dataValidation>
    <dataValidation type="whole" imeMode="off" allowBlank="1" showInputMessage="1" showErrorMessage="1" sqref="F5:I5" xr:uid="{00000000-0002-0000-0000-000004000000}">
      <formula1>1</formula1>
      <formula2>999999</formula2>
    </dataValidation>
    <dataValidation imeMode="on" allowBlank="1" showInputMessage="1" showErrorMessage="1" sqref="J81:S81 D25:F30 D14:F19 M8:V8 B71:U74 J79:U80 L5" xr:uid="{00000000-0002-0000-0000-000005000000}"/>
    <dataValidation type="date" imeMode="off" allowBlank="1" showInputMessage="1" showErrorMessage="1" errorTitle="【災害発生年月日】" error="【雇入日より前】 、 【離職年月日より後】又は【今日より後】です。" sqref="R4:V5" xr:uid="{00000000-0002-0000-0000-000006000000}">
      <formula1>F6</formula1>
      <formula2>W3</formula2>
    </dataValidation>
    <dataValidation type="whole" imeMode="off" allowBlank="1" showInputMessage="1" showErrorMessage="1" sqref="G14:I19 K14:M19 O14:Q19 G25:I30 K25:M30 O25:Q30" xr:uid="{00000000-0002-0000-0000-000007000000}">
      <formula1>0</formula1>
      <formula2>5000000</formula2>
    </dataValidation>
    <dataValidation type="date" imeMode="off" allowBlank="1" showInputMessage="1" showErrorMessage="1" sqref="F6:K6" xr:uid="{00000000-0002-0000-0000-000008000000}">
      <formula1>X1</formula1>
      <formula2>R4</formula2>
    </dataValidation>
    <dataValidation type="date" imeMode="off" allowBlank="1" showInputMessage="1" showErrorMessage="1" sqref="F7:K7" xr:uid="{00000000-0002-0000-0000-000009000000}">
      <formula1>F6</formula1>
      <formula2>R4</formula2>
    </dataValidation>
    <dataValidation type="list" imeMode="off" allowBlank="1" showInputMessage="1" showErrorMessage="1" sqref="S7:U7" xr:uid="{00000000-0002-0000-0000-00000A000000}">
      <formula1>賃金締切日</formula1>
    </dataValidation>
    <dataValidation type="whole" imeMode="off" allowBlank="1" showInputMessage="1" showErrorMessage="1" sqref="O24:Q24 G24:I24 K24:M24" xr:uid="{00000000-0002-0000-0000-00000B000000}">
      <formula1>0</formula1>
      <formula2>G23</formula2>
    </dataValidation>
    <dataValidation type="list" imeMode="on" allowBlank="1" showInputMessage="1" showErrorMessage="1" sqref="Q6:V6" xr:uid="{00000000-0002-0000-0000-00000C000000}">
      <formula1>常用・日雇</formula1>
    </dataValidation>
    <dataValidation type="list" imeMode="on" allowBlank="1" showInputMessage="1" showErrorMessage="1" sqref="H8" xr:uid="{00000000-0002-0000-0000-00000D000000}">
      <formula1>賃金支給方法</formula1>
    </dataValidation>
    <dataValidation type="list" imeMode="on" allowBlank="1" showInputMessage="1" showErrorMessage="1" sqref="H58:V58" xr:uid="{00000000-0002-0000-0000-00000E000000}">
      <formula1>特別給与の支給制度</formula1>
    </dataValidation>
    <dataValidation type="whole" imeMode="off" allowBlank="1" showInputMessage="1" showErrorMessage="1" sqref="G61:R61" xr:uid="{00000000-0002-0000-0000-00000F000000}">
      <formula1>1</formula1>
      <formula2>99999999</formula2>
    </dataValidation>
    <dataValidation type="date" imeMode="off" allowBlank="1" showInputMessage="1" showErrorMessage="1" sqref="R68:U68" xr:uid="{00000000-0002-0000-0000-000010000000}">
      <formula1>W60</formula1>
      <formula2>R4-1</formula2>
    </dataValidation>
    <dataValidation type="date" imeMode="off" allowBlank="1" showInputMessage="1" showErrorMessage="1" sqref="G60:R60" xr:uid="{00000000-0002-0000-0000-000011000000}">
      <formula1>$W$60</formula1>
      <formula2>$R$4-1</formula2>
    </dataValidation>
    <dataValidation type="whole" imeMode="off" allowBlank="1" showInputMessage="1" showErrorMessage="1" sqref="B60:B61" xr:uid="{00000000-0002-0000-0000-000012000000}">
      <formula1>1</formula1>
      <formula2>12</formula2>
    </dataValidation>
    <dataValidation imeMode="fullKatakana" allowBlank="1" showInputMessage="1" showErrorMessage="1" sqref="L4:Q4" xr:uid="{00000000-0002-0000-0000-000013000000}"/>
  </dataValidations>
  <pageMargins left="0.70866141732283472" right="0.70866141732283472" top="0.74803149606299213" bottom="0.35433070866141736" header="0.31496062992125984" footer="0.31496062992125984"/>
  <pageSetup paperSize="9" scale="79" fitToHeight="2" orientation="portrait" cellComments="asDisplayed" r:id="rId1"/>
  <headerFooter>
    <oddHeader>&amp;R&amp;"-,太字"&amp;16&amp;KFF0000【記載例】</oddHeader>
  </headerFooter>
  <rowBreaks count="1" manualBreakCount="1">
    <brk id="38" max="3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1"/>
  <sheetViews>
    <sheetView tabSelected="1" view="pageBreakPreview" topLeftCell="A25" zoomScaleNormal="100" zoomScaleSheetLayoutView="100" workbookViewId="0">
      <selection activeCell="O46" sqref="O46:R46"/>
    </sheetView>
  </sheetViews>
  <sheetFormatPr defaultColWidth="4" defaultRowHeight="21.75" customHeight="1" x14ac:dyDescent="0.15"/>
  <cols>
    <col min="1" max="18" width="4" style="1"/>
    <col min="19" max="19" width="2.875" style="1" bestFit="1" customWidth="1"/>
    <col min="20" max="21" width="4.875" style="1" customWidth="1"/>
    <col min="22" max="22" width="3.375" style="1" bestFit="1" customWidth="1"/>
    <col min="23" max="25" width="13.25" style="1" hidden="1" customWidth="1"/>
    <col min="26" max="26" width="11.125" style="1" hidden="1" customWidth="1"/>
    <col min="27" max="27" width="12.875" style="1" hidden="1" customWidth="1"/>
    <col min="28" max="28" width="10.75" style="1" hidden="1" customWidth="1"/>
    <col min="29" max="16384" width="4" style="1"/>
  </cols>
  <sheetData>
    <row r="1" spans="1:32" ht="19.5" customHeight="1" thickTop="1" thickBot="1" x14ac:dyDescent="0.2">
      <c r="A1" s="550" t="s">
        <v>53</v>
      </c>
      <c r="B1" s="550"/>
      <c r="C1" s="550"/>
      <c r="D1" s="550"/>
      <c r="E1" s="550"/>
      <c r="F1" s="550"/>
      <c r="G1" s="550"/>
      <c r="H1" s="550"/>
      <c r="I1" s="550"/>
      <c r="J1" s="550"/>
      <c r="K1" s="550"/>
      <c r="L1" s="550"/>
      <c r="M1" s="550"/>
      <c r="N1" s="550"/>
      <c r="O1" s="550"/>
      <c r="P1" s="550"/>
      <c r="Q1" s="550"/>
      <c r="R1" s="550"/>
      <c r="S1" s="550"/>
      <c r="T1" s="550"/>
      <c r="U1" s="550"/>
      <c r="V1" s="550"/>
      <c r="W1" s="51" t="s">
        <v>90</v>
      </c>
      <c r="X1" s="52">
        <v>9856</v>
      </c>
      <c r="Y1" s="53">
        <f>365*15</f>
        <v>5475</v>
      </c>
      <c r="Z1" s="123" t="s">
        <v>107</v>
      </c>
    </row>
    <row r="2" spans="1:32" ht="12" customHeight="1" thickTop="1" thickBot="1" x14ac:dyDescent="0.2">
      <c r="A2" s="737" t="s">
        <v>131</v>
      </c>
      <c r="B2" s="737"/>
      <c r="C2" s="737"/>
      <c r="D2" s="737"/>
      <c r="E2" s="737"/>
      <c r="F2" s="737"/>
      <c r="G2" s="737"/>
      <c r="H2" s="737"/>
      <c r="I2" s="737"/>
      <c r="J2" s="737"/>
      <c r="K2" s="737"/>
      <c r="L2" s="737"/>
      <c r="M2" s="737"/>
      <c r="N2" s="737"/>
      <c r="O2" s="737"/>
      <c r="P2" s="737"/>
      <c r="Q2" s="737"/>
      <c r="R2" s="737"/>
      <c r="S2" s="737"/>
      <c r="T2" s="737"/>
      <c r="U2" s="737"/>
      <c r="V2" s="737"/>
      <c r="W2" s="128" t="s">
        <v>123</v>
      </c>
      <c r="X2" s="78"/>
      <c r="Y2" s="78"/>
    </row>
    <row r="3" spans="1:32" ht="18" customHeight="1" thickTop="1" thickBot="1" x14ac:dyDescent="0.2">
      <c r="A3" s="552" t="s">
        <v>0</v>
      </c>
      <c r="B3" s="553"/>
      <c r="C3" s="553"/>
      <c r="D3" s="553"/>
      <c r="E3" s="553"/>
      <c r="F3" s="553"/>
      <c r="G3" s="553"/>
      <c r="H3" s="553"/>
      <c r="I3" s="553"/>
      <c r="J3" s="553"/>
      <c r="K3" s="554"/>
      <c r="L3" s="555" t="s">
        <v>1</v>
      </c>
      <c r="M3" s="553"/>
      <c r="N3" s="553"/>
      <c r="O3" s="553"/>
      <c r="P3" s="553"/>
      <c r="Q3" s="554"/>
      <c r="R3" s="556" t="s">
        <v>2</v>
      </c>
      <c r="S3" s="557"/>
      <c r="T3" s="557"/>
      <c r="U3" s="557"/>
      <c r="V3" s="558"/>
      <c r="W3" s="122">
        <f ca="1">IF(F7="",TODAY(),F7)</f>
        <v>46188</v>
      </c>
      <c r="X3" s="49">
        <v>24198</v>
      </c>
      <c r="Y3" s="50" t="s">
        <v>106</v>
      </c>
    </row>
    <row r="4" spans="1:32" ht="10.5" customHeight="1" thickTop="1" thickBot="1" x14ac:dyDescent="0.2">
      <c r="A4" s="559" t="s">
        <v>38</v>
      </c>
      <c r="B4" s="560"/>
      <c r="C4" s="82" t="s">
        <v>39</v>
      </c>
      <c r="D4" s="560" t="s">
        <v>40</v>
      </c>
      <c r="E4" s="560"/>
      <c r="F4" s="560" t="s">
        <v>41</v>
      </c>
      <c r="G4" s="560"/>
      <c r="H4" s="560"/>
      <c r="I4" s="560"/>
      <c r="J4" s="560" t="s">
        <v>42</v>
      </c>
      <c r="K4" s="561"/>
      <c r="L4" s="738" t="str">
        <f>PHONETIC(L5)</f>
        <v/>
      </c>
      <c r="M4" s="739"/>
      <c r="N4" s="739"/>
      <c r="O4" s="739"/>
      <c r="P4" s="739"/>
      <c r="Q4" s="740"/>
      <c r="R4" s="723">
        <f ca="1">TODAY()</f>
        <v>46188</v>
      </c>
      <c r="S4" s="724"/>
      <c r="T4" s="724"/>
      <c r="U4" s="724"/>
      <c r="V4" s="725"/>
      <c r="X4" s="126" t="s">
        <v>64</v>
      </c>
      <c r="Y4" s="127" t="s">
        <v>84</v>
      </c>
      <c r="Z4" s="127" t="s">
        <v>8</v>
      </c>
    </row>
    <row r="5" spans="1:32" ht="23.25" customHeight="1" thickTop="1" thickBot="1" x14ac:dyDescent="0.2">
      <c r="A5" s="729"/>
      <c r="B5" s="730"/>
      <c r="C5" s="197"/>
      <c r="D5" s="730"/>
      <c r="E5" s="730"/>
      <c r="F5" s="731"/>
      <c r="G5" s="731"/>
      <c r="H5" s="731"/>
      <c r="I5" s="731"/>
      <c r="J5" s="732"/>
      <c r="K5" s="733"/>
      <c r="L5" s="734"/>
      <c r="M5" s="735"/>
      <c r="N5" s="735"/>
      <c r="O5" s="735"/>
      <c r="P5" s="735"/>
      <c r="Q5" s="736"/>
      <c r="R5" s="726"/>
      <c r="S5" s="727"/>
      <c r="T5" s="727"/>
      <c r="U5" s="727"/>
      <c r="V5" s="728"/>
      <c r="W5" s="64" t="s">
        <v>113</v>
      </c>
      <c r="X5" s="61">
        <f ca="1">YEAR($R$4)</f>
        <v>2026</v>
      </c>
      <c r="Y5" s="62">
        <f ca="1">MONTH($R$4)</f>
        <v>6</v>
      </c>
      <c r="Z5" s="63">
        <f ca="1">DAY($R$4)</f>
        <v>15</v>
      </c>
    </row>
    <row r="6" spans="1:32" ht="21.75" customHeight="1" thickTop="1" thickBot="1" x14ac:dyDescent="0.2">
      <c r="A6" s="523" t="s">
        <v>3</v>
      </c>
      <c r="B6" s="524"/>
      <c r="C6" s="524"/>
      <c r="D6" s="524"/>
      <c r="E6" s="524"/>
      <c r="F6" s="718"/>
      <c r="G6" s="718"/>
      <c r="H6" s="718"/>
      <c r="I6" s="718"/>
      <c r="J6" s="718"/>
      <c r="K6" s="719"/>
      <c r="L6" s="527" t="s">
        <v>5</v>
      </c>
      <c r="M6" s="524"/>
      <c r="N6" s="524"/>
      <c r="O6" s="524"/>
      <c r="P6" s="524"/>
      <c r="Q6" s="720"/>
      <c r="R6" s="720"/>
      <c r="S6" s="720"/>
      <c r="T6" s="720"/>
      <c r="U6" s="720"/>
      <c r="V6" s="721"/>
      <c r="X6" s="124" t="s">
        <v>64</v>
      </c>
      <c r="Y6" s="125" t="s">
        <v>84</v>
      </c>
      <c r="Z6" s="125" t="s">
        <v>8</v>
      </c>
    </row>
    <row r="7" spans="1:32" ht="21.75" customHeight="1" thickTop="1" thickBot="1" x14ac:dyDescent="0.2">
      <c r="A7" s="523" t="s">
        <v>4</v>
      </c>
      <c r="B7" s="524"/>
      <c r="C7" s="524"/>
      <c r="D7" s="524"/>
      <c r="E7" s="524"/>
      <c r="F7" s="718"/>
      <c r="G7" s="718"/>
      <c r="H7" s="718"/>
      <c r="I7" s="718"/>
      <c r="J7" s="718"/>
      <c r="K7" s="719"/>
      <c r="L7" s="527" t="s">
        <v>6</v>
      </c>
      <c r="M7" s="524"/>
      <c r="N7" s="524"/>
      <c r="O7" s="524"/>
      <c r="P7" s="524"/>
      <c r="Q7" s="528" t="s">
        <v>7</v>
      </c>
      <c r="R7" s="529"/>
      <c r="S7" s="722"/>
      <c r="T7" s="722"/>
      <c r="U7" s="722"/>
      <c r="V7" s="35" t="s">
        <v>8</v>
      </c>
      <c r="W7" s="68">
        <f ca="1">DATE(X7,Y7,Z7)</f>
        <v>46173</v>
      </c>
      <c r="X7" s="65">
        <f ca="1">X5</f>
        <v>2026</v>
      </c>
      <c r="Y7" s="66">
        <f ca="1">IF(OR(S7=99,Z5&lt;=Z7),Y5-1,Y5)</f>
        <v>6</v>
      </c>
      <c r="Z7" s="67">
        <f>DAY(AB7)</f>
        <v>0</v>
      </c>
      <c r="AA7" s="45">
        <f>S7</f>
        <v>0</v>
      </c>
      <c r="AB7" s="46">
        <f>IF(AA7=99,DATE(X5,Y5,1)-1,AA7)</f>
        <v>0</v>
      </c>
    </row>
    <row r="8" spans="1:32" ht="18" customHeight="1" thickTop="1" thickBot="1" x14ac:dyDescent="0.2">
      <c r="A8" s="530" t="s">
        <v>9</v>
      </c>
      <c r="B8" s="531"/>
      <c r="C8" s="531"/>
      <c r="D8" s="531"/>
      <c r="E8" s="531"/>
      <c r="F8" s="531"/>
      <c r="G8" s="531"/>
      <c r="H8" s="706"/>
      <c r="I8" s="706"/>
      <c r="J8" s="706"/>
      <c r="K8" s="706"/>
      <c r="L8" s="707"/>
      <c r="M8" s="708" t="str">
        <f>IF(H8="その他","【その他】の場合は、賃金支給方法をここに入力してください。","")</f>
        <v/>
      </c>
      <c r="N8" s="708"/>
      <c r="O8" s="708"/>
      <c r="P8" s="708"/>
      <c r="Q8" s="708"/>
      <c r="R8" s="708"/>
      <c r="S8" s="708"/>
      <c r="T8" s="708"/>
      <c r="U8" s="708"/>
      <c r="V8" s="709"/>
      <c r="W8" s="134" t="s">
        <v>124</v>
      </c>
    </row>
    <row r="9" spans="1:32" ht="5.25" customHeight="1" thickBot="1" x14ac:dyDescent="0.2">
      <c r="A9" s="29"/>
      <c r="B9" s="29"/>
      <c r="C9" s="29"/>
      <c r="D9" s="29"/>
      <c r="E9" s="29"/>
      <c r="F9" s="29"/>
      <c r="G9" s="29"/>
      <c r="H9" s="27"/>
      <c r="I9" s="28"/>
      <c r="J9" s="28"/>
      <c r="K9" s="28"/>
      <c r="L9" s="28"/>
      <c r="M9" s="28"/>
      <c r="N9" s="28"/>
      <c r="O9" s="28"/>
      <c r="P9" s="28"/>
      <c r="Q9" s="28"/>
      <c r="R9" s="28"/>
      <c r="S9" s="28"/>
      <c r="T9" s="28"/>
      <c r="U9" s="28"/>
      <c r="V9" s="28"/>
    </row>
    <row r="10" spans="1:32" ht="21.75" customHeight="1" thickBot="1" x14ac:dyDescent="0.2">
      <c r="A10" s="562" t="s">
        <v>51</v>
      </c>
      <c r="B10" s="563"/>
      <c r="C10" s="563"/>
      <c r="D10" s="563"/>
      <c r="E10" s="563"/>
      <c r="F10" s="564" t="str">
        <f ca="1">IF(Q6="日雇","日雇いはこのシートでは計算できません。",IF($R$4=$F$6,"雇入れ当日の災害はこのシートでは計算できません。",IF(H8="請負制","請負制はこのシートでは計算できません。",IF(H8="その他","賃金支給方法が【その他】は、このシートでは計算できません。",""))))</f>
        <v/>
      </c>
      <c r="G10" s="564"/>
      <c r="H10" s="564"/>
      <c r="I10" s="564"/>
      <c r="J10" s="564"/>
      <c r="K10" s="564"/>
      <c r="L10" s="564"/>
      <c r="M10" s="564"/>
      <c r="N10" s="564"/>
      <c r="O10" s="564"/>
      <c r="P10" s="564"/>
      <c r="Q10" s="564"/>
      <c r="R10" s="564"/>
      <c r="S10" s="564"/>
      <c r="T10" s="564"/>
      <c r="U10" s="564"/>
      <c r="V10" s="565"/>
      <c r="W10" s="44">
        <f ca="1">IF($F$6&lt;=$W$11,1,0)</f>
        <v>1</v>
      </c>
      <c r="X10" s="44">
        <f ca="1">IF($F$6&lt;=X11,1,0)</f>
        <v>1</v>
      </c>
      <c r="Y10" s="44">
        <f ca="1">IF($F$6&lt;=Y11,1,0)</f>
        <v>1</v>
      </c>
      <c r="AA10" s="57" t="s">
        <v>110</v>
      </c>
    </row>
    <row r="11" spans="1:32" ht="14.1" customHeight="1" x14ac:dyDescent="0.15">
      <c r="A11" s="587" t="s">
        <v>18</v>
      </c>
      <c r="B11" s="590" t="s">
        <v>17</v>
      </c>
      <c r="C11" s="482" t="s">
        <v>10</v>
      </c>
      <c r="D11" s="483"/>
      <c r="E11" s="483"/>
      <c r="F11" s="484"/>
      <c r="G11" s="710">
        <f ca="1">IF(Y$10=1,Y$11,Y$14)</f>
        <v>46083</v>
      </c>
      <c r="H11" s="711"/>
      <c r="I11" s="711"/>
      <c r="J11" s="712"/>
      <c r="K11" s="710">
        <f ca="1">IF(X$10=1,X$11,X$14)</f>
        <v>46114</v>
      </c>
      <c r="L11" s="711"/>
      <c r="M11" s="711"/>
      <c r="N11" s="712"/>
      <c r="O11" s="710">
        <f ca="1">IF(W$10=1,W$11,W$14)</f>
        <v>46144</v>
      </c>
      <c r="P11" s="711"/>
      <c r="Q11" s="711"/>
      <c r="R11" s="712"/>
      <c r="S11" s="501" t="s">
        <v>14</v>
      </c>
      <c r="T11" s="502"/>
      <c r="U11" s="502"/>
      <c r="V11" s="503"/>
      <c r="W11" s="42">
        <f ca="1">IF($S$7&lt;&gt;99,DATE(YEAR(W12),MONTH(W12)-1,DAY(W12))+1,DATE(YEAR(W12),MONTH(W12),1))</f>
        <v>46144</v>
      </c>
      <c r="X11" s="42">
        <f ca="1">IF($S$7&lt;&gt;99,DATE(YEAR(X12),MONTH(X12)-1,DAY(X12))+1,DATE(YEAR(X12),MONTH(X12),1))</f>
        <v>46114</v>
      </c>
      <c r="Y11" s="42">
        <f ca="1">IF($S$7&lt;&gt;99,DATE(YEAR(Y12),MONTH(Y12)-1,DAY(Y12))+1,DATE(YEAR(Y12),MONTH(Y12),1))</f>
        <v>46083</v>
      </c>
      <c r="Z11"/>
      <c r="AA11" s="59">
        <f ca="1">IF($F$6&lt;=Y11,Y11,IF(AND($F$6&lt;=W12,$F$6&gt;Y11),$F$6,IF(AND($F$6&gt;W12,$F$6&lt;=$R$4),$F$6,"")))</f>
        <v>46083</v>
      </c>
      <c r="AB11"/>
      <c r="AC11"/>
      <c r="AD11"/>
      <c r="AE11"/>
      <c r="AF11"/>
    </row>
    <row r="12" spans="1:32" ht="14.1" customHeight="1" x14ac:dyDescent="0.15">
      <c r="A12" s="588"/>
      <c r="B12" s="591"/>
      <c r="C12" s="485"/>
      <c r="D12" s="486"/>
      <c r="E12" s="486"/>
      <c r="F12" s="487"/>
      <c r="G12" s="713">
        <f ca="1">IF(Y$10=1,Y$12,Y$15)</f>
        <v>46113</v>
      </c>
      <c r="H12" s="714"/>
      <c r="I12" s="714"/>
      <c r="J12" s="715"/>
      <c r="K12" s="713">
        <f ca="1">IF(X$10=1,X$12,X$15)</f>
        <v>46143</v>
      </c>
      <c r="L12" s="714"/>
      <c r="M12" s="714"/>
      <c r="N12" s="715"/>
      <c r="O12" s="713">
        <f ca="1">IF(W$10=1,W$12,W$15)</f>
        <v>46173</v>
      </c>
      <c r="P12" s="714"/>
      <c r="Q12" s="714"/>
      <c r="R12" s="715"/>
      <c r="S12" s="504"/>
      <c r="T12" s="505"/>
      <c r="U12" s="505"/>
      <c r="V12" s="506"/>
      <c r="W12" s="43">
        <f ca="1">$W$7</f>
        <v>46173</v>
      </c>
      <c r="X12" s="43">
        <f ca="1">IF($S$7&lt;&gt;99,DATE(YEAR(W12),MONTH(W12)-1,DAY(W12)),DATE(YEAR(W12),MONTH(W12),1)-1)</f>
        <v>46143</v>
      </c>
      <c r="Y12" s="43">
        <f ca="1">IF($S$7&lt;&gt;99,DATE(YEAR(X12),MONTH(X12)-1,DAY(X12)),DATE(YEAR(X12),MONTH(X12),1)-1)</f>
        <v>46113</v>
      </c>
      <c r="Z12"/>
      <c r="AA12" s="60">
        <f ca="1">IF($F$6&lt;=W11,W12,IF($F$6=$R$4,$F$6,$R$4-1))</f>
        <v>46173</v>
      </c>
      <c r="AB12"/>
      <c r="AC12"/>
      <c r="AD12"/>
      <c r="AE12"/>
      <c r="AF12"/>
    </row>
    <row r="13" spans="1:32" ht="21.75" customHeight="1" x14ac:dyDescent="0.15">
      <c r="A13" s="588"/>
      <c r="B13" s="592"/>
      <c r="C13" s="478" t="s">
        <v>11</v>
      </c>
      <c r="D13" s="478"/>
      <c r="E13" s="478"/>
      <c r="F13" s="478"/>
      <c r="G13" s="716">
        <f ca="1">IF(G11&lt;&gt;"",G12-G11+1,"")</f>
        <v>31</v>
      </c>
      <c r="H13" s="695"/>
      <c r="I13" s="695"/>
      <c r="J13" s="143" t="s">
        <v>73</v>
      </c>
      <c r="K13" s="716">
        <f ca="1">IF(K11&lt;&gt;"",K12-K11+1,"")</f>
        <v>30</v>
      </c>
      <c r="L13" s="695"/>
      <c r="M13" s="695"/>
      <c r="N13" s="143" t="s">
        <v>73</v>
      </c>
      <c r="O13" s="716">
        <f ca="1">IF(O11&lt;&gt;"",O12-O11+1,"")</f>
        <v>30</v>
      </c>
      <c r="P13" s="695"/>
      <c r="Q13" s="695"/>
      <c r="R13" s="143" t="s">
        <v>73</v>
      </c>
      <c r="S13" s="172" t="s">
        <v>22</v>
      </c>
      <c r="T13" s="717">
        <f ca="1">SUM(G13,K13,O13)</f>
        <v>91</v>
      </c>
      <c r="U13" s="717"/>
      <c r="V13" s="144" t="s">
        <v>8</v>
      </c>
      <c r="W13" s="44">
        <f ca="1">IF($F$6&lt;=W$12,1,0)</f>
        <v>1</v>
      </c>
      <c r="X13" s="44">
        <f t="shared" ref="X13:Y13" ca="1" si="0">IF($F$6&lt;=X$12,1,0)</f>
        <v>1</v>
      </c>
      <c r="Y13" s="44">
        <f t="shared" ca="1" si="0"/>
        <v>1</v>
      </c>
      <c r="AA13" s="58" t="s">
        <v>111</v>
      </c>
    </row>
    <row r="14" spans="1:32" ht="21.75" customHeight="1" x14ac:dyDescent="0.15">
      <c r="A14" s="588"/>
      <c r="B14" s="592"/>
      <c r="C14" s="511" t="s">
        <v>16</v>
      </c>
      <c r="D14" s="675"/>
      <c r="E14" s="676"/>
      <c r="F14" s="677"/>
      <c r="G14" s="699"/>
      <c r="H14" s="700"/>
      <c r="I14" s="700"/>
      <c r="J14" s="145" t="s">
        <v>72</v>
      </c>
      <c r="K14" s="699"/>
      <c r="L14" s="700"/>
      <c r="M14" s="700"/>
      <c r="N14" s="145" t="s">
        <v>72</v>
      </c>
      <c r="O14" s="699"/>
      <c r="P14" s="700"/>
      <c r="Q14" s="700"/>
      <c r="R14" s="145" t="s">
        <v>72</v>
      </c>
      <c r="S14" s="701" t="str">
        <f>IF(D14&lt;&gt;"",SUM(G14,K14,O14),"")</f>
        <v/>
      </c>
      <c r="T14" s="702"/>
      <c r="U14" s="702"/>
      <c r="V14" s="146" t="s">
        <v>72</v>
      </c>
      <c r="W14" s="48" t="str">
        <f ca="1">IF(W$10=0,IF(AND($F$6&gt;=W11,$F$6&lt;=W12),$F$6,IF($F$6&gt;W$11,$F$6,"")),"")</f>
        <v/>
      </c>
      <c r="X14" s="48" t="str">
        <f ca="1">IF(X$10=0,IF(AND($F$6&gt;=W11,$F$6&lt;=W12,W15&lt;$R$4-1),W15+1,IF($F$6&lt;W11,$F$6,"")),"")</f>
        <v/>
      </c>
      <c r="Y14" s="48" t="str">
        <f ca="1">IF(Y$10=0,IF(AND($F$6&gt;=Y11,$F$6&lt;=Y12),$F$6,""),"")</f>
        <v/>
      </c>
      <c r="AA14" s="56"/>
    </row>
    <row r="15" spans="1:32" ht="21.75" customHeight="1" x14ac:dyDescent="0.15">
      <c r="A15" s="588"/>
      <c r="B15" s="592"/>
      <c r="C15" s="512"/>
      <c r="D15" s="703"/>
      <c r="E15" s="704"/>
      <c r="F15" s="705"/>
      <c r="G15" s="620"/>
      <c r="H15" s="621"/>
      <c r="I15" s="621"/>
      <c r="J15" s="147" t="s">
        <v>72</v>
      </c>
      <c r="K15" s="620"/>
      <c r="L15" s="621"/>
      <c r="M15" s="621"/>
      <c r="N15" s="147" t="s">
        <v>72</v>
      </c>
      <c r="O15" s="620"/>
      <c r="P15" s="621"/>
      <c r="Q15" s="621"/>
      <c r="R15" s="147" t="s">
        <v>72</v>
      </c>
      <c r="S15" s="686" t="str">
        <f t="shared" ref="S15:S19" si="1">IF(D15&lt;&gt;"",SUM(G15,K15,O15),"")</f>
        <v/>
      </c>
      <c r="T15" s="687"/>
      <c r="U15" s="687"/>
      <c r="V15" s="148" t="s">
        <v>72</v>
      </c>
      <c r="W15" s="48" t="str">
        <f ca="1">IF(AND(W$10=0,W$14&lt;&gt;""),IF($R$4=$F$6,$R$4,IF(W$13=0,$R$4-1,IF(W14&lt;&gt;"",W12,""))),"")</f>
        <v/>
      </c>
      <c r="X15" s="48" t="str">
        <f ca="1">IF(AND(X$10=0,X$14&lt;&gt;""),IF($F$6&gt;W$11,R4-1,IF(X14&lt;&gt;"",X12,"")),"")</f>
        <v/>
      </c>
      <c r="Y15" s="48" t="str">
        <f ca="1">IF(AND(Y$10=0,Y$14&lt;&gt;""),IF(Y14&lt;&gt;"",Y12,""),"")</f>
        <v/>
      </c>
      <c r="AA15" s="78"/>
    </row>
    <row r="16" spans="1:32" ht="21.75" customHeight="1" x14ac:dyDescent="0.15">
      <c r="A16" s="588"/>
      <c r="B16" s="592"/>
      <c r="C16" s="512"/>
      <c r="D16" s="703"/>
      <c r="E16" s="704"/>
      <c r="F16" s="705"/>
      <c r="G16" s="620"/>
      <c r="H16" s="621"/>
      <c r="I16" s="621"/>
      <c r="J16" s="147" t="s">
        <v>72</v>
      </c>
      <c r="K16" s="620"/>
      <c r="L16" s="621"/>
      <c r="M16" s="621"/>
      <c r="N16" s="147" t="s">
        <v>72</v>
      </c>
      <c r="O16" s="620"/>
      <c r="P16" s="621"/>
      <c r="Q16" s="621"/>
      <c r="R16" s="147" t="s">
        <v>72</v>
      </c>
      <c r="S16" s="686" t="str">
        <f t="shared" si="1"/>
        <v/>
      </c>
      <c r="T16" s="687"/>
      <c r="U16" s="687"/>
      <c r="V16" s="148" t="s">
        <v>72</v>
      </c>
      <c r="W16" s="48"/>
      <c r="X16" s="48"/>
      <c r="Y16" s="48"/>
      <c r="Z16" s="42"/>
      <c r="AA16" s="42"/>
    </row>
    <row r="17" spans="1:27" ht="21.75" customHeight="1" x14ac:dyDescent="0.15">
      <c r="A17" s="588"/>
      <c r="B17" s="592"/>
      <c r="C17" s="512"/>
      <c r="D17" s="683"/>
      <c r="E17" s="684"/>
      <c r="F17" s="685"/>
      <c r="G17" s="620"/>
      <c r="H17" s="621"/>
      <c r="I17" s="621"/>
      <c r="J17" s="147" t="s">
        <v>72</v>
      </c>
      <c r="K17" s="620"/>
      <c r="L17" s="621"/>
      <c r="M17" s="621"/>
      <c r="N17" s="147" t="s">
        <v>72</v>
      </c>
      <c r="O17" s="620"/>
      <c r="P17" s="621"/>
      <c r="Q17" s="621"/>
      <c r="R17" s="147" t="s">
        <v>72</v>
      </c>
      <c r="S17" s="686" t="str">
        <f t="shared" si="1"/>
        <v/>
      </c>
      <c r="T17" s="687"/>
      <c r="U17" s="687"/>
      <c r="V17" s="148" t="s">
        <v>72</v>
      </c>
      <c r="W17" s="42"/>
      <c r="X17" s="42"/>
      <c r="Y17" s="42"/>
      <c r="Z17" s="43"/>
      <c r="AA17" s="43"/>
    </row>
    <row r="18" spans="1:27" ht="21.75" customHeight="1" x14ac:dyDescent="0.15">
      <c r="A18" s="588"/>
      <c r="B18" s="592"/>
      <c r="C18" s="512"/>
      <c r="D18" s="683"/>
      <c r="E18" s="684"/>
      <c r="F18" s="685"/>
      <c r="G18" s="620"/>
      <c r="H18" s="621"/>
      <c r="I18" s="621"/>
      <c r="J18" s="147" t="s">
        <v>72</v>
      </c>
      <c r="K18" s="620"/>
      <c r="L18" s="621"/>
      <c r="M18" s="621"/>
      <c r="N18" s="147" t="s">
        <v>72</v>
      </c>
      <c r="O18" s="620"/>
      <c r="P18" s="621"/>
      <c r="Q18" s="621"/>
      <c r="R18" s="147" t="s">
        <v>72</v>
      </c>
      <c r="S18" s="686" t="str">
        <f t="shared" si="1"/>
        <v/>
      </c>
      <c r="T18" s="687"/>
      <c r="U18" s="687"/>
      <c r="V18" s="148" t="s">
        <v>72</v>
      </c>
      <c r="W18" s="43"/>
      <c r="X18" s="43"/>
      <c r="Y18" s="43"/>
    </row>
    <row r="19" spans="1:27" ht="21.75" customHeight="1" thickBot="1" x14ac:dyDescent="0.2">
      <c r="A19" s="588"/>
      <c r="B19" s="592"/>
      <c r="C19" s="512"/>
      <c r="D19" s="688"/>
      <c r="E19" s="689"/>
      <c r="F19" s="690"/>
      <c r="G19" s="633"/>
      <c r="H19" s="634"/>
      <c r="I19" s="634"/>
      <c r="J19" s="149" t="s">
        <v>72</v>
      </c>
      <c r="K19" s="633"/>
      <c r="L19" s="634"/>
      <c r="M19" s="634"/>
      <c r="N19" s="149" t="s">
        <v>72</v>
      </c>
      <c r="O19" s="633"/>
      <c r="P19" s="634"/>
      <c r="Q19" s="634"/>
      <c r="R19" s="149" t="s">
        <v>72</v>
      </c>
      <c r="S19" s="691" t="str">
        <f t="shared" si="1"/>
        <v/>
      </c>
      <c r="T19" s="692"/>
      <c r="U19" s="692"/>
      <c r="V19" s="150" t="s">
        <v>72</v>
      </c>
    </row>
    <row r="20" spans="1:27" ht="21.75" customHeight="1" thickTop="1" thickBot="1" x14ac:dyDescent="0.2">
      <c r="A20" s="589"/>
      <c r="B20" s="593"/>
      <c r="C20" s="513"/>
      <c r="D20" s="514" t="s">
        <v>14</v>
      </c>
      <c r="E20" s="515"/>
      <c r="F20" s="515"/>
      <c r="G20" s="669">
        <f>SUM(G14:I19)</f>
        <v>0</v>
      </c>
      <c r="H20" s="670"/>
      <c r="I20" s="670"/>
      <c r="J20" s="151" t="s">
        <v>72</v>
      </c>
      <c r="K20" s="669">
        <f>SUM(K14:M19)</f>
        <v>0</v>
      </c>
      <c r="L20" s="670"/>
      <c r="M20" s="670"/>
      <c r="N20" s="151" t="s">
        <v>72</v>
      </c>
      <c r="O20" s="669">
        <f>SUM(O14:Q19)</f>
        <v>0</v>
      </c>
      <c r="P20" s="670"/>
      <c r="Q20" s="670"/>
      <c r="R20" s="151" t="s">
        <v>72</v>
      </c>
      <c r="S20" s="152" t="s">
        <v>23</v>
      </c>
      <c r="T20" s="670">
        <f>G20+K20+O20</f>
        <v>0</v>
      </c>
      <c r="U20" s="670"/>
      <c r="V20" s="153" t="s">
        <v>15</v>
      </c>
    </row>
    <row r="21" spans="1:27" ht="14.1" customHeight="1" x14ac:dyDescent="0.15">
      <c r="A21" s="467" t="s">
        <v>20</v>
      </c>
      <c r="B21" s="470" t="s">
        <v>30</v>
      </c>
      <c r="C21" s="491" t="s">
        <v>10</v>
      </c>
      <c r="D21" s="492"/>
      <c r="E21" s="492"/>
      <c r="F21" s="493"/>
      <c r="G21" s="696">
        <f ca="1">IF($Y$10=1,$Y$11,$Y$14)</f>
        <v>46083</v>
      </c>
      <c r="H21" s="697"/>
      <c r="I21" s="697"/>
      <c r="J21" s="698"/>
      <c r="K21" s="696">
        <f ca="1">IF($X$10=1,$X$11,$X$14)</f>
        <v>46114</v>
      </c>
      <c r="L21" s="697"/>
      <c r="M21" s="697"/>
      <c r="N21" s="698"/>
      <c r="O21" s="696">
        <f ca="1">IF($W$10=1,$W$11,$W$14)</f>
        <v>46144</v>
      </c>
      <c r="P21" s="697"/>
      <c r="Q21" s="697"/>
      <c r="R21" s="698"/>
      <c r="S21" s="353" t="s">
        <v>14</v>
      </c>
      <c r="T21" s="354"/>
      <c r="U21" s="354"/>
      <c r="V21" s="355"/>
    </row>
    <row r="22" spans="1:27" ht="14.1" customHeight="1" x14ac:dyDescent="0.15">
      <c r="A22" s="468"/>
      <c r="B22" s="471"/>
      <c r="C22" s="494"/>
      <c r="D22" s="495"/>
      <c r="E22" s="495"/>
      <c r="F22" s="496"/>
      <c r="G22" s="644">
        <f ca="1">IF($Y$10=1,$Y$12,$Y$15)</f>
        <v>46113</v>
      </c>
      <c r="H22" s="645"/>
      <c r="I22" s="645"/>
      <c r="J22" s="646"/>
      <c r="K22" s="644">
        <f ca="1">IF($X$10=1,$X$12,$X$15)</f>
        <v>46143</v>
      </c>
      <c r="L22" s="645"/>
      <c r="M22" s="645"/>
      <c r="N22" s="646"/>
      <c r="O22" s="644">
        <f ca="1">IF($W$10=1,$W$12,$W$15)</f>
        <v>46173</v>
      </c>
      <c r="P22" s="645"/>
      <c r="Q22" s="645"/>
      <c r="R22" s="646"/>
      <c r="S22" s="356"/>
      <c r="T22" s="357"/>
      <c r="U22" s="357"/>
      <c r="V22" s="358"/>
    </row>
    <row r="23" spans="1:27" ht="21.75" customHeight="1" x14ac:dyDescent="0.15">
      <c r="A23" s="468"/>
      <c r="B23" s="471"/>
      <c r="C23" s="497" t="s">
        <v>11</v>
      </c>
      <c r="D23" s="497"/>
      <c r="E23" s="497"/>
      <c r="F23" s="497"/>
      <c r="G23" s="693">
        <f ca="1">IF(G21&lt;&gt;"",G22-G21+1,"")</f>
        <v>31</v>
      </c>
      <c r="H23" s="694"/>
      <c r="I23" s="694"/>
      <c r="J23" s="154" t="s">
        <v>73</v>
      </c>
      <c r="K23" s="693">
        <f ca="1">IF(K21&lt;&gt;"",K22-K21+1,"")</f>
        <v>30</v>
      </c>
      <c r="L23" s="694"/>
      <c r="M23" s="694"/>
      <c r="N23" s="154" t="s">
        <v>73</v>
      </c>
      <c r="O23" s="693">
        <f ca="1">IF(O21&lt;&gt;"",O22-O21+1,"")</f>
        <v>30</v>
      </c>
      <c r="P23" s="694"/>
      <c r="Q23" s="694"/>
      <c r="R23" s="154" t="s">
        <v>73</v>
      </c>
      <c r="S23" s="170" t="s">
        <v>22</v>
      </c>
      <c r="T23" s="694">
        <f ca="1">SUM(G23,K23,O23)</f>
        <v>91</v>
      </c>
      <c r="U23" s="694"/>
      <c r="V23" s="148" t="s">
        <v>8</v>
      </c>
      <c r="W23" s="69"/>
    </row>
    <row r="24" spans="1:27" ht="21.75" customHeight="1" x14ac:dyDescent="0.15">
      <c r="A24" s="468"/>
      <c r="B24" s="471"/>
      <c r="C24" s="498" t="s">
        <v>19</v>
      </c>
      <c r="D24" s="498"/>
      <c r="E24" s="498"/>
      <c r="F24" s="498"/>
      <c r="G24" s="647"/>
      <c r="H24" s="648"/>
      <c r="I24" s="648"/>
      <c r="J24" s="155" t="s">
        <v>80</v>
      </c>
      <c r="K24" s="647"/>
      <c r="L24" s="648"/>
      <c r="M24" s="648"/>
      <c r="N24" s="155" t="s">
        <v>80</v>
      </c>
      <c r="O24" s="647"/>
      <c r="P24" s="648"/>
      <c r="Q24" s="648"/>
      <c r="R24" s="155" t="s">
        <v>80</v>
      </c>
      <c r="S24" s="171" t="s">
        <v>24</v>
      </c>
      <c r="T24" s="695">
        <f>SUM(G24,K24,O24)</f>
        <v>0</v>
      </c>
      <c r="U24" s="695"/>
      <c r="V24" s="156" t="s">
        <v>8</v>
      </c>
      <c r="W24" s="42"/>
      <c r="X24" s="42"/>
      <c r="Y24" s="42"/>
    </row>
    <row r="25" spans="1:27" ht="21.75" customHeight="1" x14ac:dyDescent="0.15">
      <c r="A25" s="468"/>
      <c r="B25" s="471"/>
      <c r="C25" s="458" t="s">
        <v>16</v>
      </c>
      <c r="D25" s="675"/>
      <c r="E25" s="676"/>
      <c r="F25" s="677"/>
      <c r="G25" s="640"/>
      <c r="H25" s="641"/>
      <c r="I25" s="641"/>
      <c r="J25" s="157" t="s">
        <v>76</v>
      </c>
      <c r="K25" s="640"/>
      <c r="L25" s="641"/>
      <c r="M25" s="641"/>
      <c r="N25" s="157" t="s">
        <v>76</v>
      </c>
      <c r="O25" s="640"/>
      <c r="P25" s="641"/>
      <c r="Q25" s="641"/>
      <c r="R25" s="157" t="s">
        <v>76</v>
      </c>
      <c r="S25" s="678" t="str">
        <f t="shared" ref="S25:S30" si="2">IF(D25&lt;&gt;"",SUM(G25,K25,O25),"")</f>
        <v/>
      </c>
      <c r="T25" s="679"/>
      <c r="U25" s="679"/>
      <c r="V25" s="158" t="s">
        <v>15</v>
      </c>
      <c r="W25" s="43"/>
      <c r="X25" s="43"/>
      <c r="Y25" s="43"/>
    </row>
    <row r="26" spans="1:27" ht="21.75" customHeight="1" x14ac:dyDescent="0.15">
      <c r="A26" s="468"/>
      <c r="B26" s="471"/>
      <c r="C26" s="459"/>
      <c r="D26" s="680"/>
      <c r="E26" s="681"/>
      <c r="F26" s="682"/>
      <c r="G26" s="620"/>
      <c r="H26" s="621"/>
      <c r="I26" s="621"/>
      <c r="J26" s="159" t="s">
        <v>76</v>
      </c>
      <c r="K26" s="620"/>
      <c r="L26" s="621"/>
      <c r="M26" s="621"/>
      <c r="N26" s="159" t="s">
        <v>76</v>
      </c>
      <c r="O26" s="620"/>
      <c r="P26" s="621"/>
      <c r="Q26" s="621"/>
      <c r="R26" s="159" t="s">
        <v>76</v>
      </c>
      <c r="S26" s="686" t="str">
        <f t="shared" si="2"/>
        <v/>
      </c>
      <c r="T26" s="687"/>
      <c r="U26" s="687"/>
      <c r="V26" s="148" t="s">
        <v>15</v>
      </c>
      <c r="W26" s="70"/>
    </row>
    <row r="27" spans="1:27" ht="21.75" customHeight="1" x14ac:dyDescent="0.15">
      <c r="A27" s="468"/>
      <c r="B27" s="471"/>
      <c r="C27" s="459"/>
      <c r="D27" s="680"/>
      <c r="E27" s="681"/>
      <c r="F27" s="682"/>
      <c r="G27" s="620"/>
      <c r="H27" s="621"/>
      <c r="I27" s="621"/>
      <c r="J27" s="159" t="s">
        <v>76</v>
      </c>
      <c r="K27" s="620"/>
      <c r="L27" s="621"/>
      <c r="M27" s="621"/>
      <c r="N27" s="159" t="s">
        <v>76</v>
      </c>
      <c r="O27" s="620"/>
      <c r="P27" s="621"/>
      <c r="Q27" s="621"/>
      <c r="R27" s="159" t="s">
        <v>76</v>
      </c>
      <c r="S27" s="686" t="str">
        <f t="shared" si="2"/>
        <v/>
      </c>
      <c r="T27" s="687"/>
      <c r="U27" s="687"/>
      <c r="V27" s="148" t="s">
        <v>15</v>
      </c>
    </row>
    <row r="28" spans="1:27" ht="21.75" customHeight="1" x14ac:dyDescent="0.15">
      <c r="A28" s="468"/>
      <c r="B28" s="471"/>
      <c r="C28" s="459"/>
      <c r="D28" s="683"/>
      <c r="E28" s="684"/>
      <c r="F28" s="685"/>
      <c r="G28" s="620"/>
      <c r="H28" s="621"/>
      <c r="I28" s="621"/>
      <c r="J28" s="159" t="s">
        <v>76</v>
      </c>
      <c r="K28" s="620"/>
      <c r="L28" s="621"/>
      <c r="M28" s="621"/>
      <c r="N28" s="159" t="s">
        <v>76</v>
      </c>
      <c r="O28" s="620"/>
      <c r="P28" s="621"/>
      <c r="Q28" s="621"/>
      <c r="R28" s="159" t="s">
        <v>76</v>
      </c>
      <c r="S28" s="686" t="str">
        <f t="shared" si="2"/>
        <v/>
      </c>
      <c r="T28" s="687"/>
      <c r="U28" s="687"/>
      <c r="V28" s="148" t="s">
        <v>15</v>
      </c>
    </row>
    <row r="29" spans="1:27" ht="21.75" customHeight="1" x14ac:dyDescent="0.15">
      <c r="A29" s="468"/>
      <c r="B29" s="471"/>
      <c r="C29" s="459"/>
      <c r="D29" s="683"/>
      <c r="E29" s="684"/>
      <c r="F29" s="685"/>
      <c r="G29" s="620"/>
      <c r="H29" s="621"/>
      <c r="I29" s="621"/>
      <c r="J29" s="159" t="s">
        <v>76</v>
      </c>
      <c r="K29" s="620"/>
      <c r="L29" s="621"/>
      <c r="M29" s="621"/>
      <c r="N29" s="159" t="s">
        <v>76</v>
      </c>
      <c r="O29" s="620"/>
      <c r="P29" s="621"/>
      <c r="Q29" s="621"/>
      <c r="R29" s="159" t="s">
        <v>76</v>
      </c>
      <c r="S29" s="686" t="str">
        <f t="shared" si="2"/>
        <v/>
      </c>
      <c r="T29" s="687"/>
      <c r="U29" s="687"/>
      <c r="V29" s="148" t="s">
        <v>15</v>
      </c>
    </row>
    <row r="30" spans="1:27" ht="21.75" customHeight="1" thickBot="1" x14ac:dyDescent="0.2">
      <c r="A30" s="468"/>
      <c r="B30" s="471"/>
      <c r="C30" s="459"/>
      <c r="D30" s="688"/>
      <c r="E30" s="689"/>
      <c r="F30" s="690"/>
      <c r="G30" s="633"/>
      <c r="H30" s="634"/>
      <c r="I30" s="634"/>
      <c r="J30" s="160" t="s">
        <v>76</v>
      </c>
      <c r="K30" s="633"/>
      <c r="L30" s="634"/>
      <c r="M30" s="634"/>
      <c r="N30" s="160" t="s">
        <v>76</v>
      </c>
      <c r="O30" s="633"/>
      <c r="P30" s="634"/>
      <c r="Q30" s="634"/>
      <c r="R30" s="160" t="s">
        <v>76</v>
      </c>
      <c r="S30" s="691" t="str">
        <f t="shared" si="2"/>
        <v/>
      </c>
      <c r="T30" s="692"/>
      <c r="U30" s="692"/>
      <c r="V30" s="150" t="s">
        <v>15</v>
      </c>
    </row>
    <row r="31" spans="1:27" ht="21.75" customHeight="1" thickTop="1" thickBot="1" x14ac:dyDescent="0.2">
      <c r="A31" s="469"/>
      <c r="B31" s="472"/>
      <c r="C31" s="460"/>
      <c r="D31" s="473" t="s">
        <v>14</v>
      </c>
      <c r="E31" s="474"/>
      <c r="F31" s="474"/>
      <c r="G31" s="669">
        <f>SUM(G25:I30)</f>
        <v>0</v>
      </c>
      <c r="H31" s="670"/>
      <c r="I31" s="670"/>
      <c r="J31" s="161" t="s">
        <v>76</v>
      </c>
      <c r="K31" s="669">
        <f>SUM(K25:M30)</f>
        <v>0</v>
      </c>
      <c r="L31" s="670"/>
      <c r="M31" s="670"/>
      <c r="N31" s="161" t="s">
        <v>76</v>
      </c>
      <c r="O31" s="669">
        <f>SUM(O25:Q30)</f>
        <v>0</v>
      </c>
      <c r="P31" s="670"/>
      <c r="Q31" s="670"/>
      <c r="R31" s="161" t="s">
        <v>76</v>
      </c>
      <c r="S31" s="162" t="s">
        <v>25</v>
      </c>
      <c r="T31" s="671">
        <f>G31+K31+O31</f>
        <v>0</v>
      </c>
      <c r="U31" s="671"/>
      <c r="V31" s="153" t="s">
        <v>15</v>
      </c>
    </row>
    <row r="32" spans="1:27" ht="21.75" customHeight="1" thickBot="1" x14ac:dyDescent="0.2">
      <c r="A32" s="449" t="s">
        <v>21</v>
      </c>
      <c r="B32" s="450"/>
      <c r="C32" s="450"/>
      <c r="D32" s="450"/>
      <c r="E32" s="450"/>
      <c r="F32" s="451"/>
      <c r="G32" s="664">
        <f>G20+G31</f>
        <v>0</v>
      </c>
      <c r="H32" s="665"/>
      <c r="I32" s="665"/>
      <c r="J32" s="163" t="s">
        <v>76</v>
      </c>
      <c r="K32" s="664">
        <f>K20+K31</f>
        <v>0</v>
      </c>
      <c r="L32" s="665"/>
      <c r="M32" s="665"/>
      <c r="N32" s="163" t="s">
        <v>76</v>
      </c>
      <c r="O32" s="664">
        <f>O20+O31</f>
        <v>0</v>
      </c>
      <c r="P32" s="665"/>
      <c r="Q32" s="665"/>
      <c r="R32" s="163" t="s">
        <v>77</v>
      </c>
      <c r="S32" s="164" t="s">
        <v>26</v>
      </c>
      <c r="T32" s="666">
        <f>T20+T31</f>
        <v>0</v>
      </c>
      <c r="U32" s="665"/>
      <c r="V32" s="165" t="s">
        <v>15</v>
      </c>
    </row>
    <row r="33" spans="1:24" ht="21.75" customHeight="1" thickBot="1" x14ac:dyDescent="0.2">
      <c r="A33" s="420" t="s">
        <v>27</v>
      </c>
      <c r="B33" s="421"/>
      <c r="C33" s="421"/>
      <c r="D33" s="421"/>
      <c r="E33" s="421"/>
      <c r="F33" s="422"/>
      <c r="G33" s="166" t="s">
        <v>26</v>
      </c>
      <c r="H33" s="667">
        <f>T32</f>
        <v>0</v>
      </c>
      <c r="I33" s="668"/>
      <c r="J33" s="167" t="s">
        <v>15</v>
      </c>
      <c r="K33" s="168" t="s">
        <v>28</v>
      </c>
      <c r="L33" s="169" t="s">
        <v>22</v>
      </c>
      <c r="M33" s="668">
        <f ca="1">T23</f>
        <v>91</v>
      </c>
      <c r="N33" s="668"/>
      <c r="O33" s="167" t="s">
        <v>8</v>
      </c>
      <c r="P33" s="168" t="s">
        <v>29</v>
      </c>
      <c r="Q33" s="447" t="str">
        <f ca="1">TEXT(INT(X34),"[DBNum3]#,##0円 ")&amp;TEXT((X34-INT(X34))*100,"[DBNum3]00銭")</f>
        <v>０円 ００銭</v>
      </c>
      <c r="R33" s="433"/>
      <c r="S33" s="433"/>
      <c r="T33" s="433"/>
      <c r="U33" s="433"/>
      <c r="V33" s="448"/>
    </row>
    <row r="34" spans="1:24" ht="5.25" customHeight="1" thickBot="1" x14ac:dyDescent="0.2">
      <c r="A34" s="29"/>
      <c r="B34" s="29"/>
      <c r="C34" s="29"/>
      <c r="D34" s="29"/>
      <c r="E34" s="29"/>
      <c r="F34" s="29"/>
      <c r="G34" s="29"/>
      <c r="H34" s="27"/>
      <c r="I34" s="28"/>
      <c r="J34" s="28"/>
      <c r="K34" s="28"/>
      <c r="L34" s="28"/>
      <c r="M34" s="28"/>
      <c r="N34" s="28"/>
      <c r="O34" s="28"/>
      <c r="P34" s="28"/>
      <c r="Q34" s="30"/>
      <c r="R34" s="30"/>
      <c r="S34" s="30"/>
      <c r="T34" s="30"/>
      <c r="U34" s="30"/>
      <c r="V34" s="30"/>
      <c r="X34" s="84">
        <f ca="1">ROUNDDOWN(H33/M33,2)</f>
        <v>0</v>
      </c>
    </row>
    <row r="35" spans="1:24" ht="21.75" customHeight="1" x14ac:dyDescent="0.15">
      <c r="A35" s="423" t="s">
        <v>52</v>
      </c>
      <c r="B35" s="424"/>
      <c r="C35" s="424"/>
      <c r="D35" s="424"/>
      <c r="E35" s="424"/>
      <c r="F35" s="424"/>
      <c r="G35" s="424"/>
      <c r="H35" s="424"/>
      <c r="I35" s="424"/>
      <c r="J35" s="424"/>
      <c r="K35" s="424"/>
      <c r="L35" s="424"/>
      <c r="M35" s="424"/>
      <c r="N35" s="424"/>
      <c r="O35" s="424"/>
      <c r="P35" s="424"/>
      <c r="Q35" s="424"/>
      <c r="R35" s="424"/>
      <c r="S35" s="424"/>
      <c r="T35" s="424"/>
      <c r="U35" s="424"/>
      <c r="V35" s="425"/>
    </row>
    <row r="36" spans="1:24" ht="21.75" customHeight="1" x14ac:dyDescent="0.15">
      <c r="A36" s="18"/>
      <c r="B36" s="4" t="s">
        <v>31</v>
      </c>
      <c r="C36" s="173" t="s">
        <v>23</v>
      </c>
      <c r="D36" s="672">
        <f>T20</f>
        <v>0</v>
      </c>
      <c r="E36" s="673"/>
      <c r="F36" s="174" t="s">
        <v>15</v>
      </c>
      <c r="G36" s="175" t="s">
        <v>28</v>
      </c>
      <c r="H36" s="173" t="s">
        <v>22</v>
      </c>
      <c r="I36" s="673">
        <f ca="1">T13</f>
        <v>91</v>
      </c>
      <c r="J36" s="673"/>
      <c r="K36" s="174" t="s">
        <v>8</v>
      </c>
      <c r="L36" s="175"/>
      <c r="M36" s="175"/>
      <c r="N36" s="175"/>
      <c r="O36" s="175"/>
      <c r="P36" s="176" t="s">
        <v>29</v>
      </c>
      <c r="Q36" s="177" t="s">
        <v>33</v>
      </c>
      <c r="R36" s="673" t="str">
        <f ca="1">TEXT(INT(X37),"#,##0円")&amp;TEXT((X37-INT(X37))*100,"00銭")</f>
        <v>0円00銭</v>
      </c>
      <c r="S36" s="673"/>
      <c r="T36" s="673"/>
      <c r="U36" s="673"/>
      <c r="V36" s="674"/>
    </row>
    <row r="37" spans="1:24" ht="21.75" customHeight="1" thickBot="1" x14ac:dyDescent="0.2">
      <c r="A37" s="18"/>
      <c r="B37" s="9" t="s">
        <v>32</v>
      </c>
      <c r="C37" s="178" t="s">
        <v>25</v>
      </c>
      <c r="D37" s="659">
        <f>T31</f>
        <v>0</v>
      </c>
      <c r="E37" s="660"/>
      <c r="F37" s="179" t="s">
        <v>15</v>
      </c>
      <c r="G37" s="180" t="s">
        <v>28</v>
      </c>
      <c r="H37" s="178" t="s">
        <v>24</v>
      </c>
      <c r="I37" s="660">
        <f>T24</f>
        <v>0</v>
      </c>
      <c r="J37" s="660"/>
      <c r="K37" s="179" t="s">
        <v>8</v>
      </c>
      <c r="L37" s="180" t="s">
        <v>35</v>
      </c>
      <c r="M37" s="661" t="s">
        <v>36</v>
      </c>
      <c r="N37" s="661"/>
      <c r="O37" s="661"/>
      <c r="P37" s="181" t="s">
        <v>29</v>
      </c>
      <c r="Q37" s="182" t="s">
        <v>34</v>
      </c>
      <c r="R37" s="662" t="e">
        <f>TEXT(INT(X38),"#,##0円")&amp;TEXT((X38-INT(X38))*100,"00銭")</f>
        <v>#DIV/0!</v>
      </c>
      <c r="S37" s="662"/>
      <c r="T37" s="662"/>
      <c r="U37" s="662"/>
      <c r="V37" s="663"/>
      <c r="X37" s="36">
        <f ca="1">ROUNDDOWN(D36/I36,2)</f>
        <v>0</v>
      </c>
    </row>
    <row r="38" spans="1:24" ht="21.75" customHeight="1" thickBot="1" x14ac:dyDescent="0.2">
      <c r="A38" s="22"/>
      <c r="B38" s="23"/>
      <c r="C38" s="183" t="s">
        <v>33</v>
      </c>
      <c r="D38" s="658" t="str">
        <f ca="1">R36</f>
        <v>0円00銭</v>
      </c>
      <c r="E38" s="658"/>
      <c r="F38" s="658"/>
      <c r="G38" s="658"/>
      <c r="H38" s="658"/>
      <c r="I38" s="184" t="s">
        <v>37</v>
      </c>
      <c r="J38" s="183" t="s">
        <v>34</v>
      </c>
      <c r="K38" s="658" t="e">
        <f>R37</f>
        <v>#DIV/0!</v>
      </c>
      <c r="L38" s="658"/>
      <c r="M38" s="658"/>
      <c r="N38" s="658"/>
      <c r="O38" s="658"/>
      <c r="P38" s="185" t="s">
        <v>29</v>
      </c>
      <c r="Q38" s="439" t="e">
        <f ca="1">TEXT(INT(X39),"[DBNum3]#,##0円 ")&amp;TEXT((X39-INT(X39))*100,"[DBNum3]00銭")</f>
        <v>#DIV/0!</v>
      </c>
      <c r="R38" s="440"/>
      <c r="S38" s="440"/>
      <c r="T38" s="440"/>
      <c r="U38" s="440"/>
      <c r="V38" s="441"/>
      <c r="W38" s="81"/>
      <c r="X38" s="36" t="e">
        <f>ROUNDDOWN(D37/I37*0.6,2)</f>
        <v>#DIV/0!</v>
      </c>
    </row>
    <row r="39" spans="1:24" ht="5.25" customHeight="1" thickBot="1" x14ac:dyDescent="0.2">
      <c r="A39" s="29"/>
      <c r="B39" s="29"/>
      <c r="C39" s="29"/>
      <c r="D39" s="29"/>
      <c r="E39" s="29"/>
      <c r="F39" s="29"/>
      <c r="G39" s="29"/>
      <c r="H39" s="27"/>
      <c r="I39" s="28"/>
      <c r="J39" s="28"/>
      <c r="K39" s="28"/>
      <c r="L39" s="28"/>
      <c r="M39" s="28"/>
      <c r="N39" s="28"/>
      <c r="O39" s="28"/>
      <c r="P39" s="28"/>
      <c r="Q39" s="30"/>
      <c r="R39" s="30"/>
      <c r="S39" s="30"/>
      <c r="T39" s="30"/>
      <c r="U39" s="30"/>
      <c r="V39" s="30"/>
      <c r="W39" s="39"/>
      <c r="X39" s="84" t="e">
        <f ca="1">SUM(X37:X38)</f>
        <v>#DIV/0!</v>
      </c>
    </row>
    <row r="40" spans="1:24" ht="21.75" customHeight="1" x14ac:dyDescent="0.15">
      <c r="A40" s="428" t="s">
        <v>103</v>
      </c>
      <c r="B40" s="429"/>
      <c r="C40" s="429"/>
      <c r="D40" s="429"/>
      <c r="E40" s="429"/>
      <c r="F40" s="429"/>
      <c r="G40" s="429"/>
      <c r="H40" s="429"/>
      <c r="I40" s="429"/>
      <c r="J40" s="429"/>
      <c r="K40" s="429"/>
      <c r="L40" s="429"/>
      <c r="M40" s="429"/>
      <c r="N40" s="429"/>
      <c r="O40" s="429"/>
      <c r="P40" s="429"/>
      <c r="Q40" s="429"/>
      <c r="R40" s="429"/>
      <c r="S40" s="429"/>
      <c r="T40" s="429"/>
      <c r="U40" s="429"/>
      <c r="V40" s="430"/>
      <c r="W40" s="38"/>
    </row>
    <row r="41" spans="1:24" ht="13.5" customHeight="1" x14ac:dyDescent="0.15">
      <c r="A41" s="54" t="s">
        <v>46</v>
      </c>
      <c r="B41" s="431" t="s">
        <v>44</v>
      </c>
      <c r="C41" s="431"/>
      <c r="D41" s="431"/>
      <c r="E41" s="431"/>
      <c r="F41" s="79" t="s">
        <v>43</v>
      </c>
      <c r="G41" s="431" t="s">
        <v>50</v>
      </c>
      <c r="H41" s="431"/>
      <c r="I41" s="431"/>
      <c r="J41" s="431"/>
      <c r="K41" s="432" t="s">
        <v>47</v>
      </c>
      <c r="L41" s="432"/>
      <c r="M41" s="432" t="s">
        <v>48</v>
      </c>
      <c r="N41" s="432"/>
      <c r="O41" s="432"/>
      <c r="P41" s="432"/>
      <c r="Q41" s="79" t="s">
        <v>43</v>
      </c>
      <c r="R41" s="432" t="s">
        <v>49</v>
      </c>
      <c r="S41" s="432"/>
      <c r="T41" s="432"/>
      <c r="U41" s="432"/>
      <c r="V41" s="55" t="s">
        <v>45</v>
      </c>
    </row>
    <row r="42" spans="1:24" ht="21.75" customHeight="1" thickBot="1" x14ac:dyDescent="0.2">
      <c r="A42" s="186" t="s">
        <v>46</v>
      </c>
      <c r="B42" s="655" t="str">
        <f>IF($S$47=0,"",T32)</f>
        <v/>
      </c>
      <c r="C42" s="655"/>
      <c r="D42" s="655"/>
      <c r="E42" s="655"/>
      <c r="F42" s="656" t="s">
        <v>86</v>
      </c>
      <c r="G42" s="656"/>
      <c r="H42" s="655" t="str">
        <f>IF($S$47=0,"",T55)</f>
        <v/>
      </c>
      <c r="I42" s="655"/>
      <c r="J42" s="655"/>
      <c r="K42" s="657" t="s">
        <v>88</v>
      </c>
      <c r="L42" s="657"/>
      <c r="M42" s="651" t="str">
        <f>IF($S$47=0,"",T13)</f>
        <v/>
      </c>
      <c r="N42" s="651"/>
      <c r="O42" s="651"/>
      <c r="P42" s="651"/>
      <c r="Q42" s="656" t="s">
        <v>87</v>
      </c>
      <c r="R42" s="656"/>
      <c r="S42" s="651" t="str">
        <f>IF($S$47=0,"",S47)</f>
        <v/>
      </c>
      <c r="T42" s="651"/>
      <c r="U42" s="651"/>
      <c r="V42" s="187" t="s">
        <v>89</v>
      </c>
    </row>
    <row r="43" spans="1:24" ht="21.75" customHeight="1" thickBot="1" x14ac:dyDescent="0.2">
      <c r="A43" s="3"/>
      <c r="B43" s="80" t="s">
        <v>29</v>
      </c>
      <c r="C43" s="434" t="str">
        <f>IF(S47=0,"",TEXT(INT(X44),"[DBNum3]#,##0円 ")&amp;TEXT((X44-INT(X44))*100,"[DBNum3]00銭"))</f>
        <v/>
      </c>
      <c r="D43" s="435"/>
      <c r="E43" s="435"/>
      <c r="F43" s="435"/>
      <c r="G43" s="436"/>
      <c r="H43" s="16"/>
      <c r="I43" s="15"/>
      <c r="J43" s="15"/>
      <c r="K43" s="15"/>
      <c r="L43" s="15"/>
      <c r="M43" s="15"/>
      <c r="N43" s="15"/>
      <c r="O43" s="15"/>
      <c r="P43" s="15"/>
      <c r="Q43" s="15"/>
      <c r="R43" s="15"/>
      <c r="S43" s="15"/>
      <c r="T43" s="15"/>
      <c r="U43" s="15"/>
      <c r="V43" s="17"/>
    </row>
    <row r="44" spans="1:24" ht="21.75" customHeight="1" x14ac:dyDescent="0.15">
      <c r="A44" s="417" t="s">
        <v>58</v>
      </c>
      <c r="B44" s="418"/>
      <c r="C44" s="418"/>
      <c r="D44" s="418"/>
      <c r="E44" s="418"/>
      <c r="F44" s="418"/>
      <c r="G44" s="418"/>
      <c r="H44" s="418"/>
      <c r="I44" s="418"/>
      <c r="J44" s="418"/>
      <c r="K44" s="418"/>
      <c r="L44" s="418"/>
      <c r="M44" s="418"/>
      <c r="N44" s="418"/>
      <c r="O44" s="418"/>
      <c r="P44" s="418"/>
      <c r="Q44" s="418"/>
      <c r="R44" s="418"/>
      <c r="S44" s="418"/>
      <c r="T44" s="418"/>
      <c r="U44" s="418"/>
      <c r="V44" s="419"/>
      <c r="X44" s="83">
        <f>IF($S$47=0,0,ROUNDDOWN((B42-H42)/(M42-S42),2))</f>
        <v>0</v>
      </c>
    </row>
    <row r="45" spans="1:24" ht="14.1" customHeight="1" x14ac:dyDescent="0.15">
      <c r="A45" s="566" t="s">
        <v>10</v>
      </c>
      <c r="B45" s="567"/>
      <c r="C45" s="567"/>
      <c r="D45" s="567"/>
      <c r="E45" s="567"/>
      <c r="F45" s="568"/>
      <c r="G45" s="652">
        <f ca="1">IF($Y$10=1,$Y$11,$Y$14)</f>
        <v>46083</v>
      </c>
      <c r="H45" s="653"/>
      <c r="I45" s="653"/>
      <c r="J45" s="654"/>
      <c r="K45" s="652">
        <f ca="1">IF($X$10=1,$X$11,$X$14)</f>
        <v>46114</v>
      </c>
      <c r="L45" s="653"/>
      <c r="M45" s="653"/>
      <c r="N45" s="654"/>
      <c r="O45" s="652">
        <f ca="1">IF($W$10=1,$W$11,$W$14)</f>
        <v>46144</v>
      </c>
      <c r="P45" s="653"/>
      <c r="Q45" s="653"/>
      <c r="R45" s="654"/>
      <c r="S45" s="572" t="s">
        <v>14</v>
      </c>
      <c r="T45" s="573"/>
      <c r="U45" s="573"/>
      <c r="V45" s="574"/>
    </row>
    <row r="46" spans="1:24" ht="14.1" customHeight="1" x14ac:dyDescent="0.15">
      <c r="A46" s="569"/>
      <c r="B46" s="570"/>
      <c r="C46" s="570"/>
      <c r="D46" s="570"/>
      <c r="E46" s="570"/>
      <c r="F46" s="571"/>
      <c r="G46" s="644">
        <f ca="1">IF($Y$10=1,$Y$12,$Y$15)</f>
        <v>46113</v>
      </c>
      <c r="H46" s="645"/>
      <c r="I46" s="645"/>
      <c r="J46" s="646"/>
      <c r="K46" s="644">
        <f ca="1">IF($X$10=1,$X$12,$X$15)</f>
        <v>46143</v>
      </c>
      <c r="L46" s="645"/>
      <c r="M46" s="645"/>
      <c r="N46" s="646"/>
      <c r="O46" s="644">
        <f ca="1">IF($W$10=1,$W$12,$W$15)</f>
        <v>46173</v>
      </c>
      <c r="P46" s="645"/>
      <c r="Q46" s="645"/>
      <c r="R46" s="646"/>
      <c r="S46" s="575"/>
      <c r="T46" s="576"/>
      <c r="U46" s="576"/>
      <c r="V46" s="577"/>
    </row>
    <row r="47" spans="1:24" ht="20.100000000000001" customHeight="1" x14ac:dyDescent="0.15">
      <c r="A47" s="581" t="s">
        <v>108</v>
      </c>
      <c r="B47" s="582"/>
      <c r="C47" s="582"/>
      <c r="D47" s="582"/>
      <c r="E47" s="582"/>
      <c r="F47" s="583"/>
      <c r="G47" s="647"/>
      <c r="H47" s="648"/>
      <c r="I47" s="648"/>
      <c r="J47" s="143" t="s">
        <v>73</v>
      </c>
      <c r="K47" s="647"/>
      <c r="L47" s="648"/>
      <c r="M47" s="648"/>
      <c r="N47" s="143" t="s">
        <v>73</v>
      </c>
      <c r="O47" s="647"/>
      <c r="P47" s="648"/>
      <c r="Q47" s="648"/>
      <c r="R47" s="143" t="s">
        <v>73</v>
      </c>
      <c r="S47" s="649">
        <f>SUM(G47,K47,O47)</f>
        <v>0</v>
      </c>
      <c r="T47" s="650"/>
      <c r="U47" s="650"/>
      <c r="V47" s="188" t="s">
        <v>73</v>
      </c>
    </row>
    <row r="48" spans="1:24" ht="21.75" customHeight="1" x14ac:dyDescent="0.15">
      <c r="A48" s="405" t="s">
        <v>16</v>
      </c>
      <c r="B48" s="637" t="s">
        <v>16</v>
      </c>
      <c r="C48" s="638"/>
      <c r="D48" s="638"/>
      <c r="E48" s="638"/>
      <c r="F48" s="639"/>
      <c r="G48" s="640"/>
      <c r="H48" s="641"/>
      <c r="I48" s="641"/>
      <c r="J48" s="189" t="s">
        <v>15</v>
      </c>
      <c r="K48" s="640"/>
      <c r="L48" s="641"/>
      <c r="M48" s="641"/>
      <c r="N48" s="189" t="s">
        <v>15</v>
      </c>
      <c r="O48" s="640"/>
      <c r="P48" s="641"/>
      <c r="Q48" s="641"/>
      <c r="R48" s="189" t="s">
        <v>15</v>
      </c>
      <c r="S48" s="642">
        <f t="shared" ref="S48:S54" si="3">SUM(G48,K48,O48)</f>
        <v>0</v>
      </c>
      <c r="T48" s="643"/>
      <c r="U48" s="643"/>
      <c r="V48" s="158" t="s">
        <v>15</v>
      </c>
    </row>
    <row r="49" spans="1:26" ht="21.75" customHeight="1" x14ac:dyDescent="0.15">
      <c r="A49" s="406"/>
      <c r="B49" s="627" t="s">
        <v>13</v>
      </c>
      <c r="C49" s="628"/>
      <c r="D49" s="628"/>
      <c r="E49" s="628"/>
      <c r="F49" s="629"/>
      <c r="G49" s="620"/>
      <c r="H49" s="621"/>
      <c r="I49" s="621"/>
      <c r="J49" s="147" t="s">
        <v>15</v>
      </c>
      <c r="K49" s="620"/>
      <c r="L49" s="621"/>
      <c r="M49" s="621"/>
      <c r="N49" s="147" t="s">
        <v>15</v>
      </c>
      <c r="O49" s="620"/>
      <c r="P49" s="621"/>
      <c r="Q49" s="621"/>
      <c r="R49" s="147" t="s">
        <v>15</v>
      </c>
      <c r="S49" s="622">
        <f t="shared" si="3"/>
        <v>0</v>
      </c>
      <c r="T49" s="623"/>
      <c r="U49" s="623"/>
      <c r="V49" s="148" t="s">
        <v>15</v>
      </c>
    </row>
    <row r="50" spans="1:26" ht="21.75" customHeight="1" x14ac:dyDescent="0.15">
      <c r="A50" s="406"/>
      <c r="B50" s="627" t="s">
        <v>13</v>
      </c>
      <c r="C50" s="628"/>
      <c r="D50" s="628"/>
      <c r="E50" s="628"/>
      <c r="F50" s="629"/>
      <c r="G50" s="620"/>
      <c r="H50" s="621"/>
      <c r="I50" s="621"/>
      <c r="J50" s="147" t="s">
        <v>15</v>
      </c>
      <c r="K50" s="620"/>
      <c r="L50" s="621"/>
      <c r="M50" s="621"/>
      <c r="N50" s="147" t="s">
        <v>15</v>
      </c>
      <c r="O50" s="620"/>
      <c r="P50" s="621"/>
      <c r="Q50" s="621"/>
      <c r="R50" s="147" t="s">
        <v>15</v>
      </c>
      <c r="S50" s="622">
        <f t="shared" si="3"/>
        <v>0</v>
      </c>
      <c r="T50" s="623"/>
      <c r="U50" s="623"/>
      <c r="V50" s="148" t="s">
        <v>15</v>
      </c>
    </row>
    <row r="51" spans="1:26" ht="21.75" customHeight="1" x14ac:dyDescent="0.15">
      <c r="A51" s="406"/>
      <c r="B51" s="627" t="s">
        <v>13</v>
      </c>
      <c r="C51" s="628"/>
      <c r="D51" s="628"/>
      <c r="E51" s="628"/>
      <c r="F51" s="629"/>
      <c r="G51" s="620"/>
      <c r="H51" s="621"/>
      <c r="I51" s="621"/>
      <c r="J51" s="147" t="s">
        <v>15</v>
      </c>
      <c r="K51" s="620"/>
      <c r="L51" s="621"/>
      <c r="M51" s="621"/>
      <c r="N51" s="147" t="s">
        <v>15</v>
      </c>
      <c r="O51" s="620"/>
      <c r="P51" s="621"/>
      <c r="Q51" s="621"/>
      <c r="R51" s="147" t="s">
        <v>15</v>
      </c>
      <c r="S51" s="622">
        <f t="shared" si="3"/>
        <v>0</v>
      </c>
      <c r="T51" s="623"/>
      <c r="U51" s="623"/>
      <c r="V51" s="148" t="s">
        <v>15</v>
      </c>
    </row>
    <row r="52" spans="1:26" ht="21.75" customHeight="1" x14ac:dyDescent="0.15">
      <c r="A52" s="406"/>
      <c r="B52" s="627" t="s">
        <v>13</v>
      </c>
      <c r="C52" s="628"/>
      <c r="D52" s="628"/>
      <c r="E52" s="628"/>
      <c r="F52" s="629"/>
      <c r="G52" s="620"/>
      <c r="H52" s="621"/>
      <c r="I52" s="621"/>
      <c r="J52" s="147" t="s">
        <v>15</v>
      </c>
      <c r="K52" s="620"/>
      <c r="L52" s="621"/>
      <c r="M52" s="621"/>
      <c r="N52" s="147" t="s">
        <v>15</v>
      </c>
      <c r="O52" s="620"/>
      <c r="P52" s="621"/>
      <c r="Q52" s="621"/>
      <c r="R52" s="147" t="s">
        <v>15</v>
      </c>
      <c r="S52" s="622">
        <f t="shared" si="3"/>
        <v>0</v>
      </c>
      <c r="T52" s="623"/>
      <c r="U52" s="623"/>
      <c r="V52" s="148" t="s">
        <v>15</v>
      </c>
    </row>
    <row r="53" spans="1:26" ht="21.75" customHeight="1" x14ac:dyDescent="0.15">
      <c r="A53" s="406"/>
      <c r="B53" s="627" t="s">
        <v>13</v>
      </c>
      <c r="C53" s="628"/>
      <c r="D53" s="628"/>
      <c r="E53" s="628"/>
      <c r="F53" s="629"/>
      <c r="G53" s="620"/>
      <c r="H53" s="621"/>
      <c r="I53" s="621"/>
      <c r="J53" s="147" t="s">
        <v>15</v>
      </c>
      <c r="K53" s="620"/>
      <c r="L53" s="621"/>
      <c r="M53" s="621"/>
      <c r="N53" s="147" t="s">
        <v>15</v>
      </c>
      <c r="O53" s="620"/>
      <c r="P53" s="621"/>
      <c r="Q53" s="621"/>
      <c r="R53" s="147" t="s">
        <v>15</v>
      </c>
      <c r="S53" s="622">
        <f t="shared" si="3"/>
        <v>0</v>
      </c>
      <c r="T53" s="623"/>
      <c r="U53" s="623"/>
      <c r="V53" s="148" t="s">
        <v>15</v>
      </c>
    </row>
    <row r="54" spans="1:26" ht="21.75" customHeight="1" thickBot="1" x14ac:dyDescent="0.2">
      <c r="A54" s="406"/>
      <c r="B54" s="630" t="s">
        <v>13</v>
      </c>
      <c r="C54" s="631"/>
      <c r="D54" s="631"/>
      <c r="E54" s="631"/>
      <c r="F54" s="632"/>
      <c r="G54" s="633"/>
      <c r="H54" s="634"/>
      <c r="I54" s="634"/>
      <c r="J54" s="149" t="s">
        <v>15</v>
      </c>
      <c r="K54" s="633"/>
      <c r="L54" s="634"/>
      <c r="M54" s="634"/>
      <c r="N54" s="149" t="s">
        <v>15</v>
      </c>
      <c r="O54" s="633"/>
      <c r="P54" s="634"/>
      <c r="Q54" s="634"/>
      <c r="R54" s="149" t="s">
        <v>15</v>
      </c>
      <c r="S54" s="635">
        <f t="shared" si="3"/>
        <v>0</v>
      </c>
      <c r="T54" s="636"/>
      <c r="U54" s="636"/>
      <c r="V54" s="150" t="s">
        <v>15</v>
      </c>
    </row>
    <row r="55" spans="1:26" ht="21.75" customHeight="1" thickTop="1" thickBot="1" x14ac:dyDescent="0.2">
      <c r="A55" s="407"/>
      <c r="B55" s="411" t="s">
        <v>14</v>
      </c>
      <c r="C55" s="412"/>
      <c r="D55" s="412"/>
      <c r="E55" s="412"/>
      <c r="F55" s="413"/>
      <c r="G55" s="624">
        <f>SUM(G48:I54)</f>
        <v>0</v>
      </c>
      <c r="H55" s="625"/>
      <c r="I55" s="625"/>
      <c r="J55" s="151" t="s">
        <v>15</v>
      </c>
      <c r="K55" s="624">
        <f>SUM(K48:M54)</f>
        <v>0</v>
      </c>
      <c r="L55" s="625"/>
      <c r="M55" s="625"/>
      <c r="N55" s="151" t="s">
        <v>15</v>
      </c>
      <c r="O55" s="624">
        <f>SUM(O48:Q54)</f>
        <v>0</v>
      </c>
      <c r="P55" s="625"/>
      <c r="Q55" s="625"/>
      <c r="R55" s="151" t="s">
        <v>15</v>
      </c>
      <c r="S55" s="152" t="s">
        <v>23</v>
      </c>
      <c r="T55" s="626">
        <f>SUM(S48:U54)</f>
        <v>0</v>
      </c>
      <c r="U55" s="626"/>
      <c r="V55" s="153" t="s">
        <v>15</v>
      </c>
    </row>
    <row r="56" spans="1:26" ht="5.25" customHeight="1" thickBot="1" x14ac:dyDescent="0.2">
      <c r="A56" s="29"/>
      <c r="B56" s="29"/>
      <c r="C56" s="29"/>
      <c r="D56" s="29"/>
      <c r="E56" s="29"/>
      <c r="F56" s="29"/>
      <c r="G56" s="29"/>
      <c r="H56" s="27"/>
      <c r="I56" s="28"/>
      <c r="J56" s="28"/>
      <c r="K56" s="28"/>
      <c r="L56" s="28"/>
      <c r="M56" s="28"/>
      <c r="N56" s="28"/>
      <c r="O56" s="28"/>
      <c r="P56" s="28"/>
      <c r="Q56" s="28"/>
      <c r="R56" s="28"/>
      <c r="S56" s="28"/>
      <c r="T56" s="28"/>
      <c r="U56" s="28"/>
      <c r="V56" s="28"/>
    </row>
    <row r="57" spans="1:26" ht="21.75" customHeight="1" x14ac:dyDescent="0.15">
      <c r="A57" s="281" t="s">
        <v>59</v>
      </c>
      <c r="B57" s="282"/>
      <c r="C57" s="282"/>
      <c r="D57" s="282"/>
      <c r="E57" s="282"/>
      <c r="F57" s="282"/>
      <c r="G57" s="282"/>
      <c r="H57" s="283" t="str">
        <f ca="1">IF($F$6&gt;=$W$60,"※雇入後１年未満ですので⑩欄を記載してください。","")</f>
        <v/>
      </c>
      <c r="I57" s="283"/>
      <c r="J57" s="283"/>
      <c r="K57" s="283"/>
      <c r="L57" s="283"/>
      <c r="M57" s="283"/>
      <c r="N57" s="283"/>
      <c r="O57" s="283"/>
      <c r="P57" s="283"/>
      <c r="Q57" s="283"/>
      <c r="R57" s="283"/>
      <c r="S57" s="283"/>
      <c r="T57" s="283"/>
      <c r="U57" s="283"/>
      <c r="V57" s="284"/>
    </row>
    <row r="58" spans="1:26" ht="21.75" customHeight="1" x14ac:dyDescent="0.15">
      <c r="A58" s="395" t="s">
        <v>69</v>
      </c>
      <c r="B58" s="303"/>
      <c r="C58" s="303"/>
      <c r="D58" s="303"/>
      <c r="E58" s="303"/>
      <c r="F58" s="303"/>
      <c r="G58" s="396"/>
      <c r="H58" s="615"/>
      <c r="I58" s="615"/>
      <c r="J58" s="615"/>
      <c r="K58" s="615"/>
      <c r="L58" s="615"/>
      <c r="M58" s="615"/>
      <c r="N58" s="615"/>
      <c r="O58" s="615"/>
      <c r="P58" s="615"/>
      <c r="Q58" s="615"/>
      <c r="R58" s="615"/>
      <c r="S58" s="615"/>
      <c r="T58" s="615"/>
      <c r="U58" s="615"/>
      <c r="V58" s="616"/>
    </row>
    <row r="59" spans="1:26" ht="21.75" customHeight="1" thickBot="1" x14ac:dyDescent="0.2">
      <c r="A59" s="392" t="s">
        <v>70</v>
      </c>
      <c r="B59" s="393"/>
      <c r="C59" s="394"/>
      <c r="D59" s="302" t="s">
        <v>56</v>
      </c>
      <c r="E59" s="303"/>
      <c r="F59" s="303"/>
      <c r="G59" s="303"/>
      <c r="H59" s="303"/>
      <c r="I59" s="303"/>
      <c r="J59" s="303"/>
      <c r="K59" s="303"/>
      <c r="L59" s="303"/>
      <c r="M59" s="303"/>
      <c r="N59" s="303"/>
      <c r="O59" s="303"/>
      <c r="P59" s="303"/>
      <c r="Q59" s="303"/>
      <c r="R59" s="303"/>
      <c r="S59" s="303"/>
      <c r="T59" s="303"/>
      <c r="U59" s="303"/>
      <c r="V59" s="304"/>
    </row>
    <row r="60" spans="1:26" ht="21.75" customHeight="1" thickBot="1" x14ac:dyDescent="0.2">
      <c r="A60" s="190" t="s">
        <v>120</v>
      </c>
      <c r="B60" s="198">
        <f>COUNTA(G61:R61)</f>
        <v>0</v>
      </c>
      <c r="C60" s="191" t="s">
        <v>119</v>
      </c>
      <c r="D60" s="389" t="s">
        <v>54</v>
      </c>
      <c r="E60" s="390"/>
      <c r="F60" s="391"/>
      <c r="G60" s="617" t="s">
        <v>117</v>
      </c>
      <c r="H60" s="618"/>
      <c r="I60" s="619"/>
      <c r="J60" s="617" t="s">
        <v>117</v>
      </c>
      <c r="K60" s="618"/>
      <c r="L60" s="619"/>
      <c r="M60" s="617" t="s">
        <v>117</v>
      </c>
      <c r="N60" s="618"/>
      <c r="O60" s="619"/>
      <c r="P60" s="617" t="s">
        <v>117</v>
      </c>
      <c r="Q60" s="618"/>
      <c r="R60" s="619"/>
      <c r="S60" s="294" t="s">
        <v>57</v>
      </c>
      <c r="T60" s="295"/>
      <c r="U60" s="295"/>
      <c r="V60" s="296"/>
      <c r="W60" s="139">
        <f ca="1">DATE(YEAR($R$4)-1,MONTH($R$4),DAY($R$4))</f>
        <v>45823</v>
      </c>
      <c r="X60" s="140" t="s">
        <v>125</v>
      </c>
      <c r="Z60" s="138">
        <f>COUNTA(G61:R61)</f>
        <v>0</v>
      </c>
    </row>
    <row r="61" spans="1:26" ht="21.75" customHeight="1" thickTop="1" thickBot="1" x14ac:dyDescent="0.2">
      <c r="A61" s="192" t="s">
        <v>121</v>
      </c>
      <c r="B61" s="199"/>
      <c r="C61" s="193" t="s">
        <v>118</v>
      </c>
      <c r="D61" s="297" t="s">
        <v>55</v>
      </c>
      <c r="E61" s="298"/>
      <c r="F61" s="299"/>
      <c r="G61" s="605"/>
      <c r="H61" s="606"/>
      <c r="I61" s="607"/>
      <c r="J61" s="608"/>
      <c r="K61" s="609"/>
      <c r="L61" s="610"/>
      <c r="M61" s="611"/>
      <c r="N61" s="611"/>
      <c r="O61" s="611"/>
      <c r="P61" s="611"/>
      <c r="Q61" s="611"/>
      <c r="R61" s="612"/>
      <c r="S61" s="613">
        <f>SUM(G61:R61)</f>
        <v>0</v>
      </c>
      <c r="T61" s="614"/>
      <c r="U61" s="614"/>
      <c r="V61" s="37" t="s">
        <v>72</v>
      </c>
      <c r="Z61" s="138">
        <f>SUM(B60:B61)</f>
        <v>0</v>
      </c>
    </row>
    <row r="62" spans="1:26" ht="5.25" customHeight="1" thickBot="1" x14ac:dyDescent="0.2">
      <c r="A62" s="29"/>
      <c r="B62" s="29"/>
      <c r="C62" s="29"/>
      <c r="D62" s="29"/>
      <c r="E62" s="29"/>
      <c r="F62" s="29"/>
      <c r="G62" s="29"/>
      <c r="H62" s="27"/>
      <c r="I62" s="28"/>
      <c r="J62" s="28"/>
      <c r="K62" s="28"/>
      <c r="L62" s="28"/>
      <c r="M62" s="28"/>
      <c r="N62" s="28"/>
      <c r="O62" s="28"/>
      <c r="P62" s="28"/>
      <c r="Q62" s="28"/>
      <c r="R62" s="28"/>
      <c r="S62" s="30"/>
      <c r="T62" s="30"/>
      <c r="U62" s="30"/>
      <c r="V62" s="30"/>
    </row>
    <row r="63" spans="1:26" ht="21.75" customHeight="1" x14ac:dyDescent="0.15">
      <c r="A63" s="281" t="s">
        <v>128</v>
      </c>
      <c r="B63" s="282"/>
      <c r="C63" s="282"/>
      <c r="D63" s="282"/>
      <c r="E63" s="282"/>
      <c r="F63" s="282"/>
      <c r="G63" s="282"/>
      <c r="H63" s="282"/>
      <c r="I63" s="282"/>
      <c r="J63" s="282"/>
      <c r="K63" s="282"/>
      <c r="L63" s="282"/>
      <c r="M63" s="282"/>
      <c r="N63" s="282"/>
      <c r="O63" s="282"/>
      <c r="P63" s="285" t="str">
        <f ca="1">IF($F$6&gt;=$W$60,"※雇入後１年未満ですので、この⑩欄を記載してください。","")</f>
        <v/>
      </c>
      <c r="Q63" s="285"/>
      <c r="R63" s="285"/>
      <c r="S63" s="285"/>
      <c r="T63" s="285"/>
      <c r="U63" s="285"/>
      <c r="V63" s="286"/>
    </row>
    <row r="64" spans="1:26" ht="21.75" customHeight="1" x14ac:dyDescent="0.15">
      <c r="A64" s="364" t="s">
        <v>105</v>
      </c>
      <c r="B64" s="365"/>
      <c r="C64" s="365"/>
      <c r="D64" s="365"/>
      <c r="E64" s="365"/>
      <c r="F64" s="365"/>
      <c r="G64" s="365"/>
      <c r="H64" s="365"/>
      <c r="I64" s="365"/>
      <c r="J64" s="365"/>
      <c r="K64" s="365"/>
      <c r="L64" s="365"/>
      <c r="M64" s="365"/>
      <c r="N64" s="365"/>
      <c r="O64" s="365"/>
      <c r="P64" s="365"/>
      <c r="Q64" s="365"/>
      <c r="R64" s="365"/>
      <c r="S64" s="365"/>
      <c r="T64" s="365"/>
      <c r="U64" s="365"/>
      <c r="V64" s="366"/>
    </row>
    <row r="65" spans="1:22" ht="21.75" customHeight="1" x14ac:dyDescent="0.15">
      <c r="A65" s="367"/>
      <c r="B65" s="368"/>
      <c r="C65" s="368"/>
      <c r="D65" s="368"/>
      <c r="E65" s="368"/>
      <c r="F65" s="368"/>
      <c r="G65" s="368"/>
      <c r="H65" s="368"/>
      <c r="I65" s="368"/>
      <c r="J65" s="368"/>
      <c r="K65" s="368"/>
      <c r="L65" s="368"/>
      <c r="M65" s="368"/>
      <c r="N65" s="368"/>
      <c r="O65" s="368"/>
      <c r="P65" s="368"/>
      <c r="Q65" s="368"/>
      <c r="R65" s="368"/>
      <c r="S65" s="368"/>
      <c r="T65" s="368"/>
      <c r="U65" s="368"/>
      <c r="V65" s="369"/>
    </row>
    <row r="66" spans="1:22" ht="21.75" customHeight="1" x14ac:dyDescent="0.15">
      <c r="A66" s="33"/>
      <c r="B66" s="363" t="s">
        <v>60</v>
      </c>
      <c r="C66" s="363"/>
      <c r="D66" s="363"/>
      <c r="E66" s="363"/>
      <c r="F66" s="363"/>
      <c r="G66" s="363"/>
      <c r="H66" s="363"/>
      <c r="I66" s="363"/>
      <c r="J66" s="363"/>
      <c r="K66" s="603" t="str">
        <f>IF(K68="","",SUM(K68,K69))</f>
        <v/>
      </c>
      <c r="L66" s="604"/>
      <c r="M66" s="604"/>
      <c r="N66" s="194" t="s">
        <v>104</v>
      </c>
      <c r="O66" s="32"/>
      <c r="P66" s="32"/>
      <c r="Q66" s="32"/>
      <c r="R66" s="32"/>
      <c r="S66" s="32"/>
      <c r="T66" s="32"/>
      <c r="U66" s="32"/>
      <c r="V66" s="34"/>
    </row>
    <row r="67" spans="1:22" ht="21.75" customHeight="1" x14ac:dyDescent="0.15">
      <c r="A67" s="2"/>
      <c r="B67" s="363" t="s">
        <v>61</v>
      </c>
      <c r="C67" s="363"/>
      <c r="D67" s="363"/>
      <c r="E67" s="363"/>
      <c r="F67" s="363"/>
      <c r="G67" s="363"/>
      <c r="H67" s="363"/>
      <c r="I67" s="363"/>
      <c r="J67" s="363"/>
      <c r="K67" s="370"/>
      <c r="L67" s="371"/>
      <c r="M67" s="371"/>
      <c r="N67" s="372"/>
      <c r="O67" s="26"/>
      <c r="P67" s="26"/>
      <c r="Q67" s="26"/>
      <c r="R67" s="26"/>
      <c r="S67" s="26"/>
      <c r="T67" s="26"/>
      <c r="U67" s="26"/>
      <c r="V67" s="14"/>
    </row>
    <row r="68" spans="1:22" ht="21.75" customHeight="1" x14ac:dyDescent="0.15">
      <c r="A68" s="2"/>
      <c r="B68" s="359" t="s">
        <v>126</v>
      </c>
      <c r="C68" s="360"/>
      <c r="D68" s="360"/>
      <c r="E68" s="360"/>
      <c r="F68" s="360"/>
      <c r="G68" s="360"/>
      <c r="H68" s="360"/>
      <c r="I68" s="360"/>
      <c r="J68" s="360"/>
      <c r="K68" s="598"/>
      <c r="L68" s="599"/>
      <c r="M68" s="599"/>
      <c r="N68" s="195" t="s">
        <v>104</v>
      </c>
      <c r="O68" s="361" t="s">
        <v>62</v>
      </c>
      <c r="P68" s="362"/>
      <c r="Q68" s="362"/>
      <c r="R68" s="600"/>
      <c r="S68" s="600"/>
      <c r="T68" s="600"/>
      <c r="U68" s="600"/>
      <c r="V68" s="14" t="s">
        <v>45</v>
      </c>
    </row>
    <row r="69" spans="1:22" ht="21.75" customHeight="1" x14ac:dyDescent="0.15">
      <c r="A69" s="2"/>
      <c r="B69" s="360" t="s">
        <v>127</v>
      </c>
      <c r="C69" s="360"/>
      <c r="D69" s="360"/>
      <c r="E69" s="360"/>
      <c r="F69" s="360"/>
      <c r="G69" s="360"/>
      <c r="H69" s="360"/>
      <c r="I69" s="360"/>
      <c r="J69" s="360"/>
      <c r="K69" s="601"/>
      <c r="L69" s="602"/>
      <c r="M69" s="602"/>
      <c r="N69" s="196" t="s">
        <v>104</v>
      </c>
      <c r="O69" s="26"/>
      <c r="P69" s="26"/>
      <c r="Q69" s="26"/>
      <c r="R69" s="380"/>
      <c r="S69" s="380"/>
      <c r="T69" s="380"/>
      <c r="U69" s="380"/>
      <c r="V69" s="14"/>
    </row>
    <row r="70" spans="1:22" ht="21.75" customHeight="1" x14ac:dyDescent="0.15">
      <c r="A70" s="2"/>
      <c r="B70" s="363" t="s">
        <v>63</v>
      </c>
      <c r="C70" s="363"/>
      <c r="D70" s="363"/>
      <c r="E70" s="363"/>
      <c r="F70" s="363"/>
      <c r="G70" s="363"/>
      <c r="H70" s="363"/>
      <c r="I70" s="363"/>
      <c r="J70" s="363"/>
      <c r="K70" s="26"/>
      <c r="L70" s="26"/>
      <c r="M70" s="26"/>
      <c r="N70" s="26"/>
      <c r="O70" s="26"/>
      <c r="P70" s="26"/>
      <c r="Q70" s="26"/>
      <c r="R70" s="26"/>
      <c r="S70" s="26"/>
      <c r="T70" s="26"/>
      <c r="U70" s="26"/>
      <c r="V70" s="14"/>
    </row>
    <row r="71" spans="1:22" ht="21.75" customHeight="1" x14ac:dyDescent="0.15">
      <c r="A71" s="2"/>
      <c r="B71" s="596"/>
      <c r="C71" s="596"/>
      <c r="D71" s="596"/>
      <c r="E71" s="596"/>
      <c r="F71" s="596"/>
      <c r="G71" s="596"/>
      <c r="H71" s="596"/>
      <c r="I71" s="596"/>
      <c r="J71" s="596"/>
      <c r="K71" s="596"/>
      <c r="L71" s="596"/>
      <c r="M71" s="596"/>
      <c r="N71" s="596"/>
      <c r="O71" s="596"/>
      <c r="P71" s="596"/>
      <c r="Q71" s="596"/>
      <c r="R71" s="596"/>
      <c r="S71" s="596"/>
      <c r="T71" s="596"/>
      <c r="U71" s="596"/>
      <c r="V71" s="14"/>
    </row>
    <row r="72" spans="1:22" ht="21.75" customHeight="1" x14ac:dyDescent="0.15">
      <c r="A72" s="2"/>
      <c r="B72" s="597"/>
      <c r="C72" s="597"/>
      <c r="D72" s="597"/>
      <c r="E72" s="597"/>
      <c r="F72" s="597"/>
      <c r="G72" s="597"/>
      <c r="H72" s="597"/>
      <c r="I72" s="597"/>
      <c r="J72" s="597"/>
      <c r="K72" s="597"/>
      <c r="L72" s="597"/>
      <c r="M72" s="597"/>
      <c r="N72" s="597"/>
      <c r="O72" s="597"/>
      <c r="P72" s="597"/>
      <c r="Q72" s="597"/>
      <c r="R72" s="597"/>
      <c r="S72" s="597"/>
      <c r="T72" s="597"/>
      <c r="U72" s="597"/>
      <c r="V72" s="14"/>
    </row>
    <row r="73" spans="1:22" ht="21.75" customHeight="1" x14ac:dyDescent="0.15">
      <c r="A73" s="2"/>
      <c r="B73" s="597"/>
      <c r="C73" s="597"/>
      <c r="D73" s="597"/>
      <c r="E73" s="597"/>
      <c r="F73" s="597"/>
      <c r="G73" s="597"/>
      <c r="H73" s="597"/>
      <c r="I73" s="597"/>
      <c r="J73" s="597"/>
      <c r="K73" s="597"/>
      <c r="L73" s="597"/>
      <c r="M73" s="597"/>
      <c r="N73" s="597"/>
      <c r="O73" s="597"/>
      <c r="P73" s="597"/>
      <c r="Q73" s="597"/>
      <c r="R73" s="597"/>
      <c r="S73" s="597"/>
      <c r="T73" s="597"/>
      <c r="U73" s="597"/>
      <c r="V73" s="14"/>
    </row>
    <row r="74" spans="1:22" ht="21.75" customHeight="1" x14ac:dyDescent="0.15">
      <c r="A74" s="2"/>
      <c r="B74" s="597"/>
      <c r="C74" s="597"/>
      <c r="D74" s="597"/>
      <c r="E74" s="597"/>
      <c r="F74" s="597"/>
      <c r="G74" s="597"/>
      <c r="H74" s="597"/>
      <c r="I74" s="597"/>
      <c r="J74" s="597"/>
      <c r="K74" s="597"/>
      <c r="L74" s="597"/>
      <c r="M74" s="597"/>
      <c r="N74" s="597"/>
      <c r="O74" s="597"/>
      <c r="P74" s="597"/>
      <c r="Q74" s="597"/>
      <c r="R74" s="597"/>
      <c r="S74" s="597"/>
      <c r="T74" s="597"/>
      <c r="U74" s="597"/>
      <c r="V74" s="14"/>
    </row>
    <row r="75" spans="1:22" ht="21.75" customHeight="1" thickBot="1" x14ac:dyDescent="0.2">
      <c r="A75" s="3"/>
      <c r="B75" s="85"/>
      <c r="C75" s="85"/>
      <c r="D75" s="85"/>
      <c r="E75" s="85"/>
      <c r="F75" s="85"/>
      <c r="G75" s="85"/>
      <c r="H75" s="85"/>
      <c r="I75" s="85"/>
      <c r="J75" s="85"/>
      <c r="K75" s="85"/>
      <c r="L75" s="85"/>
      <c r="M75" s="85"/>
      <c r="N75" s="85"/>
      <c r="O75" s="85"/>
      <c r="P75" s="85"/>
      <c r="Q75" s="85"/>
      <c r="R75" s="85"/>
      <c r="S75" s="85"/>
      <c r="T75" s="85"/>
      <c r="U75" s="85"/>
      <c r="V75" s="17"/>
    </row>
    <row r="76" spans="1:22" ht="21.75" customHeight="1" x14ac:dyDescent="0.15">
      <c r="A76" s="385" t="s">
        <v>130</v>
      </c>
      <c r="B76" s="385"/>
      <c r="C76" s="385"/>
      <c r="D76" s="385"/>
      <c r="E76" s="385"/>
      <c r="F76" s="385"/>
      <c r="G76" s="385"/>
      <c r="H76" s="385"/>
      <c r="I76" s="385"/>
      <c r="J76" s="385"/>
      <c r="K76" s="385"/>
      <c r="L76" s="385"/>
      <c r="M76" s="385"/>
      <c r="N76" s="385"/>
      <c r="O76" s="385"/>
      <c r="P76" s="385"/>
      <c r="Q76" s="385"/>
      <c r="R76" s="385"/>
      <c r="S76" s="385"/>
      <c r="T76" s="385"/>
      <c r="U76" s="385"/>
      <c r="V76" s="385"/>
    </row>
    <row r="77" spans="1:22" ht="21.75" customHeight="1" x14ac:dyDescent="0.15">
      <c r="A77" s="386" t="s">
        <v>178</v>
      </c>
      <c r="B77" s="386"/>
      <c r="C77" s="386"/>
      <c r="D77" s="386"/>
      <c r="E77" s="386"/>
      <c r="F77" s="386"/>
      <c r="G77" s="386"/>
      <c r="H77" s="386"/>
      <c r="I77" s="386"/>
      <c r="J77" s="386"/>
    </row>
    <row r="78" spans="1:22" ht="21.75" customHeight="1" x14ac:dyDescent="0.15">
      <c r="E78" s="387" t="s">
        <v>181</v>
      </c>
      <c r="F78" s="387"/>
      <c r="G78" s="200"/>
      <c r="H78" s="1" t="s">
        <v>64</v>
      </c>
      <c r="I78" s="200"/>
      <c r="J78" s="1" t="s">
        <v>65</v>
      </c>
      <c r="K78" s="200"/>
      <c r="L78" s="1" t="s">
        <v>66</v>
      </c>
    </row>
    <row r="79" spans="1:22" ht="30" customHeight="1" x14ac:dyDescent="0.15">
      <c r="C79" s="381" t="s">
        <v>129</v>
      </c>
      <c r="D79" s="381"/>
      <c r="E79" s="381"/>
      <c r="F79" s="381"/>
      <c r="G79" s="381"/>
      <c r="H79" s="381"/>
      <c r="I79" s="381"/>
      <c r="J79" s="594"/>
      <c r="K79" s="594"/>
      <c r="L79" s="594"/>
      <c r="M79" s="594"/>
      <c r="N79" s="594"/>
      <c r="O79" s="594"/>
      <c r="P79" s="594"/>
      <c r="Q79" s="594"/>
      <c r="R79" s="594"/>
      <c r="S79" s="594"/>
      <c r="T79" s="594"/>
      <c r="U79" s="595"/>
    </row>
    <row r="80" spans="1:22" ht="30" customHeight="1" x14ac:dyDescent="0.15">
      <c r="C80" s="381" t="s">
        <v>67</v>
      </c>
      <c r="D80" s="381"/>
      <c r="E80" s="381"/>
      <c r="F80" s="381"/>
      <c r="G80" s="381"/>
      <c r="H80" s="381"/>
      <c r="I80" s="381"/>
      <c r="J80" s="594"/>
      <c r="K80" s="594"/>
      <c r="L80" s="594"/>
      <c r="M80" s="594"/>
      <c r="N80" s="594"/>
      <c r="O80" s="594"/>
      <c r="P80" s="594"/>
      <c r="Q80" s="594"/>
      <c r="R80" s="594"/>
      <c r="S80" s="594"/>
      <c r="T80" s="594"/>
      <c r="U80" s="595"/>
    </row>
    <row r="81" spans="3:20" ht="30" customHeight="1" x14ac:dyDescent="0.15">
      <c r="C81" s="381" t="s">
        <v>68</v>
      </c>
      <c r="D81" s="381"/>
      <c r="E81" s="381"/>
      <c r="F81" s="381"/>
      <c r="G81" s="381"/>
      <c r="H81" s="381"/>
      <c r="I81" s="381"/>
      <c r="J81" s="594"/>
      <c r="K81" s="594"/>
      <c r="L81" s="594"/>
      <c r="M81" s="594"/>
      <c r="N81" s="594"/>
      <c r="O81" s="594"/>
      <c r="P81" s="594"/>
      <c r="Q81" s="594"/>
      <c r="R81" s="594"/>
      <c r="S81" s="594"/>
      <c r="T81" s="142"/>
    </row>
  </sheetData>
  <dataConsolidate/>
  <mergeCells count="272">
    <mergeCell ref="R4:V5"/>
    <mergeCell ref="A5:B5"/>
    <mergeCell ref="D5:E5"/>
    <mergeCell ref="F5:I5"/>
    <mergeCell ref="J5:K5"/>
    <mergeCell ref="L5:Q5"/>
    <mergeCell ref="A1:V1"/>
    <mergeCell ref="A2:V2"/>
    <mergeCell ref="A3:K3"/>
    <mergeCell ref="L3:Q3"/>
    <mergeCell ref="R3:V3"/>
    <mergeCell ref="A4:B4"/>
    <mergeCell ref="D4:E4"/>
    <mergeCell ref="F4:I4"/>
    <mergeCell ref="J4:K4"/>
    <mergeCell ref="L4:Q4"/>
    <mergeCell ref="A6:E6"/>
    <mergeCell ref="F6:K6"/>
    <mergeCell ref="L6:P6"/>
    <mergeCell ref="Q6:V6"/>
    <mergeCell ref="A7:E7"/>
    <mergeCell ref="F7:K7"/>
    <mergeCell ref="L7:P7"/>
    <mergeCell ref="Q7:R7"/>
    <mergeCell ref="S7:U7"/>
    <mergeCell ref="A8:G8"/>
    <mergeCell ref="H8:L8"/>
    <mergeCell ref="M8:V8"/>
    <mergeCell ref="A10:E10"/>
    <mergeCell ref="F10:V10"/>
    <mergeCell ref="A11:A20"/>
    <mergeCell ref="B11:B20"/>
    <mergeCell ref="C11:F12"/>
    <mergeCell ref="G11:J11"/>
    <mergeCell ref="K11:N11"/>
    <mergeCell ref="O11:R11"/>
    <mergeCell ref="S11:V12"/>
    <mergeCell ref="G12:J12"/>
    <mergeCell ref="K12:N12"/>
    <mergeCell ref="O12:R12"/>
    <mergeCell ref="C13:F13"/>
    <mergeCell ref="G13:I13"/>
    <mergeCell ref="K13:M13"/>
    <mergeCell ref="O13:Q13"/>
    <mergeCell ref="T13:U13"/>
    <mergeCell ref="S15:U15"/>
    <mergeCell ref="D16:F16"/>
    <mergeCell ref="G16:I16"/>
    <mergeCell ref="K16:M16"/>
    <mergeCell ref="O16:Q16"/>
    <mergeCell ref="S16:U16"/>
    <mergeCell ref="C14:C20"/>
    <mergeCell ref="D14:F14"/>
    <mergeCell ref="G14:I14"/>
    <mergeCell ref="K14:M14"/>
    <mergeCell ref="O14:Q14"/>
    <mergeCell ref="S14:U14"/>
    <mergeCell ref="D15:F15"/>
    <mergeCell ref="G15:I15"/>
    <mergeCell ref="K15:M15"/>
    <mergeCell ref="O15:Q15"/>
    <mergeCell ref="D17:F17"/>
    <mergeCell ref="G17:I17"/>
    <mergeCell ref="K17:M17"/>
    <mergeCell ref="O17:Q17"/>
    <mergeCell ref="S17:U17"/>
    <mergeCell ref="D18:F18"/>
    <mergeCell ref="G18:I18"/>
    <mergeCell ref="K18:M18"/>
    <mergeCell ref="O18:Q18"/>
    <mergeCell ref="S18:U18"/>
    <mergeCell ref="D19:F19"/>
    <mergeCell ref="G19:I19"/>
    <mergeCell ref="K19:M19"/>
    <mergeCell ref="O19:Q19"/>
    <mergeCell ref="S19:U19"/>
    <mergeCell ref="D20:F20"/>
    <mergeCell ref="G20:I20"/>
    <mergeCell ref="K20:M20"/>
    <mergeCell ref="O20:Q20"/>
    <mergeCell ref="T20:U20"/>
    <mergeCell ref="A21:A31"/>
    <mergeCell ref="B21:B31"/>
    <mergeCell ref="C21:F22"/>
    <mergeCell ref="G21:J21"/>
    <mergeCell ref="K21:N21"/>
    <mergeCell ref="O21:R21"/>
    <mergeCell ref="C24:F24"/>
    <mergeCell ref="G24:I24"/>
    <mergeCell ref="K24:M24"/>
    <mergeCell ref="O24:Q24"/>
    <mergeCell ref="S21:V22"/>
    <mergeCell ref="G22:J22"/>
    <mergeCell ref="K22:N22"/>
    <mergeCell ref="O22:R22"/>
    <mergeCell ref="C23:F23"/>
    <mergeCell ref="G23:I23"/>
    <mergeCell ref="K23:M23"/>
    <mergeCell ref="O23:Q23"/>
    <mergeCell ref="T23:U23"/>
    <mergeCell ref="O26:Q26"/>
    <mergeCell ref="S26:U26"/>
    <mergeCell ref="D27:F27"/>
    <mergeCell ref="G27:I27"/>
    <mergeCell ref="K27:M27"/>
    <mergeCell ref="O27:Q27"/>
    <mergeCell ref="S27:U27"/>
    <mergeCell ref="T24:U24"/>
    <mergeCell ref="G29:I29"/>
    <mergeCell ref="K29:M29"/>
    <mergeCell ref="O29:Q29"/>
    <mergeCell ref="S29:U29"/>
    <mergeCell ref="D30:F30"/>
    <mergeCell ref="G30:I30"/>
    <mergeCell ref="K30:M30"/>
    <mergeCell ref="O30:Q30"/>
    <mergeCell ref="S30:U30"/>
    <mergeCell ref="D31:F31"/>
    <mergeCell ref="G31:I31"/>
    <mergeCell ref="K31:M31"/>
    <mergeCell ref="O31:Q31"/>
    <mergeCell ref="T31:U31"/>
    <mergeCell ref="A35:V35"/>
    <mergeCell ref="D36:E36"/>
    <mergeCell ref="I36:J36"/>
    <mergeCell ref="R36:V36"/>
    <mergeCell ref="C25:C31"/>
    <mergeCell ref="D25:F25"/>
    <mergeCell ref="G25:I25"/>
    <mergeCell ref="K25:M25"/>
    <mergeCell ref="O25:Q25"/>
    <mergeCell ref="S25:U25"/>
    <mergeCell ref="D26:F26"/>
    <mergeCell ref="G26:I26"/>
    <mergeCell ref="K26:M26"/>
    <mergeCell ref="D28:F28"/>
    <mergeCell ref="G28:I28"/>
    <mergeCell ref="K28:M28"/>
    <mergeCell ref="O28:Q28"/>
    <mergeCell ref="S28:U28"/>
    <mergeCell ref="D29:F29"/>
    <mergeCell ref="D37:E37"/>
    <mergeCell ref="I37:J37"/>
    <mergeCell ref="M37:O37"/>
    <mergeCell ref="R37:V37"/>
    <mergeCell ref="A32:F32"/>
    <mergeCell ref="G32:I32"/>
    <mergeCell ref="K32:M32"/>
    <mergeCell ref="O32:Q32"/>
    <mergeCell ref="T32:U32"/>
    <mergeCell ref="A33:F33"/>
    <mergeCell ref="H33:I33"/>
    <mergeCell ref="M33:N33"/>
    <mergeCell ref="Q33:V33"/>
    <mergeCell ref="D38:H38"/>
    <mergeCell ref="K38:O38"/>
    <mergeCell ref="Q38:V38"/>
    <mergeCell ref="A40:V40"/>
    <mergeCell ref="B41:E41"/>
    <mergeCell ref="G41:J41"/>
    <mergeCell ref="K41:L41"/>
    <mergeCell ref="M41:P41"/>
    <mergeCell ref="R41:U41"/>
    <mergeCell ref="O46:R46"/>
    <mergeCell ref="A47:F47"/>
    <mergeCell ref="G47:I47"/>
    <mergeCell ref="K47:M47"/>
    <mergeCell ref="O47:Q47"/>
    <mergeCell ref="S47:U47"/>
    <mergeCell ref="S42:U42"/>
    <mergeCell ref="C43:G43"/>
    <mergeCell ref="A44:V44"/>
    <mergeCell ref="A45:F46"/>
    <mergeCell ref="G45:J45"/>
    <mergeCell ref="K45:N45"/>
    <mergeCell ref="O45:R45"/>
    <mergeCell ref="S45:V46"/>
    <mergeCell ref="G46:J46"/>
    <mergeCell ref="K46:N46"/>
    <mergeCell ref="B42:E42"/>
    <mergeCell ref="F42:G42"/>
    <mergeCell ref="H42:J42"/>
    <mergeCell ref="K42:L42"/>
    <mergeCell ref="M42:P42"/>
    <mergeCell ref="Q42:R42"/>
    <mergeCell ref="S49:U49"/>
    <mergeCell ref="B50:F50"/>
    <mergeCell ref="G50:I50"/>
    <mergeCell ref="K50:M50"/>
    <mergeCell ref="O50:Q50"/>
    <mergeCell ref="S50:U50"/>
    <mergeCell ref="A48:A55"/>
    <mergeCell ref="B48:F48"/>
    <mergeCell ref="G48:I48"/>
    <mergeCell ref="K48:M48"/>
    <mergeCell ref="O48:Q48"/>
    <mergeCell ref="S48:U48"/>
    <mergeCell ref="B49:F49"/>
    <mergeCell ref="G49:I49"/>
    <mergeCell ref="K49:M49"/>
    <mergeCell ref="O49:Q49"/>
    <mergeCell ref="B51:F51"/>
    <mergeCell ref="G51:I51"/>
    <mergeCell ref="K51:M51"/>
    <mergeCell ref="O51:Q51"/>
    <mergeCell ref="S51:U51"/>
    <mergeCell ref="B52:F52"/>
    <mergeCell ref="G52:I52"/>
    <mergeCell ref="K52:M52"/>
    <mergeCell ref="O52:Q52"/>
    <mergeCell ref="S52:U52"/>
    <mergeCell ref="B55:F55"/>
    <mergeCell ref="G55:I55"/>
    <mergeCell ref="K55:M55"/>
    <mergeCell ref="O55:Q55"/>
    <mergeCell ref="T55:U55"/>
    <mergeCell ref="A57:G57"/>
    <mergeCell ref="H57:V57"/>
    <mergeCell ref="B53:F53"/>
    <mergeCell ref="G53:I53"/>
    <mergeCell ref="K53:M53"/>
    <mergeCell ref="O53:Q53"/>
    <mergeCell ref="S53:U53"/>
    <mergeCell ref="B54:F54"/>
    <mergeCell ref="G54:I54"/>
    <mergeCell ref="K54:M54"/>
    <mergeCell ref="O54:Q54"/>
    <mergeCell ref="S54:U54"/>
    <mergeCell ref="D61:F61"/>
    <mergeCell ref="G61:I61"/>
    <mergeCell ref="J61:L61"/>
    <mergeCell ref="M61:O61"/>
    <mergeCell ref="P61:R61"/>
    <mergeCell ref="S61:U61"/>
    <mergeCell ref="A58:G58"/>
    <mergeCell ref="H58:V58"/>
    <mergeCell ref="A59:C59"/>
    <mergeCell ref="D59:V59"/>
    <mergeCell ref="D60:F60"/>
    <mergeCell ref="G60:I60"/>
    <mergeCell ref="J60:L60"/>
    <mergeCell ref="M60:O60"/>
    <mergeCell ref="P60:R60"/>
    <mergeCell ref="S60:V60"/>
    <mergeCell ref="B68:J68"/>
    <mergeCell ref="K68:M68"/>
    <mergeCell ref="O68:Q68"/>
    <mergeCell ref="R68:U68"/>
    <mergeCell ref="B69:J69"/>
    <mergeCell ref="K69:M69"/>
    <mergeCell ref="R69:U69"/>
    <mergeCell ref="A63:O63"/>
    <mergeCell ref="P63:V63"/>
    <mergeCell ref="A64:V65"/>
    <mergeCell ref="B66:J66"/>
    <mergeCell ref="K66:M66"/>
    <mergeCell ref="B67:J67"/>
    <mergeCell ref="K67:N67"/>
    <mergeCell ref="C81:I81"/>
    <mergeCell ref="J81:S81"/>
    <mergeCell ref="A77:J77"/>
    <mergeCell ref="E78:F78"/>
    <mergeCell ref="C79:I79"/>
    <mergeCell ref="J79:U79"/>
    <mergeCell ref="C80:I80"/>
    <mergeCell ref="J80:U80"/>
    <mergeCell ref="B70:J70"/>
    <mergeCell ref="B71:U71"/>
    <mergeCell ref="B72:U72"/>
    <mergeCell ref="B73:U73"/>
    <mergeCell ref="B74:U74"/>
    <mergeCell ref="A76:V76"/>
  </mergeCells>
  <phoneticPr fontId="1"/>
  <conditionalFormatting sqref="M8:V8">
    <cfRule type="cellIs" dxfId="6" priority="7" operator="equal">
      <formula>"賃金支給方法をここに入力してください。"</formula>
    </cfRule>
  </conditionalFormatting>
  <conditionalFormatting sqref="Q33:V33">
    <cfRule type="expression" dxfId="5" priority="6">
      <formula>AND($X$34&gt;$X$39,$X$34&gt;$X$44)</formula>
    </cfRule>
  </conditionalFormatting>
  <conditionalFormatting sqref="Q38:V38">
    <cfRule type="expression" dxfId="4" priority="5">
      <formula>AND($X$34&lt;$X$39,$X$39&gt;$X$44)</formula>
    </cfRule>
  </conditionalFormatting>
  <conditionalFormatting sqref="F10:V10">
    <cfRule type="expression" dxfId="3" priority="4">
      <formula>$F$10&lt;&gt;""</formula>
    </cfRule>
  </conditionalFormatting>
  <conditionalFormatting sqref="C43:G43">
    <cfRule type="expression" dxfId="2" priority="3">
      <formula>AND($X$44&gt;$X$34,$X$44&gt;$X$39)</formula>
    </cfRule>
  </conditionalFormatting>
  <conditionalFormatting sqref="H57:V57">
    <cfRule type="expression" dxfId="1" priority="2">
      <formula>$H$57&lt;&gt;""</formula>
    </cfRule>
  </conditionalFormatting>
  <conditionalFormatting sqref="P63:V63">
    <cfRule type="expression" dxfId="0" priority="1">
      <formula>$P$63&lt;&gt;""</formula>
    </cfRule>
  </conditionalFormatting>
  <dataValidations count="21">
    <dataValidation imeMode="fullKatakana" allowBlank="1" showInputMessage="1" showErrorMessage="1" sqref="L4:Q4" xr:uid="{00000000-0002-0000-0100-000000000000}"/>
    <dataValidation type="whole" imeMode="off" allowBlank="1" showInputMessage="1" showErrorMessage="1" sqref="B60:B61" xr:uid="{00000000-0002-0000-0100-000001000000}">
      <formula1>1</formula1>
      <formula2>12</formula2>
    </dataValidation>
    <dataValidation type="date" imeMode="off" allowBlank="1" showInputMessage="1" showErrorMessage="1" sqref="G60:R60" xr:uid="{00000000-0002-0000-0100-000002000000}">
      <formula1>$W$60</formula1>
      <formula2>$R$4-1</formula2>
    </dataValidation>
    <dataValidation type="date" imeMode="off" allowBlank="1" showInputMessage="1" showErrorMessage="1" sqref="R68:U68" xr:uid="{00000000-0002-0000-0100-000003000000}">
      <formula1>W60</formula1>
      <formula2>R4-1</formula2>
    </dataValidation>
    <dataValidation type="whole" imeMode="off" allowBlank="1" showInputMessage="1" showErrorMessage="1" sqref="G61:R61" xr:uid="{00000000-0002-0000-0100-000004000000}">
      <formula1>1</formula1>
      <formula2>99999999</formula2>
    </dataValidation>
    <dataValidation type="list" imeMode="on" allowBlank="1" showInputMessage="1" showErrorMessage="1" sqref="H58:V58" xr:uid="{00000000-0002-0000-0100-000005000000}">
      <formula1>特別給与の支給制度</formula1>
    </dataValidation>
    <dataValidation type="list" imeMode="on" allowBlank="1" showInputMessage="1" showErrorMessage="1" sqref="H8" xr:uid="{00000000-0002-0000-0100-000006000000}">
      <formula1>賃金支給方法</formula1>
    </dataValidation>
    <dataValidation type="list" imeMode="on" allowBlank="1" showInputMessage="1" showErrorMessage="1" sqref="Q6:V6" xr:uid="{00000000-0002-0000-0100-000007000000}">
      <formula1>常用・日雇</formula1>
    </dataValidation>
    <dataValidation type="whole" imeMode="off" allowBlank="1" showInputMessage="1" showErrorMessage="1" errorTitle="【労働日数】" error="上記総日数の範囲内の整数（１日未満は１日とカウントします）を入力してください。" sqref="O24:Q24 G24:I24 K24:M24" xr:uid="{00000000-0002-0000-0100-000008000000}">
      <formula1>0</formula1>
      <formula2>G23</formula2>
    </dataValidation>
    <dataValidation type="list" imeMode="off" allowBlank="1" showInputMessage="1" showErrorMessage="1" sqref="S7:U7" xr:uid="{00000000-0002-0000-0100-000009000000}">
      <formula1>賃金締切日</formula1>
    </dataValidation>
    <dataValidation type="date" imeMode="off" allowBlank="1" showInputMessage="1" showErrorMessage="1" sqref="F7:K7" xr:uid="{00000000-0002-0000-0100-00000A000000}">
      <formula1>F6</formula1>
      <formula2>R4</formula2>
    </dataValidation>
    <dataValidation type="date" imeMode="off" allowBlank="1" showInputMessage="1" showErrorMessage="1" sqref="F6:K6" xr:uid="{00000000-0002-0000-0100-00000B000000}">
      <formula1>X1</formula1>
      <formula2>R4</formula2>
    </dataValidation>
    <dataValidation type="whole" imeMode="off" allowBlank="1" showInputMessage="1" showErrorMessage="1" sqref="G14:I19 K14:M19 O14:Q19 G25:I30 K25:M30 O25:Q30" xr:uid="{00000000-0002-0000-0100-00000C000000}">
      <formula1>0</formula1>
      <formula2>5000000</formula2>
    </dataValidation>
    <dataValidation type="date" imeMode="off" allowBlank="1" showInputMessage="1" showErrorMessage="1" errorTitle="【災害発生年月日】" error="【雇入日より前】 、 【離職年月日より後】又は【今日より後】です。" sqref="R4:V5" xr:uid="{00000000-0002-0000-0100-00000D000000}">
      <formula1>F6</formula1>
      <formula2>W3</formula2>
    </dataValidation>
    <dataValidation imeMode="on" allowBlank="1" showInputMessage="1" showErrorMessage="1" sqref="J81:S81 D25:F30 D14:F19 M8:V8 B71:U74 J79:U80 L5" xr:uid="{00000000-0002-0000-0100-00000E000000}"/>
    <dataValidation type="whole" imeMode="off" allowBlank="1" showInputMessage="1" showErrorMessage="1" sqref="F5:I5" xr:uid="{00000000-0002-0000-0100-00000F000000}">
      <formula1>1</formula1>
      <formula2>999999</formula2>
    </dataValidation>
    <dataValidation type="whole" imeMode="off" allowBlank="1" showInputMessage="1" showErrorMessage="1" sqref="D5:E5" xr:uid="{00000000-0002-0000-0100-000010000000}">
      <formula1>1</formula1>
      <formula2>20</formula2>
    </dataValidation>
    <dataValidation type="list" imeMode="off" allowBlank="1" showInputMessage="1" showErrorMessage="1" sqref="C5" xr:uid="{00000000-0002-0000-0100-000011000000}">
      <formula1>"1,3"</formula1>
    </dataValidation>
    <dataValidation type="whole" imeMode="off" allowBlank="1" showInputMessage="1" showErrorMessage="1" sqref="A5:B5" xr:uid="{00000000-0002-0000-0100-000012000000}">
      <formula1>1</formula1>
      <formula2>47</formula2>
    </dataValidation>
    <dataValidation imeMode="off" allowBlank="1" showInputMessage="1" showErrorMessage="1" sqref="G45:R46 K78 G21:R22 G78 I78 G11:R12 B42:E42 H42:J42 M42:P42 S42:U42 K66:M66 K68:M69 G48:I54 K48:M54 O48:Q54" xr:uid="{00000000-0002-0000-0100-000013000000}"/>
    <dataValidation type="whole" imeMode="off" allowBlank="1" showInputMessage="1" showErrorMessage="1" sqref="J5:K5" xr:uid="{00000000-0002-0000-0100-000014000000}">
      <formula1>0</formula1>
      <formula2>999</formula2>
    </dataValidation>
  </dataValidations>
  <pageMargins left="0.70866141732283472" right="0.70866141732283472" top="0.74803149606299213" bottom="0.35433070866141736" header="0.31496062992125984" footer="0.31496062992125984"/>
  <pageSetup paperSize="9" orientation="portrait" blackAndWhite="1" r:id="rId1"/>
  <rowBreaks count="1" manualBreakCount="1">
    <brk id="43"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8"/>
  <sheetViews>
    <sheetView zoomScaleNormal="100" workbookViewId="0">
      <selection sqref="A1:V1"/>
    </sheetView>
  </sheetViews>
  <sheetFormatPr defaultColWidth="4" defaultRowHeight="21.75" customHeight="1" x14ac:dyDescent="0.15"/>
  <cols>
    <col min="1" max="16384" width="4" style="1"/>
  </cols>
  <sheetData>
    <row r="1" spans="1:22" ht="19.5" customHeight="1" x14ac:dyDescent="0.15">
      <c r="A1" s="550" t="s">
        <v>53</v>
      </c>
      <c r="B1" s="550"/>
      <c r="C1" s="550"/>
      <c r="D1" s="550"/>
      <c r="E1" s="550"/>
      <c r="F1" s="550"/>
      <c r="G1" s="550"/>
      <c r="H1" s="550"/>
      <c r="I1" s="550"/>
      <c r="J1" s="550"/>
      <c r="K1" s="550"/>
      <c r="L1" s="550"/>
      <c r="M1" s="550"/>
      <c r="N1" s="550"/>
      <c r="O1" s="550"/>
      <c r="P1" s="550"/>
      <c r="Q1" s="550"/>
      <c r="R1" s="550"/>
      <c r="S1" s="550"/>
      <c r="T1" s="550"/>
      <c r="U1" s="550"/>
      <c r="V1" s="550"/>
    </row>
    <row r="2" spans="1:22" ht="12" customHeight="1" thickBot="1" x14ac:dyDescent="0.2">
      <c r="A2" s="551" t="s">
        <v>131</v>
      </c>
      <c r="B2" s="551"/>
      <c r="C2" s="551"/>
      <c r="D2" s="551"/>
      <c r="E2" s="551"/>
      <c r="F2" s="551"/>
      <c r="G2" s="551"/>
      <c r="H2" s="551"/>
      <c r="I2" s="551"/>
      <c r="J2" s="551"/>
      <c r="K2" s="551"/>
      <c r="L2" s="551"/>
      <c r="M2" s="551"/>
      <c r="N2" s="551"/>
      <c r="O2" s="551"/>
      <c r="P2" s="551"/>
      <c r="Q2" s="551"/>
      <c r="R2" s="551"/>
      <c r="S2" s="551"/>
      <c r="T2" s="551"/>
      <c r="U2" s="551"/>
      <c r="V2" s="551"/>
    </row>
    <row r="3" spans="1:22" ht="18" customHeight="1" x14ac:dyDescent="0.15">
      <c r="A3" s="741" t="s">
        <v>0</v>
      </c>
      <c r="B3" s="742"/>
      <c r="C3" s="742"/>
      <c r="D3" s="742"/>
      <c r="E3" s="742"/>
      <c r="F3" s="742"/>
      <c r="G3" s="742"/>
      <c r="H3" s="742"/>
      <c r="I3" s="742"/>
      <c r="J3" s="742"/>
      <c r="K3" s="742"/>
      <c r="L3" s="742" t="s">
        <v>1</v>
      </c>
      <c r="M3" s="742"/>
      <c r="N3" s="742"/>
      <c r="O3" s="742"/>
      <c r="P3" s="742"/>
      <c r="Q3" s="742"/>
      <c r="R3" s="743" t="s">
        <v>2</v>
      </c>
      <c r="S3" s="743"/>
      <c r="T3" s="743"/>
      <c r="U3" s="743"/>
      <c r="V3" s="744"/>
    </row>
    <row r="4" spans="1:22" ht="10.5" customHeight="1" x14ac:dyDescent="0.15">
      <c r="A4" s="745" t="s">
        <v>38</v>
      </c>
      <c r="B4" s="746"/>
      <c r="C4" s="202" t="s">
        <v>39</v>
      </c>
      <c r="D4" s="747" t="s">
        <v>40</v>
      </c>
      <c r="E4" s="746"/>
      <c r="F4" s="747" t="s">
        <v>41</v>
      </c>
      <c r="G4" s="748"/>
      <c r="H4" s="748"/>
      <c r="I4" s="746"/>
      <c r="J4" s="747" t="s">
        <v>42</v>
      </c>
      <c r="K4" s="749"/>
      <c r="L4" s="750"/>
      <c r="M4" s="750"/>
      <c r="N4" s="750"/>
      <c r="O4" s="750"/>
      <c r="P4" s="750"/>
      <c r="Q4" s="750"/>
      <c r="R4" s="760" t="s">
        <v>183</v>
      </c>
      <c r="S4" s="761"/>
      <c r="T4" s="761"/>
      <c r="U4" s="761"/>
      <c r="V4" s="762"/>
    </row>
    <row r="5" spans="1:22" ht="23.25" customHeight="1" x14ac:dyDescent="0.15">
      <c r="A5" s="763"/>
      <c r="B5" s="764"/>
      <c r="C5" s="203"/>
      <c r="D5" s="764"/>
      <c r="E5" s="764"/>
      <c r="F5" s="764"/>
      <c r="G5" s="764"/>
      <c r="H5" s="764"/>
      <c r="I5" s="764"/>
      <c r="J5" s="765" t="s">
        <v>132</v>
      </c>
      <c r="K5" s="766"/>
      <c r="L5" s="750"/>
      <c r="M5" s="750"/>
      <c r="N5" s="750"/>
      <c r="O5" s="750"/>
      <c r="P5" s="750"/>
      <c r="Q5" s="750"/>
      <c r="R5" s="761"/>
      <c r="S5" s="761"/>
      <c r="T5" s="761"/>
      <c r="U5" s="761"/>
      <c r="V5" s="762"/>
    </row>
    <row r="6" spans="1:22" ht="21.75" customHeight="1" x14ac:dyDescent="0.15">
      <c r="A6" s="751" t="s">
        <v>3</v>
      </c>
      <c r="B6" s="752"/>
      <c r="C6" s="752"/>
      <c r="D6" s="752"/>
      <c r="E6" s="752"/>
      <c r="F6" s="753"/>
      <c r="G6" s="753"/>
      <c r="H6" s="753"/>
      <c r="I6" s="753"/>
      <c r="J6" s="753"/>
      <c r="K6" s="753"/>
      <c r="L6" s="752" t="s">
        <v>5</v>
      </c>
      <c r="M6" s="752"/>
      <c r="N6" s="752"/>
      <c r="O6" s="752"/>
      <c r="P6" s="752"/>
      <c r="Q6" s="753" t="s">
        <v>133</v>
      </c>
      <c r="R6" s="753"/>
      <c r="S6" s="753"/>
      <c r="T6" s="753"/>
      <c r="U6" s="753"/>
      <c r="V6" s="767"/>
    </row>
    <row r="7" spans="1:22" ht="21.75" customHeight="1" x14ac:dyDescent="0.15">
      <c r="A7" s="751" t="s">
        <v>4</v>
      </c>
      <c r="B7" s="752"/>
      <c r="C7" s="752"/>
      <c r="D7" s="752"/>
      <c r="E7" s="752"/>
      <c r="F7" s="753"/>
      <c r="G7" s="753"/>
      <c r="H7" s="753"/>
      <c r="I7" s="753"/>
      <c r="J7" s="753"/>
      <c r="K7" s="753"/>
      <c r="L7" s="752" t="s">
        <v>6</v>
      </c>
      <c r="M7" s="752"/>
      <c r="N7" s="752"/>
      <c r="O7" s="752"/>
      <c r="P7" s="752"/>
      <c r="Q7" s="754" t="s">
        <v>7</v>
      </c>
      <c r="R7" s="371"/>
      <c r="S7" s="204"/>
      <c r="T7" s="204"/>
      <c r="U7" s="204"/>
      <c r="V7" s="35" t="s">
        <v>8</v>
      </c>
    </row>
    <row r="8" spans="1:22" ht="18" customHeight="1" thickBot="1" x14ac:dyDescent="0.2">
      <c r="A8" s="755" t="s">
        <v>9</v>
      </c>
      <c r="B8" s="756"/>
      <c r="C8" s="756"/>
      <c r="D8" s="756"/>
      <c r="E8" s="756"/>
      <c r="F8" s="756"/>
      <c r="G8" s="756"/>
      <c r="H8" s="757" t="s">
        <v>134</v>
      </c>
      <c r="I8" s="758"/>
      <c r="J8" s="758"/>
      <c r="K8" s="758"/>
      <c r="L8" s="758"/>
      <c r="M8" s="758"/>
      <c r="N8" s="758"/>
      <c r="O8" s="758"/>
      <c r="P8" s="758"/>
      <c r="Q8" s="758"/>
      <c r="R8" s="758"/>
      <c r="S8" s="758"/>
      <c r="T8" s="758"/>
      <c r="U8" s="758"/>
      <c r="V8" s="759"/>
    </row>
    <row r="9" spans="1:22" ht="5.25" customHeight="1" thickBot="1" x14ac:dyDescent="0.2">
      <c r="A9" s="29"/>
      <c r="B9" s="29"/>
      <c r="C9" s="29"/>
      <c r="D9" s="29"/>
      <c r="E9" s="29"/>
      <c r="F9" s="29"/>
      <c r="G9" s="29"/>
      <c r="H9" s="27"/>
      <c r="I9" s="28"/>
      <c r="J9" s="28"/>
      <c r="K9" s="28"/>
      <c r="L9" s="28"/>
      <c r="M9" s="28"/>
      <c r="N9" s="28"/>
      <c r="O9" s="28"/>
      <c r="P9" s="28"/>
      <c r="Q9" s="28"/>
      <c r="R9" s="28"/>
      <c r="S9" s="28"/>
      <c r="T9" s="28"/>
      <c r="U9" s="28"/>
      <c r="V9" s="28"/>
    </row>
    <row r="10" spans="1:22" ht="21.75" customHeight="1" x14ac:dyDescent="0.15">
      <c r="A10" s="768" t="s">
        <v>51</v>
      </c>
      <c r="B10" s="769"/>
      <c r="C10" s="769"/>
      <c r="D10" s="769"/>
      <c r="E10" s="769"/>
      <c r="F10" s="769"/>
      <c r="G10" s="769"/>
      <c r="H10" s="769"/>
      <c r="I10" s="769"/>
      <c r="J10" s="769"/>
      <c r="K10" s="769"/>
      <c r="L10" s="769"/>
      <c r="M10" s="769"/>
      <c r="N10" s="769"/>
      <c r="O10" s="769"/>
      <c r="P10" s="769"/>
      <c r="Q10" s="769"/>
      <c r="R10" s="769"/>
      <c r="S10" s="769"/>
      <c r="T10" s="769"/>
      <c r="U10" s="769"/>
      <c r="V10" s="770"/>
    </row>
    <row r="11" spans="1:22" ht="21.75" customHeight="1" x14ac:dyDescent="0.15">
      <c r="A11" s="771" t="s">
        <v>135</v>
      </c>
      <c r="B11" s="773" t="s">
        <v>17</v>
      </c>
      <c r="C11" s="775" t="s">
        <v>10</v>
      </c>
      <c r="D11" s="752"/>
      <c r="E11" s="752"/>
      <c r="F11" s="752"/>
      <c r="G11" s="776" t="s">
        <v>136</v>
      </c>
      <c r="H11" s="777"/>
      <c r="I11" s="777"/>
      <c r="J11" s="778"/>
      <c r="K11" s="776" t="s">
        <v>136</v>
      </c>
      <c r="L11" s="777"/>
      <c r="M11" s="777"/>
      <c r="N11" s="778"/>
      <c r="O11" s="776" t="s">
        <v>136</v>
      </c>
      <c r="P11" s="777"/>
      <c r="Q11" s="777"/>
      <c r="R11" s="778"/>
      <c r="S11" s="779" t="s">
        <v>14</v>
      </c>
      <c r="T11" s="779"/>
      <c r="U11" s="779"/>
      <c r="V11" s="780"/>
    </row>
    <row r="12" spans="1:22" ht="21.75" customHeight="1" x14ac:dyDescent="0.15">
      <c r="A12" s="588"/>
      <c r="B12" s="592"/>
      <c r="C12" s="775" t="s">
        <v>11</v>
      </c>
      <c r="D12" s="752"/>
      <c r="E12" s="752"/>
      <c r="F12" s="752"/>
      <c r="G12" s="781" t="s">
        <v>8</v>
      </c>
      <c r="H12" s="781"/>
      <c r="I12" s="781"/>
      <c r="J12" s="781"/>
      <c r="K12" s="781" t="s">
        <v>8</v>
      </c>
      <c r="L12" s="781"/>
      <c r="M12" s="781"/>
      <c r="N12" s="781"/>
      <c r="O12" s="781" t="s">
        <v>8</v>
      </c>
      <c r="P12" s="781"/>
      <c r="Q12" s="781"/>
      <c r="R12" s="782"/>
      <c r="S12" s="205" t="s">
        <v>137</v>
      </c>
      <c r="T12" s="206"/>
      <c r="U12" s="206"/>
      <c r="V12" s="207" t="s">
        <v>8</v>
      </c>
    </row>
    <row r="13" spans="1:22" ht="21.75" customHeight="1" x14ac:dyDescent="0.15">
      <c r="A13" s="588"/>
      <c r="B13" s="592"/>
      <c r="C13" s="511" t="s">
        <v>16</v>
      </c>
      <c r="D13" s="784" t="s">
        <v>12</v>
      </c>
      <c r="E13" s="784"/>
      <c r="F13" s="785"/>
      <c r="G13" s="786" t="s">
        <v>15</v>
      </c>
      <c r="H13" s="786"/>
      <c r="I13" s="786"/>
      <c r="J13" s="786"/>
      <c r="K13" s="786" t="s">
        <v>15</v>
      </c>
      <c r="L13" s="786"/>
      <c r="M13" s="786"/>
      <c r="N13" s="786"/>
      <c r="O13" s="786" t="s">
        <v>15</v>
      </c>
      <c r="P13" s="786"/>
      <c r="Q13" s="786"/>
      <c r="R13" s="786"/>
      <c r="S13" s="208"/>
      <c r="T13" s="209"/>
      <c r="U13" s="209"/>
      <c r="V13" s="210" t="s">
        <v>15</v>
      </c>
    </row>
    <row r="14" spans="1:22" ht="21.75" customHeight="1" x14ac:dyDescent="0.15">
      <c r="A14" s="588"/>
      <c r="B14" s="592"/>
      <c r="C14" s="512"/>
      <c r="D14" s="787" t="s">
        <v>13</v>
      </c>
      <c r="E14" s="788"/>
      <c r="F14" s="789"/>
      <c r="G14" s="790" t="s">
        <v>15</v>
      </c>
      <c r="H14" s="790"/>
      <c r="I14" s="790"/>
      <c r="J14" s="790"/>
      <c r="K14" s="790" t="s">
        <v>15</v>
      </c>
      <c r="L14" s="790"/>
      <c r="M14" s="790"/>
      <c r="N14" s="790"/>
      <c r="O14" s="790" t="s">
        <v>15</v>
      </c>
      <c r="P14" s="790"/>
      <c r="Q14" s="790"/>
      <c r="R14" s="790"/>
      <c r="S14" s="211"/>
      <c r="T14" s="212"/>
      <c r="U14" s="212"/>
      <c r="V14" s="213" t="s">
        <v>15</v>
      </c>
    </row>
    <row r="15" spans="1:22" ht="21.75" customHeight="1" x14ac:dyDescent="0.15">
      <c r="A15" s="588"/>
      <c r="B15" s="592"/>
      <c r="C15" s="512"/>
      <c r="D15" s="787" t="s">
        <v>13</v>
      </c>
      <c r="E15" s="788"/>
      <c r="F15" s="789"/>
      <c r="G15" s="790" t="s">
        <v>15</v>
      </c>
      <c r="H15" s="790"/>
      <c r="I15" s="790"/>
      <c r="J15" s="790"/>
      <c r="K15" s="790" t="s">
        <v>15</v>
      </c>
      <c r="L15" s="790"/>
      <c r="M15" s="790"/>
      <c r="N15" s="790"/>
      <c r="O15" s="790" t="s">
        <v>15</v>
      </c>
      <c r="P15" s="790"/>
      <c r="Q15" s="790"/>
      <c r="R15" s="790"/>
      <c r="S15" s="211"/>
      <c r="T15" s="212"/>
      <c r="U15" s="212"/>
      <c r="V15" s="213" t="s">
        <v>15</v>
      </c>
    </row>
    <row r="16" spans="1:22" ht="21.75" customHeight="1" x14ac:dyDescent="0.15">
      <c r="A16" s="588"/>
      <c r="B16" s="592"/>
      <c r="C16" s="512"/>
      <c r="D16" s="787" t="s">
        <v>13</v>
      </c>
      <c r="E16" s="788"/>
      <c r="F16" s="789"/>
      <c r="G16" s="790" t="s">
        <v>15</v>
      </c>
      <c r="H16" s="790"/>
      <c r="I16" s="790"/>
      <c r="J16" s="790"/>
      <c r="K16" s="790" t="s">
        <v>15</v>
      </c>
      <c r="L16" s="790"/>
      <c r="M16" s="790"/>
      <c r="N16" s="790"/>
      <c r="O16" s="790" t="s">
        <v>15</v>
      </c>
      <c r="P16" s="790"/>
      <c r="Q16" s="790"/>
      <c r="R16" s="790"/>
      <c r="S16" s="211"/>
      <c r="T16" s="212"/>
      <c r="U16" s="212"/>
      <c r="V16" s="213" t="s">
        <v>15</v>
      </c>
    </row>
    <row r="17" spans="1:22" ht="21.75" customHeight="1" x14ac:dyDescent="0.15">
      <c r="A17" s="588"/>
      <c r="B17" s="592"/>
      <c r="C17" s="512"/>
      <c r="D17" s="787" t="s">
        <v>13</v>
      </c>
      <c r="E17" s="788"/>
      <c r="F17" s="789"/>
      <c r="G17" s="790" t="s">
        <v>15</v>
      </c>
      <c r="H17" s="790"/>
      <c r="I17" s="790"/>
      <c r="J17" s="790"/>
      <c r="K17" s="790" t="s">
        <v>15</v>
      </c>
      <c r="L17" s="790"/>
      <c r="M17" s="790"/>
      <c r="N17" s="790"/>
      <c r="O17" s="790" t="s">
        <v>15</v>
      </c>
      <c r="P17" s="790"/>
      <c r="Q17" s="790"/>
      <c r="R17" s="790"/>
      <c r="S17" s="211"/>
      <c r="T17" s="212"/>
      <c r="U17" s="212"/>
      <c r="V17" s="213" t="s">
        <v>15</v>
      </c>
    </row>
    <row r="18" spans="1:22" ht="21.75" customHeight="1" thickBot="1" x14ac:dyDescent="0.2">
      <c r="A18" s="588"/>
      <c r="B18" s="592"/>
      <c r="C18" s="512"/>
      <c r="D18" s="791" t="s">
        <v>13</v>
      </c>
      <c r="E18" s="792"/>
      <c r="F18" s="793"/>
      <c r="G18" s="794" t="s">
        <v>15</v>
      </c>
      <c r="H18" s="794"/>
      <c r="I18" s="794"/>
      <c r="J18" s="794"/>
      <c r="K18" s="794" t="s">
        <v>15</v>
      </c>
      <c r="L18" s="794"/>
      <c r="M18" s="794"/>
      <c r="N18" s="794"/>
      <c r="O18" s="794" t="s">
        <v>15</v>
      </c>
      <c r="P18" s="794"/>
      <c r="Q18" s="794"/>
      <c r="R18" s="794"/>
      <c r="S18" s="214"/>
      <c r="T18" s="215"/>
      <c r="U18" s="215"/>
      <c r="V18" s="216" t="s">
        <v>15</v>
      </c>
    </row>
    <row r="19" spans="1:22" ht="21.75" customHeight="1" thickTop="1" x14ac:dyDescent="0.15">
      <c r="A19" s="772"/>
      <c r="B19" s="774"/>
      <c r="C19" s="783"/>
      <c r="D19" s="795" t="s">
        <v>14</v>
      </c>
      <c r="E19" s="796"/>
      <c r="F19" s="796"/>
      <c r="G19" s="797" t="s">
        <v>15</v>
      </c>
      <c r="H19" s="797"/>
      <c r="I19" s="797"/>
      <c r="J19" s="797"/>
      <c r="K19" s="797" t="s">
        <v>15</v>
      </c>
      <c r="L19" s="797"/>
      <c r="M19" s="797"/>
      <c r="N19" s="797"/>
      <c r="O19" s="797" t="s">
        <v>15</v>
      </c>
      <c r="P19" s="797"/>
      <c r="Q19" s="797"/>
      <c r="R19" s="797"/>
      <c r="S19" s="217" t="s">
        <v>23</v>
      </c>
      <c r="T19" s="218"/>
      <c r="U19" s="218"/>
      <c r="V19" s="219" t="s">
        <v>15</v>
      </c>
    </row>
    <row r="20" spans="1:22" ht="21.75" customHeight="1" x14ac:dyDescent="0.15">
      <c r="A20" s="798" t="s">
        <v>138</v>
      </c>
      <c r="B20" s="799" t="s">
        <v>30</v>
      </c>
      <c r="C20" s="800" t="s">
        <v>10</v>
      </c>
      <c r="D20" s="801"/>
      <c r="E20" s="801"/>
      <c r="F20" s="801"/>
      <c r="G20" s="802" t="s">
        <v>136</v>
      </c>
      <c r="H20" s="803"/>
      <c r="I20" s="803"/>
      <c r="J20" s="804"/>
      <c r="K20" s="802" t="s">
        <v>136</v>
      </c>
      <c r="L20" s="803"/>
      <c r="M20" s="803"/>
      <c r="N20" s="804"/>
      <c r="O20" s="802" t="s">
        <v>136</v>
      </c>
      <c r="P20" s="803"/>
      <c r="Q20" s="803"/>
      <c r="R20" s="804"/>
      <c r="S20" s="814" t="s">
        <v>14</v>
      </c>
      <c r="T20" s="814"/>
      <c r="U20" s="814"/>
      <c r="V20" s="815"/>
    </row>
    <row r="21" spans="1:22" ht="21.75" customHeight="1" x14ac:dyDescent="0.15">
      <c r="A21" s="798"/>
      <c r="B21" s="799"/>
      <c r="C21" s="775" t="s">
        <v>11</v>
      </c>
      <c r="D21" s="752"/>
      <c r="E21" s="752"/>
      <c r="F21" s="752"/>
      <c r="G21" s="781" t="s">
        <v>8</v>
      </c>
      <c r="H21" s="781"/>
      <c r="I21" s="781"/>
      <c r="J21" s="781"/>
      <c r="K21" s="781" t="s">
        <v>8</v>
      </c>
      <c r="L21" s="781"/>
      <c r="M21" s="781"/>
      <c r="N21" s="781"/>
      <c r="O21" s="781" t="s">
        <v>8</v>
      </c>
      <c r="P21" s="781"/>
      <c r="Q21" s="781"/>
      <c r="R21" s="782"/>
      <c r="S21" s="205" t="s">
        <v>139</v>
      </c>
      <c r="T21" s="206"/>
      <c r="U21" s="206"/>
      <c r="V21" s="207" t="s">
        <v>8</v>
      </c>
    </row>
    <row r="22" spans="1:22" ht="21.75" customHeight="1" x14ac:dyDescent="0.15">
      <c r="A22" s="798"/>
      <c r="B22" s="799"/>
      <c r="C22" s="816" t="s">
        <v>19</v>
      </c>
      <c r="D22" s="816"/>
      <c r="E22" s="816"/>
      <c r="F22" s="816"/>
      <c r="G22" s="817" t="s">
        <v>8</v>
      </c>
      <c r="H22" s="817"/>
      <c r="I22" s="817"/>
      <c r="J22" s="817"/>
      <c r="K22" s="817" t="s">
        <v>8</v>
      </c>
      <c r="L22" s="817"/>
      <c r="M22" s="817"/>
      <c r="N22" s="817"/>
      <c r="O22" s="817" t="s">
        <v>8</v>
      </c>
      <c r="P22" s="817"/>
      <c r="Q22" s="817"/>
      <c r="R22" s="817"/>
      <c r="S22" s="220" t="s">
        <v>140</v>
      </c>
      <c r="T22" s="221"/>
      <c r="U22" s="221"/>
      <c r="V22" s="222" t="s">
        <v>8</v>
      </c>
    </row>
    <row r="23" spans="1:22" ht="21.75" customHeight="1" x14ac:dyDescent="0.15">
      <c r="A23" s="798"/>
      <c r="B23" s="799"/>
      <c r="C23" s="809" t="s">
        <v>16</v>
      </c>
      <c r="D23" s="811" t="s">
        <v>12</v>
      </c>
      <c r="E23" s="811"/>
      <c r="F23" s="812"/>
      <c r="G23" s="813" t="s">
        <v>15</v>
      </c>
      <c r="H23" s="813"/>
      <c r="I23" s="813"/>
      <c r="J23" s="813"/>
      <c r="K23" s="813" t="s">
        <v>15</v>
      </c>
      <c r="L23" s="813"/>
      <c r="M23" s="813"/>
      <c r="N23" s="813"/>
      <c r="O23" s="813" t="s">
        <v>15</v>
      </c>
      <c r="P23" s="813"/>
      <c r="Q23" s="813"/>
      <c r="R23" s="813"/>
      <c r="S23" s="223"/>
      <c r="T23" s="224"/>
      <c r="U23" s="224"/>
      <c r="V23" s="225" t="s">
        <v>15</v>
      </c>
    </row>
    <row r="24" spans="1:22" ht="21.75" customHeight="1" x14ac:dyDescent="0.15">
      <c r="A24" s="798"/>
      <c r="B24" s="799"/>
      <c r="C24" s="810"/>
      <c r="D24" s="806" t="s">
        <v>13</v>
      </c>
      <c r="E24" s="807"/>
      <c r="F24" s="808"/>
      <c r="G24" s="805" t="s">
        <v>15</v>
      </c>
      <c r="H24" s="805"/>
      <c r="I24" s="805"/>
      <c r="J24" s="805"/>
      <c r="K24" s="805" t="s">
        <v>15</v>
      </c>
      <c r="L24" s="805"/>
      <c r="M24" s="805"/>
      <c r="N24" s="805"/>
      <c r="O24" s="805" t="s">
        <v>15</v>
      </c>
      <c r="P24" s="805"/>
      <c r="Q24" s="805"/>
      <c r="R24" s="805"/>
      <c r="S24" s="226"/>
      <c r="T24" s="227"/>
      <c r="U24" s="227"/>
      <c r="V24" s="228" t="s">
        <v>15</v>
      </c>
    </row>
    <row r="25" spans="1:22" ht="21.75" customHeight="1" x14ac:dyDescent="0.15">
      <c r="A25" s="798"/>
      <c r="B25" s="799"/>
      <c r="C25" s="810"/>
      <c r="D25" s="806" t="s">
        <v>13</v>
      </c>
      <c r="E25" s="807"/>
      <c r="F25" s="808"/>
      <c r="G25" s="805" t="s">
        <v>15</v>
      </c>
      <c r="H25" s="805"/>
      <c r="I25" s="805"/>
      <c r="J25" s="805"/>
      <c r="K25" s="805" t="s">
        <v>15</v>
      </c>
      <c r="L25" s="805"/>
      <c r="M25" s="805"/>
      <c r="N25" s="805"/>
      <c r="O25" s="805" t="s">
        <v>15</v>
      </c>
      <c r="P25" s="805"/>
      <c r="Q25" s="805"/>
      <c r="R25" s="805"/>
      <c r="S25" s="226"/>
      <c r="T25" s="227"/>
      <c r="U25" s="227"/>
      <c r="V25" s="228" t="s">
        <v>15</v>
      </c>
    </row>
    <row r="26" spans="1:22" ht="21.75" customHeight="1" x14ac:dyDescent="0.15">
      <c r="A26" s="798"/>
      <c r="B26" s="799"/>
      <c r="C26" s="810"/>
      <c r="D26" s="806" t="s">
        <v>13</v>
      </c>
      <c r="E26" s="807"/>
      <c r="F26" s="808"/>
      <c r="G26" s="805" t="s">
        <v>15</v>
      </c>
      <c r="H26" s="805"/>
      <c r="I26" s="805"/>
      <c r="J26" s="805"/>
      <c r="K26" s="805" t="s">
        <v>15</v>
      </c>
      <c r="L26" s="805"/>
      <c r="M26" s="805"/>
      <c r="N26" s="805"/>
      <c r="O26" s="805" t="s">
        <v>15</v>
      </c>
      <c r="P26" s="805"/>
      <c r="Q26" s="805"/>
      <c r="R26" s="805"/>
      <c r="S26" s="226"/>
      <c r="T26" s="227"/>
      <c r="U26" s="227"/>
      <c r="V26" s="228" t="s">
        <v>15</v>
      </c>
    </row>
    <row r="27" spans="1:22" ht="21.75" customHeight="1" x14ac:dyDescent="0.15">
      <c r="A27" s="798"/>
      <c r="B27" s="799"/>
      <c r="C27" s="810"/>
      <c r="D27" s="806" t="s">
        <v>13</v>
      </c>
      <c r="E27" s="807"/>
      <c r="F27" s="808"/>
      <c r="G27" s="805" t="s">
        <v>15</v>
      </c>
      <c r="H27" s="805"/>
      <c r="I27" s="805"/>
      <c r="J27" s="805"/>
      <c r="K27" s="805" t="s">
        <v>15</v>
      </c>
      <c r="L27" s="805"/>
      <c r="M27" s="805"/>
      <c r="N27" s="805"/>
      <c r="O27" s="805" t="s">
        <v>15</v>
      </c>
      <c r="P27" s="805"/>
      <c r="Q27" s="805"/>
      <c r="R27" s="805"/>
      <c r="S27" s="226"/>
      <c r="T27" s="227"/>
      <c r="U27" s="227"/>
      <c r="V27" s="228" t="s">
        <v>15</v>
      </c>
    </row>
    <row r="28" spans="1:22" ht="21.75" customHeight="1" thickBot="1" x14ac:dyDescent="0.2">
      <c r="A28" s="798"/>
      <c r="B28" s="799"/>
      <c r="C28" s="810"/>
      <c r="D28" s="828" t="s">
        <v>13</v>
      </c>
      <c r="E28" s="829"/>
      <c r="F28" s="830"/>
      <c r="G28" s="831" t="s">
        <v>15</v>
      </c>
      <c r="H28" s="831"/>
      <c r="I28" s="831"/>
      <c r="J28" s="831"/>
      <c r="K28" s="831" t="s">
        <v>15</v>
      </c>
      <c r="L28" s="831"/>
      <c r="M28" s="831"/>
      <c r="N28" s="831"/>
      <c r="O28" s="831" t="s">
        <v>15</v>
      </c>
      <c r="P28" s="831"/>
      <c r="Q28" s="831"/>
      <c r="R28" s="831"/>
      <c r="S28" s="229"/>
      <c r="T28" s="230"/>
      <c r="U28" s="230"/>
      <c r="V28" s="231" t="s">
        <v>15</v>
      </c>
    </row>
    <row r="29" spans="1:22" ht="21.75" customHeight="1" thickTop="1" x14ac:dyDescent="0.15">
      <c r="A29" s="798"/>
      <c r="B29" s="799"/>
      <c r="C29" s="810"/>
      <c r="D29" s="818" t="s">
        <v>14</v>
      </c>
      <c r="E29" s="819"/>
      <c r="F29" s="819"/>
      <c r="G29" s="820" t="s">
        <v>15</v>
      </c>
      <c r="H29" s="820"/>
      <c r="I29" s="820"/>
      <c r="J29" s="820"/>
      <c r="K29" s="820" t="s">
        <v>15</v>
      </c>
      <c r="L29" s="820"/>
      <c r="M29" s="820"/>
      <c r="N29" s="820"/>
      <c r="O29" s="820" t="s">
        <v>15</v>
      </c>
      <c r="P29" s="820"/>
      <c r="Q29" s="820"/>
      <c r="R29" s="821"/>
      <c r="S29" s="232" t="s">
        <v>25</v>
      </c>
      <c r="T29" s="233"/>
      <c r="U29" s="233"/>
      <c r="V29" s="234" t="s">
        <v>15</v>
      </c>
    </row>
    <row r="30" spans="1:22" ht="21.75" customHeight="1" thickBot="1" x14ac:dyDescent="0.2">
      <c r="A30" s="822" t="s">
        <v>21</v>
      </c>
      <c r="B30" s="823"/>
      <c r="C30" s="823"/>
      <c r="D30" s="823"/>
      <c r="E30" s="823"/>
      <c r="F30" s="824"/>
      <c r="G30" s="825" t="s">
        <v>15</v>
      </c>
      <c r="H30" s="825"/>
      <c r="I30" s="825"/>
      <c r="J30" s="825"/>
      <c r="K30" s="825" t="s">
        <v>15</v>
      </c>
      <c r="L30" s="825"/>
      <c r="M30" s="825"/>
      <c r="N30" s="825"/>
      <c r="O30" s="825" t="s">
        <v>15</v>
      </c>
      <c r="P30" s="825"/>
      <c r="Q30" s="826"/>
      <c r="R30" s="827"/>
      <c r="S30" s="235" t="s">
        <v>142</v>
      </c>
      <c r="T30" s="236"/>
      <c r="U30" s="236"/>
      <c r="V30" s="237" t="s">
        <v>15</v>
      </c>
    </row>
    <row r="31" spans="1:22" ht="21.75" customHeight="1" thickTop="1" thickBot="1" x14ac:dyDescent="0.2">
      <c r="A31" s="420" t="s">
        <v>27</v>
      </c>
      <c r="B31" s="421"/>
      <c r="C31" s="421"/>
      <c r="D31" s="421"/>
      <c r="E31" s="421"/>
      <c r="F31" s="422"/>
      <c r="G31" s="238" t="s">
        <v>141</v>
      </c>
      <c r="H31" s="239"/>
      <c r="I31" s="239"/>
      <c r="J31" s="240" t="s">
        <v>15</v>
      </c>
      <c r="K31" s="241" t="s">
        <v>143</v>
      </c>
      <c r="L31" s="242" t="s">
        <v>144</v>
      </c>
      <c r="M31" s="242"/>
      <c r="N31" s="242"/>
      <c r="O31" s="243" t="s">
        <v>8</v>
      </c>
      <c r="P31" s="241" t="s">
        <v>145</v>
      </c>
      <c r="Q31" s="244"/>
      <c r="R31" s="245"/>
      <c r="S31" s="245"/>
      <c r="T31" s="246" t="s">
        <v>15</v>
      </c>
      <c r="U31" s="246"/>
      <c r="V31" s="247" t="s">
        <v>146</v>
      </c>
    </row>
    <row r="32" spans="1:22" ht="5.25" customHeight="1" thickBot="1" x14ac:dyDescent="0.2">
      <c r="A32" s="29"/>
      <c r="B32" s="29"/>
      <c r="C32" s="29"/>
      <c r="D32" s="29"/>
      <c r="E32" s="29"/>
      <c r="F32" s="29"/>
      <c r="G32" s="29"/>
      <c r="H32" s="27"/>
      <c r="I32" s="28"/>
      <c r="J32" s="28"/>
      <c r="K32" s="28"/>
      <c r="L32" s="28"/>
      <c r="M32" s="28"/>
      <c r="N32" s="28"/>
      <c r="O32" s="28"/>
      <c r="P32" s="28"/>
      <c r="Q32" s="30"/>
      <c r="R32" s="30"/>
      <c r="S32" s="30"/>
      <c r="T32" s="30"/>
      <c r="U32" s="30"/>
      <c r="V32" s="30"/>
    </row>
    <row r="33" spans="1:22" ht="21.75" customHeight="1" x14ac:dyDescent="0.15">
      <c r="A33" s="423" t="s">
        <v>52</v>
      </c>
      <c r="B33" s="424"/>
      <c r="C33" s="424"/>
      <c r="D33" s="424"/>
      <c r="E33" s="424"/>
      <c r="F33" s="424"/>
      <c r="G33" s="424"/>
      <c r="H33" s="424"/>
      <c r="I33" s="424"/>
      <c r="J33" s="424"/>
      <c r="K33" s="424"/>
      <c r="L33" s="424"/>
      <c r="M33" s="424"/>
      <c r="N33" s="424"/>
      <c r="O33" s="424"/>
      <c r="P33" s="424"/>
      <c r="Q33" s="424"/>
      <c r="R33" s="424"/>
      <c r="S33" s="424"/>
      <c r="T33" s="424"/>
      <c r="U33" s="424"/>
      <c r="V33" s="425"/>
    </row>
    <row r="34" spans="1:22" ht="21.75" customHeight="1" x14ac:dyDescent="0.15">
      <c r="A34" s="18"/>
      <c r="B34" s="4" t="s">
        <v>147</v>
      </c>
      <c r="C34" s="5" t="s">
        <v>148</v>
      </c>
      <c r="D34" s="5"/>
      <c r="E34" s="5"/>
      <c r="F34" s="6" t="s">
        <v>15</v>
      </c>
      <c r="G34" s="4" t="s">
        <v>143</v>
      </c>
      <c r="H34" s="7" t="s">
        <v>144</v>
      </c>
      <c r="I34" s="7"/>
      <c r="J34" s="7"/>
      <c r="K34" s="8" t="s">
        <v>8</v>
      </c>
      <c r="L34" s="4"/>
      <c r="M34" s="4"/>
      <c r="N34" s="4"/>
      <c r="O34" s="4"/>
      <c r="P34" s="19" t="s">
        <v>145</v>
      </c>
      <c r="Q34" s="20" t="s">
        <v>149</v>
      </c>
      <c r="R34" s="248"/>
      <c r="S34" s="248"/>
      <c r="T34" s="249" t="s">
        <v>15</v>
      </c>
      <c r="U34" s="249"/>
      <c r="V34" s="250" t="s">
        <v>146</v>
      </c>
    </row>
    <row r="35" spans="1:22" ht="21.75" customHeight="1" thickBot="1" x14ac:dyDescent="0.2">
      <c r="A35" s="18"/>
      <c r="B35" s="9" t="s">
        <v>150</v>
      </c>
      <c r="C35" s="10" t="s">
        <v>151</v>
      </c>
      <c r="D35" s="10"/>
      <c r="E35" s="10"/>
      <c r="F35" s="11" t="s">
        <v>15</v>
      </c>
      <c r="G35" s="9" t="s">
        <v>143</v>
      </c>
      <c r="H35" s="12" t="s">
        <v>152</v>
      </c>
      <c r="I35" s="12"/>
      <c r="J35" s="12"/>
      <c r="K35" s="13" t="s">
        <v>8</v>
      </c>
      <c r="L35" s="9" t="s">
        <v>153</v>
      </c>
      <c r="M35" s="426" t="s">
        <v>154</v>
      </c>
      <c r="N35" s="427"/>
      <c r="O35" s="427"/>
      <c r="P35" s="21" t="s">
        <v>145</v>
      </c>
      <c r="Q35" s="31" t="s">
        <v>155</v>
      </c>
      <c r="R35" s="251"/>
      <c r="S35" s="251"/>
      <c r="T35" s="252" t="s">
        <v>15</v>
      </c>
      <c r="U35" s="252"/>
      <c r="V35" s="253" t="s">
        <v>146</v>
      </c>
    </row>
    <row r="36" spans="1:22" ht="21.75" customHeight="1" thickTop="1" thickBot="1" x14ac:dyDescent="0.2">
      <c r="A36" s="22"/>
      <c r="B36" s="23"/>
      <c r="C36" s="23" t="s">
        <v>156</v>
      </c>
      <c r="D36" s="254"/>
      <c r="E36" s="254"/>
      <c r="F36" s="255" t="s">
        <v>15</v>
      </c>
      <c r="G36" s="255"/>
      <c r="H36" s="255" t="s">
        <v>146</v>
      </c>
      <c r="I36" s="24" t="s">
        <v>157</v>
      </c>
      <c r="J36" s="23" t="s">
        <v>158</v>
      </c>
      <c r="K36" s="254"/>
      <c r="L36" s="254"/>
      <c r="M36" s="255" t="s">
        <v>15</v>
      </c>
      <c r="N36" s="255"/>
      <c r="O36" s="255" t="s">
        <v>146</v>
      </c>
      <c r="P36" s="25" t="s">
        <v>159</v>
      </c>
      <c r="Q36" s="256"/>
      <c r="R36" s="257"/>
      <c r="S36" s="257"/>
      <c r="T36" s="258" t="s">
        <v>15</v>
      </c>
      <c r="U36" s="258"/>
      <c r="V36" s="259" t="s">
        <v>146</v>
      </c>
    </row>
    <row r="37" spans="1:22" ht="5.25" customHeight="1" thickBot="1" x14ac:dyDescent="0.2">
      <c r="A37" s="29"/>
      <c r="B37" s="29"/>
      <c r="C37" s="29"/>
      <c r="D37" s="29"/>
      <c r="E37" s="29"/>
      <c r="F37" s="29"/>
      <c r="G37" s="29"/>
      <c r="H37" s="27"/>
      <c r="I37" s="28"/>
      <c r="J37" s="28"/>
      <c r="K37" s="28"/>
      <c r="L37" s="28"/>
      <c r="M37" s="28"/>
      <c r="N37" s="28"/>
      <c r="O37" s="28"/>
      <c r="P37" s="28"/>
      <c r="Q37" s="30"/>
      <c r="R37" s="30"/>
      <c r="S37" s="30"/>
      <c r="T37" s="30"/>
      <c r="U37" s="30"/>
      <c r="V37" s="30"/>
    </row>
    <row r="38" spans="1:22" ht="21.75" customHeight="1" x14ac:dyDescent="0.15">
      <c r="A38" s="834" t="s">
        <v>160</v>
      </c>
      <c r="B38" s="835"/>
      <c r="C38" s="835"/>
      <c r="D38" s="835"/>
      <c r="E38" s="835"/>
      <c r="F38" s="835"/>
      <c r="G38" s="835"/>
      <c r="H38" s="835"/>
      <c r="I38" s="835"/>
      <c r="J38" s="835"/>
      <c r="K38" s="835"/>
      <c r="L38" s="835"/>
      <c r="M38" s="835"/>
      <c r="N38" s="835"/>
      <c r="O38" s="835"/>
      <c r="P38" s="835"/>
      <c r="Q38" s="835"/>
      <c r="R38" s="835"/>
      <c r="S38" s="835"/>
      <c r="T38" s="835"/>
      <c r="U38" s="835"/>
      <c r="V38" s="836"/>
    </row>
    <row r="39" spans="1:22" ht="13.5" customHeight="1" x14ac:dyDescent="0.15">
      <c r="A39" s="260" t="s">
        <v>161</v>
      </c>
      <c r="B39" s="837" t="s">
        <v>44</v>
      </c>
      <c r="C39" s="837"/>
      <c r="D39" s="837"/>
      <c r="E39" s="837"/>
      <c r="F39" s="261" t="s">
        <v>162</v>
      </c>
      <c r="G39" s="837" t="s">
        <v>50</v>
      </c>
      <c r="H39" s="837"/>
      <c r="I39" s="837"/>
      <c r="J39" s="837"/>
      <c r="K39" s="838" t="s">
        <v>163</v>
      </c>
      <c r="L39" s="838"/>
      <c r="M39" s="838" t="s">
        <v>48</v>
      </c>
      <c r="N39" s="838"/>
      <c r="O39" s="838"/>
      <c r="P39" s="838"/>
      <c r="Q39" s="261" t="s">
        <v>162</v>
      </c>
      <c r="R39" s="838" t="s">
        <v>49</v>
      </c>
      <c r="S39" s="838"/>
      <c r="T39" s="838"/>
      <c r="U39" s="838"/>
      <c r="V39" s="262" t="s">
        <v>164</v>
      </c>
    </row>
    <row r="40" spans="1:22" ht="21.75" customHeight="1" x14ac:dyDescent="0.15">
      <c r="A40" s="263" t="s">
        <v>161</v>
      </c>
      <c r="B40" s="832" t="s">
        <v>15</v>
      </c>
      <c r="C40" s="833"/>
      <c r="D40" s="833"/>
      <c r="E40" s="833"/>
      <c r="F40" s="201" t="s">
        <v>165</v>
      </c>
      <c r="G40" s="833" t="s">
        <v>15</v>
      </c>
      <c r="H40" s="833"/>
      <c r="I40" s="833"/>
      <c r="J40" s="833"/>
      <c r="K40" s="386" t="s">
        <v>166</v>
      </c>
      <c r="L40" s="386"/>
      <c r="M40" s="832" t="s">
        <v>8</v>
      </c>
      <c r="N40" s="833"/>
      <c r="O40" s="833"/>
      <c r="P40" s="833"/>
      <c r="Q40" s="201" t="s">
        <v>167</v>
      </c>
      <c r="R40" s="832" t="s">
        <v>8</v>
      </c>
      <c r="S40" s="833"/>
      <c r="T40" s="833"/>
      <c r="U40" s="833"/>
      <c r="V40" s="14" t="s">
        <v>168</v>
      </c>
    </row>
    <row r="41" spans="1:22" ht="21.75" customHeight="1" thickBot="1" x14ac:dyDescent="0.2">
      <c r="A41" s="3"/>
      <c r="B41" s="15" t="s">
        <v>145</v>
      </c>
      <c r="C41" s="264"/>
      <c r="D41" s="265"/>
      <c r="E41" s="265"/>
      <c r="F41" s="16" t="s">
        <v>15</v>
      </c>
      <c r="G41" s="16"/>
      <c r="H41" s="16" t="s">
        <v>146</v>
      </c>
      <c r="I41" s="15"/>
      <c r="J41" s="15"/>
      <c r="K41" s="15"/>
      <c r="L41" s="15"/>
      <c r="M41" s="15"/>
      <c r="N41" s="15"/>
      <c r="O41" s="15"/>
      <c r="P41" s="15"/>
      <c r="Q41" s="15"/>
      <c r="R41" s="15"/>
      <c r="S41" s="15"/>
      <c r="T41" s="15"/>
      <c r="U41" s="15"/>
      <c r="V41" s="17"/>
    </row>
    <row r="42" spans="1:22" ht="21.75" customHeight="1" x14ac:dyDescent="0.15">
      <c r="A42" s="423" t="s">
        <v>58</v>
      </c>
      <c r="B42" s="424"/>
      <c r="C42" s="424"/>
      <c r="D42" s="424"/>
      <c r="E42" s="424"/>
      <c r="F42" s="424"/>
      <c r="G42" s="424"/>
      <c r="H42" s="424"/>
      <c r="I42" s="424"/>
      <c r="J42" s="424"/>
      <c r="K42" s="424"/>
      <c r="L42" s="424"/>
      <c r="M42" s="424"/>
      <c r="N42" s="424"/>
      <c r="O42" s="424"/>
      <c r="P42" s="424"/>
      <c r="Q42" s="424"/>
      <c r="R42" s="424"/>
      <c r="S42" s="424"/>
      <c r="T42" s="424"/>
      <c r="U42" s="424"/>
      <c r="V42" s="425"/>
    </row>
    <row r="43" spans="1:22" ht="35.25" customHeight="1" x14ac:dyDescent="0.15">
      <c r="A43" s="839" t="s">
        <v>10</v>
      </c>
      <c r="B43" s="840"/>
      <c r="C43" s="840"/>
      <c r="D43" s="840"/>
      <c r="E43" s="840"/>
      <c r="F43" s="775"/>
      <c r="G43" s="841" t="s">
        <v>169</v>
      </c>
      <c r="H43" s="842"/>
      <c r="I43" s="842"/>
      <c r="J43" s="843"/>
      <c r="K43" s="841" t="s">
        <v>169</v>
      </c>
      <c r="L43" s="842"/>
      <c r="M43" s="842"/>
      <c r="N43" s="843"/>
      <c r="O43" s="841" t="s">
        <v>169</v>
      </c>
      <c r="P43" s="842"/>
      <c r="Q43" s="842"/>
      <c r="R43" s="843"/>
      <c r="S43" s="844" t="s">
        <v>14</v>
      </c>
      <c r="T43" s="844"/>
      <c r="U43" s="844"/>
      <c r="V43" s="845"/>
    </row>
    <row r="44" spans="1:22" ht="21.75" customHeight="1" x14ac:dyDescent="0.15">
      <c r="A44" s="846" t="s">
        <v>16</v>
      </c>
      <c r="B44" s="849" t="s">
        <v>16</v>
      </c>
      <c r="C44" s="850"/>
      <c r="D44" s="850"/>
      <c r="E44" s="850"/>
      <c r="F44" s="851"/>
      <c r="G44" s="852" t="s">
        <v>15</v>
      </c>
      <c r="H44" s="852"/>
      <c r="I44" s="852"/>
      <c r="J44" s="852"/>
      <c r="K44" s="852" t="s">
        <v>15</v>
      </c>
      <c r="L44" s="852"/>
      <c r="M44" s="852"/>
      <c r="N44" s="852"/>
      <c r="O44" s="852" t="s">
        <v>15</v>
      </c>
      <c r="P44" s="852"/>
      <c r="Q44" s="852"/>
      <c r="R44" s="852"/>
      <c r="S44" s="266"/>
      <c r="T44" s="267"/>
      <c r="U44" s="267"/>
      <c r="V44" s="268" t="s">
        <v>15</v>
      </c>
    </row>
    <row r="45" spans="1:22" ht="21.75" customHeight="1" x14ac:dyDescent="0.15">
      <c r="A45" s="847"/>
      <c r="B45" s="853" t="s">
        <v>13</v>
      </c>
      <c r="C45" s="854"/>
      <c r="D45" s="854"/>
      <c r="E45" s="854"/>
      <c r="F45" s="855"/>
      <c r="G45" s="856" t="s">
        <v>15</v>
      </c>
      <c r="H45" s="856"/>
      <c r="I45" s="856"/>
      <c r="J45" s="856"/>
      <c r="K45" s="856" t="s">
        <v>15</v>
      </c>
      <c r="L45" s="856"/>
      <c r="M45" s="856"/>
      <c r="N45" s="856"/>
      <c r="O45" s="856" t="s">
        <v>15</v>
      </c>
      <c r="P45" s="856"/>
      <c r="Q45" s="856"/>
      <c r="R45" s="856"/>
      <c r="S45" s="269"/>
      <c r="T45" s="270"/>
      <c r="U45" s="270"/>
      <c r="V45" s="271" t="s">
        <v>15</v>
      </c>
    </row>
    <row r="46" spans="1:22" ht="21.75" customHeight="1" x14ac:dyDescent="0.15">
      <c r="A46" s="847"/>
      <c r="B46" s="853" t="s">
        <v>13</v>
      </c>
      <c r="C46" s="854"/>
      <c r="D46" s="854"/>
      <c r="E46" s="854"/>
      <c r="F46" s="855"/>
      <c r="G46" s="856" t="s">
        <v>15</v>
      </c>
      <c r="H46" s="856"/>
      <c r="I46" s="856"/>
      <c r="J46" s="856"/>
      <c r="K46" s="856" t="s">
        <v>15</v>
      </c>
      <c r="L46" s="856"/>
      <c r="M46" s="856"/>
      <c r="N46" s="856"/>
      <c r="O46" s="856" t="s">
        <v>15</v>
      </c>
      <c r="P46" s="856"/>
      <c r="Q46" s="856"/>
      <c r="R46" s="856"/>
      <c r="S46" s="269"/>
      <c r="T46" s="270"/>
      <c r="U46" s="270"/>
      <c r="V46" s="271" t="s">
        <v>15</v>
      </c>
    </row>
    <row r="47" spans="1:22" ht="21.75" customHeight="1" x14ac:dyDescent="0.15">
      <c r="A47" s="847"/>
      <c r="B47" s="853" t="s">
        <v>13</v>
      </c>
      <c r="C47" s="854"/>
      <c r="D47" s="854"/>
      <c r="E47" s="854"/>
      <c r="F47" s="855"/>
      <c r="G47" s="856" t="s">
        <v>15</v>
      </c>
      <c r="H47" s="856"/>
      <c r="I47" s="856"/>
      <c r="J47" s="856"/>
      <c r="K47" s="856" t="s">
        <v>15</v>
      </c>
      <c r="L47" s="856"/>
      <c r="M47" s="856"/>
      <c r="N47" s="856"/>
      <c r="O47" s="856" t="s">
        <v>15</v>
      </c>
      <c r="P47" s="856"/>
      <c r="Q47" s="856"/>
      <c r="R47" s="856"/>
      <c r="S47" s="269"/>
      <c r="T47" s="270"/>
      <c r="U47" s="270"/>
      <c r="V47" s="271" t="s">
        <v>15</v>
      </c>
    </row>
    <row r="48" spans="1:22" ht="21.75" customHeight="1" x14ac:dyDescent="0.15">
      <c r="A48" s="847"/>
      <c r="B48" s="853" t="s">
        <v>13</v>
      </c>
      <c r="C48" s="854"/>
      <c r="D48" s="854"/>
      <c r="E48" s="854"/>
      <c r="F48" s="855"/>
      <c r="G48" s="856" t="s">
        <v>15</v>
      </c>
      <c r="H48" s="856"/>
      <c r="I48" s="856"/>
      <c r="J48" s="856"/>
      <c r="K48" s="856" t="s">
        <v>15</v>
      </c>
      <c r="L48" s="856"/>
      <c r="M48" s="856"/>
      <c r="N48" s="856"/>
      <c r="O48" s="856" t="s">
        <v>15</v>
      </c>
      <c r="P48" s="856"/>
      <c r="Q48" s="856"/>
      <c r="R48" s="856"/>
      <c r="S48" s="269"/>
      <c r="T48" s="270"/>
      <c r="U48" s="270"/>
      <c r="V48" s="271" t="s">
        <v>15</v>
      </c>
    </row>
    <row r="49" spans="1:22" ht="21.75" customHeight="1" x14ac:dyDescent="0.15">
      <c r="A49" s="847"/>
      <c r="B49" s="853" t="s">
        <v>13</v>
      </c>
      <c r="C49" s="854"/>
      <c r="D49" s="854"/>
      <c r="E49" s="854"/>
      <c r="F49" s="855"/>
      <c r="G49" s="856" t="s">
        <v>15</v>
      </c>
      <c r="H49" s="856"/>
      <c r="I49" s="856"/>
      <c r="J49" s="856"/>
      <c r="K49" s="856" t="s">
        <v>15</v>
      </c>
      <c r="L49" s="856"/>
      <c r="M49" s="856"/>
      <c r="N49" s="856"/>
      <c r="O49" s="856" t="s">
        <v>15</v>
      </c>
      <c r="P49" s="856"/>
      <c r="Q49" s="856"/>
      <c r="R49" s="856"/>
      <c r="S49" s="269"/>
      <c r="T49" s="270"/>
      <c r="U49" s="270"/>
      <c r="V49" s="271" t="s">
        <v>15</v>
      </c>
    </row>
    <row r="50" spans="1:22" ht="21.75" customHeight="1" thickBot="1" x14ac:dyDescent="0.2">
      <c r="A50" s="847"/>
      <c r="B50" s="866" t="s">
        <v>13</v>
      </c>
      <c r="C50" s="867"/>
      <c r="D50" s="867"/>
      <c r="E50" s="867"/>
      <c r="F50" s="868"/>
      <c r="G50" s="869" t="s">
        <v>15</v>
      </c>
      <c r="H50" s="869"/>
      <c r="I50" s="869"/>
      <c r="J50" s="869"/>
      <c r="K50" s="869" t="s">
        <v>15</v>
      </c>
      <c r="L50" s="869"/>
      <c r="M50" s="869"/>
      <c r="N50" s="869"/>
      <c r="O50" s="869" t="s">
        <v>15</v>
      </c>
      <c r="P50" s="869"/>
      <c r="Q50" s="869"/>
      <c r="R50" s="869"/>
      <c r="S50" s="272"/>
      <c r="T50" s="273"/>
      <c r="U50" s="273"/>
      <c r="V50" s="274" t="s">
        <v>15</v>
      </c>
    </row>
    <row r="51" spans="1:22" ht="21.75" customHeight="1" thickTop="1" thickBot="1" x14ac:dyDescent="0.2">
      <c r="A51" s="848"/>
      <c r="B51" s="857" t="s">
        <v>14</v>
      </c>
      <c r="C51" s="858"/>
      <c r="D51" s="858"/>
      <c r="E51" s="858"/>
      <c r="F51" s="859"/>
      <c r="G51" s="860" t="s">
        <v>15</v>
      </c>
      <c r="H51" s="860"/>
      <c r="I51" s="860"/>
      <c r="J51" s="860"/>
      <c r="K51" s="860" t="s">
        <v>15</v>
      </c>
      <c r="L51" s="860"/>
      <c r="M51" s="860"/>
      <c r="N51" s="860"/>
      <c r="O51" s="860" t="s">
        <v>15</v>
      </c>
      <c r="P51" s="860"/>
      <c r="Q51" s="860"/>
      <c r="R51" s="860"/>
      <c r="S51" s="275" t="s">
        <v>170</v>
      </c>
      <c r="T51" s="276"/>
      <c r="U51" s="276"/>
      <c r="V51" s="277" t="s">
        <v>15</v>
      </c>
    </row>
    <row r="52" spans="1:22" ht="5.25" customHeight="1" thickBot="1" x14ac:dyDescent="0.2">
      <c r="A52" s="29"/>
      <c r="B52" s="29"/>
      <c r="C52" s="29"/>
      <c r="D52" s="29"/>
      <c r="E52" s="29"/>
      <c r="F52" s="29"/>
      <c r="G52" s="29"/>
      <c r="H52" s="27"/>
      <c r="I52" s="28"/>
      <c r="J52" s="28"/>
      <c r="K52" s="28"/>
      <c r="L52" s="28"/>
      <c r="M52" s="28"/>
      <c r="N52" s="28"/>
      <c r="O52" s="28"/>
      <c r="P52" s="28"/>
      <c r="Q52" s="28"/>
      <c r="R52" s="28"/>
      <c r="S52" s="28"/>
      <c r="T52" s="28"/>
      <c r="U52" s="28"/>
      <c r="V52" s="28"/>
    </row>
    <row r="53" spans="1:22" ht="21.75" customHeight="1" x14ac:dyDescent="0.15">
      <c r="A53" s="281" t="s">
        <v>59</v>
      </c>
      <c r="B53" s="282"/>
      <c r="C53" s="282"/>
      <c r="D53" s="282"/>
      <c r="E53" s="282"/>
      <c r="F53" s="282"/>
      <c r="G53" s="282"/>
      <c r="H53" s="282"/>
      <c r="I53" s="282"/>
      <c r="J53" s="282"/>
      <c r="K53" s="282"/>
      <c r="L53" s="282"/>
      <c r="M53" s="282"/>
      <c r="N53" s="282"/>
      <c r="O53" s="282"/>
      <c r="P53" s="282"/>
      <c r="Q53" s="282"/>
      <c r="R53" s="282"/>
      <c r="S53" s="282"/>
      <c r="T53" s="282"/>
      <c r="U53" s="282"/>
      <c r="V53" s="861"/>
    </row>
    <row r="54" spans="1:22" ht="21.75" customHeight="1" x14ac:dyDescent="0.15">
      <c r="A54" s="395" t="s">
        <v>69</v>
      </c>
      <c r="B54" s="303"/>
      <c r="C54" s="303"/>
      <c r="D54" s="303"/>
      <c r="E54" s="303"/>
      <c r="F54" s="303"/>
      <c r="G54" s="862"/>
      <c r="H54" s="863" t="s">
        <v>171</v>
      </c>
      <c r="I54" s="864"/>
      <c r="J54" s="864"/>
      <c r="K54" s="864"/>
      <c r="L54" s="864"/>
      <c r="M54" s="864"/>
      <c r="N54" s="864"/>
      <c r="O54" s="864"/>
      <c r="P54" s="864"/>
      <c r="Q54" s="864"/>
      <c r="R54" s="864"/>
      <c r="S54" s="864"/>
      <c r="T54" s="864"/>
      <c r="U54" s="864"/>
      <c r="V54" s="865"/>
    </row>
    <row r="55" spans="1:22" ht="21.75" customHeight="1" x14ac:dyDescent="0.15">
      <c r="A55" s="878" t="s">
        <v>70</v>
      </c>
      <c r="B55" s="879"/>
      <c r="C55" s="879"/>
      <c r="D55" s="882" t="s">
        <v>56</v>
      </c>
      <c r="E55" s="883"/>
      <c r="F55" s="883"/>
      <c r="G55" s="883"/>
      <c r="H55" s="883"/>
      <c r="I55" s="883"/>
      <c r="J55" s="883"/>
      <c r="K55" s="883"/>
      <c r="L55" s="883"/>
      <c r="M55" s="883"/>
      <c r="N55" s="883"/>
      <c r="O55" s="883"/>
      <c r="P55" s="883"/>
      <c r="Q55" s="883"/>
      <c r="R55" s="883"/>
      <c r="S55" s="883"/>
      <c r="T55" s="883"/>
      <c r="U55" s="883"/>
      <c r="V55" s="884"/>
    </row>
    <row r="56" spans="1:22" ht="21.75" customHeight="1" x14ac:dyDescent="0.15">
      <c r="A56" s="880"/>
      <c r="B56" s="881"/>
      <c r="C56" s="881"/>
      <c r="D56" s="885" t="s">
        <v>54</v>
      </c>
      <c r="E56" s="886"/>
      <c r="F56" s="887"/>
      <c r="G56" s="891" t="s">
        <v>184</v>
      </c>
      <c r="H56" s="892"/>
      <c r="I56" s="893"/>
      <c r="J56" s="891" t="s">
        <v>184</v>
      </c>
      <c r="K56" s="892"/>
      <c r="L56" s="893"/>
      <c r="M56" s="891" t="s">
        <v>184</v>
      </c>
      <c r="N56" s="892"/>
      <c r="O56" s="893"/>
      <c r="P56" s="891" t="s">
        <v>184</v>
      </c>
      <c r="Q56" s="892"/>
      <c r="R56" s="893"/>
      <c r="S56" s="894" t="s">
        <v>57</v>
      </c>
      <c r="T56" s="895"/>
      <c r="U56" s="895"/>
      <c r="V56" s="896"/>
    </row>
    <row r="57" spans="1:22" ht="21.75" customHeight="1" thickBot="1" x14ac:dyDescent="0.2">
      <c r="A57" s="900" t="s">
        <v>172</v>
      </c>
      <c r="B57" s="901"/>
      <c r="C57" s="901"/>
      <c r="D57" s="888"/>
      <c r="E57" s="889"/>
      <c r="F57" s="890"/>
      <c r="G57" s="870" t="s">
        <v>173</v>
      </c>
      <c r="H57" s="871"/>
      <c r="I57" s="872"/>
      <c r="J57" s="870" t="s">
        <v>173</v>
      </c>
      <c r="K57" s="871"/>
      <c r="L57" s="872"/>
      <c r="M57" s="870" t="s">
        <v>173</v>
      </c>
      <c r="N57" s="871"/>
      <c r="O57" s="872"/>
      <c r="P57" s="870" t="s">
        <v>173</v>
      </c>
      <c r="Q57" s="871"/>
      <c r="R57" s="872"/>
      <c r="S57" s="897"/>
      <c r="T57" s="898"/>
      <c r="U57" s="898"/>
      <c r="V57" s="899"/>
    </row>
    <row r="58" spans="1:22" ht="21.75" customHeight="1" thickTop="1" thickBot="1" x14ac:dyDescent="0.2">
      <c r="A58" s="902"/>
      <c r="B58" s="903"/>
      <c r="C58" s="903"/>
      <c r="D58" s="873" t="s">
        <v>55</v>
      </c>
      <c r="E58" s="874"/>
      <c r="F58" s="875"/>
      <c r="G58" s="876"/>
      <c r="H58" s="876"/>
      <c r="I58" s="876"/>
      <c r="J58" s="876"/>
      <c r="K58" s="876"/>
      <c r="L58" s="876"/>
      <c r="M58" s="876"/>
      <c r="N58" s="876"/>
      <c r="O58" s="876"/>
      <c r="P58" s="876"/>
      <c r="Q58" s="876"/>
      <c r="R58" s="877"/>
      <c r="S58" s="906"/>
      <c r="T58" s="907"/>
      <c r="U58" s="907"/>
      <c r="V58" s="908"/>
    </row>
    <row r="59" spans="1:22" ht="5.25" customHeight="1" thickBot="1" x14ac:dyDescent="0.2">
      <c r="A59" s="29"/>
      <c r="B59" s="29"/>
      <c r="C59" s="29"/>
      <c r="D59" s="29"/>
      <c r="E59" s="29"/>
      <c r="F59" s="29"/>
      <c r="G59" s="29"/>
      <c r="H59" s="27"/>
      <c r="I59" s="28"/>
      <c r="J59" s="28"/>
      <c r="K59" s="28"/>
      <c r="L59" s="28"/>
      <c r="M59" s="28"/>
      <c r="N59" s="28"/>
      <c r="O59" s="28"/>
      <c r="P59" s="28"/>
      <c r="Q59" s="28"/>
      <c r="R59" s="28"/>
      <c r="S59" s="30"/>
      <c r="T59" s="30"/>
      <c r="U59" s="30"/>
      <c r="V59" s="30"/>
    </row>
    <row r="60" spans="1:22" ht="21.75" customHeight="1" x14ac:dyDescent="0.15">
      <c r="A60" s="281" t="s">
        <v>174</v>
      </c>
      <c r="B60" s="282"/>
      <c r="C60" s="282"/>
      <c r="D60" s="282"/>
      <c r="E60" s="282"/>
      <c r="F60" s="282"/>
      <c r="G60" s="282"/>
      <c r="H60" s="282"/>
      <c r="I60" s="282"/>
      <c r="J60" s="282"/>
      <c r="K60" s="282"/>
      <c r="L60" s="282"/>
      <c r="M60" s="282"/>
      <c r="N60" s="282"/>
      <c r="O60" s="282"/>
      <c r="P60" s="282"/>
      <c r="Q60" s="282"/>
      <c r="R60" s="282"/>
      <c r="S60" s="282"/>
      <c r="T60" s="282"/>
      <c r="U60" s="282"/>
      <c r="V60" s="861"/>
    </row>
    <row r="61" spans="1:22" ht="21.75" customHeight="1" x14ac:dyDescent="0.15">
      <c r="A61" s="364" t="s">
        <v>105</v>
      </c>
      <c r="B61" s="365"/>
      <c r="C61" s="365"/>
      <c r="D61" s="365"/>
      <c r="E61" s="365"/>
      <c r="F61" s="365"/>
      <c r="G61" s="365"/>
      <c r="H61" s="365"/>
      <c r="I61" s="365"/>
      <c r="J61" s="365"/>
      <c r="K61" s="365"/>
      <c r="L61" s="365"/>
      <c r="M61" s="365"/>
      <c r="N61" s="365"/>
      <c r="O61" s="365"/>
      <c r="P61" s="365"/>
      <c r="Q61" s="365"/>
      <c r="R61" s="365"/>
      <c r="S61" s="365"/>
      <c r="T61" s="365"/>
      <c r="U61" s="365"/>
      <c r="V61" s="366"/>
    </row>
    <row r="62" spans="1:22" ht="21.75" customHeight="1" x14ac:dyDescent="0.15">
      <c r="A62" s="367"/>
      <c r="B62" s="368"/>
      <c r="C62" s="368"/>
      <c r="D62" s="368"/>
      <c r="E62" s="368"/>
      <c r="F62" s="368"/>
      <c r="G62" s="368"/>
      <c r="H62" s="368"/>
      <c r="I62" s="368"/>
      <c r="J62" s="368"/>
      <c r="K62" s="368"/>
      <c r="L62" s="368"/>
      <c r="M62" s="368"/>
      <c r="N62" s="368"/>
      <c r="O62" s="368"/>
      <c r="P62" s="368"/>
      <c r="Q62" s="368"/>
      <c r="R62" s="368"/>
      <c r="S62" s="368"/>
      <c r="T62" s="368"/>
      <c r="U62" s="368"/>
      <c r="V62" s="369"/>
    </row>
    <row r="63" spans="1:22" ht="21.75" customHeight="1" x14ac:dyDescent="0.15">
      <c r="A63" s="33"/>
      <c r="B63" s="363" t="s">
        <v>60</v>
      </c>
      <c r="C63" s="363"/>
      <c r="D63" s="363"/>
      <c r="E63" s="363"/>
      <c r="F63" s="363"/>
      <c r="G63" s="363"/>
      <c r="H63" s="363"/>
      <c r="I63" s="363"/>
      <c r="J63" s="363"/>
      <c r="K63" s="909" t="s">
        <v>15</v>
      </c>
      <c r="L63" s="909"/>
      <c r="M63" s="909"/>
      <c r="N63" s="909"/>
      <c r="O63" s="32"/>
      <c r="P63" s="32"/>
      <c r="Q63" s="32"/>
      <c r="R63" s="32"/>
      <c r="S63" s="32"/>
      <c r="T63" s="32"/>
      <c r="U63" s="32"/>
      <c r="V63" s="34"/>
    </row>
    <row r="64" spans="1:22" ht="21.75" customHeight="1" x14ac:dyDescent="0.15">
      <c r="A64" s="2"/>
      <c r="B64" s="363" t="s">
        <v>61</v>
      </c>
      <c r="C64" s="363"/>
      <c r="D64" s="363"/>
      <c r="E64" s="363"/>
      <c r="F64" s="363"/>
      <c r="G64" s="363"/>
      <c r="H64" s="363"/>
      <c r="I64" s="363"/>
      <c r="J64" s="363"/>
      <c r="K64" s="370"/>
      <c r="L64" s="371"/>
      <c r="M64" s="371"/>
      <c r="N64" s="372"/>
      <c r="O64" s="26"/>
      <c r="P64" s="26"/>
      <c r="Q64" s="26"/>
      <c r="R64" s="26"/>
      <c r="S64" s="26"/>
      <c r="T64" s="26"/>
      <c r="U64" s="26"/>
      <c r="V64" s="14"/>
    </row>
    <row r="65" spans="1:22" ht="21.75" customHeight="1" x14ac:dyDescent="0.15">
      <c r="A65" s="2"/>
      <c r="B65" s="359" t="s">
        <v>175</v>
      </c>
      <c r="C65" s="360"/>
      <c r="D65" s="360"/>
      <c r="E65" s="360"/>
      <c r="F65" s="360"/>
      <c r="G65" s="360"/>
      <c r="H65" s="360"/>
      <c r="I65" s="360"/>
      <c r="J65" s="360"/>
      <c r="K65" s="904" t="s">
        <v>15</v>
      </c>
      <c r="L65" s="904"/>
      <c r="M65" s="904"/>
      <c r="N65" s="904"/>
      <c r="O65" s="361" t="s">
        <v>62</v>
      </c>
      <c r="P65" s="362"/>
      <c r="Q65" s="362"/>
      <c r="R65" s="278"/>
      <c r="S65" s="278"/>
      <c r="T65" s="278"/>
      <c r="U65" s="278"/>
      <c r="V65" s="14" t="s">
        <v>176</v>
      </c>
    </row>
    <row r="66" spans="1:22" ht="21.75" customHeight="1" x14ac:dyDescent="0.15">
      <c r="A66" s="2"/>
      <c r="B66" s="360" t="s">
        <v>177</v>
      </c>
      <c r="C66" s="360"/>
      <c r="D66" s="360"/>
      <c r="E66" s="360"/>
      <c r="F66" s="360"/>
      <c r="G66" s="360"/>
      <c r="H66" s="360"/>
      <c r="I66" s="360"/>
      <c r="J66" s="360"/>
      <c r="K66" s="905" t="s">
        <v>15</v>
      </c>
      <c r="L66" s="905"/>
      <c r="M66" s="905"/>
      <c r="N66" s="905"/>
      <c r="O66" s="26"/>
      <c r="P66" s="26"/>
      <c r="Q66" s="26"/>
      <c r="R66" s="26"/>
      <c r="S66" s="26"/>
      <c r="T66" s="26"/>
      <c r="U66" s="26"/>
      <c r="V66" s="14"/>
    </row>
    <row r="67" spans="1:22" ht="21.75" customHeight="1" x14ac:dyDescent="0.15">
      <c r="A67" s="2"/>
      <c r="B67" s="363" t="s">
        <v>63</v>
      </c>
      <c r="C67" s="363"/>
      <c r="D67" s="363"/>
      <c r="E67" s="363"/>
      <c r="F67" s="363"/>
      <c r="G67" s="363"/>
      <c r="H67" s="363"/>
      <c r="I67" s="363"/>
      <c r="J67" s="363"/>
      <c r="K67" s="26"/>
      <c r="L67" s="26"/>
      <c r="M67" s="26"/>
      <c r="N67" s="26"/>
      <c r="O67" s="26"/>
      <c r="P67" s="26"/>
      <c r="Q67" s="26"/>
      <c r="R67" s="26"/>
      <c r="S67" s="26"/>
      <c r="T67" s="26"/>
      <c r="U67" s="26"/>
      <c r="V67" s="14"/>
    </row>
    <row r="68" spans="1:22" ht="21.75" customHeight="1" x14ac:dyDescent="0.15">
      <c r="A68" s="2"/>
      <c r="B68" s="913"/>
      <c r="C68" s="913"/>
      <c r="D68" s="913"/>
      <c r="E68" s="913"/>
      <c r="F68" s="913"/>
      <c r="G68" s="913"/>
      <c r="H68" s="913"/>
      <c r="I68" s="913"/>
      <c r="J68" s="913"/>
      <c r="K68" s="913"/>
      <c r="L68" s="913"/>
      <c r="M68" s="913"/>
      <c r="N68" s="913"/>
      <c r="O68" s="913"/>
      <c r="P68" s="913"/>
      <c r="Q68" s="913"/>
      <c r="R68" s="913"/>
      <c r="S68" s="913"/>
      <c r="T68" s="913"/>
      <c r="U68" s="913"/>
      <c r="V68" s="14"/>
    </row>
    <row r="69" spans="1:22" ht="21.75" customHeight="1" x14ac:dyDescent="0.15">
      <c r="A69" s="2"/>
      <c r="B69" s="914"/>
      <c r="C69" s="914"/>
      <c r="D69" s="914"/>
      <c r="E69" s="914"/>
      <c r="F69" s="914"/>
      <c r="G69" s="914"/>
      <c r="H69" s="914"/>
      <c r="I69" s="914"/>
      <c r="J69" s="914"/>
      <c r="K69" s="914"/>
      <c r="L69" s="914"/>
      <c r="M69" s="914"/>
      <c r="N69" s="914"/>
      <c r="O69" s="914"/>
      <c r="P69" s="914"/>
      <c r="Q69" s="914"/>
      <c r="R69" s="914"/>
      <c r="S69" s="914"/>
      <c r="T69" s="914"/>
      <c r="U69" s="914"/>
      <c r="V69" s="14"/>
    </row>
    <row r="70" spans="1:22" ht="21.75" customHeight="1" x14ac:dyDescent="0.15">
      <c r="A70" s="2"/>
      <c r="B70" s="914"/>
      <c r="C70" s="914"/>
      <c r="D70" s="914"/>
      <c r="E70" s="914"/>
      <c r="F70" s="914"/>
      <c r="G70" s="914"/>
      <c r="H70" s="914"/>
      <c r="I70" s="914"/>
      <c r="J70" s="914"/>
      <c r="K70" s="914"/>
      <c r="L70" s="914"/>
      <c r="M70" s="914"/>
      <c r="N70" s="914"/>
      <c r="O70" s="914"/>
      <c r="P70" s="914"/>
      <c r="Q70" s="914"/>
      <c r="R70" s="914"/>
      <c r="S70" s="914"/>
      <c r="T70" s="914"/>
      <c r="U70" s="914"/>
      <c r="V70" s="14"/>
    </row>
    <row r="71" spans="1:22" ht="21.75" customHeight="1" x14ac:dyDescent="0.15">
      <c r="A71" s="2"/>
      <c r="B71" s="914"/>
      <c r="C71" s="914"/>
      <c r="D71" s="914"/>
      <c r="E71" s="914"/>
      <c r="F71" s="914"/>
      <c r="G71" s="914"/>
      <c r="H71" s="914"/>
      <c r="I71" s="914"/>
      <c r="J71" s="914"/>
      <c r="K71" s="914"/>
      <c r="L71" s="914"/>
      <c r="M71" s="914"/>
      <c r="N71" s="914"/>
      <c r="O71" s="914"/>
      <c r="P71" s="914"/>
      <c r="Q71" s="914"/>
      <c r="R71" s="914"/>
      <c r="S71" s="914"/>
      <c r="T71" s="914"/>
      <c r="U71" s="914"/>
      <c r="V71" s="14"/>
    </row>
    <row r="72" spans="1:22" ht="21.75" customHeight="1" thickBot="1" x14ac:dyDescent="0.2">
      <c r="A72" s="3"/>
      <c r="B72" s="279"/>
      <c r="C72" s="279"/>
      <c r="D72" s="279"/>
      <c r="E72" s="279"/>
      <c r="F72" s="279"/>
      <c r="G72" s="279"/>
      <c r="H72" s="279"/>
      <c r="I72" s="279"/>
      <c r="J72" s="279"/>
      <c r="K72" s="279"/>
      <c r="L72" s="279"/>
      <c r="M72" s="279"/>
      <c r="N72" s="279"/>
      <c r="O72" s="279"/>
      <c r="P72" s="279"/>
      <c r="Q72" s="279"/>
      <c r="R72" s="279"/>
      <c r="S72" s="279"/>
      <c r="T72" s="279"/>
      <c r="U72" s="279"/>
      <c r="V72" s="17"/>
    </row>
    <row r="73" spans="1:22" ht="21.75" customHeight="1" x14ac:dyDescent="0.15">
      <c r="A73" s="915" t="s">
        <v>130</v>
      </c>
      <c r="B73" s="915"/>
      <c r="C73" s="915"/>
      <c r="D73" s="915"/>
      <c r="E73" s="915"/>
      <c r="F73" s="915"/>
      <c r="G73" s="915"/>
      <c r="H73" s="915"/>
      <c r="I73" s="915"/>
      <c r="J73" s="915"/>
      <c r="K73" s="915"/>
      <c r="L73" s="915"/>
      <c r="M73" s="915"/>
      <c r="N73" s="915"/>
      <c r="O73" s="915"/>
      <c r="P73" s="915"/>
      <c r="Q73" s="915"/>
      <c r="R73" s="915"/>
      <c r="S73" s="915"/>
      <c r="T73" s="915"/>
      <c r="U73" s="915"/>
      <c r="V73" s="915"/>
    </row>
    <row r="74" spans="1:22" ht="21.75" customHeight="1" x14ac:dyDescent="0.15">
      <c r="A74" s="386" t="s">
        <v>178</v>
      </c>
      <c r="B74" s="386"/>
      <c r="C74" s="386"/>
      <c r="D74" s="386"/>
      <c r="E74" s="386"/>
      <c r="F74" s="386"/>
      <c r="G74" s="386"/>
      <c r="H74" s="386"/>
      <c r="I74" s="386"/>
      <c r="J74" s="386"/>
    </row>
    <row r="75" spans="1:22" ht="21.75" customHeight="1" x14ac:dyDescent="0.15">
      <c r="E75" s="387" t="s">
        <v>181</v>
      </c>
      <c r="F75" s="387"/>
      <c r="H75" s="1" t="s">
        <v>64</v>
      </c>
      <c r="J75" s="1" t="s">
        <v>65</v>
      </c>
      <c r="L75" s="1" t="s">
        <v>66</v>
      </c>
    </row>
    <row r="76" spans="1:22" ht="30" customHeight="1" x14ac:dyDescent="0.15">
      <c r="C76" s="381" t="s">
        <v>179</v>
      </c>
      <c r="D76" s="381"/>
      <c r="E76" s="381"/>
      <c r="F76" s="381"/>
      <c r="G76" s="381"/>
      <c r="H76" s="381"/>
      <c r="I76" s="381"/>
      <c r="J76" s="910"/>
      <c r="K76" s="910"/>
      <c r="L76" s="910"/>
      <c r="M76" s="910"/>
      <c r="N76" s="910"/>
      <c r="O76" s="910"/>
      <c r="P76" s="910"/>
      <c r="Q76" s="910"/>
      <c r="R76" s="910"/>
      <c r="S76" s="910"/>
      <c r="T76" s="910"/>
    </row>
    <row r="77" spans="1:22" ht="30" customHeight="1" x14ac:dyDescent="0.15">
      <c r="C77" s="381" t="s">
        <v>67</v>
      </c>
      <c r="D77" s="381"/>
      <c r="E77" s="381"/>
      <c r="F77" s="381"/>
      <c r="G77" s="381"/>
      <c r="H77" s="381"/>
      <c r="I77" s="381"/>
      <c r="J77" s="911"/>
      <c r="K77" s="911"/>
      <c r="L77" s="911"/>
      <c r="M77" s="911"/>
      <c r="N77" s="911"/>
      <c r="O77" s="911"/>
      <c r="P77" s="911"/>
      <c r="Q77" s="911"/>
      <c r="R77" s="911"/>
      <c r="S77" s="911"/>
      <c r="T77" s="911"/>
    </row>
    <row r="78" spans="1:22" ht="30" customHeight="1" x14ac:dyDescent="0.15">
      <c r="C78" s="381" t="s">
        <v>68</v>
      </c>
      <c r="D78" s="381"/>
      <c r="E78" s="381"/>
      <c r="F78" s="381"/>
      <c r="G78" s="381"/>
      <c r="H78" s="381"/>
      <c r="I78" s="381"/>
      <c r="J78" s="912"/>
      <c r="K78" s="912"/>
      <c r="L78" s="912"/>
      <c r="M78" s="912"/>
      <c r="N78" s="912"/>
      <c r="O78" s="912"/>
      <c r="P78" s="912"/>
      <c r="Q78" s="912"/>
      <c r="R78" s="912"/>
      <c r="S78" s="912"/>
      <c r="T78" s="280"/>
    </row>
  </sheetData>
  <mergeCells count="214">
    <mergeCell ref="E75:F75"/>
    <mergeCell ref="C76:I76"/>
    <mergeCell ref="J76:T76"/>
    <mergeCell ref="C77:I77"/>
    <mergeCell ref="J77:T77"/>
    <mergeCell ref="C78:I78"/>
    <mergeCell ref="J78:S78"/>
    <mergeCell ref="B68:U68"/>
    <mergeCell ref="B69:U69"/>
    <mergeCell ref="B70:U70"/>
    <mergeCell ref="B71:U71"/>
    <mergeCell ref="A73:V73"/>
    <mergeCell ref="A74:J74"/>
    <mergeCell ref="B65:J65"/>
    <mergeCell ref="K65:N65"/>
    <mergeCell ref="O65:Q65"/>
    <mergeCell ref="B66:J66"/>
    <mergeCell ref="K66:N66"/>
    <mergeCell ref="B67:J67"/>
    <mergeCell ref="S58:V58"/>
    <mergeCell ref="A60:V60"/>
    <mergeCell ref="A61:V62"/>
    <mergeCell ref="B63:J63"/>
    <mergeCell ref="K63:N63"/>
    <mergeCell ref="B64:J64"/>
    <mergeCell ref="K64:N64"/>
    <mergeCell ref="J57:L57"/>
    <mergeCell ref="M57:O57"/>
    <mergeCell ref="P57:R57"/>
    <mergeCell ref="D58:F58"/>
    <mergeCell ref="G58:I58"/>
    <mergeCell ref="J58:L58"/>
    <mergeCell ref="M58:O58"/>
    <mergeCell ref="P58:R58"/>
    <mergeCell ref="A55:C56"/>
    <mergeCell ref="D55:V55"/>
    <mergeCell ref="D56:F57"/>
    <mergeCell ref="G56:I56"/>
    <mergeCell ref="J56:L56"/>
    <mergeCell ref="M56:O56"/>
    <mergeCell ref="P56:R56"/>
    <mergeCell ref="S56:V57"/>
    <mergeCell ref="A57:C58"/>
    <mergeCell ref="G57:I57"/>
    <mergeCell ref="K46:N46"/>
    <mergeCell ref="O46:R46"/>
    <mergeCell ref="B51:F51"/>
    <mergeCell ref="G51:J51"/>
    <mergeCell ref="K51:N51"/>
    <mergeCell ref="O51:R51"/>
    <mergeCell ref="A53:V53"/>
    <mergeCell ref="A54:G54"/>
    <mergeCell ref="H54:V54"/>
    <mergeCell ref="B49:F49"/>
    <mergeCell ref="G49:J49"/>
    <mergeCell ref="K49:N49"/>
    <mergeCell ref="O49:R49"/>
    <mergeCell ref="B50:F50"/>
    <mergeCell ref="G50:J50"/>
    <mergeCell ref="K50:N50"/>
    <mergeCell ref="O50:R50"/>
    <mergeCell ref="A43:F43"/>
    <mergeCell ref="G43:J43"/>
    <mergeCell ref="K43:N43"/>
    <mergeCell ref="O43:R43"/>
    <mergeCell ref="S43:V43"/>
    <mergeCell ref="A44:A51"/>
    <mergeCell ref="B44:F44"/>
    <mergeCell ref="G44:J44"/>
    <mergeCell ref="K44:N44"/>
    <mergeCell ref="O44:R44"/>
    <mergeCell ref="B47:F47"/>
    <mergeCell ref="G47:J47"/>
    <mergeCell ref="K47:N47"/>
    <mergeCell ref="O47:R47"/>
    <mergeCell ref="B48:F48"/>
    <mergeCell ref="G48:J48"/>
    <mergeCell ref="K48:N48"/>
    <mergeCell ref="O48:R48"/>
    <mergeCell ref="B45:F45"/>
    <mergeCell ref="G45:J45"/>
    <mergeCell ref="K45:N45"/>
    <mergeCell ref="O45:R45"/>
    <mergeCell ref="B46:F46"/>
    <mergeCell ref="G46:J46"/>
    <mergeCell ref="B40:E40"/>
    <mergeCell ref="G40:J40"/>
    <mergeCell ref="K40:L40"/>
    <mergeCell ref="M40:P40"/>
    <mergeCell ref="R40:U40"/>
    <mergeCell ref="A42:V42"/>
    <mergeCell ref="A31:F31"/>
    <mergeCell ref="A33:V33"/>
    <mergeCell ref="M35:O35"/>
    <mergeCell ref="A38:V38"/>
    <mergeCell ref="B39:E39"/>
    <mergeCell ref="G39:J39"/>
    <mergeCell ref="K39:L39"/>
    <mergeCell ref="M39:P39"/>
    <mergeCell ref="R39:U39"/>
    <mergeCell ref="K24:N24"/>
    <mergeCell ref="O24:R24"/>
    <mergeCell ref="D25:F25"/>
    <mergeCell ref="D29:F29"/>
    <mergeCell ref="G29:J29"/>
    <mergeCell ref="K29:N29"/>
    <mergeCell ref="O29:R29"/>
    <mergeCell ref="A30:F30"/>
    <mergeCell ref="G30:J30"/>
    <mergeCell ref="K30:N30"/>
    <mergeCell ref="O30:R30"/>
    <mergeCell ref="D27:F27"/>
    <mergeCell ref="G27:J27"/>
    <mergeCell ref="K27:N27"/>
    <mergeCell ref="O27:R27"/>
    <mergeCell ref="D28:F28"/>
    <mergeCell ref="G28:J28"/>
    <mergeCell ref="K28:N28"/>
    <mergeCell ref="O28:R28"/>
    <mergeCell ref="S20:V20"/>
    <mergeCell ref="C21:F21"/>
    <mergeCell ref="G21:J21"/>
    <mergeCell ref="K21:N21"/>
    <mergeCell ref="O21:R21"/>
    <mergeCell ref="C22:F22"/>
    <mergeCell ref="G22:J22"/>
    <mergeCell ref="K22:N22"/>
    <mergeCell ref="O22:R22"/>
    <mergeCell ref="D19:F19"/>
    <mergeCell ref="G19:J19"/>
    <mergeCell ref="K19:N19"/>
    <mergeCell ref="O19:R19"/>
    <mergeCell ref="A20:A29"/>
    <mergeCell ref="B20:B29"/>
    <mergeCell ref="C20:F20"/>
    <mergeCell ref="G20:J20"/>
    <mergeCell ref="K20:N20"/>
    <mergeCell ref="O20:R20"/>
    <mergeCell ref="G25:J25"/>
    <mergeCell ref="K25:N25"/>
    <mergeCell ref="O25:R25"/>
    <mergeCell ref="D26:F26"/>
    <mergeCell ref="G26:J26"/>
    <mergeCell ref="K26:N26"/>
    <mergeCell ref="O26:R26"/>
    <mergeCell ref="C23:C29"/>
    <mergeCell ref="D23:F23"/>
    <mergeCell ref="G23:J23"/>
    <mergeCell ref="K23:N23"/>
    <mergeCell ref="O23:R23"/>
    <mergeCell ref="D24:F24"/>
    <mergeCell ref="G24:J24"/>
    <mergeCell ref="D18:F18"/>
    <mergeCell ref="G18:J18"/>
    <mergeCell ref="K18:N18"/>
    <mergeCell ref="O18:R18"/>
    <mergeCell ref="O14:R14"/>
    <mergeCell ref="D15:F15"/>
    <mergeCell ref="G15:J15"/>
    <mergeCell ref="K15:N15"/>
    <mergeCell ref="O15:R15"/>
    <mergeCell ref="D16:F16"/>
    <mergeCell ref="G16:J16"/>
    <mergeCell ref="K16:N16"/>
    <mergeCell ref="O16:R16"/>
    <mergeCell ref="A10:V10"/>
    <mergeCell ref="A11:A19"/>
    <mergeCell ref="B11:B19"/>
    <mergeCell ref="C11:F11"/>
    <mergeCell ref="G11:J11"/>
    <mergeCell ref="K11:N11"/>
    <mergeCell ref="O11:R11"/>
    <mergeCell ref="S11:V11"/>
    <mergeCell ref="C12:F12"/>
    <mergeCell ref="G12:J12"/>
    <mergeCell ref="K12:N12"/>
    <mergeCell ref="O12:R12"/>
    <mergeCell ref="C13:C19"/>
    <mergeCell ref="D13:F13"/>
    <mergeCell ref="G13:J13"/>
    <mergeCell ref="K13:N13"/>
    <mergeCell ref="O13:R13"/>
    <mergeCell ref="D14:F14"/>
    <mergeCell ref="G14:J14"/>
    <mergeCell ref="K14:N14"/>
    <mergeCell ref="D17:F17"/>
    <mergeCell ref="G17:J17"/>
    <mergeCell ref="K17:N17"/>
    <mergeCell ref="O17:R17"/>
    <mergeCell ref="A7:E7"/>
    <mergeCell ref="F7:K7"/>
    <mergeCell ref="L7:P7"/>
    <mergeCell ref="Q7:R7"/>
    <mergeCell ref="A8:G8"/>
    <mergeCell ref="H8:V8"/>
    <mergeCell ref="R4:V5"/>
    <mergeCell ref="A5:B5"/>
    <mergeCell ref="D5:E5"/>
    <mergeCell ref="F5:I5"/>
    <mergeCell ref="J5:K5"/>
    <mergeCell ref="A6:E6"/>
    <mergeCell ref="F6:K6"/>
    <mergeCell ref="L6:P6"/>
    <mergeCell ref="Q6:V6"/>
    <mergeCell ref="A1:V1"/>
    <mergeCell ref="A2:V2"/>
    <mergeCell ref="A3:K3"/>
    <mergeCell ref="L3:Q3"/>
    <mergeCell ref="R3:V3"/>
    <mergeCell ref="A4:B4"/>
    <mergeCell ref="D4:E4"/>
    <mergeCell ref="F4:I4"/>
    <mergeCell ref="J4:K4"/>
    <mergeCell ref="L4:Q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workbookViewId="0"/>
  </sheetViews>
  <sheetFormatPr defaultRowHeight="13.5" x14ac:dyDescent="0.15"/>
  <cols>
    <col min="1" max="1" width="10" style="73" bestFit="1" customWidth="1"/>
    <col min="2" max="2" width="13" style="73" bestFit="1" customWidth="1"/>
    <col min="3" max="3" width="11" style="73" bestFit="1" customWidth="1"/>
    <col min="4" max="4" width="19.25" style="73" bestFit="1" customWidth="1"/>
    <col min="5" max="16384" width="9" style="73"/>
  </cols>
  <sheetData>
    <row r="1" spans="1:6" x14ac:dyDescent="0.15">
      <c r="A1" s="131" t="s">
        <v>92</v>
      </c>
      <c r="B1" s="132" t="s">
        <v>9</v>
      </c>
      <c r="C1" s="132" t="s">
        <v>112</v>
      </c>
      <c r="D1" s="132" t="s">
        <v>114</v>
      </c>
      <c r="E1" s="47"/>
      <c r="F1" s="47"/>
    </row>
    <row r="2" spans="1:6" x14ac:dyDescent="0.15">
      <c r="A2" s="129" t="s">
        <v>93</v>
      </c>
      <c r="B2" s="129" t="s">
        <v>100</v>
      </c>
      <c r="C2" s="129">
        <v>1</v>
      </c>
      <c r="D2" s="129" t="s">
        <v>115</v>
      </c>
      <c r="E2" s="47"/>
      <c r="F2" s="47"/>
    </row>
    <row r="3" spans="1:6" ht="14.25" thickBot="1" x14ac:dyDescent="0.2">
      <c r="A3" s="130" t="s">
        <v>94</v>
      </c>
      <c r="B3" s="129" t="s">
        <v>95</v>
      </c>
      <c r="C3" s="129">
        <v>2</v>
      </c>
      <c r="D3" s="130" t="s">
        <v>116</v>
      </c>
      <c r="E3" s="47"/>
      <c r="F3" s="47"/>
    </row>
    <row r="4" spans="1:6" x14ac:dyDescent="0.15">
      <c r="A4" s="47"/>
      <c r="B4" s="129" t="s">
        <v>96</v>
      </c>
      <c r="C4" s="129">
        <v>3</v>
      </c>
      <c r="D4" s="47"/>
      <c r="E4" s="47"/>
      <c r="F4" s="47"/>
    </row>
    <row r="5" spans="1:6" x14ac:dyDescent="0.15">
      <c r="A5" s="47"/>
      <c r="B5" s="129" t="s">
        <v>97</v>
      </c>
      <c r="C5" s="129">
        <v>4</v>
      </c>
      <c r="D5" s="47"/>
      <c r="E5" s="47"/>
      <c r="F5" s="47"/>
    </row>
    <row r="6" spans="1:6" x14ac:dyDescent="0.15">
      <c r="A6" s="47"/>
      <c r="B6" s="129" t="s">
        <v>98</v>
      </c>
      <c r="C6" s="129">
        <v>5</v>
      </c>
      <c r="D6" s="47"/>
      <c r="E6" s="47"/>
      <c r="F6" s="47"/>
    </row>
    <row r="7" spans="1:6" x14ac:dyDescent="0.15">
      <c r="A7" s="47"/>
      <c r="B7" s="129" t="s">
        <v>99</v>
      </c>
      <c r="C7" s="129">
        <v>6</v>
      </c>
      <c r="D7" s="47"/>
      <c r="E7" s="47"/>
      <c r="F7" s="47"/>
    </row>
    <row r="8" spans="1:6" x14ac:dyDescent="0.15">
      <c r="A8" s="47"/>
      <c r="B8" s="129" t="s">
        <v>101</v>
      </c>
      <c r="C8" s="129">
        <v>7</v>
      </c>
      <c r="D8" s="47"/>
      <c r="E8" s="47"/>
      <c r="F8" s="47"/>
    </row>
    <row r="9" spans="1:6" ht="14.25" thickBot="1" x14ac:dyDescent="0.2">
      <c r="A9" s="47"/>
      <c r="B9" s="130" t="s">
        <v>102</v>
      </c>
      <c r="C9" s="129">
        <v>8</v>
      </c>
      <c r="D9" s="47"/>
      <c r="E9" s="47"/>
      <c r="F9" s="47"/>
    </row>
    <row r="10" spans="1:6" x14ac:dyDescent="0.15">
      <c r="A10" s="47"/>
      <c r="B10" s="47"/>
      <c r="C10" s="129">
        <v>9</v>
      </c>
      <c r="D10" s="47"/>
      <c r="E10" s="47"/>
      <c r="F10" s="47"/>
    </row>
    <row r="11" spans="1:6" x14ac:dyDescent="0.15">
      <c r="C11" s="129">
        <v>10</v>
      </c>
    </row>
    <row r="12" spans="1:6" x14ac:dyDescent="0.15">
      <c r="C12" s="129">
        <v>11</v>
      </c>
    </row>
    <row r="13" spans="1:6" x14ac:dyDescent="0.15">
      <c r="C13" s="129">
        <v>12</v>
      </c>
    </row>
    <row r="14" spans="1:6" x14ac:dyDescent="0.15">
      <c r="C14" s="129">
        <v>13</v>
      </c>
    </row>
    <row r="15" spans="1:6" x14ac:dyDescent="0.15">
      <c r="C15" s="129">
        <v>14</v>
      </c>
    </row>
    <row r="16" spans="1:6" x14ac:dyDescent="0.15">
      <c r="C16" s="129">
        <v>15</v>
      </c>
    </row>
    <row r="17" spans="3:3" x14ac:dyDescent="0.15">
      <c r="C17" s="129">
        <v>16</v>
      </c>
    </row>
    <row r="18" spans="3:3" x14ac:dyDescent="0.15">
      <c r="C18" s="129">
        <v>17</v>
      </c>
    </row>
    <row r="19" spans="3:3" x14ac:dyDescent="0.15">
      <c r="C19" s="129">
        <v>18</v>
      </c>
    </row>
    <row r="20" spans="3:3" x14ac:dyDescent="0.15">
      <c r="C20" s="129">
        <v>19</v>
      </c>
    </row>
    <row r="21" spans="3:3" x14ac:dyDescent="0.15">
      <c r="C21" s="129">
        <v>20</v>
      </c>
    </row>
    <row r="22" spans="3:3" x14ac:dyDescent="0.15">
      <c r="C22" s="129">
        <v>21</v>
      </c>
    </row>
    <row r="23" spans="3:3" x14ac:dyDescent="0.15">
      <c r="C23" s="129">
        <v>22</v>
      </c>
    </row>
    <row r="24" spans="3:3" x14ac:dyDescent="0.15">
      <c r="C24" s="129">
        <v>23</v>
      </c>
    </row>
    <row r="25" spans="3:3" x14ac:dyDescent="0.15">
      <c r="C25" s="129">
        <v>24</v>
      </c>
    </row>
    <row r="26" spans="3:3" x14ac:dyDescent="0.15">
      <c r="C26" s="129">
        <v>25</v>
      </c>
    </row>
    <row r="27" spans="3:3" x14ac:dyDescent="0.15">
      <c r="C27" s="129">
        <v>26</v>
      </c>
    </row>
    <row r="28" spans="3:3" x14ac:dyDescent="0.15">
      <c r="C28" s="129">
        <v>27</v>
      </c>
    </row>
    <row r="29" spans="3:3" x14ac:dyDescent="0.15">
      <c r="C29" s="129">
        <v>28</v>
      </c>
    </row>
    <row r="30" spans="3:3" x14ac:dyDescent="0.15">
      <c r="C30" s="129">
        <v>29</v>
      </c>
    </row>
    <row r="31" spans="3:3" x14ac:dyDescent="0.15">
      <c r="C31" s="129">
        <v>30</v>
      </c>
    </row>
    <row r="32" spans="3:3" ht="14.25" thickBot="1" x14ac:dyDescent="0.2">
      <c r="C32" s="130">
        <v>99</v>
      </c>
    </row>
    <row r="33" spans="3:3" x14ac:dyDescent="0.15">
      <c r="C33" s="47"/>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平均賃金計算書 (記載例)</vt:lpstr>
      <vt:lpstr>平均賃金計算書(入力用）</vt:lpstr>
      <vt:lpstr>平均賃金計算書（手書用）</vt:lpstr>
      <vt:lpstr>コード表</vt:lpstr>
      <vt:lpstr>'平均賃金計算書 (記載例)'!Print_Area</vt:lpstr>
      <vt:lpstr>'平均賃金計算書(入力用）'!Print_Area</vt:lpstr>
      <vt:lpstr>常用・日雇</vt:lpstr>
      <vt:lpstr>賃金支給方法</vt:lpstr>
      <vt:lpstr>賃金締切日</vt:lpstr>
      <vt:lpstr>特別給与の支給制度</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