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D6BDC661-C596-46C6-816C-2099EFDEB673}" xr6:coauthVersionLast="47" xr6:coauthVersionMax="47" xr10:uidLastSave="{00000000-0000-0000-0000-000000000000}"/>
  <bookViews>
    <workbookView xWindow="-120" yWindow="-120" windowWidth="20730" windowHeight="11160" xr2:uid="{4259A320-7914-4826-910F-A07ACF477968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1" i="2" l="1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C7" i="2" s="1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K17" i="2"/>
  <c r="J17" i="2"/>
  <c r="I17" i="2"/>
  <c r="L17" i="2" s="1"/>
  <c r="F17" i="2"/>
  <c r="K16" i="2"/>
  <c r="J16" i="2"/>
  <c r="I16" i="2"/>
  <c r="M16" i="2" s="1"/>
  <c r="F16" i="2"/>
  <c r="K15" i="2"/>
  <c r="J15" i="2"/>
  <c r="I15" i="2"/>
  <c r="M15" i="2" s="1"/>
  <c r="F15" i="2"/>
  <c r="K14" i="2"/>
  <c r="J14" i="2"/>
  <c r="I14" i="2"/>
  <c r="L14" i="2" s="1"/>
  <c r="F14" i="2"/>
  <c r="K13" i="2"/>
  <c r="J13" i="2"/>
  <c r="I13" i="2"/>
  <c r="M13" i="2" s="1"/>
  <c r="F13" i="2"/>
  <c r="K12" i="2"/>
  <c r="J12" i="2"/>
  <c r="I12" i="2"/>
  <c r="M12" i="2" s="1"/>
  <c r="F12" i="2"/>
  <c r="C6" i="2" l="1"/>
  <c r="G6" i="2"/>
  <c r="M14" i="2"/>
  <c r="L15" i="2"/>
  <c r="L16" i="2"/>
  <c r="H6" i="2"/>
  <c r="M17" i="2"/>
  <c r="E6" i="2"/>
  <c r="D6" i="2"/>
  <c r="I6" i="2"/>
  <c r="H7" i="2"/>
  <c r="F6" i="2"/>
  <c r="D7" i="2"/>
  <c r="L12" i="2"/>
  <c r="F7" i="2"/>
  <c r="I7" i="2"/>
  <c r="E7" i="2"/>
  <c r="L13" i="2"/>
  <c r="G7" i="2"/>
  <c r="B7" i="2" l="1"/>
  <c r="B6" i="2"/>
</calcChain>
</file>

<file path=xl/sharedStrings.xml><?xml version="1.0" encoding="utf-8"?>
<sst xmlns="http://schemas.openxmlformats.org/spreadsheetml/2006/main" count="240" uniqueCount="171">
  <si>
    <t>総数</t>
    <rPh sb="0" eb="2">
      <t>ソウスウ</t>
    </rPh>
    <phoneticPr fontId="1"/>
  </si>
  <si>
    <t>～44歳</t>
    <rPh sb="3" eb="4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</si>
  <si>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</si>
  <si>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</si>
  <si>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</si>
  <si>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</si>
  <si>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</si>
  <si>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70歳～</t>
    <rPh sb="2" eb="3">
      <t>サイ</t>
    </rPh>
    <phoneticPr fontId="1"/>
  </si>
  <si>
    <t>生年月日</t>
    <rPh sb="0" eb="2">
      <t>セイネン</t>
    </rPh>
    <rPh sb="2" eb="4">
      <t>ガッピ</t>
    </rPh>
    <phoneticPr fontId="1"/>
  </si>
  <si>
    <t>○</t>
    <phoneticPr fontId="1"/>
  </si>
  <si>
    <t>↓西暦で入力</t>
    <rPh sb="1" eb="3">
      <t>セイレキ</t>
    </rPh>
    <rPh sb="4" eb="6">
      <t>ニュウリョク</t>
    </rPh>
    <phoneticPr fontId="1"/>
  </si>
  <si>
    <t>昭和25年</t>
    <rPh sb="0" eb="2">
      <t>ショウワ</t>
    </rPh>
    <rPh sb="4" eb="5">
      <t>ネン</t>
    </rPh>
    <phoneticPr fontId="1"/>
  </si>
  <si>
    <t>昭和26年</t>
    <rPh sb="0" eb="2">
      <t>ショウワ</t>
    </rPh>
    <rPh sb="4" eb="5">
      <t>ネン</t>
    </rPh>
    <phoneticPr fontId="1"/>
  </si>
  <si>
    <t>昭和27年</t>
    <rPh sb="0" eb="2">
      <t>ショウワ</t>
    </rPh>
    <rPh sb="4" eb="5">
      <t>ネン</t>
    </rPh>
    <phoneticPr fontId="1"/>
  </si>
  <si>
    <t>昭和28年</t>
    <rPh sb="0" eb="2">
      <t>ショウワ</t>
    </rPh>
    <rPh sb="4" eb="5">
      <t>ネン</t>
    </rPh>
    <phoneticPr fontId="1"/>
  </si>
  <si>
    <t>昭和29年</t>
    <rPh sb="0" eb="2">
      <t>ショウワ</t>
    </rPh>
    <rPh sb="4" eb="5">
      <t>ネン</t>
    </rPh>
    <phoneticPr fontId="1"/>
  </si>
  <si>
    <t>昭和30年</t>
    <rPh sb="0" eb="2">
      <t>ショウワ</t>
    </rPh>
    <rPh sb="4" eb="5">
      <t>ネン</t>
    </rPh>
    <phoneticPr fontId="1"/>
  </si>
  <si>
    <t>昭和31年</t>
    <rPh sb="0" eb="2">
      <t>ショウワ</t>
    </rPh>
    <rPh sb="4" eb="5">
      <t>ネン</t>
    </rPh>
    <phoneticPr fontId="1"/>
  </si>
  <si>
    <t>昭和32年</t>
    <rPh sb="0" eb="2">
      <t>ショウワ</t>
    </rPh>
    <rPh sb="4" eb="5">
      <t>ネン</t>
    </rPh>
    <phoneticPr fontId="1"/>
  </si>
  <si>
    <t>昭和33年</t>
    <rPh sb="0" eb="2">
      <t>ショウワ</t>
    </rPh>
    <rPh sb="4" eb="5">
      <t>ネン</t>
    </rPh>
    <phoneticPr fontId="1"/>
  </si>
  <si>
    <t>昭和34年</t>
    <rPh sb="0" eb="2">
      <t>ショウワ</t>
    </rPh>
    <rPh sb="4" eb="5">
      <t>ネン</t>
    </rPh>
    <phoneticPr fontId="1"/>
  </si>
  <si>
    <t>昭和35年</t>
    <rPh sb="0" eb="2">
      <t>ショウワ</t>
    </rPh>
    <rPh sb="4" eb="5">
      <t>ネン</t>
    </rPh>
    <phoneticPr fontId="1"/>
  </si>
  <si>
    <t>昭和36年</t>
    <rPh sb="0" eb="2">
      <t>ショウワ</t>
    </rPh>
    <rPh sb="4" eb="5">
      <t>ネン</t>
    </rPh>
    <phoneticPr fontId="1"/>
  </si>
  <si>
    <t>昭和37年</t>
    <rPh sb="0" eb="2">
      <t>ショウワ</t>
    </rPh>
    <rPh sb="4" eb="5">
      <t>ネン</t>
    </rPh>
    <phoneticPr fontId="1"/>
  </si>
  <si>
    <t>昭和38年</t>
    <rPh sb="0" eb="2">
      <t>ショウワ</t>
    </rPh>
    <rPh sb="4" eb="5">
      <t>ネン</t>
    </rPh>
    <phoneticPr fontId="1"/>
  </si>
  <si>
    <t>昭和39年</t>
    <rPh sb="0" eb="2">
      <t>ショウワ</t>
    </rPh>
    <rPh sb="4" eb="5">
      <t>ネン</t>
    </rPh>
    <phoneticPr fontId="1"/>
  </si>
  <si>
    <t>昭和40年</t>
    <rPh sb="0" eb="2">
      <t>ショウワ</t>
    </rPh>
    <rPh sb="4" eb="5">
      <t>ネン</t>
    </rPh>
    <phoneticPr fontId="1"/>
  </si>
  <si>
    <t>昭和41年</t>
    <rPh sb="0" eb="2">
      <t>ショウワ</t>
    </rPh>
    <rPh sb="4" eb="5">
      <t>ネン</t>
    </rPh>
    <phoneticPr fontId="1"/>
  </si>
  <si>
    <t>昭和42年</t>
    <rPh sb="0" eb="2">
      <t>ショウワ</t>
    </rPh>
    <rPh sb="4" eb="5">
      <t>ネン</t>
    </rPh>
    <phoneticPr fontId="1"/>
  </si>
  <si>
    <t>昭和43年</t>
    <rPh sb="0" eb="2">
      <t>ショウワ</t>
    </rPh>
    <rPh sb="4" eb="5">
      <t>ネン</t>
    </rPh>
    <phoneticPr fontId="1"/>
  </si>
  <si>
    <t>昭和44年</t>
    <rPh sb="0" eb="2">
      <t>ショウワ</t>
    </rPh>
    <rPh sb="4" eb="5">
      <t>ネン</t>
    </rPh>
    <phoneticPr fontId="1"/>
  </si>
  <si>
    <t>昭和45年</t>
    <rPh sb="0" eb="2">
      <t>ショウワ</t>
    </rPh>
    <rPh sb="4" eb="5">
      <t>ネン</t>
    </rPh>
    <phoneticPr fontId="1"/>
  </si>
  <si>
    <t>昭和46年</t>
    <rPh sb="0" eb="2">
      <t>ショウワ</t>
    </rPh>
    <rPh sb="4" eb="5">
      <t>ネン</t>
    </rPh>
    <phoneticPr fontId="1"/>
  </si>
  <si>
    <t>昭和47年</t>
    <rPh sb="0" eb="2">
      <t>ショウワ</t>
    </rPh>
    <rPh sb="4" eb="5">
      <t>ネン</t>
    </rPh>
    <phoneticPr fontId="1"/>
  </si>
  <si>
    <t>昭和48年</t>
    <rPh sb="0" eb="2">
      <t>ショウワ</t>
    </rPh>
    <rPh sb="4" eb="5">
      <t>ネン</t>
    </rPh>
    <phoneticPr fontId="1"/>
  </si>
  <si>
    <t>昭和49年</t>
    <rPh sb="0" eb="2">
      <t>ショウワ</t>
    </rPh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</si>
  <si>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</si>
  <si>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昭和51年</t>
    <rPh sb="0" eb="2">
      <t>ショウワ</t>
    </rPh>
    <rPh sb="4" eb="5">
      <t>ネン</t>
    </rPh>
    <phoneticPr fontId="1"/>
  </si>
  <si>
    <t>昭和52年</t>
    <rPh sb="0" eb="2">
      <t>ショウワ</t>
    </rPh>
    <rPh sb="4" eb="5">
      <t>ネン</t>
    </rPh>
    <phoneticPr fontId="1"/>
  </si>
  <si>
    <t>昭和53年</t>
    <rPh sb="0" eb="2">
      <t>ショウワ</t>
    </rPh>
    <rPh sb="4" eb="5">
      <t>ネン</t>
    </rPh>
    <phoneticPr fontId="1"/>
  </si>
  <si>
    <t>昭和54年</t>
    <rPh sb="0" eb="2">
      <t>ショウワ</t>
    </rPh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</si>
  <si>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</si>
  <si>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昭和56年</t>
    <rPh sb="0" eb="2">
      <t>ショウワ</t>
    </rPh>
    <rPh sb="4" eb="5">
      <t>ネン</t>
    </rPh>
    <phoneticPr fontId="1"/>
  </si>
  <si>
    <t>昭和57年</t>
    <rPh sb="0" eb="2">
      <t>ショウワ</t>
    </rPh>
    <rPh sb="4" eb="5">
      <t>ネン</t>
    </rPh>
    <phoneticPr fontId="1"/>
  </si>
  <si>
    <t>昭和58年</t>
    <rPh sb="0" eb="2">
      <t>ショウワ</t>
    </rPh>
    <rPh sb="4" eb="5">
      <t>ネン</t>
    </rPh>
    <phoneticPr fontId="1"/>
  </si>
  <si>
    <t>昭和59年</t>
    <rPh sb="0" eb="2">
      <t>ショウワ</t>
    </rPh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</si>
  <si>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</si>
  <si>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昭和61年</t>
    <rPh sb="0" eb="2">
      <t>ショウワ</t>
    </rPh>
    <rPh sb="4" eb="5">
      <t>ネン</t>
    </rPh>
    <phoneticPr fontId="1"/>
  </si>
  <si>
    <t>昭和62年</t>
    <rPh sb="0" eb="2">
      <t>ショウワ</t>
    </rPh>
    <rPh sb="4" eb="5">
      <t>ネン</t>
    </rPh>
    <phoneticPr fontId="1"/>
  </si>
  <si>
    <t>昭和63年</t>
    <rPh sb="0" eb="2">
      <t>ショウワ</t>
    </rPh>
    <rPh sb="4" eb="5">
      <t>ネン</t>
    </rPh>
    <phoneticPr fontId="1"/>
  </si>
  <si>
    <t>昭和64年</t>
    <rPh sb="0" eb="2">
      <t>ショウワ</t>
    </rPh>
    <rPh sb="4" eb="5">
      <t>ネン</t>
    </rPh>
    <phoneticPr fontId="1"/>
  </si>
  <si>
    <t>平成2年</t>
    <rPh sb="0" eb="2">
      <t>ヘイセイ</t>
    </rPh>
    <rPh sb="3" eb="4">
      <t>ネン</t>
    </rPh>
    <phoneticPr fontId="1"/>
  </si>
  <si>
    <t>平成3年</t>
    <rPh sb="0" eb="2">
      <t>ヘイセイ</t>
    </rPh>
    <rPh sb="3" eb="4">
      <t>ネン</t>
    </rPh>
    <phoneticPr fontId="1"/>
  </si>
  <si>
    <t>平成4年</t>
    <rPh sb="0" eb="2">
      <t>ヘイセイ</t>
    </rPh>
    <rPh sb="3" eb="4">
      <t>ネン</t>
    </rPh>
    <phoneticPr fontId="1"/>
  </si>
  <si>
    <t>平成5年</t>
    <rPh sb="0" eb="2">
      <t>ヘイセイ</t>
    </rPh>
    <rPh sb="3" eb="4">
      <t>ネン</t>
    </rPh>
    <phoneticPr fontId="1"/>
  </si>
  <si>
    <t>平成6年</t>
    <rPh sb="0" eb="2">
      <t>ヘイセイ</t>
    </rPh>
    <rPh sb="3" eb="4">
      <t>ネン</t>
    </rPh>
    <phoneticPr fontId="1"/>
  </si>
  <si>
    <t>平成7年</t>
    <rPh sb="0" eb="2">
      <t>ヘイセイ</t>
    </rPh>
    <rPh sb="3" eb="4">
      <t>ネン</t>
    </rPh>
    <phoneticPr fontId="1"/>
  </si>
  <si>
    <t>平成8年</t>
    <rPh sb="0" eb="2">
      <t>ヘイセイ</t>
    </rPh>
    <rPh sb="3" eb="4">
      <t>ネン</t>
    </rPh>
    <phoneticPr fontId="1"/>
  </si>
  <si>
    <t>平成9年</t>
    <rPh sb="0" eb="2">
      <t>ヘイセイ</t>
    </rPh>
    <rPh sb="3" eb="4">
      <t>ネン</t>
    </rPh>
    <phoneticPr fontId="1"/>
  </si>
  <si>
    <t>平成10年</t>
    <rPh sb="0" eb="2">
      <t>ヘイセイ</t>
    </rPh>
    <rPh sb="4" eb="5">
      <t>ネン</t>
    </rPh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</si>
  <si>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</si>
  <si>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</si>
  <si>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</si>
  <si>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</si>
  <si>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</si>
  <si>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</si>
  <si>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</si>
  <si>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</si>
  <si>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</si>
  <si>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</si>
  <si>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</si>
  <si>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</si>
  <si>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</si>
  <si>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</si>
  <si>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和暦</t>
    <rPh sb="0" eb="2">
      <t>ワレキ</t>
    </rPh>
    <phoneticPr fontId="1"/>
  </si>
  <si>
    <t>西暦</t>
    <rPh sb="0" eb="2">
      <t>セイレキ</t>
    </rPh>
    <phoneticPr fontId="1"/>
  </si>
  <si>
    <t>1950年</t>
    <rPh sb="4" eb="5">
      <t>ネン</t>
    </rPh>
    <phoneticPr fontId="1"/>
  </si>
  <si>
    <t>1951年</t>
    <rPh sb="4" eb="5">
      <t>ネン</t>
    </rPh>
    <phoneticPr fontId="1"/>
  </si>
  <si>
    <t>1952年</t>
    <rPh sb="4" eb="5">
      <t>ネン</t>
    </rPh>
    <phoneticPr fontId="1"/>
  </si>
  <si>
    <t>1953年</t>
    <rPh sb="4" eb="5">
      <t>ネン</t>
    </rPh>
    <phoneticPr fontId="1"/>
  </si>
  <si>
    <t>1954年</t>
    <rPh sb="4" eb="5">
      <t>ネン</t>
    </rPh>
    <phoneticPr fontId="1"/>
  </si>
  <si>
    <t>1955年</t>
    <rPh sb="4" eb="5">
      <t>ネン</t>
    </rPh>
    <phoneticPr fontId="1"/>
  </si>
  <si>
    <t>1956年</t>
    <rPh sb="4" eb="5">
      <t>ネン</t>
    </rPh>
    <phoneticPr fontId="1"/>
  </si>
  <si>
    <t>1957年</t>
    <rPh sb="4" eb="5">
      <t>ネン</t>
    </rPh>
    <phoneticPr fontId="1"/>
  </si>
  <si>
    <t>1958年</t>
    <rPh sb="4" eb="5">
      <t>ネン</t>
    </rPh>
    <phoneticPr fontId="1"/>
  </si>
  <si>
    <t>1959年</t>
    <rPh sb="4" eb="5">
      <t>ネン</t>
    </rPh>
    <phoneticPr fontId="1"/>
  </si>
  <si>
    <t>1960年</t>
    <rPh sb="4" eb="5">
      <t>ネン</t>
    </rPh>
    <phoneticPr fontId="1"/>
  </si>
  <si>
    <t>1961年</t>
    <rPh sb="4" eb="5">
      <t>ネン</t>
    </rPh>
    <phoneticPr fontId="1"/>
  </si>
  <si>
    <t>1962年</t>
    <rPh sb="4" eb="5">
      <t>ネン</t>
    </rPh>
    <phoneticPr fontId="1"/>
  </si>
  <si>
    <t>1963年</t>
    <rPh sb="4" eb="5">
      <t>ネン</t>
    </rPh>
    <phoneticPr fontId="1"/>
  </si>
  <si>
    <t>1964年</t>
    <rPh sb="4" eb="5">
      <t>ネン</t>
    </rPh>
    <phoneticPr fontId="1"/>
  </si>
  <si>
    <t>1965年</t>
    <rPh sb="4" eb="5">
      <t>ネン</t>
    </rPh>
    <phoneticPr fontId="1"/>
  </si>
  <si>
    <t>1966年</t>
    <rPh sb="4" eb="5">
      <t>ネン</t>
    </rPh>
    <phoneticPr fontId="1"/>
  </si>
  <si>
    <t>1967年</t>
    <rPh sb="4" eb="5">
      <t>ネン</t>
    </rPh>
    <phoneticPr fontId="1"/>
  </si>
  <si>
    <t>1968年</t>
    <rPh sb="4" eb="5">
      <t>ネン</t>
    </rPh>
    <phoneticPr fontId="1"/>
  </si>
  <si>
    <t>1969年</t>
    <rPh sb="4" eb="5">
      <t>ネン</t>
    </rPh>
    <phoneticPr fontId="1"/>
  </si>
  <si>
    <t>1970年</t>
    <rPh sb="4" eb="5">
      <t>ネン</t>
    </rPh>
    <phoneticPr fontId="1"/>
  </si>
  <si>
    <t>1971年</t>
    <rPh sb="4" eb="5">
      <t>ネン</t>
    </rPh>
    <phoneticPr fontId="1"/>
  </si>
  <si>
    <t>1972年</t>
    <rPh sb="4" eb="5">
      <t>ネン</t>
    </rPh>
    <phoneticPr fontId="1"/>
  </si>
  <si>
    <t>1973年</t>
    <rPh sb="4" eb="5">
      <t>ネン</t>
    </rPh>
    <phoneticPr fontId="1"/>
  </si>
  <si>
    <t>1974年</t>
    <rPh sb="4" eb="5">
      <t>ネン</t>
    </rPh>
    <phoneticPr fontId="1"/>
  </si>
  <si>
    <t>1975年</t>
    <rPh sb="4" eb="5">
      <t>ネン</t>
    </rPh>
    <phoneticPr fontId="1"/>
  </si>
  <si>
    <t>1976年</t>
    <rPh sb="4" eb="5">
      <t>ネン</t>
    </rPh>
    <phoneticPr fontId="1"/>
  </si>
  <si>
    <t>1977年</t>
    <rPh sb="4" eb="5">
      <t>ネン</t>
    </rPh>
    <phoneticPr fontId="1"/>
  </si>
  <si>
    <t>1978年</t>
    <rPh sb="4" eb="5">
      <t>ネン</t>
    </rPh>
    <phoneticPr fontId="1"/>
  </si>
  <si>
    <t>1979年</t>
    <rPh sb="4" eb="5">
      <t>ネン</t>
    </rPh>
    <phoneticPr fontId="1"/>
  </si>
  <si>
    <t>1980年</t>
    <rPh sb="4" eb="5">
      <t>ネン</t>
    </rPh>
    <phoneticPr fontId="1"/>
  </si>
  <si>
    <t>1981年</t>
    <rPh sb="4" eb="5">
      <t>ネン</t>
    </rPh>
    <phoneticPr fontId="1"/>
  </si>
  <si>
    <t>1982年</t>
    <rPh sb="4" eb="5">
      <t>ネン</t>
    </rPh>
    <phoneticPr fontId="1"/>
  </si>
  <si>
    <t>1983年</t>
    <rPh sb="4" eb="5">
      <t>ネン</t>
    </rPh>
    <phoneticPr fontId="1"/>
  </si>
  <si>
    <t>1984年</t>
    <rPh sb="4" eb="5">
      <t>ネン</t>
    </rPh>
    <phoneticPr fontId="1"/>
  </si>
  <si>
    <t>1985年</t>
    <rPh sb="4" eb="5">
      <t>ネン</t>
    </rPh>
    <phoneticPr fontId="1"/>
  </si>
  <si>
    <t>1986年</t>
    <rPh sb="4" eb="5">
      <t>ネン</t>
    </rPh>
    <phoneticPr fontId="1"/>
  </si>
  <si>
    <t>1987年</t>
    <rPh sb="4" eb="5">
      <t>ネン</t>
    </rPh>
    <phoneticPr fontId="1"/>
  </si>
  <si>
    <t>1988年</t>
    <rPh sb="4" eb="5">
      <t>ネン</t>
    </rPh>
    <phoneticPr fontId="1"/>
  </si>
  <si>
    <t>1989年</t>
    <rPh sb="4" eb="5">
      <t>ネン</t>
    </rPh>
    <phoneticPr fontId="1"/>
  </si>
  <si>
    <t>1990年</t>
    <rPh sb="4" eb="5">
      <t>ネン</t>
    </rPh>
    <phoneticPr fontId="1"/>
  </si>
  <si>
    <t>1991年</t>
    <rPh sb="4" eb="5">
      <t>ネン</t>
    </rPh>
    <phoneticPr fontId="1"/>
  </si>
  <si>
    <t>1992年</t>
    <rPh sb="4" eb="5">
      <t>ネン</t>
    </rPh>
    <phoneticPr fontId="1"/>
  </si>
  <si>
    <t>1993年</t>
    <rPh sb="4" eb="5">
      <t>ネン</t>
    </rPh>
    <phoneticPr fontId="1"/>
  </si>
  <si>
    <t>1994年</t>
    <rPh sb="4" eb="5">
      <t>ネン</t>
    </rPh>
    <phoneticPr fontId="1"/>
  </si>
  <si>
    <t>1995年</t>
    <rPh sb="4" eb="5">
      <t>ネン</t>
    </rPh>
    <phoneticPr fontId="1"/>
  </si>
  <si>
    <t>1996年</t>
    <rPh sb="4" eb="5">
      <t>ネン</t>
    </rPh>
    <phoneticPr fontId="1"/>
  </si>
  <si>
    <t>1997年</t>
    <rPh sb="4" eb="5">
      <t>ネン</t>
    </rPh>
    <phoneticPr fontId="1"/>
  </si>
  <si>
    <t>1998年</t>
    <rPh sb="4" eb="5">
      <t>ネン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</si>
  <si>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</si>
  <si>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</si>
  <si>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</si>
  <si>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</si>
  <si>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</si>
  <si>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</si>
  <si>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</si>
  <si>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</si>
  <si>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</si>
  <si>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</si>
  <si>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</si>
  <si>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</si>
  <si>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</si>
  <si>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</si>
  <si>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←基準日</t>
    <rPh sb="1" eb="4">
      <t>キジュンビ</t>
    </rPh>
    <phoneticPr fontId="1"/>
  </si>
  <si>
    <t>年齢
(自動計算)</t>
    <rPh sb="0" eb="2">
      <t>ネンレイ</t>
    </rPh>
    <rPh sb="4" eb="6">
      <t>ジドウ</t>
    </rPh>
    <rPh sb="6" eb="8">
      <t>ケイサン</t>
    </rPh>
    <phoneticPr fontId="1"/>
  </si>
  <si>
    <r>
      <t>女性</t>
    </r>
    <r>
      <rPr>
        <sz val="9"/>
        <color theme="1"/>
        <rFont val="游ゴシック"/>
        <family val="3"/>
        <charset val="128"/>
        <scheme val="minor"/>
      </rPr>
      <t xml:space="preserve">
(○を選択)</t>
    </r>
    <rPh sb="0" eb="2">
      <t>ジョセイ</t>
    </rPh>
    <rPh sb="6" eb="8">
      <t>センタク</t>
    </rPh>
    <phoneticPr fontId="1"/>
  </si>
  <si>
    <t>　「常用労働者」とは、1年以上継続して雇用される者（見込みを含む）のうち、１週間の所定労働時間が20時間以上の者をいいます。</t>
    <phoneticPr fontId="1"/>
  </si>
  <si>
    <t>※色付きのセルに入力していただければ、自動集計されます。</t>
    <rPh sb="1" eb="3">
      <t>イロツ</t>
    </rPh>
    <rPh sb="8" eb="10">
      <t>ニュウリョク</t>
    </rPh>
    <rPh sb="19" eb="21">
      <t>ジドウ</t>
    </rPh>
    <rPh sb="21" eb="23">
      <t>シュウケイ</t>
    </rPh>
    <phoneticPr fontId="1"/>
  </si>
  <si>
    <t>↓定年等の年齢</t>
    <rPh sb="1" eb="3">
      <t>テイネン</t>
    </rPh>
    <rPh sb="3" eb="4">
      <t>トウ</t>
    </rPh>
    <rPh sb="5" eb="7">
      <t>ネンレイ</t>
    </rPh>
    <phoneticPr fontId="1"/>
  </si>
  <si>
    <t>人数</t>
    <rPh sb="0" eb="2">
      <t>ニンズウ</t>
    </rPh>
    <phoneticPr fontId="1"/>
  </si>
  <si>
    <t>うち
女性</t>
    <rPh sb="3" eb="5">
      <t>ジョセイ</t>
    </rPh>
    <phoneticPr fontId="1"/>
  </si>
  <si>
    <t>(例)</t>
    <rPh sb="1" eb="2">
      <t>レイ</t>
    </rPh>
    <phoneticPr fontId="1"/>
  </si>
  <si>
    <t>《⑰～⑲欄作成持の参考》</t>
    <rPh sb="4" eb="5">
      <t>ラン</t>
    </rPh>
    <rPh sb="5" eb="7">
      <t>サクセイ</t>
    </rPh>
    <rPh sb="7" eb="8">
      <t>ジ</t>
    </rPh>
    <rPh sb="9" eb="11">
      <t>サンコウ</t>
    </rPh>
    <phoneticPr fontId="1"/>
  </si>
  <si>
    <t>定年</t>
    <rPh sb="0" eb="2">
      <t>テイネン</t>
    </rPh>
    <phoneticPr fontId="1"/>
  </si>
  <si>
    <t>希望者全員</t>
    <rPh sb="0" eb="3">
      <t>キボウシャ</t>
    </rPh>
    <rPh sb="3" eb="5">
      <t>ゼンイン</t>
    </rPh>
    <phoneticPr fontId="1"/>
  </si>
  <si>
    <t>更に基準</t>
    <rPh sb="0" eb="1">
      <t>サラ</t>
    </rPh>
    <rPh sb="2" eb="4">
      <t>キジュン</t>
    </rPh>
    <phoneticPr fontId="1"/>
  </si>
  <si>
    <t>⑧</t>
    <phoneticPr fontId="1"/>
  </si>
  <si>
    <t>⑩b(ロ)</t>
    <phoneticPr fontId="1"/>
  </si>
  <si>
    <t>⑩b(イ)</t>
    <phoneticPr fontId="1"/>
  </si>
  <si>
    <t>⑰</t>
    <phoneticPr fontId="1"/>
  </si>
  <si>
    <t>定年なし</t>
    <rPh sb="0" eb="2">
      <t>テイネン</t>
    </rPh>
    <phoneticPr fontId="1"/>
  </si>
  <si>
    <t>⑱</t>
    <phoneticPr fontId="1"/>
  </si>
  <si>
    <t>《記入が必要な欄》</t>
    <rPh sb="1" eb="3">
      <t>キニュウ</t>
    </rPh>
    <rPh sb="4" eb="6">
      <t>ヒツヨウ</t>
    </rPh>
    <rPh sb="7" eb="8">
      <t>ラン</t>
    </rPh>
    <phoneticPr fontId="1"/>
  </si>
  <si>
    <t>⑲</t>
  </si>
  <si>
    <t>①～⑨</t>
    <phoneticPr fontId="1"/>
  </si>
  <si>
    <t>⑫⑬</t>
    <phoneticPr fontId="1"/>
  </si>
  <si>
    <t>⑭</t>
    <phoneticPr fontId="1"/>
  </si>
  <si>
    <t>⑮⑯</t>
    <phoneticPr fontId="1"/>
  </si>
  <si>
    <t>⑲</t>
    <phoneticPr fontId="1"/>
  </si>
  <si>
    <t>⑩⑪</t>
    <phoneticPr fontId="1"/>
  </si>
  <si>
    <t>記入が必要な欄
（①～⑲＋推進者・記入担当者）</t>
    <rPh sb="0" eb="2">
      <t>キニュウ</t>
    </rPh>
    <rPh sb="3" eb="5">
      <t>ヒツヨウ</t>
    </rPh>
    <rPh sb="6" eb="7">
      <t>ラン</t>
    </rPh>
    <rPh sb="13" eb="16">
      <t>スイシンシャ</t>
    </rPh>
    <rPh sb="17" eb="19">
      <t>キニュウ</t>
    </rPh>
    <rPh sb="19" eb="22">
      <t>タントウシャ</t>
    </rPh>
    <phoneticPr fontId="1"/>
  </si>
  <si>
    <t>⑮常用労働者
(うち女性)</t>
    <rPh sb="1" eb="3">
      <t>ジョウヨウ</t>
    </rPh>
    <rPh sb="3" eb="6">
      <t>ロウドウシャ</t>
    </rPh>
    <phoneticPr fontId="1"/>
  </si>
  <si>
    <t>※⑮欄は、基準日に雇用している常用労働者を計上します。</t>
    <rPh sb="2" eb="3">
      <t>ラン</t>
    </rPh>
    <rPh sb="5" eb="8">
      <t>キジュンビ</t>
    </rPh>
    <rPh sb="9" eb="11">
      <t>コヨウ</t>
    </rPh>
    <rPh sb="15" eb="17">
      <t>ジョウヨウ</t>
    </rPh>
    <rPh sb="17" eb="20">
      <t>ロウドウシャ</t>
    </rPh>
    <rPh sb="21" eb="23">
      <t>ケイジョウ</t>
    </rPh>
    <phoneticPr fontId="1"/>
  </si>
  <si>
    <t>「高年齢者雇用状況報告書」作成補助ツール（⑮欄計上用）</t>
    <rPh sb="1" eb="5">
      <t>コウネンレイシャ</t>
    </rPh>
    <rPh sb="5" eb="7">
      <t>コヨウ</t>
    </rPh>
    <rPh sb="7" eb="9">
      <t>ジョウキョウ</t>
    </rPh>
    <rPh sb="9" eb="12">
      <t>ホウコクショ</t>
    </rPh>
    <rPh sb="13" eb="15">
      <t>サクセイ</t>
    </rPh>
    <rPh sb="15" eb="17">
      <t>ホジョ</t>
    </rPh>
    <rPh sb="22" eb="23">
      <t>ラン</t>
    </rPh>
    <rPh sb="23" eb="25">
      <t>ケイジョウ</t>
    </rPh>
    <rPh sb="25" eb="26">
      <t>ヨウ</t>
    </rPh>
    <phoneticPr fontId="1"/>
  </si>
  <si>
    <t>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</si>
</sst>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歳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4" fontId="0" fillId="2" borderId="2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Border="1" applyProtection="1">
      <alignment vertical="center"/>
      <protection locked="0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protection locked="0"/>
    </xf>
    <xf numFmtId="14" fontId="0" fillId="0" borderId="24" xfId="0" applyNumberFormat="1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14" fontId="0" fillId="0" borderId="8" xfId="0" applyNumberFormat="1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76" fontId="0" fillId="0" borderId="6" xfId="0" applyNumberFormat="1" applyFill="1" applyBorder="1" applyProtection="1">
      <alignment vertical="center"/>
      <protection locked="0"/>
    </xf>
    <xf numFmtId="14" fontId="0" fillId="0" borderId="4" xfId="0" applyNumberFormat="1" applyBorder="1" applyAlignment="1" applyProtection="1">
      <alignment vertical="center" shrinkToFit="1"/>
      <protection locked="0"/>
    </xf>
    <xf numFmtId="14" fontId="0" fillId="0" borderId="25" xfId="0" applyNumberFormat="1" applyBorder="1" applyAlignment="1" applyProtection="1">
      <alignment vertical="center" shrinkToFit="1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7" xfId="0" applyBorder="1" applyAlignment="1" applyProtection="1">
      <alignment horizontal="right" vertical="center"/>
      <protection locked="0"/>
    </xf>
    <xf numFmtId="14" fontId="0" fillId="3" borderId="6" xfId="0" applyNumberFormat="1" applyFill="1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176" fontId="0" fillId="4" borderId="6" xfId="0" applyNumberFormat="1" applyFill="1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4" borderId="6" xfId="0" applyFill="1" applyBorder="1" applyProtection="1">
      <alignment vertical="center"/>
      <protection locked="0"/>
    </xf>
    <xf numFmtId="0" fontId="0" fillId="5" borderId="27" xfId="0" applyFill="1" applyBorder="1" applyAlignment="1" applyProtection="1">
      <alignment horizontal="left" vertical="center"/>
      <protection locked="0"/>
    </xf>
    <xf numFmtId="0" fontId="0" fillId="5" borderId="32" xfId="0" applyFill="1" applyBorder="1" applyAlignment="1" applyProtection="1">
      <alignment horizontal="left" vertical="center"/>
      <protection locked="0"/>
    </xf>
    <xf numFmtId="0" fontId="0" fillId="5" borderId="34" xfId="0" applyFill="1" applyBorder="1" applyProtection="1">
      <alignment vertical="center"/>
      <protection locked="0"/>
    </xf>
    <xf numFmtId="0" fontId="0" fillId="5" borderId="28" xfId="0" applyFill="1" applyBorder="1" applyProtection="1">
      <alignment vertical="center"/>
      <protection locked="0"/>
    </xf>
    <xf numFmtId="0" fontId="0" fillId="5" borderId="32" xfId="0" applyFill="1" applyBorder="1" applyProtection="1">
      <alignment vertical="center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5" borderId="29" xfId="0" applyFill="1" applyBorder="1" applyProtection="1">
      <alignment vertical="center"/>
      <protection locked="0"/>
    </xf>
    <xf numFmtId="0" fontId="0" fillId="5" borderId="33" xfId="0" applyFill="1" applyBorder="1" applyAlignment="1" applyProtection="1">
      <alignment vertical="center" shrinkToFit="1"/>
      <protection locked="0"/>
    </xf>
    <xf numFmtId="0" fontId="0" fillId="5" borderId="35" xfId="0" applyFill="1" applyBorder="1" applyProtection="1">
      <alignment vertical="center"/>
      <protection locked="0"/>
    </xf>
    <xf numFmtId="0" fontId="0" fillId="5" borderId="30" xfId="0" applyFill="1" applyBorder="1" applyProtection="1">
      <alignment vertical="center"/>
      <protection locked="0"/>
    </xf>
    <xf numFmtId="0" fontId="0" fillId="5" borderId="33" xfId="0" applyFill="1" applyBorder="1" applyProtection="1">
      <alignment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left" vertical="center"/>
      <protection locked="0"/>
    </xf>
    <xf numFmtId="0" fontId="0" fillId="5" borderId="25" xfId="0" applyFill="1" applyBorder="1" applyAlignment="1" applyProtection="1">
      <alignment horizontal="left" vertical="center"/>
      <protection locked="0"/>
    </xf>
    <xf numFmtId="0" fontId="0" fillId="5" borderId="31" xfId="0" applyFill="1" applyBorder="1" applyProtection="1">
      <alignment vertical="center"/>
      <protection locked="0"/>
    </xf>
    <xf numFmtId="0" fontId="0" fillId="5" borderId="4" xfId="0" applyFill="1" applyBorder="1" applyProtection="1">
      <alignment vertical="center"/>
      <protection locked="0"/>
    </xf>
    <xf numFmtId="0" fontId="0" fillId="5" borderId="25" xfId="0" applyFill="1" applyBorder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0" fillId="6" borderId="7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vertical="center" shrinkToFit="1"/>
      <protection locked="0"/>
    </xf>
    <xf numFmtId="0" fontId="7" fillId="0" borderId="3" xfId="0" applyFont="1" applyBorder="1" applyProtection="1">
      <alignment vertical="center"/>
    </xf>
    <xf numFmtId="0" fontId="7" fillId="0" borderId="2" xfId="0" applyFont="1" applyBorder="1" applyProtection="1">
      <alignment vertical="center"/>
    </xf>
    <xf numFmtId="0" fontId="7" fillId="0" borderId="1" xfId="0" applyFont="1" applyBorder="1" applyProtection="1">
      <alignment vertical="center"/>
    </xf>
    <xf numFmtId="0" fontId="7" fillId="0" borderId="16" xfId="0" applyFont="1" applyBorder="1" applyProtection="1">
      <alignment vertical="center"/>
    </xf>
    <xf numFmtId="0" fontId="7" fillId="0" borderId="18" xfId="0" applyFont="1" applyBorder="1" applyProtection="1">
      <alignment vertical="center"/>
    </xf>
    <xf numFmtId="0" fontId="7" fillId="0" borderId="19" xfId="0" applyFont="1" applyBorder="1" applyProtection="1">
      <alignment vertical="center"/>
    </xf>
    <xf numFmtId="0" fontId="7" fillId="0" borderId="20" xfId="0" applyFont="1" applyBorder="1" applyProtection="1">
      <alignment vertical="center"/>
    </xf>
    <xf numFmtId="0" fontId="7" fillId="0" borderId="21" xfId="0" applyFont="1" applyBorder="1" applyProtection="1">
      <alignment vertical="center"/>
    </xf>
    <xf numFmtId="14" fontId="0" fillId="0" borderId="4" xfId="0" applyNumberFormat="1" applyBorder="1" applyAlignment="1" applyProtection="1">
      <alignment vertical="center" shrinkToFit="1"/>
    </xf>
    <xf numFmtId="0" fontId="0" fillId="0" borderId="4" xfId="0" applyBorder="1" applyAlignment="1" applyProtection="1">
      <alignment horizontal="center" vertical="center"/>
    </xf>
    <xf numFmtId="14" fontId="0" fillId="0" borderId="25" xfId="0" applyNumberFormat="1" applyBorder="1" applyAlignment="1" applyProtection="1">
      <alignment vertical="center" shrinkToFit="1"/>
    </xf>
    <xf numFmtId="0" fontId="0" fillId="0" borderId="4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9E0C-F593-473E-A5DD-BFC609CB10CE}">
  <dimension ref="A1:T91"/>
  <sheetViews>
    <sheetView tabSelected="1" zoomScaleNormal="100" workbookViewId="0">
      <pane xSplit="20" ySplit="7" topLeftCell="U8" activePane="bottomRight" state="frozen"/>
      <selection pane="topRight" activeCell="U1" sqref="U1"/>
      <selection pane="bottomLeft" activeCell="A8" sqref="A8"/>
      <selection pane="bottomRight" activeCell="L6" sqref="L6"/>
    </sheetView>
  </sheetViews>
  <sheetFormatPr defaultRowHeight="18.75" x14ac:dyDescent="0.4"/>
  <cols>
    <col min="1" max="1" width="12.625" style="1" customWidth="1"/>
    <col min="2" max="2" width="10" style="1" customWidth="1"/>
    <col min="3" max="3" width="9" style="1"/>
    <col min="4" max="4" width="9" style="1" customWidth="1"/>
    <col min="5" max="8" width="9" style="1"/>
    <col min="9" max="9" width="9.25" style="1" bestFit="1" customWidth="1"/>
    <col min="10" max="10" width="3.375" style="1" bestFit="1" customWidth="1"/>
    <col min="11" max="11" width="10.25" style="1" bestFit="1" customWidth="1"/>
    <col min="12" max="12" width="7.375" style="1" customWidth="1"/>
    <col min="13" max="13" width="7.125" style="3" bestFit="1" customWidth="1"/>
    <col min="14" max="15" width="5.25" style="3" bestFit="1" customWidth="1"/>
    <col min="16" max="16" width="3.375" style="3" bestFit="1" customWidth="1"/>
    <col min="17" max="17" width="5.25" style="3" customWidth="1"/>
    <col min="18" max="20" width="3.375" style="3" bestFit="1" customWidth="1"/>
    <col min="21" max="16384" width="9" style="1"/>
  </cols>
  <sheetData>
    <row r="1" spans="1:20" ht="29.25" customHeight="1" x14ac:dyDescent="0.4">
      <c r="B1" s="2" t="s">
        <v>169</v>
      </c>
    </row>
    <row r="2" spans="1:20" ht="24" x14ac:dyDescent="0.4">
      <c r="A2" s="4" t="s">
        <v>168</v>
      </c>
      <c r="B2" s="5"/>
    </row>
    <row r="3" spans="1:20" ht="19.5" customHeight="1" x14ac:dyDescent="0.4">
      <c r="A3" s="6" t="s">
        <v>142</v>
      </c>
      <c r="B3" s="5"/>
    </row>
    <row r="4" spans="1:20" s="9" customFormat="1" ht="25.5" customHeight="1" thickBot="1" x14ac:dyDescent="0.45">
      <c r="A4" s="7" t="s">
        <v>143</v>
      </c>
      <c r="B4" s="8"/>
      <c r="M4" s="10"/>
      <c r="N4" s="10"/>
      <c r="O4" s="10"/>
      <c r="P4" s="10"/>
      <c r="Q4" s="10"/>
      <c r="R4" s="10"/>
      <c r="S4" s="10"/>
      <c r="T4" s="10"/>
    </row>
    <row r="5" spans="1:20" s="3" customFormat="1" x14ac:dyDescent="0.4">
      <c r="A5" s="11" t="s">
        <v>167</v>
      </c>
      <c r="B5" s="12" t="s">
        <v>0</v>
      </c>
      <c r="C5" s="13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5" t="s">
        <v>7</v>
      </c>
    </row>
    <row r="6" spans="1:20" ht="19.5" x14ac:dyDescent="0.4">
      <c r="A6" s="16"/>
      <c r="B6" s="71">
        <f>SUM(C6:I6)</f>
        <v>0</v>
      </c>
      <c r="C6" s="72">
        <f>COUNTIFS(F12:F91,"&lt;=44")</f>
        <v>0</v>
      </c>
      <c r="D6" s="73">
        <f>COUNTIFS(F12:F91,"&gt;=45",F12:F91,"&lt;=49")</f>
        <v>0</v>
      </c>
      <c r="E6" s="73">
        <f>COUNTIFS(F12:F91,"&gt;=50",F12:F91,"&lt;=54")</f>
        <v>0</v>
      </c>
      <c r="F6" s="73">
        <f>COUNTIFS(F12:F91,"&gt;=55",F12:F91,"&lt;=59")</f>
        <v>0</v>
      </c>
      <c r="G6" s="73">
        <f>COUNTIFS(F12:F91,"&gt;=60",F12:F91,"&lt;=64")</f>
        <v>0</v>
      </c>
      <c r="H6" s="73">
        <f>COUNTIFS(F12:F91,"&gt;=65",F12:F91,"&lt;=69")</f>
        <v>0</v>
      </c>
      <c r="I6" s="74">
        <f>COUNTIFS(F12:F91,"&gt;=70")</f>
        <v>0</v>
      </c>
    </row>
    <row r="7" spans="1:20" ht="20.25" thickBot="1" x14ac:dyDescent="0.45">
      <c r="A7" s="17"/>
      <c r="B7" s="75">
        <f>SUM(C7:I7)</f>
        <v>0</v>
      </c>
      <c r="C7" s="76">
        <f>COUNTIFS(F12:F91,"&lt;=44",E12:E91,"○")</f>
        <v>0</v>
      </c>
      <c r="D7" s="77">
        <f>COUNTIFS(F12:F91,"&gt;=45",F12:F91,"&lt;=49",E12:E91,"○")</f>
        <v>0</v>
      </c>
      <c r="E7" s="77">
        <f>COUNTIFS(F12:F91,"&gt;=50",F12:F91,"&lt;=54",E12:E91,"○")</f>
        <v>0</v>
      </c>
      <c r="F7" s="77">
        <f>COUNTIFS(F12:F91,"&gt;=55",F12:F91,"&lt;=59",E12:E91,"○")</f>
        <v>0</v>
      </c>
      <c r="G7" s="77">
        <f>COUNTIFS(F12:F91,"&gt;=60",F12:F91,"&lt;=64",E12:E91,"○")</f>
        <v>0</v>
      </c>
      <c r="H7" s="77">
        <f>COUNTIFS(F12:F91,"&gt;=65",F12:F91,"&lt;=69",E12:E91,"○")</f>
        <v>0</v>
      </c>
      <c r="I7" s="78">
        <f>COUNTIFS(F12:F91,"&gt;=70",E12:E91,"○")</f>
        <v>0</v>
      </c>
    </row>
    <row r="8" spans="1:20" ht="19.5" thickBot="1" x14ac:dyDescent="0.45"/>
    <row r="9" spans="1:20" ht="20.25" thickTop="1" thickBot="1" x14ac:dyDescent="0.45">
      <c r="A9" s="18">
        <v>46174</v>
      </c>
      <c r="B9" s="19" t="s">
        <v>139</v>
      </c>
      <c r="D9" s="19" t="s">
        <v>10</v>
      </c>
      <c r="H9" s="1" t="s">
        <v>148</v>
      </c>
    </row>
    <row r="10" spans="1:20" ht="35.25" customHeight="1" thickTop="1" x14ac:dyDescent="0.4">
      <c r="A10" s="20" t="s">
        <v>74</v>
      </c>
      <c r="B10" s="20" t="s">
        <v>75</v>
      </c>
      <c r="C10" s="21"/>
      <c r="D10" s="22" t="s">
        <v>8</v>
      </c>
      <c r="E10" s="23" t="s">
        <v>141</v>
      </c>
      <c r="F10" s="24" t="s">
        <v>140</v>
      </c>
      <c r="H10" s="25" t="s">
        <v>144</v>
      </c>
      <c r="I10" s="26"/>
      <c r="J10" s="27"/>
      <c r="K10" s="27"/>
      <c r="L10" s="28" t="s">
        <v>145</v>
      </c>
      <c r="M10" s="29" t="s">
        <v>146</v>
      </c>
    </row>
    <row r="11" spans="1:20" x14ac:dyDescent="0.4">
      <c r="A11" s="30" t="s">
        <v>11</v>
      </c>
      <c r="B11" s="30" t="s">
        <v>76</v>
      </c>
      <c r="C11" s="30" t="s">
        <v>147</v>
      </c>
      <c r="D11" s="31">
        <v>23928</v>
      </c>
      <c r="E11" s="32" t="s">
        <v>9</v>
      </c>
      <c r="F11" s="33">
        <v>60</v>
      </c>
      <c r="G11" s="30" t="s">
        <v>147</v>
      </c>
      <c r="H11" s="34">
        <v>60</v>
      </c>
      <c r="I11" s="35">
        <v>23894</v>
      </c>
      <c r="J11" s="28" t="s">
        <v>170</v>
      </c>
      <c r="K11" s="36">
        <v>24258</v>
      </c>
      <c r="L11" s="37">
        <v>1</v>
      </c>
      <c r="M11" s="38">
        <v>1</v>
      </c>
    </row>
    <row r="12" spans="1:20" x14ac:dyDescent="0.4">
      <c r="A12" s="30" t="s">
        <v>12</v>
      </c>
      <c r="B12" s="30" t="s">
        <v>77</v>
      </c>
      <c r="C12" s="21">
        <v>1</v>
      </c>
      <c r="D12" s="39"/>
      <c r="E12" s="40"/>
      <c r="F12" s="84" t="str">
        <f>IF(D12="","",DATEDIF(D12,$A$9,"Y"))</f>
        <v/>
      </c>
      <c r="H12" s="41"/>
      <c r="I12" s="79" t="str">
        <f>IF(H12="","",DATE(YEAR($A$9-1)-(H12+1),MONTH($A$9-1),DAY($A$9-1)+1))</f>
        <v/>
      </c>
      <c r="J12" s="80" t="str">
        <f>IF(H12="","","～")</f>
        <v/>
      </c>
      <c r="K12" s="81" t="str">
        <f>IF(H12="","",DATE(YEAR($A$9-1)-H12,MONTH($A$9-1),DAY($A$9-1)))</f>
        <v/>
      </c>
      <c r="L12" s="82" t="str">
        <f>IF(I12="","",COUNTIFS($D$12:$D$91,"&gt;="&amp;I12,$D$12:$D$91,"&lt;="&amp;K12))</f>
        <v/>
      </c>
      <c r="M12" s="83" t="str">
        <f t="shared" ref="M12:M17" si="0">IF(I12="","",COUNTIFS($D$12:$D$91,"&gt;="&amp;I12,$D$12:$D$91,"&lt;="&amp;K12,$E$12:$E$91,"○"))</f>
        <v/>
      </c>
    </row>
    <row r="13" spans="1:20" x14ac:dyDescent="0.4">
      <c r="A13" s="30" t="s">
        <v>13</v>
      </c>
      <c r="B13" s="30" t="s">
        <v>78</v>
      </c>
      <c r="C13" s="21">
        <v>2</v>
      </c>
      <c r="D13" s="39"/>
      <c r="E13" s="40"/>
      <c r="F13" s="84" t="str">
        <f>IF(D13="","",DATEDIF(D13,$A$9,"Y"))</f>
        <v/>
      </c>
      <c r="H13" s="41"/>
      <c r="I13" s="79" t="str">
        <f t="shared" ref="I13:I17" si="1">IF(H13="","",DATE(YEAR($A$9-1)-(H13+1),MONTH($A$9-1),DAY($A$9-1)+1))</f>
        <v/>
      </c>
      <c r="J13" s="80" t="str">
        <f t="shared" ref="J13:J17" si="2">IF(H13="","","～")</f>
        <v/>
      </c>
      <c r="K13" s="81" t="str">
        <f t="shared" ref="K13:K17" si="3">IF(H13="","",DATE(YEAR($A$9-1)-H13,MONTH($A$9-1),DAY($A$9-1)))</f>
        <v/>
      </c>
      <c r="L13" s="82" t="str">
        <f t="shared" ref="L13:L17" si="4">IF(I13="","",COUNTIFS($D$12:$D$91,"&gt;="&amp;I13,$D$12:$D$91,"&lt;="&amp;K13))</f>
        <v/>
      </c>
      <c r="M13" s="83" t="str">
        <f t="shared" si="0"/>
        <v/>
      </c>
    </row>
    <row r="14" spans="1:20" x14ac:dyDescent="0.4">
      <c r="A14" s="30" t="s">
        <v>14</v>
      </c>
      <c r="B14" s="30" t="s">
        <v>79</v>
      </c>
      <c r="C14" s="21">
        <v>3</v>
      </c>
      <c r="D14" s="39"/>
      <c r="E14" s="40"/>
      <c r="F14" s="84" t="str">
        <f t="shared" ref="F14:F77" si="5">IF(D14="","",DATEDIF(D14,$A$9,"Y"))</f>
        <v/>
      </c>
      <c r="H14" s="41"/>
      <c r="I14" s="79" t="str">
        <f t="shared" si="1"/>
        <v/>
      </c>
      <c r="J14" s="80" t="str">
        <f t="shared" si="2"/>
        <v/>
      </c>
      <c r="K14" s="81" t="str">
        <f t="shared" si="3"/>
        <v/>
      </c>
      <c r="L14" s="82" t="str">
        <f t="shared" si="4"/>
        <v/>
      </c>
      <c r="M14" s="83" t="str">
        <f t="shared" si="0"/>
        <v/>
      </c>
    </row>
    <row r="15" spans="1:20" x14ac:dyDescent="0.4">
      <c r="A15" s="30" t="s">
        <v>15</v>
      </c>
      <c r="B15" s="30" t="s">
        <v>80</v>
      </c>
      <c r="C15" s="42">
        <v>4</v>
      </c>
      <c r="D15" s="39"/>
      <c r="E15" s="40"/>
      <c r="F15" s="84" t="str">
        <f t="shared" si="5"/>
        <v/>
      </c>
      <c r="H15" s="41"/>
      <c r="I15" s="79" t="str">
        <f t="shared" si="1"/>
        <v/>
      </c>
      <c r="J15" s="80" t="str">
        <f t="shared" si="2"/>
        <v/>
      </c>
      <c r="K15" s="81" t="str">
        <f t="shared" si="3"/>
        <v/>
      </c>
      <c r="L15" s="82" t="str">
        <f t="shared" si="4"/>
        <v/>
      </c>
      <c r="M15" s="83" t="str">
        <f t="shared" si="0"/>
        <v/>
      </c>
    </row>
    <row r="16" spans="1:20" x14ac:dyDescent="0.4">
      <c r="A16" s="30" t="s">
        <v>16</v>
      </c>
      <c r="B16" s="30" t="s">
        <v>81</v>
      </c>
      <c r="C16" s="42">
        <v>5</v>
      </c>
      <c r="D16" s="39"/>
      <c r="E16" s="40"/>
      <c r="F16" s="84" t="str">
        <f t="shared" si="5"/>
        <v/>
      </c>
      <c r="H16" s="43"/>
      <c r="I16" s="79" t="str">
        <f t="shared" si="1"/>
        <v/>
      </c>
      <c r="J16" s="80" t="str">
        <f t="shared" si="2"/>
        <v/>
      </c>
      <c r="K16" s="81" t="str">
        <f t="shared" si="3"/>
        <v/>
      </c>
      <c r="L16" s="82" t="str">
        <f t="shared" si="4"/>
        <v/>
      </c>
      <c r="M16" s="83" t="str">
        <f t="shared" si="0"/>
        <v/>
      </c>
    </row>
    <row r="17" spans="1:20" x14ac:dyDescent="0.4">
      <c r="A17" s="30" t="s">
        <v>17</v>
      </c>
      <c r="B17" s="30" t="s">
        <v>82</v>
      </c>
      <c r="C17" s="42">
        <v>6</v>
      </c>
      <c r="D17" s="39"/>
      <c r="E17" s="40"/>
      <c r="F17" s="84" t="str">
        <f t="shared" si="5"/>
        <v/>
      </c>
      <c r="H17" s="43"/>
      <c r="I17" s="79" t="str">
        <f t="shared" si="1"/>
        <v/>
      </c>
      <c r="J17" s="80" t="str">
        <f t="shared" si="2"/>
        <v/>
      </c>
      <c r="K17" s="81" t="str">
        <f t="shared" si="3"/>
        <v/>
      </c>
      <c r="L17" s="82" t="str">
        <f t="shared" si="4"/>
        <v/>
      </c>
      <c r="M17" s="83" t="str">
        <f t="shared" si="0"/>
        <v/>
      </c>
    </row>
    <row r="18" spans="1:20" x14ac:dyDescent="0.4">
      <c r="A18" s="30" t="s">
        <v>18</v>
      </c>
      <c r="B18" s="30" t="s">
        <v>83</v>
      </c>
      <c r="C18" s="42">
        <v>7</v>
      </c>
      <c r="D18" s="39"/>
      <c r="E18" s="40"/>
      <c r="F18" s="84" t="str">
        <f t="shared" si="5"/>
        <v/>
      </c>
    </row>
    <row r="19" spans="1:20" x14ac:dyDescent="0.4">
      <c r="A19" s="30" t="s">
        <v>19</v>
      </c>
      <c r="B19" s="30" t="s">
        <v>84</v>
      </c>
      <c r="C19" s="42">
        <v>8</v>
      </c>
      <c r="D19" s="39"/>
      <c r="E19" s="40"/>
      <c r="F19" s="84" t="str">
        <f t="shared" si="5"/>
        <v/>
      </c>
    </row>
    <row r="20" spans="1:20" x14ac:dyDescent="0.4">
      <c r="A20" s="30" t="s">
        <v>20</v>
      </c>
      <c r="B20" s="30" t="s">
        <v>85</v>
      </c>
      <c r="C20" s="42">
        <v>9</v>
      </c>
      <c r="D20" s="39"/>
      <c r="E20" s="40"/>
      <c r="F20" s="84" t="str">
        <f t="shared" si="5"/>
        <v/>
      </c>
      <c r="H20" s="1" t="s">
        <v>158</v>
      </c>
    </row>
    <row r="21" spans="1:20" x14ac:dyDescent="0.4">
      <c r="A21" s="30" t="s">
        <v>21</v>
      </c>
      <c r="B21" s="30" t="s">
        <v>86</v>
      </c>
      <c r="C21" s="42">
        <v>10</v>
      </c>
      <c r="D21" s="39"/>
      <c r="E21" s="40"/>
      <c r="F21" s="84" t="str">
        <f t="shared" si="5"/>
        <v/>
      </c>
      <c r="H21" s="44" t="s">
        <v>152</v>
      </c>
      <c r="I21" s="45" t="s">
        <v>154</v>
      </c>
      <c r="J21" s="46"/>
      <c r="K21" s="47" t="s">
        <v>154</v>
      </c>
      <c r="L21" s="48" t="s">
        <v>153</v>
      </c>
      <c r="M21" s="49" t="s">
        <v>166</v>
      </c>
      <c r="N21" s="50"/>
      <c r="O21" s="50"/>
      <c r="P21" s="50"/>
      <c r="Q21" s="50"/>
      <c r="R21" s="50"/>
      <c r="S21" s="50"/>
      <c r="T21" s="51"/>
    </row>
    <row r="22" spans="1:20" x14ac:dyDescent="0.4">
      <c r="A22" s="30" t="s">
        <v>22</v>
      </c>
      <c r="B22" s="30" t="s">
        <v>87</v>
      </c>
      <c r="C22" s="42">
        <v>11</v>
      </c>
      <c r="D22" s="39"/>
      <c r="E22" s="40"/>
      <c r="F22" s="84" t="str">
        <f t="shared" si="5"/>
        <v/>
      </c>
      <c r="H22" s="52" t="s">
        <v>149</v>
      </c>
      <c r="I22" s="53" t="s">
        <v>150</v>
      </c>
      <c r="J22" s="54"/>
      <c r="K22" s="55" t="s">
        <v>151</v>
      </c>
      <c r="L22" s="56"/>
      <c r="M22" s="57"/>
      <c r="N22" s="58"/>
      <c r="O22" s="58"/>
      <c r="P22" s="58"/>
      <c r="Q22" s="58"/>
      <c r="R22" s="58"/>
      <c r="S22" s="58"/>
      <c r="T22" s="59"/>
    </row>
    <row r="23" spans="1:20" x14ac:dyDescent="0.4">
      <c r="A23" s="30" t="s">
        <v>23</v>
      </c>
      <c r="B23" s="30" t="s">
        <v>88</v>
      </c>
      <c r="C23" s="42">
        <v>12</v>
      </c>
      <c r="D23" s="39"/>
      <c r="E23" s="40"/>
      <c r="F23" s="84" t="str">
        <f t="shared" si="5"/>
        <v/>
      </c>
      <c r="H23" s="60" t="s">
        <v>156</v>
      </c>
      <c r="I23" s="61"/>
      <c r="J23" s="62"/>
      <c r="K23" s="63"/>
      <c r="L23" s="64"/>
      <c r="M23" s="65" t="s">
        <v>160</v>
      </c>
      <c r="N23" s="66"/>
      <c r="O23" s="28" t="s">
        <v>161</v>
      </c>
      <c r="P23" s="66"/>
      <c r="Q23" s="28" t="s">
        <v>163</v>
      </c>
      <c r="R23" s="66"/>
      <c r="S23" s="66"/>
      <c r="T23" s="67"/>
    </row>
    <row r="24" spans="1:20" x14ac:dyDescent="0.4">
      <c r="A24" s="30" t="s">
        <v>24</v>
      </c>
      <c r="B24" s="30" t="s">
        <v>89</v>
      </c>
      <c r="C24" s="42">
        <v>13</v>
      </c>
      <c r="D24" s="39"/>
      <c r="E24" s="40"/>
      <c r="F24" s="84" t="str">
        <f t="shared" si="5"/>
        <v/>
      </c>
      <c r="H24" s="60">
        <v>60</v>
      </c>
      <c r="I24" s="61">
        <v>65</v>
      </c>
      <c r="J24" s="68"/>
      <c r="K24" s="69"/>
      <c r="L24" s="61"/>
      <c r="M24" s="65" t="s">
        <v>160</v>
      </c>
      <c r="N24" s="28" t="s">
        <v>165</v>
      </c>
      <c r="O24" s="28" t="s">
        <v>161</v>
      </c>
      <c r="P24" s="28" t="s">
        <v>162</v>
      </c>
      <c r="Q24" s="28" t="s">
        <v>163</v>
      </c>
      <c r="R24" s="28" t="s">
        <v>155</v>
      </c>
      <c r="S24" s="66"/>
      <c r="T24" s="67"/>
    </row>
    <row r="25" spans="1:20" x14ac:dyDescent="0.4">
      <c r="A25" s="30" t="s">
        <v>25</v>
      </c>
      <c r="B25" s="30" t="s">
        <v>90</v>
      </c>
      <c r="C25" s="42">
        <v>14</v>
      </c>
      <c r="D25" s="39"/>
      <c r="E25" s="40"/>
      <c r="F25" s="84" t="str">
        <f t="shared" si="5"/>
        <v/>
      </c>
      <c r="H25" s="60">
        <v>60</v>
      </c>
      <c r="I25" s="61">
        <v>65</v>
      </c>
      <c r="J25" s="68"/>
      <c r="K25" s="69">
        <v>70</v>
      </c>
      <c r="L25" s="61"/>
      <c r="M25" s="65" t="s">
        <v>160</v>
      </c>
      <c r="N25" s="28" t="s">
        <v>165</v>
      </c>
      <c r="O25" s="28" t="s">
        <v>161</v>
      </c>
      <c r="P25" s="66"/>
      <c r="Q25" s="28" t="s">
        <v>163</v>
      </c>
      <c r="R25" s="28" t="s">
        <v>155</v>
      </c>
      <c r="S25" s="28" t="s">
        <v>157</v>
      </c>
      <c r="T25" s="33" t="s">
        <v>164</v>
      </c>
    </row>
    <row r="26" spans="1:20" x14ac:dyDescent="0.4">
      <c r="A26" s="30" t="s">
        <v>26</v>
      </c>
      <c r="B26" s="30" t="s">
        <v>91</v>
      </c>
      <c r="C26" s="42">
        <v>15</v>
      </c>
      <c r="D26" s="39"/>
      <c r="E26" s="40"/>
      <c r="F26" s="84" t="str">
        <f t="shared" si="5"/>
        <v/>
      </c>
      <c r="H26" s="60">
        <v>60</v>
      </c>
      <c r="I26" s="61">
        <v>65</v>
      </c>
      <c r="J26" s="68"/>
      <c r="K26" s="69">
        <v>99</v>
      </c>
      <c r="L26" s="61"/>
      <c r="M26" s="65" t="s">
        <v>160</v>
      </c>
      <c r="N26" s="28" t="s">
        <v>165</v>
      </c>
      <c r="O26" s="28" t="s">
        <v>161</v>
      </c>
      <c r="P26" s="66"/>
      <c r="Q26" s="28" t="s">
        <v>163</v>
      </c>
      <c r="R26" s="28" t="s">
        <v>155</v>
      </c>
      <c r="S26" s="28" t="s">
        <v>157</v>
      </c>
      <c r="T26" s="33" t="s">
        <v>159</v>
      </c>
    </row>
    <row r="27" spans="1:20" x14ac:dyDescent="0.4">
      <c r="A27" s="30" t="s">
        <v>27</v>
      </c>
      <c r="B27" s="30" t="s">
        <v>92</v>
      </c>
      <c r="C27" s="42">
        <v>16</v>
      </c>
      <c r="D27" s="39"/>
      <c r="E27" s="40"/>
      <c r="F27" s="84" t="str">
        <f t="shared" si="5"/>
        <v/>
      </c>
      <c r="H27" s="60">
        <v>60</v>
      </c>
      <c r="I27" s="61">
        <v>70</v>
      </c>
      <c r="J27" s="68"/>
      <c r="K27" s="69"/>
      <c r="L27" s="61"/>
      <c r="M27" s="65" t="s">
        <v>160</v>
      </c>
      <c r="N27" s="28" t="s">
        <v>165</v>
      </c>
      <c r="O27" s="28" t="s">
        <v>161</v>
      </c>
      <c r="P27" s="66"/>
      <c r="Q27" s="28" t="s">
        <v>163</v>
      </c>
      <c r="R27" s="28" t="s">
        <v>155</v>
      </c>
      <c r="S27" s="28" t="s">
        <v>157</v>
      </c>
      <c r="T27" s="33"/>
    </row>
    <row r="28" spans="1:20" x14ac:dyDescent="0.4">
      <c r="A28" s="30" t="s">
        <v>28</v>
      </c>
      <c r="B28" s="30" t="s">
        <v>93</v>
      </c>
      <c r="C28" s="42">
        <v>17</v>
      </c>
      <c r="D28" s="39"/>
      <c r="E28" s="40"/>
      <c r="F28" s="84" t="str">
        <f t="shared" si="5"/>
        <v/>
      </c>
      <c r="H28" s="60">
        <v>60</v>
      </c>
      <c r="I28" s="61">
        <v>70</v>
      </c>
      <c r="J28" s="68"/>
      <c r="K28" s="69">
        <v>99</v>
      </c>
      <c r="L28" s="61"/>
      <c r="M28" s="65" t="s">
        <v>160</v>
      </c>
      <c r="N28" s="28" t="s">
        <v>165</v>
      </c>
      <c r="O28" s="28" t="s">
        <v>161</v>
      </c>
      <c r="P28" s="66"/>
      <c r="Q28" s="28" t="s">
        <v>163</v>
      </c>
      <c r="R28" s="28" t="s">
        <v>155</v>
      </c>
      <c r="S28" s="28" t="s">
        <v>157</v>
      </c>
      <c r="T28" s="33" t="s">
        <v>159</v>
      </c>
    </row>
    <row r="29" spans="1:20" x14ac:dyDescent="0.4">
      <c r="A29" s="30" t="s">
        <v>29</v>
      </c>
      <c r="B29" s="30" t="s">
        <v>94</v>
      </c>
      <c r="C29" s="42">
        <v>18</v>
      </c>
      <c r="D29" s="39"/>
      <c r="E29" s="40"/>
      <c r="F29" s="84" t="str">
        <f t="shared" si="5"/>
        <v/>
      </c>
      <c r="H29" s="60">
        <v>60</v>
      </c>
      <c r="I29" s="61">
        <v>99</v>
      </c>
      <c r="J29" s="68"/>
      <c r="K29" s="69"/>
      <c r="L29" s="61"/>
      <c r="M29" s="65" t="s">
        <v>160</v>
      </c>
      <c r="N29" s="28" t="s">
        <v>165</v>
      </c>
      <c r="O29" s="28" t="s">
        <v>161</v>
      </c>
      <c r="P29" s="66"/>
      <c r="Q29" s="28" t="s">
        <v>163</v>
      </c>
      <c r="R29" s="28" t="s">
        <v>155</v>
      </c>
      <c r="S29" s="66"/>
      <c r="T29" s="67"/>
    </row>
    <row r="30" spans="1:20" x14ac:dyDescent="0.4">
      <c r="A30" s="30" t="s">
        <v>30</v>
      </c>
      <c r="B30" s="30" t="s">
        <v>95</v>
      </c>
      <c r="C30" s="42">
        <v>19</v>
      </c>
      <c r="D30" s="39"/>
      <c r="E30" s="40"/>
      <c r="F30" s="84" t="str">
        <f t="shared" si="5"/>
        <v/>
      </c>
      <c r="H30" s="60">
        <v>65</v>
      </c>
      <c r="I30" s="61"/>
      <c r="J30" s="68"/>
      <c r="K30" s="69"/>
      <c r="L30" s="61"/>
      <c r="M30" s="65" t="s">
        <v>160</v>
      </c>
      <c r="N30" s="28" t="s">
        <v>165</v>
      </c>
      <c r="O30" s="28" t="s">
        <v>161</v>
      </c>
      <c r="P30" s="28" t="s">
        <v>162</v>
      </c>
      <c r="Q30" s="28" t="s">
        <v>163</v>
      </c>
      <c r="R30" s="28" t="s">
        <v>155</v>
      </c>
      <c r="S30" s="66"/>
      <c r="T30" s="67"/>
    </row>
    <row r="31" spans="1:20" x14ac:dyDescent="0.4">
      <c r="A31" s="30" t="s">
        <v>31</v>
      </c>
      <c r="B31" s="30" t="s">
        <v>96</v>
      </c>
      <c r="C31" s="42">
        <v>20</v>
      </c>
      <c r="D31" s="39"/>
      <c r="E31" s="40"/>
      <c r="F31" s="84" t="str">
        <f t="shared" si="5"/>
        <v/>
      </c>
      <c r="H31" s="60">
        <v>65</v>
      </c>
      <c r="I31" s="61">
        <v>70</v>
      </c>
      <c r="J31" s="68"/>
      <c r="K31" s="69"/>
      <c r="L31" s="61"/>
      <c r="M31" s="65" t="s">
        <v>160</v>
      </c>
      <c r="N31" s="28" t="s">
        <v>165</v>
      </c>
      <c r="O31" s="28" t="s">
        <v>161</v>
      </c>
      <c r="P31" s="66"/>
      <c r="Q31" s="28" t="s">
        <v>163</v>
      </c>
      <c r="R31" s="66"/>
      <c r="S31" s="28" t="s">
        <v>157</v>
      </c>
      <c r="T31" s="67"/>
    </row>
    <row r="32" spans="1:20" x14ac:dyDescent="0.4">
      <c r="A32" s="30" t="s">
        <v>32</v>
      </c>
      <c r="B32" s="30" t="s">
        <v>97</v>
      </c>
      <c r="C32" s="42">
        <v>21</v>
      </c>
      <c r="D32" s="39"/>
      <c r="E32" s="40"/>
      <c r="F32" s="84" t="str">
        <f t="shared" si="5"/>
        <v/>
      </c>
      <c r="H32" s="60">
        <v>65</v>
      </c>
      <c r="I32" s="61">
        <v>70</v>
      </c>
      <c r="J32" s="68"/>
      <c r="K32" s="69">
        <v>75</v>
      </c>
      <c r="L32" s="61"/>
      <c r="M32" s="65" t="s">
        <v>160</v>
      </c>
      <c r="N32" s="28" t="s">
        <v>165</v>
      </c>
      <c r="O32" s="28" t="s">
        <v>161</v>
      </c>
      <c r="P32" s="66"/>
      <c r="Q32" s="28" t="s">
        <v>163</v>
      </c>
      <c r="R32" s="66"/>
      <c r="S32" s="28" t="s">
        <v>157</v>
      </c>
      <c r="T32" s="33" t="s">
        <v>159</v>
      </c>
    </row>
    <row r="33" spans="1:20" x14ac:dyDescent="0.4">
      <c r="A33" s="30" t="s">
        <v>33</v>
      </c>
      <c r="B33" s="30" t="s">
        <v>98</v>
      </c>
      <c r="C33" s="42">
        <v>22</v>
      </c>
      <c r="D33" s="39"/>
      <c r="E33" s="40"/>
      <c r="F33" s="84" t="str">
        <f t="shared" si="5"/>
        <v/>
      </c>
      <c r="H33" s="60">
        <v>65</v>
      </c>
      <c r="I33" s="61">
        <v>70</v>
      </c>
      <c r="J33" s="68"/>
      <c r="K33" s="69">
        <v>99</v>
      </c>
      <c r="L33" s="61"/>
      <c r="M33" s="65" t="s">
        <v>160</v>
      </c>
      <c r="N33" s="28" t="s">
        <v>165</v>
      </c>
      <c r="O33" s="28" t="s">
        <v>161</v>
      </c>
      <c r="P33" s="66"/>
      <c r="Q33" s="28" t="s">
        <v>163</v>
      </c>
      <c r="R33" s="66"/>
      <c r="S33" s="28" t="s">
        <v>157</v>
      </c>
      <c r="T33" s="33" t="s">
        <v>159</v>
      </c>
    </row>
    <row r="34" spans="1:20" x14ac:dyDescent="0.4">
      <c r="A34" s="30" t="s">
        <v>34</v>
      </c>
      <c r="B34" s="30" t="s">
        <v>99</v>
      </c>
      <c r="C34" s="42">
        <v>23</v>
      </c>
      <c r="D34" s="39"/>
      <c r="E34" s="40"/>
      <c r="F34" s="84" t="str">
        <f t="shared" si="5"/>
        <v/>
      </c>
      <c r="H34" s="60">
        <v>65</v>
      </c>
      <c r="I34" s="61"/>
      <c r="J34" s="68"/>
      <c r="K34" s="69"/>
      <c r="L34" s="61">
        <v>70</v>
      </c>
      <c r="M34" s="65" t="s">
        <v>160</v>
      </c>
      <c r="N34" s="28" t="s">
        <v>165</v>
      </c>
      <c r="O34" s="28" t="s">
        <v>161</v>
      </c>
      <c r="P34" s="66"/>
      <c r="Q34" s="28" t="s">
        <v>163</v>
      </c>
      <c r="R34" s="66"/>
      <c r="S34" s="28" t="s">
        <v>157</v>
      </c>
      <c r="T34" s="33" t="s">
        <v>159</v>
      </c>
    </row>
    <row r="35" spans="1:20" x14ac:dyDescent="0.4">
      <c r="A35" s="30" t="s">
        <v>35</v>
      </c>
      <c r="B35" s="30" t="s">
        <v>100</v>
      </c>
      <c r="C35" s="42">
        <v>24</v>
      </c>
      <c r="D35" s="39"/>
      <c r="E35" s="40"/>
      <c r="F35" s="84" t="str">
        <f t="shared" si="5"/>
        <v/>
      </c>
      <c r="H35" s="60">
        <v>65</v>
      </c>
      <c r="I35" s="61"/>
      <c r="J35" s="68"/>
      <c r="K35" s="69"/>
      <c r="L35" s="61">
        <v>99</v>
      </c>
      <c r="M35" s="65" t="s">
        <v>160</v>
      </c>
      <c r="N35" s="28" t="s">
        <v>165</v>
      </c>
      <c r="O35" s="28" t="s">
        <v>161</v>
      </c>
      <c r="P35" s="66"/>
      <c r="Q35" s="28" t="s">
        <v>163</v>
      </c>
      <c r="R35" s="28" t="s">
        <v>155</v>
      </c>
      <c r="S35" s="66"/>
      <c r="T35" s="33" t="s">
        <v>159</v>
      </c>
    </row>
    <row r="36" spans="1:20" x14ac:dyDescent="0.4">
      <c r="A36" s="30" t="s">
        <v>36</v>
      </c>
      <c r="B36" s="30" t="s">
        <v>101</v>
      </c>
      <c r="C36" s="42">
        <v>25</v>
      </c>
      <c r="D36" s="39"/>
      <c r="E36" s="40"/>
      <c r="F36" s="84" t="str">
        <f t="shared" si="5"/>
        <v/>
      </c>
      <c r="H36" s="30"/>
      <c r="I36" s="30"/>
    </row>
    <row r="37" spans="1:20" x14ac:dyDescent="0.4">
      <c r="A37" s="30" t="s">
        <v>37</v>
      </c>
      <c r="B37" s="30" t="s">
        <v>102</v>
      </c>
      <c r="C37" s="42">
        <v>26</v>
      </c>
      <c r="D37" s="39"/>
      <c r="E37" s="40"/>
      <c r="F37" s="84" t="str">
        <f t="shared" si="5"/>
        <v/>
      </c>
      <c r="H37" s="30"/>
      <c r="I37" s="30"/>
    </row>
    <row r="38" spans="1:20" x14ac:dyDescent="0.4">
      <c r="A38" s="30" t="s">
        <v>38</v>
      </c>
      <c r="B38" s="30" t="s">
        <v>103</v>
      </c>
      <c r="C38" s="42">
        <v>27</v>
      </c>
      <c r="D38" s="39"/>
      <c r="E38" s="40"/>
      <c r="F38" s="84" t="str">
        <f t="shared" si="5"/>
        <v/>
      </c>
      <c r="H38" s="30"/>
      <c r="I38" s="30"/>
    </row>
    <row r="39" spans="1:20" x14ac:dyDescent="0.4">
      <c r="A39" s="30" t="s">
        <v>39</v>
      </c>
      <c r="B39" s="30" t="s">
        <v>104</v>
      </c>
      <c r="C39" s="42">
        <v>28</v>
      </c>
      <c r="D39" s="39"/>
      <c r="E39" s="40"/>
      <c r="F39" s="84" t="str">
        <f t="shared" si="5"/>
        <v/>
      </c>
      <c r="H39" s="30"/>
      <c r="I39" s="30"/>
    </row>
    <row r="40" spans="1:20" x14ac:dyDescent="0.4">
      <c r="A40" s="30" t="s">
        <v>40</v>
      </c>
      <c r="B40" s="30" t="s">
        <v>105</v>
      </c>
      <c r="C40" s="42">
        <v>29</v>
      </c>
      <c r="D40" s="39"/>
      <c r="E40" s="40"/>
      <c r="F40" s="84" t="str">
        <f t="shared" si="5"/>
        <v/>
      </c>
      <c r="H40" s="30"/>
      <c r="I40" s="30"/>
    </row>
    <row r="41" spans="1:20" x14ac:dyDescent="0.4">
      <c r="A41" s="30" t="s">
        <v>41</v>
      </c>
      <c r="B41" s="30" t="s">
        <v>106</v>
      </c>
      <c r="C41" s="42">
        <v>30</v>
      </c>
      <c r="D41" s="39"/>
      <c r="E41" s="40"/>
      <c r="F41" s="84" t="str">
        <f t="shared" si="5"/>
        <v/>
      </c>
      <c r="H41" s="30"/>
      <c r="I41" s="30"/>
    </row>
    <row r="42" spans="1:20" x14ac:dyDescent="0.4">
      <c r="A42" s="30" t="s">
        <v>42</v>
      </c>
      <c r="B42" s="30" t="s">
        <v>107</v>
      </c>
      <c r="C42" s="42">
        <v>31</v>
      </c>
      <c r="D42" s="39"/>
      <c r="E42" s="40"/>
      <c r="F42" s="84" t="str">
        <f t="shared" si="5"/>
        <v/>
      </c>
      <c r="H42" s="30"/>
      <c r="I42" s="30"/>
    </row>
    <row r="43" spans="1:20" x14ac:dyDescent="0.4">
      <c r="A43" s="30" t="s">
        <v>43</v>
      </c>
      <c r="B43" s="30" t="s">
        <v>108</v>
      </c>
      <c r="C43" s="42">
        <v>32</v>
      </c>
      <c r="D43" s="39"/>
      <c r="E43" s="40"/>
      <c r="F43" s="84" t="str">
        <f t="shared" si="5"/>
        <v/>
      </c>
      <c r="H43" s="30"/>
      <c r="I43" s="30"/>
    </row>
    <row r="44" spans="1:20" x14ac:dyDescent="0.4">
      <c r="A44" s="30" t="s">
        <v>44</v>
      </c>
      <c r="B44" s="30" t="s">
        <v>109</v>
      </c>
      <c r="C44" s="42">
        <v>33</v>
      </c>
      <c r="D44" s="39"/>
      <c r="E44" s="40"/>
      <c r="F44" s="84" t="str">
        <f t="shared" si="5"/>
        <v/>
      </c>
      <c r="H44" s="30"/>
      <c r="I44" s="30"/>
    </row>
    <row r="45" spans="1:20" x14ac:dyDescent="0.4">
      <c r="A45" s="30" t="s">
        <v>45</v>
      </c>
      <c r="B45" s="30" t="s">
        <v>110</v>
      </c>
      <c r="C45" s="42">
        <v>34</v>
      </c>
      <c r="D45" s="39"/>
      <c r="E45" s="40"/>
      <c r="F45" s="84" t="str">
        <f t="shared" si="5"/>
        <v/>
      </c>
      <c r="H45" s="30"/>
      <c r="I45" s="30"/>
    </row>
    <row r="46" spans="1:20" x14ac:dyDescent="0.4">
      <c r="A46" s="30" t="s">
        <v>46</v>
      </c>
      <c r="B46" s="30" t="s">
        <v>111</v>
      </c>
      <c r="C46" s="42">
        <v>35</v>
      </c>
      <c r="D46" s="39"/>
      <c r="E46" s="40"/>
      <c r="F46" s="84" t="str">
        <f t="shared" si="5"/>
        <v/>
      </c>
      <c r="H46" s="30"/>
      <c r="I46" s="30"/>
    </row>
    <row r="47" spans="1:20" x14ac:dyDescent="0.4">
      <c r="A47" s="30" t="s">
        <v>47</v>
      </c>
      <c r="B47" s="30" t="s">
        <v>112</v>
      </c>
      <c r="C47" s="42">
        <v>36</v>
      </c>
      <c r="D47" s="39"/>
      <c r="E47" s="40"/>
      <c r="F47" s="84" t="str">
        <f t="shared" si="5"/>
        <v/>
      </c>
      <c r="H47" s="30"/>
      <c r="I47" s="30"/>
    </row>
    <row r="48" spans="1:20" x14ac:dyDescent="0.4">
      <c r="A48" s="30" t="s">
        <v>48</v>
      </c>
      <c r="B48" s="30" t="s">
        <v>113</v>
      </c>
      <c r="C48" s="42">
        <v>37</v>
      </c>
      <c r="D48" s="39"/>
      <c r="E48" s="40"/>
      <c r="F48" s="84" t="str">
        <f t="shared" si="5"/>
        <v/>
      </c>
      <c r="H48" s="30"/>
      <c r="I48" s="30"/>
    </row>
    <row r="49" spans="1:9" x14ac:dyDescent="0.4">
      <c r="A49" s="30" t="s">
        <v>49</v>
      </c>
      <c r="B49" s="30" t="s">
        <v>114</v>
      </c>
      <c r="C49" s="42">
        <v>38</v>
      </c>
      <c r="D49" s="39"/>
      <c r="E49" s="40"/>
      <c r="F49" s="84" t="str">
        <f t="shared" si="5"/>
        <v/>
      </c>
      <c r="G49" s="30"/>
      <c r="H49" s="30"/>
      <c r="I49" s="30"/>
    </row>
    <row r="50" spans="1:9" x14ac:dyDescent="0.4">
      <c r="A50" s="30" t="s">
        <v>50</v>
      </c>
      <c r="B50" s="30" t="s">
        <v>115</v>
      </c>
      <c r="C50" s="42">
        <v>39</v>
      </c>
      <c r="D50" s="39"/>
      <c r="E50" s="40"/>
      <c r="F50" s="84" t="str">
        <f t="shared" si="5"/>
        <v/>
      </c>
      <c r="H50" s="30"/>
      <c r="I50" s="30"/>
    </row>
    <row r="51" spans="1:9" x14ac:dyDescent="0.4">
      <c r="A51" s="30" t="s">
        <v>51</v>
      </c>
      <c r="B51" s="30" t="s">
        <v>116</v>
      </c>
      <c r="C51" s="42">
        <v>40</v>
      </c>
      <c r="D51" s="39"/>
      <c r="E51" s="40"/>
      <c r="F51" s="84" t="str">
        <f t="shared" si="5"/>
        <v/>
      </c>
      <c r="H51" s="30"/>
      <c r="I51" s="30"/>
    </row>
    <row r="52" spans="1:9" x14ac:dyDescent="0.4">
      <c r="A52" s="30" t="s">
        <v>52</v>
      </c>
      <c r="B52" s="30" t="s">
        <v>117</v>
      </c>
      <c r="C52" s="42">
        <v>41</v>
      </c>
      <c r="D52" s="39"/>
      <c r="E52" s="40"/>
      <c r="F52" s="84" t="str">
        <f t="shared" si="5"/>
        <v/>
      </c>
      <c r="H52" s="30"/>
      <c r="I52" s="30"/>
    </row>
    <row r="53" spans="1:9" x14ac:dyDescent="0.4">
      <c r="A53" s="30" t="s">
        <v>53</v>
      </c>
      <c r="B53" s="30" t="s">
        <v>118</v>
      </c>
      <c r="C53" s="42">
        <v>42</v>
      </c>
      <c r="D53" s="39"/>
      <c r="E53" s="40"/>
      <c r="F53" s="84" t="str">
        <f t="shared" si="5"/>
        <v/>
      </c>
      <c r="H53" s="30"/>
      <c r="I53" s="30"/>
    </row>
    <row r="54" spans="1:9" x14ac:dyDescent="0.4">
      <c r="A54" s="30" t="s">
        <v>54</v>
      </c>
      <c r="B54" s="30" t="s">
        <v>119</v>
      </c>
      <c r="C54" s="42">
        <v>43</v>
      </c>
      <c r="D54" s="39"/>
      <c r="E54" s="40"/>
      <c r="F54" s="84" t="str">
        <f t="shared" si="5"/>
        <v/>
      </c>
      <c r="H54" s="30"/>
      <c r="I54" s="30"/>
    </row>
    <row r="55" spans="1:9" x14ac:dyDescent="0.4">
      <c r="A55" s="30" t="s">
        <v>55</v>
      </c>
      <c r="B55" s="30" t="s">
        <v>120</v>
      </c>
      <c r="C55" s="42">
        <v>44</v>
      </c>
      <c r="D55" s="39"/>
      <c r="E55" s="40"/>
      <c r="F55" s="84" t="str">
        <f t="shared" si="5"/>
        <v/>
      </c>
      <c r="H55" s="30"/>
      <c r="I55" s="30"/>
    </row>
    <row r="56" spans="1:9" x14ac:dyDescent="0.4">
      <c r="A56" s="30" t="s">
        <v>56</v>
      </c>
      <c r="B56" s="30" t="s">
        <v>121</v>
      </c>
      <c r="C56" s="42">
        <v>45</v>
      </c>
      <c r="D56" s="39"/>
      <c r="E56" s="40"/>
      <c r="F56" s="84" t="str">
        <f t="shared" si="5"/>
        <v/>
      </c>
      <c r="H56" s="30"/>
      <c r="I56" s="30"/>
    </row>
    <row r="57" spans="1:9" x14ac:dyDescent="0.4">
      <c r="A57" s="30" t="s">
        <v>57</v>
      </c>
      <c r="B57" s="30" t="s">
        <v>122</v>
      </c>
      <c r="C57" s="42">
        <v>46</v>
      </c>
      <c r="D57" s="39"/>
      <c r="E57" s="40"/>
      <c r="F57" s="84" t="str">
        <f t="shared" si="5"/>
        <v/>
      </c>
      <c r="H57" s="30"/>
      <c r="I57" s="30"/>
    </row>
    <row r="58" spans="1:9" x14ac:dyDescent="0.4">
      <c r="A58" s="30" t="s">
        <v>58</v>
      </c>
      <c r="B58" s="30" t="s">
        <v>123</v>
      </c>
      <c r="C58" s="42">
        <v>47</v>
      </c>
      <c r="D58" s="39"/>
      <c r="E58" s="40"/>
      <c r="F58" s="84" t="str">
        <f t="shared" si="5"/>
        <v/>
      </c>
      <c r="H58" s="30"/>
      <c r="I58" s="30"/>
    </row>
    <row r="59" spans="1:9" x14ac:dyDescent="0.4">
      <c r="A59" s="30" t="s">
        <v>59</v>
      </c>
      <c r="B59" s="30" t="s">
        <v>124</v>
      </c>
      <c r="C59" s="42">
        <v>48</v>
      </c>
      <c r="D59" s="39"/>
      <c r="E59" s="40"/>
      <c r="F59" s="84" t="str">
        <f t="shared" si="5"/>
        <v/>
      </c>
      <c r="H59" s="30"/>
      <c r="I59" s="30"/>
    </row>
    <row r="60" spans="1:9" x14ac:dyDescent="0.4">
      <c r="A60" s="30" t="s">
        <v>60</v>
      </c>
      <c r="B60" s="30" t="s">
        <v>125</v>
      </c>
      <c r="C60" s="42">
        <v>49</v>
      </c>
      <c r="D60" s="39"/>
      <c r="E60" s="40"/>
      <c r="F60" s="84" t="str">
        <f t="shared" si="5"/>
        <v/>
      </c>
      <c r="H60" s="30"/>
      <c r="I60" s="30"/>
    </row>
    <row r="61" spans="1:9" x14ac:dyDescent="0.4">
      <c r="A61" s="30" t="s">
        <v>61</v>
      </c>
      <c r="B61" s="30" t="s">
        <v>126</v>
      </c>
      <c r="C61" s="42">
        <v>50</v>
      </c>
      <c r="D61" s="39"/>
      <c r="E61" s="40"/>
      <c r="F61" s="84" t="str">
        <f t="shared" si="5"/>
        <v/>
      </c>
      <c r="H61" s="30"/>
      <c r="I61" s="30"/>
    </row>
    <row r="62" spans="1:9" x14ac:dyDescent="0.4">
      <c r="A62" s="30" t="s">
        <v>62</v>
      </c>
      <c r="B62" s="30" t="s">
        <v>127</v>
      </c>
      <c r="C62" s="42">
        <v>51</v>
      </c>
      <c r="D62" s="39"/>
      <c r="E62" s="40"/>
      <c r="F62" s="84" t="str">
        <f t="shared" si="5"/>
        <v/>
      </c>
      <c r="H62" s="30"/>
      <c r="I62" s="30"/>
    </row>
    <row r="63" spans="1:9" x14ac:dyDescent="0.4">
      <c r="A63" s="30" t="s">
        <v>63</v>
      </c>
      <c r="B63" s="30" t="s">
        <v>128</v>
      </c>
      <c r="C63" s="42">
        <v>52</v>
      </c>
      <c r="D63" s="39"/>
      <c r="E63" s="40"/>
      <c r="F63" s="84" t="str">
        <f t="shared" si="5"/>
        <v/>
      </c>
      <c r="H63" s="30"/>
      <c r="I63" s="30"/>
    </row>
    <row r="64" spans="1:9" x14ac:dyDescent="0.4">
      <c r="A64" s="30" t="s">
        <v>64</v>
      </c>
      <c r="B64" s="30" t="s">
        <v>129</v>
      </c>
      <c r="C64" s="42">
        <v>53</v>
      </c>
      <c r="D64" s="39"/>
      <c r="E64" s="40"/>
      <c r="F64" s="84" t="str">
        <f t="shared" si="5"/>
        <v/>
      </c>
      <c r="H64" s="30"/>
      <c r="I64" s="30"/>
    </row>
    <row r="65" spans="1:9" x14ac:dyDescent="0.4">
      <c r="A65" s="30" t="s">
        <v>65</v>
      </c>
      <c r="B65" s="30" t="s">
        <v>130</v>
      </c>
      <c r="C65" s="42">
        <v>54</v>
      </c>
      <c r="D65" s="39"/>
      <c r="E65" s="40"/>
      <c r="F65" s="84" t="str">
        <f t="shared" si="5"/>
        <v/>
      </c>
      <c r="H65" s="30"/>
      <c r="I65" s="30"/>
    </row>
    <row r="66" spans="1:9" x14ac:dyDescent="0.4">
      <c r="A66" s="30" t="s">
        <v>66</v>
      </c>
      <c r="B66" s="30" t="s">
        <v>131</v>
      </c>
      <c r="C66" s="42">
        <v>55</v>
      </c>
      <c r="D66" s="39"/>
      <c r="E66" s="40"/>
      <c r="F66" s="84" t="str">
        <f t="shared" si="5"/>
        <v/>
      </c>
      <c r="H66" s="30"/>
      <c r="I66" s="30"/>
    </row>
    <row r="67" spans="1:9" x14ac:dyDescent="0.4">
      <c r="A67" s="30" t="s">
        <v>67</v>
      </c>
      <c r="B67" s="30" t="s">
        <v>132</v>
      </c>
      <c r="C67" s="42">
        <v>56</v>
      </c>
      <c r="D67" s="39"/>
      <c r="E67" s="40"/>
      <c r="F67" s="84" t="str">
        <f t="shared" si="5"/>
        <v/>
      </c>
      <c r="H67" s="30"/>
      <c r="I67" s="30"/>
    </row>
    <row r="68" spans="1:9" x14ac:dyDescent="0.4">
      <c r="A68" s="30" t="s">
        <v>68</v>
      </c>
      <c r="B68" s="30" t="s">
        <v>133</v>
      </c>
      <c r="C68" s="42">
        <v>57</v>
      </c>
      <c r="D68" s="39"/>
      <c r="E68" s="40"/>
      <c r="F68" s="84" t="str">
        <f t="shared" si="5"/>
        <v/>
      </c>
      <c r="H68" s="30"/>
      <c r="I68" s="30"/>
    </row>
    <row r="69" spans="1:9" x14ac:dyDescent="0.4">
      <c r="A69" s="30" t="s">
        <v>69</v>
      </c>
      <c r="B69" s="30" t="s">
        <v>134</v>
      </c>
      <c r="C69" s="42">
        <v>58</v>
      </c>
      <c r="D69" s="39"/>
      <c r="E69" s="40"/>
      <c r="F69" s="84" t="str">
        <f t="shared" si="5"/>
        <v/>
      </c>
      <c r="H69" s="30"/>
      <c r="I69" s="30"/>
    </row>
    <row r="70" spans="1:9" x14ac:dyDescent="0.4">
      <c r="A70" s="30" t="s">
        <v>70</v>
      </c>
      <c r="B70" s="30" t="s">
        <v>135</v>
      </c>
      <c r="C70" s="42">
        <v>59</v>
      </c>
      <c r="D70" s="39"/>
      <c r="E70" s="40"/>
      <c r="F70" s="84" t="str">
        <f t="shared" si="5"/>
        <v/>
      </c>
      <c r="H70" s="30"/>
      <c r="I70" s="30"/>
    </row>
    <row r="71" spans="1:9" x14ac:dyDescent="0.4">
      <c r="A71" s="30" t="s">
        <v>71</v>
      </c>
      <c r="B71" s="30" t="s">
        <v>136</v>
      </c>
      <c r="C71" s="42">
        <v>60</v>
      </c>
      <c r="D71" s="39"/>
      <c r="E71" s="40"/>
      <c r="F71" s="84" t="str">
        <f t="shared" si="5"/>
        <v/>
      </c>
      <c r="H71" s="30"/>
      <c r="I71" s="30"/>
    </row>
    <row r="72" spans="1:9" x14ac:dyDescent="0.4">
      <c r="A72" s="30" t="s">
        <v>72</v>
      </c>
      <c r="B72" s="30" t="s">
        <v>137</v>
      </c>
      <c r="C72" s="42">
        <v>61</v>
      </c>
      <c r="D72" s="39"/>
      <c r="E72" s="40"/>
      <c r="F72" s="84" t="str">
        <f t="shared" si="5"/>
        <v/>
      </c>
      <c r="H72" s="30"/>
      <c r="I72" s="30"/>
    </row>
    <row r="73" spans="1:9" x14ac:dyDescent="0.4">
      <c r="A73" s="30" t="s">
        <v>73</v>
      </c>
      <c r="B73" s="30" t="s">
        <v>138</v>
      </c>
      <c r="C73" s="42">
        <v>62</v>
      </c>
      <c r="D73" s="39"/>
      <c r="E73" s="40"/>
      <c r="F73" s="84" t="str">
        <f t="shared" si="5"/>
        <v/>
      </c>
      <c r="H73" s="30"/>
      <c r="I73" s="30"/>
    </row>
    <row r="74" spans="1:9" x14ac:dyDescent="0.4">
      <c r="C74" s="42">
        <v>63</v>
      </c>
      <c r="D74" s="39"/>
      <c r="E74" s="40"/>
      <c r="F74" s="84" t="str">
        <f t="shared" si="5"/>
        <v/>
      </c>
    </row>
    <row r="75" spans="1:9" x14ac:dyDescent="0.4">
      <c r="C75" s="42">
        <v>64</v>
      </c>
      <c r="D75" s="39"/>
      <c r="E75" s="40"/>
      <c r="F75" s="84" t="str">
        <f t="shared" si="5"/>
        <v/>
      </c>
    </row>
    <row r="76" spans="1:9" x14ac:dyDescent="0.4">
      <c r="C76" s="42">
        <v>65</v>
      </c>
      <c r="D76" s="39"/>
      <c r="E76" s="40"/>
      <c r="F76" s="84" t="str">
        <f t="shared" si="5"/>
        <v/>
      </c>
    </row>
    <row r="77" spans="1:9" x14ac:dyDescent="0.4">
      <c r="C77" s="42">
        <v>66</v>
      </c>
      <c r="D77" s="39"/>
      <c r="E77" s="40"/>
      <c r="F77" s="84" t="str">
        <f t="shared" si="5"/>
        <v/>
      </c>
    </row>
    <row r="78" spans="1:9" x14ac:dyDescent="0.4">
      <c r="C78" s="42">
        <v>67</v>
      </c>
      <c r="D78" s="39"/>
      <c r="E78" s="40"/>
      <c r="F78" s="84" t="str">
        <f t="shared" ref="F78:F90" si="6">IF(D78="","",DATEDIF(D78,$A$9,"Y"))</f>
        <v/>
      </c>
    </row>
    <row r="79" spans="1:9" x14ac:dyDescent="0.4">
      <c r="C79" s="42">
        <v>68</v>
      </c>
      <c r="D79" s="39"/>
      <c r="E79" s="40"/>
      <c r="F79" s="84" t="str">
        <f t="shared" si="6"/>
        <v/>
      </c>
    </row>
    <row r="80" spans="1:9" x14ac:dyDescent="0.4">
      <c r="C80" s="42">
        <v>69</v>
      </c>
      <c r="D80" s="70"/>
      <c r="E80" s="40"/>
      <c r="F80" s="84" t="str">
        <f t="shared" si="6"/>
        <v/>
      </c>
    </row>
    <row r="81" spans="3:6" x14ac:dyDescent="0.4">
      <c r="C81" s="42">
        <v>70</v>
      </c>
      <c r="D81" s="70"/>
      <c r="E81" s="40"/>
      <c r="F81" s="84" t="str">
        <f t="shared" si="6"/>
        <v/>
      </c>
    </row>
    <row r="82" spans="3:6" x14ac:dyDescent="0.4">
      <c r="C82" s="42">
        <v>71</v>
      </c>
      <c r="D82" s="70"/>
      <c r="E82" s="40"/>
      <c r="F82" s="84" t="str">
        <f t="shared" si="6"/>
        <v/>
      </c>
    </row>
    <row r="83" spans="3:6" x14ac:dyDescent="0.4">
      <c r="C83" s="42">
        <v>72</v>
      </c>
      <c r="D83" s="70"/>
      <c r="E83" s="40"/>
      <c r="F83" s="84" t="str">
        <f t="shared" si="6"/>
        <v/>
      </c>
    </row>
    <row r="84" spans="3:6" x14ac:dyDescent="0.4">
      <c r="C84" s="42">
        <v>73</v>
      </c>
      <c r="D84" s="70"/>
      <c r="E84" s="40"/>
      <c r="F84" s="84" t="str">
        <f t="shared" si="6"/>
        <v/>
      </c>
    </row>
    <row r="85" spans="3:6" x14ac:dyDescent="0.4">
      <c r="C85" s="42">
        <v>74</v>
      </c>
      <c r="D85" s="70"/>
      <c r="E85" s="40"/>
      <c r="F85" s="84" t="str">
        <f t="shared" si="6"/>
        <v/>
      </c>
    </row>
    <row r="86" spans="3:6" x14ac:dyDescent="0.4">
      <c r="C86" s="42">
        <v>75</v>
      </c>
      <c r="D86" s="70"/>
      <c r="E86" s="40"/>
      <c r="F86" s="84" t="str">
        <f t="shared" si="6"/>
        <v/>
      </c>
    </row>
    <row r="87" spans="3:6" x14ac:dyDescent="0.4">
      <c r="C87" s="42">
        <v>76</v>
      </c>
      <c r="D87" s="70"/>
      <c r="E87" s="40"/>
      <c r="F87" s="84" t="str">
        <f t="shared" si="6"/>
        <v/>
      </c>
    </row>
    <row r="88" spans="3:6" x14ac:dyDescent="0.4">
      <c r="C88" s="42">
        <v>77</v>
      </c>
      <c r="D88" s="70"/>
      <c r="E88" s="40"/>
      <c r="F88" s="84" t="str">
        <f t="shared" si="6"/>
        <v/>
      </c>
    </row>
    <row r="89" spans="3:6" x14ac:dyDescent="0.4">
      <c r="C89" s="42">
        <v>78</v>
      </c>
      <c r="D89" s="70"/>
      <c r="E89" s="40"/>
      <c r="F89" s="84" t="str">
        <f t="shared" si="6"/>
        <v/>
      </c>
    </row>
    <row r="90" spans="3:6" x14ac:dyDescent="0.4">
      <c r="C90" s="42">
        <v>79</v>
      </c>
      <c r="D90" s="70"/>
      <c r="E90" s="40"/>
      <c r="F90" s="84" t="str">
        <f t="shared" si="6"/>
        <v/>
      </c>
    </row>
    <row r="91" spans="3:6" x14ac:dyDescent="0.4">
      <c r="C91" s="42">
        <v>80</v>
      </c>
      <c r="D91" s="70"/>
      <c r="E91" s="40"/>
      <c r="F91" s="84" t="str">
        <f>IF(D91="","",DATEDIF(D91,$A$9,"Y"))</f>
        <v/>
      </c>
    </row>
  </sheetData>
  <sheetProtection algorithmName="SHA-512" hashValue="pDsj0lCFyzlHgPa07lzH/dKmt/qrrcyOKeYCLZshwaHS1WmjIUBZt0o0dE0LNexPwLHzwd9qpMk3xiqvykZoyA==" saltValue="7KDATGUmyLsi17TxX0bNSQ==" spinCount="100000" sheet="1" objects="1" scenarios="1"/>
  <mergeCells count="2">
    <mergeCell ref="A5:A7"/>
    <mergeCell ref="M21:T22"/>
  </mergeCells>
  <phoneticPr fontId="1"/>
  <dataValidations count="1">
    <dataValidation type="list" allowBlank="1" showInputMessage="1" showErrorMessage="1" sqref="E12:E91" xr:uid="{C5497BA0-90D9-4842-B305-733F133D2F5E}">
      <formula1>"　,○"</formula1>
    </dataValidation>
  </dataValidations>
  <pageMargins left="0.47244094488188981" right="0.15748031496062992" top="0.35433070866141736" bottom="0.31496062992125984" header="0.31496062992125984" footer="0.31496062992125984"/>
  <pageSetup paperSize="9" scale="5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