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12yoshidam\Desktop\「延滞金明細書（延滞金の計算ができます）」の更新\"/>
    </mc:Choice>
  </mc:AlternateContent>
  <xr:revisionPtr revIDLastSave="0" documentId="13_ncr:1_{EC053112-0AA6-4071-B973-C44C59CF3FC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入力" sheetId="12" r:id="rId1"/>
    <sheet name="加工" sheetId="13" state="hidden" r:id="rId2"/>
    <sheet name="明細書" sheetId="1" r:id="rId3"/>
    <sheet name="軽減利率" sheetId="14" state="hidden" r:id="rId4"/>
  </sheets>
  <definedNames>
    <definedName name="_xlnm.Print_Area" localSheetId="0">入力!$A$1:$O$34</definedName>
    <definedName name="_xlnm.Print_Area" localSheetId="2">明細書!$A$1:$O$116</definedName>
    <definedName name="延滞金発生状況一覧表CSVデータ" localSheetId="0">入力!$A$2:$O$69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3" l="1"/>
  <c r="G2" i="13"/>
  <c r="M7" i="13" l="1"/>
  <c r="M2" i="13" l="1"/>
  <c r="M3" i="13"/>
  <c r="M4" i="13"/>
  <c r="M5" i="13"/>
  <c r="M6" i="13"/>
  <c r="M8" i="13"/>
  <c r="M9" i="13"/>
  <c r="M10" i="13"/>
  <c r="M11" i="13"/>
  <c r="M12" i="13"/>
  <c r="M13" i="13"/>
  <c r="M14" i="13"/>
  <c r="M15" i="13"/>
  <c r="N3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2" i="13"/>
  <c r="M25" i="13" l="1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6" i="13"/>
  <c r="M17" i="13"/>
  <c r="M18" i="13"/>
  <c r="M19" i="13"/>
  <c r="M20" i="13"/>
  <c r="M21" i="13"/>
  <c r="M22" i="13"/>
  <c r="M23" i="13"/>
  <c r="M24" i="13"/>
  <c r="J2" i="14" l="1"/>
  <c r="J3" i="14" l="1"/>
  <c r="J5" i="14"/>
  <c r="J9" i="14"/>
  <c r="J13" i="14"/>
  <c r="J6" i="14"/>
  <c r="J10" i="14"/>
  <c r="J7" i="14"/>
  <c r="J11" i="14"/>
  <c r="J4" i="14"/>
  <c r="J8" i="14"/>
  <c r="J12" i="14"/>
  <c r="K2" i="13"/>
  <c r="J2" i="13"/>
  <c r="D2" i="13"/>
  <c r="B11" i="1" s="1"/>
  <c r="A11" i="1"/>
  <c r="B3" i="13"/>
  <c r="D7" i="1" s="1"/>
  <c r="B2" i="13"/>
  <c r="D6" i="1" s="1"/>
  <c r="A2" i="13"/>
  <c r="F4" i="1" s="1"/>
  <c r="E2" i="13"/>
  <c r="B4" i="13"/>
  <c r="F2" i="13"/>
  <c r="E11" i="1" l="1"/>
  <c r="U2" i="13"/>
  <c r="G11" i="1"/>
  <c r="D8" i="1"/>
  <c r="J14" i="14"/>
  <c r="L2" i="13"/>
  <c r="H2" i="13"/>
  <c r="I2" i="13"/>
  <c r="I11" i="1"/>
  <c r="N11" i="1"/>
  <c r="R2" i="13" l="1"/>
  <c r="O2" i="13"/>
  <c r="R3" i="13" s="1"/>
  <c r="O3" i="13" l="1"/>
  <c r="P2" i="13"/>
  <c r="AA2" i="13" l="1"/>
  <c r="Z2" i="13"/>
  <c r="Q2" i="13"/>
  <c r="S2" i="13"/>
  <c r="Q16" i="1"/>
  <c r="R16" i="1" s="1"/>
  <c r="P3" i="13"/>
  <c r="O4" i="13"/>
  <c r="R4" i="13"/>
  <c r="V2" i="13"/>
  <c r="W2" i="13" l="1"/>
  <c r="X2" i="13" s="1"/>
  <c r="O16" i="1" s="1"/>
  <c r="Z3" i="13"/>
  <c r="AA3" i="13"/>
  <c r="Q3" i="13"/>
  <c r="P4" i="13"/>
  <c r="Q17" i="1"/>
  <c r="R17" i="1" s="1"/>
  <c r="S16" i="1"/>
  <c r="A16" i="1" s="1"/>
  <c r="T2" i="13"/>
  <c r="U3" i="13" s="1"/>
  <c r="C16" i="1"/>
  <c r="M16" i="1"/>
  <c r="R5" i="13"/>
  <c r="O5" i="13"/>
  <c r="K16" i="1"/>
  <c r="V3" i="13"/>
  <c r="W3" i="13" l="1"/>
  <c r="M17" i="1" s="1"/>
  <c r="AA4" i="13"/>
  <c r="Z4" i="13"/>
  <c r="P5" i="13"/>
  <c r="Q4" i="13"/>
  <c r="S4" i="13" s="1"/>
  <c r="S3" i="13"/>
  <c r="S17" i="1" s="1"/>
  <c r="A17" i="1" s="1"/>
  <c r="Q18" i="1"/>
  <c r="R18" i="1" s="1"/>
  <c r="H16" i="1"/>
  <c r="O6" i="13"/>
  <c r="R6" i="13"/>
  <c r="V4" i="13"/>
  <c r="K17" i="1"/>
  <c r="X3" i="13" l="1"/>
  <c r="O17" i="1" s="1"/>
  <c r="W4" i="13"/>
  <c r="AA5" i="13"/>
  <c r="Z5" i="13"/>
  <c r="Q5" i="13"/>
  <c r="S5" i="13" s="1"/>
  <c r="P6" i="13"/>
  <c r="T3" i="13"/>
  <c r="H17" i="1" s="1"/>
  <c r="C17" i="1"/>
  <c r="Q19" i="1"/>
  <c r="R19" i="1" s="1"/>
  <c r="O7" i="13"/>
  <c r="R7" i="13"/>
  <c r="V5" i="13"/>
  <c r="W5" i="13" l="1"/>
  <c r="AA6" i="13"/>
  <c r="Z6" i="13"/>
  <c r="Q6" i="13"/>
  <c r="S6" i="13" s="1"/>
  <c r="P7" i="13"/>
  <c r="U4" i="13"/>
  <c r="X4" i="13" s="1"/>
  <c r="Q20" i="1"/>
  <c r="R20" i="1" s="1"/>
  <c r="R8" i="13"/>
  <c r="O8" i="13"/>
  <c r="V6" i="13"/>
  <c r="W6" i="13" l="1"/>
  <c r="AA7" i="13"/>
  <c r="Z7" i="13"/>
  <c r="Q7" i="13"/>
  <c r="S7" i="13" s="1"/>
  <c r="P8" i="13"/>
  <c r="K18" i="1"/>
  <c r="M18" i="1"/>
  <c r="O18" i="1"/>
  <c r="Q21" i="1"/>
  <c r="R21" i="1" s="1"/>
  <c r="R9" i="13"/>
  <c r="O9" i="13"/>
  <c r="V7" i="13"/>
  <c r="W7" i="13" l="1"/>
  <c r="AA8" i="13"/>
  <c r="Z8" i="13"/>
  <c r="Q8" i="13"/>
  <c r="S8" i="13" s="1"/>
  <c r="P9" i="13"/>
  <c r="Q22" i="1"/>
  <c r="R22" i="1" s="1"/>
  <c r="O10" i="13"/>
  <c r="R10" i="13"/>
  <c r="V8" i="13"/>
  <c r="W8" i="13" l="1"/>
  <c r="AA9" i="13"/>
  <c r="Z9" i="13"/>
  <c r="Q9" i="13"/>
  <c r="S9" i="13" s="1"/>
  <c r="P10" i="13"/>
  <c r="Q23" i="1"/>
  <c r="R23" i="1" s="1"/>
  <c r="O11" i="13"/>
  <c r="R11" i="13"/>
  <c r="V9" i="13"/>
  <c r="W9" i="13" l="1"/>
  <c r="AA10" i="13"/>
  <c r="Z10" i="13"/>
  <c r="Q10" i="13"/>
  <c r="S10" i="13" s="1"/>
  <c r="P11" i="13"/>
  <c r="Q24" i="1"/>
  <c r="R24" i="1" s="1"/>
  <c r="O12" i="13"/>
  <c r="R12" i="13"/>
  <c r="V10" i="13"/>
  <c r="W10" i="13" l="1"/>
  <c r="Z11" i="13"/>
  <c r="AA11" i="13"/>
  <c r="P12" i="13"/>
  <c r="Q11" i="13"/>
  <c r="S11" i="13" s="1"/>
  <c r="Q25" i="1"/>
  <c r="R25" i="1" s="1"/>
  <c r="R13" i="13"/>
  <c r="O13" i="13"/>
  <c r="V11" i="13"/>
  <c r="W11" i="13" l="1"/>
  <c r="AA12" i="13"/>
  <c r="Z12" i="13"/>
  <c r="P13" i="13"/>
  <c r="Q12" i="13"/>
  <c r="S12" i="13" s="1"/>
  <c r="Q26" i="1"/>
  <c r="R26" i="1" s="1"/>
  <c r="O14" i="13"/>
  <c r="R14" i="13"/>
  <c r="V12" i="13"/>
  <c r="W12" i="13" l="1"/>
  <c r="Z13" i="13"/>
  <c r="AA13" i="13"/>
  <c r="P14" i="13"/>
  <c r="Q13" i="13"/>
  <c r="S13" i="13" s="1"/>
  <c r="Q27" i="1"/>
  <c r="R27" i="1" s="1"/>
  <c r="O15" i="13"/>
  <c r="R15" i="13"/>
  <c r="V13" i="13"/>
  <c r="W13" i="13" l="1"/>
  <c r="Z14" i="13"/>
  <c r="AA14" i="13"/>
  <c r="Q14" i="13"/>
  <c r="S14" i="13" s="1"/>
  <c r="P15" i="13"/>
  <c r="Q28" i="1"/>
  <c r="R28" i="1" s="1"/>
  <c r="O16" i="13"/>
  <c r="R16" i="13"/>
  <c r="V14" i="13"/>
  <c r="W14" i="13" l="1"/>
  <c r="Z15" i="13"/>
  <c r="AA15" i="13"/>
  <c r="Q15" i="13"/>
  <c r="S15" i="13" s="1"/>
  <c r="P16" i="13"/>
  <c r="Q29" i="1"/>
  <c r="R29" i="1" s="1"/>
  <c r="R17" i="13"/>
  <c r="O17" i="13"/>
  <c r="V15" i="13"/>
  <c r="W15" i="13" l="1"/>
  <c r="Z16" i="13"/>
  <c r="AA16" i="13"/>
  <c r="P17" i="13"/>
  <c r="Q16" i="13"/>
  <c r="S16" i="13" s="1"/>
  <c r="Q30" i="1"/>
  <c r="R30" i="1" s="1"/>
  <c r="O18" i="13"/>
  <c r="R18" i="13"/>
  <c r="V16" i="13"/>
  <c r="W16" i="13" l="1"/>
  <c r="Z17" i="13"/>
  <c r="AA17" i="13"/>
  <c r="Q17" i="13"/>
  <c r="S17" i="13" s="1"/>
  <c r="P18" i="13"/>
  <c r="Q31" i="1"/>
  <c r="R31" i="1" s="1"/>
  <c r="O19" i="13"/>
  <c r="R19" i="13"/>
  <c r="V17" i="13"/>
  <c r="W17" i="13" l="1"/>
  <c r="Z18" i="13"/>
  <c r="AA18" i="13"/>
  <c r="Q18" i="13"/>
  <c r="S18" i="13" s="1"/>
  <c r="P19" i="13"/>
  <c r="Q32" i="1"/>
  <c r="R32" i="1" s="1"/>
  <c r="O20" i="13"/>
  <c r="R20" i="13"/>
  <c r="V18" i="13"/>
  <c r="W18" i="13" l="1"/>
  <c r="AA19" i="13"/>
  <c r="Z19" i="13"/>
  <c r="Q19" i="13"/>
  <c r="S19" i="13" s="1"/>
  <c r="P20" i="13"/>
  <c r="Q33" i="1"/>
  <c r="R33" i="1" s="1"/>
  <c r="O21" i="13"/>
  <c r="R21" i="13"/>
  <c r="V19" i="13"/>
  <c r="W19" i="13" l="1"/>
  <c r="Z20" i="13"/>
  <c r="AA20" i="13"/>
  <c r="P21" i="13"/>
  <c r="Q20" i="13"/>
  <c r="S20" i="13" s="1"/>
  <c r="Q34" i="1"/>
  <c r="R34" i="1" s="1"/>
  <c r="O22" i="13"/>
  <c r="R22" i="13"/>
  <c r="V20" i="13"/>
  <c r="W20" i="13" l="1"/>
  <c r="Z21" i="13"/>
  <c r="AA21" i="13"/>
  <c r="Q21" i="13"/>
  <c r="S21" i="13" s="1"/>
  <c r="P22" i="13"/>
  <c r="Q35" i="1"/>
  <c r="R35" i="1" s="1"/>
  <c r="O23" i="13"/>
  <c r="R23" i="13"/>
  <c r="V21" i="13"/>
  <c r="W21" i="13" l="1"/>
  <c r="AA22" i="13"/>
  <c r="Z22" i="13"/>
  <c r="P23" i="13"/>
  <c r="Q22" i="13"/>
  <c r="S22" i="13" s="1"/>
  <c r="Q36" i="1"/>
  <c r="R36" i="1" s="1"/>
  <c r="O24" i="13"/>
  <c r="R24" i="13"/>
  <c r="V22" i="13"/>
  <c r="W22" i="13" l="1"/>
  <c r="Z23" i="13"/>
  <c r="AA23" i="13"/>
  <c r="P24" i="13"/>
  <c r="Q23" i="13"/>
  <c r="S23" i="13" s="1"/>
  <c r="Q37" i="1"/>
  <c r="R37" i="1" s="1"/>
  <c r="O25" i="13"/>
  <c r="R25" i="13"/>
  <c r="V23" i="13"/>
  <c r="W23" i="13" l="1"/>
  <c r="Z24" i="13"/>
  <c r="AA24" i="13"/>
  <c r="P25" i="13"/>
  <c r="Q24" i="13"/>
  <c r="S24" i="13" s="1"/>
  <c r="Q38" i="1"/>
  <c r="R38" i="1" s="1"/>
  <c r="O26" i="13"/>
  <c r="R26" i="13"/>
  <c r="V24" i="13"/>
  <c r="W24" i="13" l="1"/>
  <c r="AA25" i="13"/>
  <c r="Z25" i="13"/>
  <c r="Q25" i="13"/>
  <c r="S25" i="13" s="1"/>
  <c r="P26" i="13"/>
  <c r="Q39" i="1"/>
  <c r="R39" i="1" s="1"/>
  <c r="O27" i="13"/>
  <c r="R27" i="13"/>
  <c r="V25" i="13"/>
  <c r="W25" i="13" l="1"/>
  <c r="AA26" i="13"/>
  <c r="Z26" i="13"/>
  <c r="Q26" i="13"/>
  <c r="S26" i="13" s="1"/>
  <c r="P27" i="13"/>
  <c r="Q40" i="1"/>
  <c r="R40" i="1" s="1"/>
  <c r="R28" i="13"/>
  <c r="O28" i="13"/>
  <c r="V26" i="13"/>
  <c r="W26" i="13" l="1"/>
  <c r="AA27" i="13"/>
  <c r="Z27" i="13"/>
  <c r="P28" i="13"/>
  <c r="Q27" i="13"/>
  <c r="S27" i="13" s="1"/>
  <c r="Q41" i="1"/>
  <c r="R41" i="1" s="1"/>
  <c r="V27" i="13"/>
  <c r="R29" i="13"/>
  <c r="O29" i="13"/>
  <c r="W27" i="13" l="1"/>
  <c r="AA28" i="13"/>
  <c r="Z28" i="13"/>
  <c r="Q28" i="13"/>
  <c r="S28" i="13" s="1"/>
  <c r="P29" i="13"/>
  <c r="Q42" i="1"/>
  <c r="R42" i="1" s="1"/>
  <c r="R30" i="13"/>
  <c r="O30" i="13"/>
  <c r="V28" i="13"/>
  <c r="W28" i="13" l="1"/>
  <c r="Z29" i="13"/>
  <c r="AA29" i="13"/>
  <c r="Q29" i="13"/>
  <c r="S29" i="13" s="1"/>
  <c r="P30" i="13"/>
  <c r="Q43" i="1"/>
  <c r="R43" i="1" s="1"/>
  <c r="O31" i="13"/>
  <c r="R31" i="13"/>
  <c r="V29" i="13"/>
  <c r="W29" i="13" l="1"/>
  <c r="AA30" i="13"/>
  <c r="Z30" i="13"/>
  <c r="Q30" i="13"/>
  <c r="S30" i="13" s="1"/>
  <c r="P31" i="13"/>
  <c r="Q44" i="1"/>
  <c r="R44" i="1" s="1"/>
  <c r="V30" i="13"/>
  <c r="O32" i="13"/>
  <c r="R32" i="13"/>
  <c r="W30" i="13" l="1"/>
  <c r="Z31" i="13"/>
  <c r="AA31" i="13"/>
  <c r="P32" i="13"/>
  <c r="Q31" i="13"/>
  <c r="S31" i="13" s="1"/>
  <c r="Q45" i="1"/>
  <c r="R45" i="1" s="1"/>
  <c r="V31" i="13"/>
  <c r="O33" i="13"/>
  <c r="R33" i="13"/>
  <c r="W31" i="13" l="1"/>
  <c r="Z32" i="13"/>
  <c r="AA32" i="13"/>
  <c r="P33" i="13"/>
  <c r="Q32" i="13"/>
  <c r="S32" i="13" s="1"/>
  <c r="Q46" i="1"/>
  <c r="R46" i="1" s="1"/>
  <c r="V32" i="13"/>
  <c r="O34" i="13"/>
  <c r="R34" i="13"/>
  <c r="W32" i="13" l="1"/>
  <c r="Z33" i="13"/>
  <c r="AA33" i="13"/>
  <c r="P34" i="13"/>
  <c r="Q34" i="13" s="1"/>
  <c r="S34" i="13" s="1"/>
  <c r="Q33" i="13"/>
  <c r="S33" i="13" s="1"/>
  <c r="Q47" i="1"/>
  <c r="R47" i="1" s="1"/>
  <c r="V33" i="13"/>
  <c r="O35" i="13"/>
  <c r="P35" i="13" s="1"/>
  <c r="R35" i="13"/>
  <c r="W33" i="13" l="1"/>
  <c r="Z34" i="13"/>
  <c r="AA34" i="13"/>
  <c r="Z35" i="13"/>
  <c r="AA35" i="13"/>
  <c r="Q35" i="13"/>
  <c r="S35" i="13" s="1"/>
  <c r="Q48" i="1"/>
  <c r="R48" i="1" s="1"/>
  <c r="V34" i="13"/>
  <c r="O36" i="13"/>
  <c r="P36" i="13" s="1"/>
  <c r="R36" i="13"/>
  <c r="W35" i="13" l="1"/>
  <c r="W34" i="13"/>
  <c r="AA36" i="13"/>
  <c r="Z36" i="13"/>
  <c r="Q36" i="13"/>
  <c r="S36" i="13" s="1"/>
  <c r="Q49" i="1"/>
  <c r="R49" i="1" s="1"/>
  <c r="V35" i="13"/>
  <c r="O37" i="13"/>
  <c r="P37" i="13" s="1"/>
  <c r="R37" i="13"/>
  <c r="W36" i="13" l="1"/>
  <c r="Z37" i="13"/>
  <c r="AA37" i="13"/>
  <c r="Q37" i="13"/>
  <c r="S37" i="13" s="1"/>
  <c r="Q50" i="1"/>
  <c r="R50" i="1" s="1"/>
  <c r="O38" i="13"/>
  <c r="P38" i="13" s="1"/>
  <c r="R38" i="13"/>
  <c r="V36" i="13"/>
  <c r="W37" i="13" l="1"/>
  <c r="AA38" i="13"/>
  <c r="Z38" i="13"/>
  <c r="Q38" i="13"/>
  <c r="S38" i="13" s="1"/>
  <c r="Q51" i="1"/>
  <c r="R51" i="1" s="1"/>
  <c r="V37" i="13"/>
  <c r="R39" i="13"/>
  <c r="O39" i="13"/>
  <c r="P39" i="13" s="1"/>
  <c r="W38" i="13" l="1"/>
  <c r="Z39" i="13"/>
  <c r="AA39" i="13"/>
  <c r="Q39" i="13"/>
  <c r="S39" i="13" s="1"/>
  <c r="Q52" i="1"/>
  <c r="R52" i="1" s="1"/>
  <c r="V38" i="13"/>
  <c r="R40" i="13"/>
  <c r="O40" i="13"/>
  <c r="P40" i="13" s="1"/>
  <c r="W39" i="13" l="1"/>
  <c r="AA40" i="13"/>
  <c r="Z40" i="13"/>
  <c r="Q40" i="13"/>
  <c r="S40" i="13" s="1"/>
  <c r="Q53" i="1"/>
  <c r="R53" i="1" s="1"/>
  <c r="V39" i="13"/>
  <c r="O41" i="13"/>
  <c r="P41" i="13" s="1"/>
  <c r="R41" i="13"/>
  <c r="W40" i="13" l="1"/>
  <c r="AA41" i="13"/>
  <c r="Z41" i="13"/>
  <c r="Q41" i="13"/>
  <c r="S41" i="13" s="1"/>
  <c r="Q54" i="1"/>
  <c r="R54" i="1" s="1"/>
  <c r="V40" i="13"/>
  <c r="O42" i="13"/>
  <c r="P42" i="13" s="1"/>
  <c r="R42" i="13"/>
  <c r="W41" i="13" l="1"/>
  <c r="AA42" i="13"/>
  <c r="Z42" i="13"/>
  <c r="Q42" i="13"/>
  <c r="S42" i="13" s="1"/>
  <c r="Q55" i="1"/>
  <c r="R55" i="1" s="1"/>
  <c r="O43" i="13"/>
  <c r="P43" i="13" s="1"/>
  <c r="R43" i="13"/>
  <c r="V41" i="13"/>
  <c r="W42" i="13" l="1"/>
  <c r="AA43" i="13"/>
  <c r="Z43" i="13"/>
  <c r="Q43" i="13"/>
  <c r="S43" i="13" s="1"/>
  <c r="Q56" i="1"/>
  <c r="R56" i="1" s="1"/>
  <c r="V42" i="13"/>
  <c r="R44" i="13"/>
  <c r="O44" i="13"/>
  <c r="P44" i="13" s="1"/>
  <c r="W43" i="13" l="1"/>
  <c r="AA44" i="13"/>
  <c r="Z44" i="13"/>
  <c r="Q44" i="13"/>
  <c r="S44" i="13" s="1"/>
  <c r="V43" i="13"/>
  <c r="Q57" i="1"/>
  <c r="R57" i="1" s="1"/>
  <c r="O45" i="13"/>
  <c r="P45" i="13" s="1"/>
  <c r="R45" i="13"/>
  <c r="W44" i="13" l="1"/>
  <c r="Z45" i="13"/>
  <c r="AA45" i="13"/>
  <c r="Q45" i="13"/>
  <c r="S45" i="13" s="1"/>
  <c r="Q58" i="1"/>
  <c r="R58" i="1" s="1"/>
  <c r="V44" i="13"/>
  <c r="R46" i="13"/>
  <c r="O46" i="13"/>
  <c r="P46" i="13" s="1"/>
  <c r="W45" i="13" l="1"/>
  <c r="Z46" i="13"/>
  <c r="AA46" i="13"/>
  <c r="W46" i="13" s="1"/>
  <c r="Q46" i="13"/>
  <c r="S46" i="13" s="1"/>
  <c r="Q59" i="1"/>
  <c r="R59" i="1" s="1"/>
  <c r="V45" i="13"/>
  <c r="O47" i="13"/>
  <c r="P47" i="13" s="1"/>
  <c r="R47" i="13"/>
  <c r="Z47" i="13" l="1"/>
  <c r="AA47" i="13"/>
  <c r="Q47" i="13"/>
  <c r="S47" i="13" s="1"/>
  <c r="Q60" i="1"/>
  <c r="R60" i="1" s="1"/>
  <c r="V46" i="13"/>
  <c r="O48" i="13"/>
  <c r="P48" i="13" s="1"/>
  <c r="R48" i="13"/>
  <c r="W47" i="13" l="1"/>
  <c r="Z48" i="13"/>
  <c r="AA48" i="13"/>
  <c r="Q48" i="13"/>
  <c r="S48" i="13" s="1"/>
  <c r="Q61" i="1"/>
  <c r="R61" i="1" s="1"/>
  <c r="V47" i="13"/>
  <c r="R49" i="13"/>
  <c r="O49" i="13"/>
  <c r="P49" i="13" s="1"/>
  <c r="W48" i="13" l="1"/>
  <c r="Z49" i="13"/>
  <c r="AA49" i="13"/>
  <c r="W49" i="13" s="1"/>
  <c r="Q49" i="13"/>
  <c r="S49" i="13" s="1"/>
  <c r="Q62" i="1"/>
  <c r="R62" i="1" s="1"/>
  <c r="V48" i="13"/>
  <c r="O50" i="13"/>
  <c r="P50" i="13" s="1"/>
  <c r="R50" i="13"/>
  <c r="Z50" i="13" l="1"/>
  <c r="AA50" i="13"/>
  <c r="Q50" i="13"/>
  <c r="S50" i="13" s="1"/>
  <c r="Q63" i="1"/>
  <c r="R63" i="1" s="1"/>
  <c r="O51" i="13"/>
  <c r="P51" i="13" s="1"/>
  <c r="R51" i="13"/>
  <c r="V49" i="13"/>
  <c r="W50" i="13" l="1"/>
  <c r="Z51" i="13"/>
  <c r="AA51" i="13"/>
  <c r="Q51" i="13"/>
  <c r="S51" i="13" s="1"/>
  <c r="Q64" i="1"/>
  <c r="R64" i="1" s="1"/>
  <c r="V50" i="13"/>
  <c r="O52" i="13"/>
  <c r="P52" i="13" s="1"/>
  <c r="R52" i="13"/>
  <c r="W51" i="13" l="1"/>
  <c r="Z52" i="13"/>
  <c r="AA52" i="13"/>
  <c r="Q52" i="13"/>
  <c r="S52" i="13" s="1"/>
  <c r="Q65" i="1"/>
  <c r="R65" i="1" s="1"/>
  <c r="V51" i="13"/>
  <c r="O53" i="13"/>
  <c r="P53" i="13" s="1"/>
  <c r="R53" i="13"/>
  <c r="W52" i="13" l="1"/>
  <c r="Z53" i="13"/>
  <c r="AA53" i="13"/>
  <c r="Q53" i="13"/>
  <c r="S53" i="13" s="1"/>
  <c r="Q66" i="1"/>
  <c r="R66" i="1" s="1"/>
  <c r="V52" i="13"/>
  <c r="R54" i="13"/>
  <c r="O54" i="13"/>
  <c r="P54" i="13" s="1"/>
  <c r="W53" i="13" l="1"/>
  <c r="AA54" i="13"/>
  <c r="Z54" i="13"/>
  <c r="Q54" i="13"/>
  <c r="S54" i="13" s="1"/>
  <c r="Q67" i="1"/>
  <c r="R67" i="1" s="1"/>
  <c r="V53" i="13"/>
  <c r="O55" i="13"/>
  <c r="P55" i="13" s="1"/>
  <c r="R55" i="13"/>
  <c r="W54" i="13" l="1"/>
  <c r="Z55" i="13"/>
  <c r="AA55" i="13"/>
  <c r="Q55" i="13"/>
  <c r="S55" i="13" s="1"/>
  <c r="Q68" i="1"/>
  <c r="R68" i="1" s="1"/>
  <c r="V54" i="13"/>
  <c r="O56" i="13"/>
  <c r="P56" i="13" s="1"/>
  <c r="R56" i="13"/>
  <c r="W55" i="13" l="1"/>
  <c r="AA56" i="13"/>
  <c r="Z56" i="13"/>
  <c r="Q56" i="13"/>
  <c r="S56" i="13" s="1"/>
  <c r="Q69" i="1"/>
  <c r="R69" i="1" s="1"/>
  <c r="V55" i="13"/>
  <c r="O57" i="13"/>
  <c r="P57" i="13" s="1"/>
  <c r="R57" i="13"/>
  <c r="W56" i="13" l="1"/>
  <c r="AA57" i="13"/>
  <c r="Z57" i="13"/>
  <c r="Q57" i="13"/>
  <c r="S57" i="13" s="1"/>
  <c r="Q70" i="1"/>
  <c r="R70" i="1" s="1"/>
  <c r="O58" i="13"/>
  <c r="P58" i="13" s="1"/>
  <c r="R58" i="13"/>
  <c r="V56" i="13"/>
  <c r="W57" i="13" l="1"/>
  <c r="AA58" i="13"/>
  <c r="Z58" i="13"/>
  <c r="Q58" i="13"/>
  <c r="S58" i="13" s="1"/>
  <c r="Q71" i="1"/>
  <c r="R71" i="1" s="1"/>
  <c r="V57" i="13"/>
  <c r="O59" i="13"/>
  <c r="P59" i="13" s="1"/>
  <c r="R59" i="13"/>
  <c r="W58" i="13" l="1"/>
  <c r="AA59" i="13"/>
  <c r="Z59" i="13"/>
  <c r="Q59" i="13"/>
  <c r="S59" i="13" s="1"/>
  <c r="Q72" i="1"/>
  <c r="R72" i="1" s="1"/>
  <c r="O60" i="13"/>
  <c r="P60" i="13" s="1"/>
  <c r="R60" i="13"/>
  <c r="V58" i="13"/>
  <c r="W59" i="13" l="1"/>
  <c r="Z60" i="13"/>
  <c r="AA60" i="13"/>
  <c r="Q60" i="13"/>
  <c r="S60" i="13" s="1"/>
  <c r="Q73" i="1"/>
  <c r="R73" i="1" s="1"/>
  <c r="V59" i="13"/>
  <c r="R61" i="13"/>
  <c r="O61" i="13"/>
  <c r="P61" i="13" s="1"/>
  <c r="W60" i="13" l="1"/>
  <c r="Z61" i="13"/>
  <c r="AA61" i="13"/>
  <c r="Q61" i="13"/>
  <c r="S61" i="13" s="1"/>
  <c r="Q74" i="1"/>
  <c r="R74" i="1" s="1"/>
  <c r="O62" i="13"/>
  <c r="P62" i="13" s="1"/>
  <c r="R62" i="13"/>
  <c r="V60" i="13"/>
  <c r="W61" i="13" l="1"/>
  <c r="Z62" i="13"/>
  <c r="AA62" i="13"/>
  <c r="Q62" i="13"/>
  <c r="S62" i="13" s="1"/>
  <c r="Q75" i="1"/>
  <c r="R75" i="1" s="1"/>
  <c r="V61" i="13"/>
  <c r="O63" i="13"/>
  <c r="P63" i="13" s="1"/>
  <c r="R63" i="13"/>
  <c r="W62" i="13" l="1"/>
  <c r="AA63" i="13"/>
  <c r="Z63" i="13"/>
  <c r="Q63" i="13"/>
  <c r="S63" i="13" s="1"/>
  <c r="Q76" i="1"/>
  <c r="R76" i="1" s="1"/>
  <c r="V62" i="13"/>
  <c r="R64" i="13"/>
  <c r="O64" i="13"/>
  <c r="P64" i="13" s="1"/>
  <c r="W63" i="13" l="1"/>
  <c r="Z64" i="13"/>
  <c r="AA64" i="13"/>
  <c r="Q64" i="13"/>
  <c r="S64" i="13" s="1"/>
  <c r="Q77" i="1"/>
  <c r="R77" i="1" s="1"/>
  <c r="V63" i="13"/>
  <c r="R65" i="13"/>
  <c r="O65" i="13"/>
  <c r="P65" i="13" s="1"/>
  <c r="W64" i="13" l="1"/>
  <c r="Z65" i="13"/>
  <c r="AA65" i="13"/>
  <c r="Q65" i="13"/>
  <c r="S65" i="13" s="1"/>
  <c r="Q78" i="1"/>
  <c r="R78" i="1" s="1"/>
  <c r="V64" i="13"/>
  <c r="O66" i="13"/>
  <c r="P66" i="13" s="1"/>
  <c r="R66" i="13"/>
  <c r="W65" i="13" l="1"/>
  <c r="Z66" i="13"/>
  <c r="AA66" i="13"/>
  <c r="Q66" i="13"/>
  <c r="S66" i="13" s="1"/>
  <c r="Q79" i="1"/>
  <c r="R79" i="1" s="1"/>
  <c r="O67" i="13"/>
  <c r="P67" i="13" s="1"/>
  <c r="R67" i="13"/>
  <c r="V65" i="13"/>
  <c r="W66" i="13" l="1"/>
  <c r="Z67" i="13"/>
  <c r="AA67" i="13"/>
  <c r="W67" i="13" s="1"/>
  <c r="Q67" i="13"/>
  <c r="S67" i="13" s="1"/>
  <c r="Q80" i="1"/>
  <c r="R80" i="1" s="1"/>
  <c r="V66" i="13"/>
  <c r="O68" i="13"/>
  <c r="P68" i="13" s="1"/>
  <c r="R68" i="13"/>
  <c r="Z68" i="13" l="1"/>
  <c r="AA68" i="13"/>
  <c r="Q68" i="13"/>
  <c r="S68" i="13" s="1"/>
  <c r="Q81" i="1"/>
  <c r="R81" i="1" s="1"/>
  <c r="O69" i="13"/>
  <c r="P69" i="13" s="1"/>
  <c r="R69" i="13"/>
  <c r="V67" i="13"/>
  <c r="W68" i="13" l="1"/>
  <c r="Z69" i="13"/>
  <c r="AA69" i="13"/>
  <c r="Q69" i="13"/>
  <c r="S69" i="13" s="1"/>
  <c r="Q82" i="1"/>
  <c r="R82" i="1" s="1"/>
  <c r="V68" i="13"/>
  <c r="O70" i="13"/>
  <c r="P70" i="13" s="1"/>
  <c r="R70" i="13"/>
  <c r="W69" i="13" l="1"/>
  <c r="AA70" i="13"/>
  <c r="Z70" i="13"/>
  <c r="Q70" i="13"/>
  <c r="S70" i="13" s="1"/>
  <c r="Q83" i="1"/>
  <c r="R83" i="1" s="1"/>
  <c r="V69" i="13"/>
  <c r="O71" i="13"/>
  <c r="P71" i="13" s="1"/>
  <c r="R71" i="13"/>
  <c r="W70" i="13" l="1"/>
  <c r="AA71" i="13"/>
  <c r="Z71" i="13"/>
  <c r="Q71" i="13"/>
  <c r="S71" i="13" s="1"/>
  <c r="Q84" i="1"/>
  <c r="R84" i="1" s="1"/>
  <c r="O72" i="13"/>
  <c r="P72" i="13" s="1"/>
  <c r="R72" i="13"/>
  <c r="V70" i="13"/>
  <c r="W71" i="13" l="1"/>
  <c r="AA72" i="13"/>
  <c r="Z72" i="13"/>
  <c r="Q72" i="13"/>
  <c r="S72" i="13" s="1"/>
  <c r="Q85" i="1"/>
  <c r="R85" i="1" s="1"/>
  <c r="V71" i="13"/>
  <c r="R73" i="13"/>
  <c r="O73" i="13"/>
  <c r="P73" i="13" s="1"/>
  <c r="W72" i="13" l="1"/>
  <c r="AA73" i="13"/>
  <c r="Z73" i="13"/>
  <c r="Q73" i="13"/>
  <c r="S73" i="13" s="1"/>
  <c r="Q86" i="1"/>
  <c r="R86" i="1" s="1"/>
  <c r="O74" i="13"/>
  <c r="P74" i="13" s="1"/>
  <c r="R74" i="13"/>
  <c r="V72" i="13"/>
  <c r="W73" i="13" l="1"/>
  <c r="AA74" i="13"/>
  <c r="Z74" i="13"/>
  <c r="Q74" i="13"/>
  <c r="S74" i="13" s="1"/>
  <c r="Q87" i="1"/>
  <c r="R87" i="1" s="1"/>
  <c r="R75" i="13"/>
  <c r="O75" i="13"/>
  <c r="P75" i="13" s="1"/>
  <c r="V73" i="13"/>
  <c r="W74" i="13" l="1"/>
  <c r="AA75" i="13"/>
  <c r="Z75" i="13"/>
  <c r="Q75" i="13"/>
  <c r="S75" i="13" s="1"/>
  <c r="Q88" i="1"/>
  <c r="R88" i="1" s="1"/>
  <c r="V74" i="13"/>
  <c r="R76" i="13"/>
  <c r="O76" i="13"/>
  <c r="P76" i="13" s="1"/>
  <c r="W75" i="13" l="1"/>
  <c r="AA76" i="13"/>
  <c r="Z76" i="13"/>
  <c r="Q76" i="13"/>
  <c r="S76" i="13" s="1"/>
  <c r="Q89" i="1"/>
  <c r="R89" i="1" s="1"/>
  <c r="R77" i="13"/>
  <c r="O77" i="13"/>
  <c r="P77" i="13" s="1"/>
  <c r="V75" i="13"/>
  <c r="W76" i="13" l="1"/>
  <c r="Z77" i="13"/>
  <c r="AA77" i="13"/>
  <c r="Q77" i="13"/>
  <c r="S77" i="13" s="1"/>
  <c r="Q90" i="1"/>
  <c r="R90" i="1" s="1"/>
  <c r="V76" i="13"/>
  <c r="O78" i="13"/>
  <c r="P78" i="13" s="1"/>
  <c r="R78" i="13"/>
  <c r="W77" i="13" l="1"/>
  <c r="Z78" i="13"/>
  <c r="AA78" i="13"/>
  <c r="Q78" i="13"/>
  <c r="S78" i="13" s="1"/>
  <c r="Q91" i="1"/>
  <c r="R91" i="1" s="1"/>
  <c r="O79" i="13"/>
  <c r="P79" i="13" s="1"/>
  <c r="R79" i="13"/>
  <c r="V77" i="13"/>
  <c r="W78" i="13" l="1"/>
  <c r="AA79" i="13"/>
  <c r="Z79" i="13"/>
  <c r="Q79" i="13"/>
  <c r="S79" i="13" s="1"/>
  <c r="Q92" i="1"/>
  <c r="R92" i="1" s="1"/>
  <c r="V78" i="13"/>
  <c r="O80" i="13"/>
  <c r="P80" i="13" s="1"/>
  <c r="R80" i="13"/>
  <c r="W79" i="13" l="1"/>
  <c r="Z80" i="13"/>
  <c r="AA80" i="13"/>
  <c r="Q80" i="13"/>
  <c r="S80" i="13" s="1"/>
  <c r="Q93" i="1"/>
  <c r="R93" i="1" s="1"/>
  <c r="O81" i="13"/>
  <c r="P81" i="13" s="1"/>
  <c r="R81" i="13"/>
  <c r="V79" i="13"/>
  <c r="W80" i="13" l="1"/>
  <c r="Z81" i="13"/>
  <c r="AA81" i="13"/>
  <c r="Q81" i="13"/>
  <c r="S81" i="13" s="1"/>
  <c r="Q94" i="1"/>
  <c r="R94" i="1" s="1"/>
  <c r="V80" i="13"/>
  <c r="O82" i="13"/>
  <c r="P82" i="13" s="1"/>
  <c r="R82" i="13"/>
  <c r="W81" i="13" l="1"/>
  <c r="Z82" i="13"/>
  <c r="AA82" i="13"/>
  <c r="Q82" i="13"/>
  <c r="S82" i="13" s="1"/>
  <c r="Q95" i="1"/>
  <c r="R95" i="1" s="1"/>
  <c r="R83" i="13"/>
  <c r="O83" i="13"/>
  <c r="P83" i="13" s="1"/>
  <c r="V81" i="13"/>
  <c r="W82" i="13" l="1"/>
  <c r="Z83" i="13"/>
  <c r="AA83" i="13"/>
  <c r="Q83" i="13"/>
  <c r="S83" i="13" s="1"/>
  <c r="Q96" i="1"/>
  <c r="R96" i="1" s="1"/>
  <c r="R84" i="13"/>
  <c r="O84" i="13"/>
  <c r="P84" i="13" s="1"/>
  <c r="V82" i="13"/>
  <c r="W83" i="13" l="1"/>
  <c r="Z84" i="13"/>
  <c r="AA84" i="13"/>
  <c r="Q84" i="13"/>
  <c r="S84" i="13" s="1"/>
  <c r="Q97" i="1"/>
  <c r="R97" i="1" s="1"/>
  <c r="O85" i="13"/>
  <c r="P85" i="13" s="1"/>
  <c r="R85" i="13"/>
  <c r="V83" i="13"/>
  <c r="W84" i="13" l="1"/>
  <c r="Z85" i="13"/>
  <c r="AA85" i="13"/>
  <c r="Q85" i="13"/>
  <c r="S85" i="13" s="1"/>
  <c r="Q98" i="1"/>
  <c r="R98" i="1" s="1"/>
  <c r="V84" i="13"/>
  <c r="O86" i="13"/>
  <c r="P86" i="13" s="1"/>
  <c r="R86" i="13"/>
  <c r="W85" i="13" l="1"/>
  <c r="AA86" i="13"/>
  <c r="Z86" i="13"/>
  <c r="Q86" i="13"/>
  <c r="S86" i="13" s="1"/>
  <c r="Q99" i="1"/>
  <c r="R99" i="1" s="1"/>
  <c r="R87" i="13"/>
  <c r="O87" i="13"/>
  <c r="P87" i="13" s="1"/>
  <c r="V85" i="13"/>
  <c r="W86" i="13" l="1"/>
  <c r="Z87" i="13"/>
  <c r="AA87" i="13"/>
  <c r="Q87" i="13"/>
  <c r="S87" i="13" s="1"/>
  <c r="Q100" i="1"/>
  <c r="R100" i="1" s="1"/>
  <c r="V86" i="13"/>
  <c r="R88" i="13"/>
  <c r="O88" i="13"/>
  <c r="P88" i="13" s="1"/>
  <c r="W87" i="13" l="1"/>
  <c r="AA88" i="13"/>
  <c r="Z88" i="13"/>
  <c r="Q88" i="13"/>
  <c r="S88" i="13" s="1"/>
  <c r="Q101" i="1"/>
  <c r="R101" i="1" s="1"/>
  <c r="V87" i="13"/>
  <c r="O89" i="13"/>
  <c r="P89" i="13" s="1"/>
  <c r="R89" i="13"/>
  <c r="W88" i="13" l="1"/>
  <c r="AA89" i="13"/>
  <c r="Z89" i="13"/>
  <c r="Q89" i="13"/>
  <c r="S89" i="13" s="1"/>
  <c r="Q102" i="1"/>
  <c r="R102" i="1" s="1"/>
  <c r="V88" i="13"/>
  <c r="O90" i="13"/>
  <c r="P90" i="13" s="1"/>
  <c r="R90" i="13"/>
  <c r="W89" i="13" l="1"/>
  <c r="AA90" i="13"/>
  <c r="Z90" i="13"/>
  <c r="Q90" i="13"/>
  <c r="S90" i="13" s="1"/>
  <c r="Q103" i="1"/>
  <c r="R103" i="1" s="1"/>
  <c r="V89" i="13"/>
  <c r="O91" i="13"/>
  <c r="P91" i="13" s="1"/>
  <c r="R91" i="13"/>
  <c r="W90" i="13" l="1"/>
  <c r="Z91" i="13"/>
  <c r="AA91" i="13"/>
  <c r="Q91" i="13"/>
  <c r="S91" i="13" s="1"/>
  <c r="Q104" i="1"/>
  <c r="R104" i="1" s="1"/>
  <c r="V90" i="13"/>
  <c r="O92" i="13"/>
  <c r="P92" i="13" s="1"/>
  <c r="R92" i="13"/>
  <c r="W91" i="13" l="1"/>
  <c r="AA92" i="13"/>
  <c r="Z92" i="13"/>
  <c r="Q92" i="13"/>
  <c r="S92" i="13" s="1"/>
  <c r="Q105" i="1"/>
  <c r="R105" i="1" s="1"/>
  <c r="V91" i="13"/>
  <c r="O93" i="13"/>
  <c r="P93" i="13" s="1"/>
  <c r="R93" i="13"/>
  <c r="W92" i="13" l="1"/>
  <c r="Z93" i="13"/>
  <c r="AA93" i="13"/>
  <c r="Q93" i="13"/>
  <c r="S93" i="13" s="1"/>
  <c r="Q106" i="1"/>
  <c r="R106" i="1" s="1"/>
  <c r="V92" i="13"/>
  <c r="R94" i="13"/>
  <c r="O94" i="13"/>
  <c r="P94" i="13" s="1"/>
  <c r="W93" i="13" l="1"/>
  <c r="AA94" i="13"/>
  <c r="Z94" i="13"/>
  <c r="Q94" i="13"/>
  <c r="S94" i="13" s="1"/>
  <c r="Q107" i="1"/>
  <c r="R107" i="1" s="1"/>
  <c r="O95" i="13"/>
  <c r="P95" i="13" s="1"/>
  <c r="R95" i="13"/>
  <c r="V93" i="13"/>
  <c r="W94" i="13" l="1"/>
  <c r="Z95" i="13"/>
  <c r="AA95" i="13"/>
  <c r="Q95" i="13"/>
  <c r="S95" i="13" s="1"/>
  <c r="Q108" i="1"/>
  <c r="R108" i="1" s="1"/>
  <c r="V94" i="13"/>
  <c r="O96" i="13"/>
  <c r="P96" i="13" s="1"/>
  <c r="R96" i="13"/>
  <c r="W95" i="13" l="1"/>
  <c r="Z96" i="13"/>
  <c r="AA96" i="13"/>
  <c r="Q96" i="13"/>
  <c r="S96" i="13" s="1"/>
  <c r="Q109" i="1"/>
  <c r="R109" i="1" s="1"/>
  <c r="V95" i="13"/>
  <c r="R97" i="13"/>
  <c r="O97" i="13"/>
  <c r="P97" i="13" s="1"/>
  <c r="W96" i="13" l="1"/>
  <c r="Z97" i="13"/>
  <c r="AA97" i="13"/>
  <c r="Q97" i="13"/>
  <c r="S97" i="13" s="1"/>
  <c r="Q110" i="1"/>
  <c r="R110" i="1" s="1"/>
  <c r="O98" i="13"/>
  <c r="P98" i="13" s="1"/>
  <c r="R98" i="13"/>
  <c r="V96" i="13"/>
  <c r="W97" i="13" l="1"/>
  <c r="Z98" i="13"/>
  <c r="AA98" i="13"/>
  <c r="Q98" i="13"/>
  <c r="S98" i="13" s="1"/>
  <c r="Q111" i="1"/>
  <c r="R111" i="1" s="1"/>
  <c r="V97" i="13"/>
  <c r="O99" i="13"/>
  <c r="P99" i="13" s="1"/>
  <c r="R99" i="13"/>
  <c r="W98" i="13" l="1"/>
  <c r="Z99" i="13"/>
  <c r="AA99" i="13"/>
  <c r="Q99" i="13"/>
  <c r="S99" i="13" s="1"/>
  <c r="Q112" i="1"/>
  <c r="R112" i="1" s="1"/>
  <c r="V98" i="13"/>
  <c r="O100" i="13"/>
  <c r="P100" i="13" s="1"/>
  <c r="R100" i="13"/>
  <c r="W99" i="13" l="1"/>
  <c r="AA100" i="13"/>
  <c r="Z100" i="13"/>
  <c r="Q100" i="13"/>
  <c r="S100" i="13" s="1"/>
  <c r="Q113" i="1"/>
  <c r="R113" i="1" s="1"/>
  <c r="V99" i="13"/>
  <c r="W100" i="13" l="1"/>
  <c r="Q114" i="1"/>
  <c r="R114" i="1" s="1"/>
  <c r="V100" i="13"/>
  <c r="C20" i="1"/>
  <c r="C18" i="1"/>
  <c r="C19" i="1"/>
  <c r="S19" i="1"/>
  <c r="A19" i="1" s="1"/>
  <c r="S20" i="1"/>
  <c r="A20" i="1" s="1"/>
  <c r="T4" i="13"/>
  <c r="S18" i="1"/>
  <c r="A18" i="1" s="1"/>
  <c r="T5" i="13" l="1"/>
  <c r="C21" i="1"/>
  <c r="S21" i="1"/>
  <c r="A21" i="1" s="1"/>
  <c r="U5" i="13"/>
  <c r="H18" i="1"/>
  <c r="T6" i="13" l="1"/>
  <c r="H19" i="1"/>
  <c r="U6" i="13"/>
  <c r="M19" i="1"/>
  <c r="X5" i="13"/>
  <c r="K19" i="1"/>
  <c r="C22" i="1"/>
  <c r="S22" i="1"/>
  <c r="A22" i="1" s="1"/>
  <c r="H20" i="1" l="1"/>
  <c r="U7" i="13"/>
  <c r="X7" i="13" s="1"/>
  <c r="T7" i="13"/>
  <c r="M20" i="1"/>
  <c r="K20" i="1"/>
  <c r="X6" i="13"/>
  <c r="C23" i="1"/>
  <c r="S23" i="1"/>
  <c r="A23" i="1" s="1"/>
  <c r="O19" i="1"/>
  <c r="H21" i="1" l="1"/>
  <c r="T8" i="13"/>
  <c r="U8" i="13"/>
  <c r="X8" i="13" s="1"/>
  <c r="M21" i="1"/>
  <c r="K21" i="1"/>
  <c r="O20" i="1"/>
  <c r="C24" i="1"/>
  <c r="S24" i="1"/>
  <c r="A24" i="1" s="1"/>
  <c r="H22" i="1" l="1"/>
  <c r="O21" i="1"/>
  <c r="K22" i="1"/>
  <c r="M22" i="1"/>
  <c r="T9" i="13"/>
  <c r="U9" i="13"/>
  <c r="C25" i="1"/>
  <c r="S25" i="1"/>
  <c r="A25" i="1" s="1"/>
  <c r="H23" i="1" l="1"/>
  <c r="O22" i="1"/>
  <c r="X9" i="13"/>
  <c r="O23" i="1" s="1"/>
  <c r="M23" i="1"/>
  <c r="K23" i="1"/>
  <c r="U10" i="13"/>
  <c r="T10" i="13"/>
  <c r="S26" i="1"/>
  <c r="A26" i="1" s="1"/>
  <c r="C26" i="1"/>
  <c r="H24" i="1" l="1"/>
  <c r="T11" i="13"/>
  <c r="U11" i="13"/>
  <c r="X10" i="13"/>
  <c r="O24" i="1" s="1"/>
  <c r="M24" i="1"/>
  <c r="K24" i="1"/>
  <c r="C27" i="1"/>
  <c r="S27" i="1"/>
  <c r="A27" i="1" s="1"/>
  <c r="H25" i="1" l="1"/>
  <c r="K25" i="1"/>
  <c r="M25" i="1"/>
  <c r="X11" i="13"/>
  <c r="U12" i="13"/>
  <c r="T12" i="13"/>
  <c r="S28" i="1"/>
  <c r="A28" i="1" s="1"/>
  <c r="C28" i="1"/>
  <c r="H26" i="1" l="1"/>
  <c r="O25" i="1"/>
  <c r="T13" i="13"/>
  <c r="U13" i="13"/>
  <c r="M26" i="1"/>
  <c r="K26" i="1"/>
  <c r="X12" i="13"/>
  <c r="O26" i="1" s="1"/>
  <c r="C29" i="1"/>
  <c r="S29" i="1"/>
  <c r="A29" i="1" s="1"/>
  <c r="H27" i="1" l="1"/>
  <c r="M27" i="1"/>
  <c r="X13" i="13"/>
  <c r="O27" i="1" s="1"/>
  <c r="K27" i="1"/>
  <c r="T14" i="13"/>
  <c r="U14" i="13"/>
  <c r="C30" i="1"/>
  <c r="S30" i="1"/>
  <c r="A30" i="1" s="1"/>
  <c r="H28" i="1" l="1"/>
  <c r="K28" i="1"/>
  <c r="M28" i="1"/>
  <c r="X14" i="13"/>
  <c r="U15" i="13"/>
  <c r="T15" i="13"/>
  <c r="S31" i="1"/>
  <c r="A31" i="1" s="1"/>
  <c r="C31" i="1"/>
  <c r="H29" i="1" l="1"/>
  <c r="O28" i="1"/>
  <c r="X15" i="13"/>
  <c r="O29" i="1" s="1"/>
  <c r="K29" i="1"/>
  <c r="M29" i="1"/>
  <c r="U16" i="13"/>
  <c r="T16" i="13"/>
  <c r="C32" i="1"/>
  <c r="S32" i="1"/>
  <c r="A32" i="1" s="1"/>
  <c r="H30" i="1" l="1"/>
  <c r="T17" i="13"/>
  <c r="U17" i="13"/>
  <c r="K30" i="1"/>
  <c r="X16" i="13"/>
  <c r="M30" i="1"/>
  <c r="C33" i="1"/>
  <c r="S33" i="1"/>
  <c r="A33" i="1" s="1"/>
  <c r="O30" i="1" l="1"/>
  <c r="H31" i="1"/>
  <c r="K31" i="1"/>
  <c r="X17" i="13"/>
  <c r="O31" i="1" s="1"/>
  <c r="M31" i="1"/>
  <c r="U18" i="13"/>
  <c r="T18" i="13"/>
  <c r="C34" i="1"/>
  <c r="S34" i="1"/>
  <c r="A34" i="1" s="1"/>
  <c r="H32" i="1" l="1"/>
  <c r="U19" i="13"/>
  <c r="T19" i="13"/>
  <c r="X18" i="13"/>
  <c r="K32" i="1"/>
  <c r="M32" i="1"/>
  <c r="C35" i="1"/>
  <c r="S35" i="1"/>
  <c r="A35" i="1" s="1"/>
  <c r="H33" i="1" l="1"/>
  <c r="O32" i="1"/>
  <c r="T20" i="13"/>
  <c r="U20" i="13"/>
  <c r="X19" i="13"/>
  <c r="M33" i="1"/>
  <c r="K33" i="1"/>
  <c r="C36" i="1"/>
  <c r="S36" i="1"/>
  <c r="A36" i="1" s="1"/>
  <c r="H34" i="1" l="1"/>
  <c r="O33" i="1"/>
  <c r="M34" i="1"/>
  <c r="X20" i="13"/>
  <c r="O34" i="1" s="1"/>
  <c r="K34" i="1"/>
  <c r="U21" i="13"/>
  <c r="T21" i="13"/>
  <c r="C37" i="1"/>
  <c r="S37" i="1"/>
  <c r="A37" i="1" s="1"/>
  <c r="H35" i="1" l="1"/>
  <c r="U22" i="13"/>
  <c r="T22" i="13"/>
  <c r="M35" i="1"/>
  <c r="X21" i="13"/>
  <c r="K35" i="1"/>
  <c r="C38" i="1"/>
  <c r="S38" i="1"/>
  <c r="A38" i="1" s="1"/>
  <c r="H36" i="1" l="1"/>
  <c r="O35" i="1"/>
  <c r="T23" i="13"/>
  <c r="U23" i="13"/>
  <c r="M36" i="1"/>
  <c r="X22" i="13"/>
  <c r="K36" i="1"/>
  <c r="C39" i="1"/>
  <c r="S39" i="1"/>
  <c r="A39" i="1" s="1"/>
  <c r="H37" i="1" l="1"/>
  <c r="O36" i="1"/>
  <c r="M37" i="1"/>
  <c r="X23" i="13"/>
  <c r="K37" i="1"/>
  <c r="U24" i="13"/>
  <c r="T24" i="13"/>
  <c r="S40" i="1"/>
  <c r="A40" i="1" s="1"/>
  <c r="C40" i="1"/>
  <c r="H38" i="1" l="1"/>
  <c r="O37" i="1"/>
  <c r="U25" i="13"/>
  <c r="T25" i="13"/>
  <c r="K38" i="1"/>
  <c r="M38" i="1"/>
  <c r="X24" i="13"/>
  <c r="S41" i="1"/>
  <c r="A41" i="1" s="1"/>
  <c r="C41" i="1"/>
  <c r="H39" i="1" l="1"/>
  <c r="O38" i="1"/>
  <c r="T26" i="13"/>
  <c r="U26" i="13"/>
  <c r="X25" i="13"/>
  <c r="O39" i="1" s="1"/>
  <c r="M39" i="1"/>
  <c r="K39" i="1"/>
  <c r="C42" i="1"/>
  <c r="S42" i="1"/>
  <c r="A42" i="1" s="1"/>
  <c r="H40" i="1" l="1"/>
  <c r="K40" i="1"/>
  <c r="M40" i="1"/>
  <c r="X26" i="13"/>
  <c r="U27" i="13"/>
  <c r="T27" i="13"/>
  <c r="S43" i="1"/>
  <c r="A43" i="1" s="1"/>
  <c r="C43" i="1"/>
  <c r="H41" i="1" l="1"/>
  <c r="O40" i="1"/>
  <c r="U28" i="13"/>
  <c r="T28" i="13"/>
  <c r="K41" i="1"/>
  <c r="M41" i="1"/>
  <c r="X27" i="13"/>
  <c r="C44" i="1"/>
  <c r="S44" i="1"/>
  <c r="A44" i="1" s="1"/>
  <c r="H42" i="1" l="1"/>
  <c r="O41" i="1"/>
  <c r="T29" i="13"/>
  <c r="U29" i="13"/>
  <c r="M42" i="1"/>
  <c r="K42" i="1"/>
  <c r="X28" i="13"/>
  <c r="O42" i="1" s="1"/>
  <c r="S45" i="1"/>
  <c r="A45" i="1" s="1"/>
  <c r="C45" i="1"/>
  <c r="H43" i="1" l="1"/>
  <c r="K43" i="1"/>
  <c r="M43" i="1"/>
  <c r="X29" i="13"/>
  <c r="U30" i="13"/>
  <c r="T30" i="13"/>
  <c r="C46" i="1"/>
  <c r="S46" i="1"/>
  <c r="A46" i="1" s="1"/>
  <c r="H44" i="1" l="1"/>
  <c r="O43" i="1"/>
  <c r="T31" i="13"/>
  <c r="U31" i="13"/>
  <c r="X30" i="13"/>
  <c r="O44" i="1" s="1"/>
  <c r="K44" i="1"/>
  <c r="M44" i="1"/>
  <c r="S47" i="1"/>
  <c r="A47" i="1" s="1"/>
  <c r="C47" i="1"/>
  <c r="H45" i="1" l="1"/>
  <c r="K45" i="1"/>
  <c r="X31" i="13"/>
  <c r="O45" i="1" s="1"/>
  <c r="M45" i="1"/>
  <c r="U32" i="13"/>
  <c r="T32" i="13"/>
  <c r="C48" i="1"/>
  <c r="S48" i="1"/>
  <c r="A48" i="1" s="1"/>
  <c r="H46" i="1" l="1"/>
  <c r="X32" i="13"/>
  <c r="O46" i="1" s="1"/>
  <c r="M46" i="1"/>
  <c r="K46" i="1"/>
  <c r="U33" i="13"/>
  <c r="T33" i="13"/>
  <c r="C49" i="1"/>
  <c r="S49" i="1"/>
  <c r="A49" i="1" s="1"/>
  <c r="H47" i="1" l="1"/>
  <c r="K47" i="1"/>
  <c r="M47" i="1"/>
  <c r="X33" i="13"/>
  <c r="T34" i="13"/>
  <c r="U34" i="13"/>
  <c r="S50" i="1"/>
  <c r="A50" i="1" s="1"/>
  <c r="C50" i="1"/>
  <c r="H48" i="1" l="1"/>
  <c r="O47" i="1"/>
  <c r="T35" i="13"/>
  <c r="U35" i="13"/>
  <c r="M48" i="1"/>
  <c r="K48" i="1"/>
  <c r="X34" i="13"/>
  <c r="O48" i="1" s="1"/>
  <c r="C51" i="1"/>
  <c r="S51" i="1"/>
  <c r="A51" i="1" s="1"/>
  <c r="H49" i="1" l="1"/>
  <c r="X35" i="13"/>
  <c r="O49" i="1" s="1"/>
  <c r="M49" i="1"/>
  <c r="K49" i="1"/>
  <c r="T36" i="13"/>
  <c r="U36" i="13"/>
  <c r="C52" i="1"/>
  <c r="S52" i="1"/>
  <c r="A52" i="1" s="1"/>
  <c r="H50" i="1" l="1"/>
  <c r="X36" i="13"/>
  <c r="O50" i="1" s="1"/>
  <c r="M50" i="1"/>
  <c r="K50" i="1"/>
  <c r="U37" i="13"/>
  <c r="T37" i="13"/>
  <c r="S53" i="1"/>
  <c r="A53" i="1" s="1"/>
  <c r="C53" i="1"/>
  <c r="H51" i="1" l="1"/>
  <c r="K51" i="1"/>
  <c r="X37" i="13"/>
  <c r="O51" i="1" s="1"/>
  <c r="M51" i="1"/>
  <c r="U38" i="13"/>
  <c r="T38" i="13"/>
  <c r="C54" i="1"/>
  <c r="S54" i="1"/>
  <c r="A54" i="1" s="1"/>
  <c r="H52" i="1" l="1"/>
  <c r="T39" i="13"/>
  <c r="U39" i="13"/>
  <c r="K52" i="1"/>
  <c r="M52" i="1"/>
  <c r="X38" i="13"/>
  <c r="C55" i="1"/>
  <c r="S55" i="1"/>
  <c r="A55" i="1" s="1"/>
  <c r="H53" i="1" l="1"/>
  <c r="O52" i="1"/>
  <c r="K53" i="1"/>
  <c r="X39" i="13"/>
  <c r="O53" i="1" s="1"/>
  <c r="M53" i="1"/>
  <c r="U40" i="13"/>
  <c r="T40" i="13"/>
  <c r="S56" i="1"/>
  <c r="A56" i="1" s="1"/>
  <c r="C56" i="1"/>
  <c r="H54" i="1" l="1"/>
  <c r="U41" i="13"/>
  <c r="T41" i="13"/>
  <c r="M54" i="1"/>
  <c r="K54" i="1"/>
  <c r="X40" i="13"/>
  <c r="S57" i="1"/>
  <c r="A57" i="1" s="1"/>
  <c r="C57" i="1"/>
  <c r="H55" i="1" l="1"/>
  <c r="O54" i="1"/>
  <c r="U42" i="13"/>
  <c r="T42" i="13"/>
  <c r="M55" i="1"/>
  <c r="K55" i="1"/>
  <c r="X41" i="13"/>
  <c r="O55" i="1" s="1"/>
  <c r="C58" i="1"/>
  <c r="S58" i="1"/>
  <c r="A58" i="1" s="1"/>
  <c r="H56" i="1" l="1"/>
  <c r="U43" i="13"/>
  <c r="T43" i="13"/>
  <c r="K56" i="1"/>
  <c r="X42" i="13"/>
  <c r="M56" i="1"/>
  <c r="S59" i="1"/>
  <c r="A59" i="1" s="1"/>
  <c r="C59" i="1"/>
  <c r="H57" i="1" l="1"/>
  <c r="O56" i="1"/>
  <c r="T44" i="13"/>
  <c r="U44" i="13"/>
  <c r="M57" i="1"/>
  <c r="K57" i="1"/>
  <c r="X43" i="13"/>
  <c r="O57" i="1" s="1"/>
  <c r="S60" i="1"/>
  <c r="A60" i="1" s="1"/>
  <c r="C60" i="1"/>
  <c r="H58" i="1" l="1"/>
  <c r="M58" i="1"/>
  <c r="X44" i="13"/>
  <c r="K58" i="1"/>
  <c r="U45" i="13"/>
  <c r="T45" i="13"/>
  <c r="S61" i="1"/>
  <c r="A61" i="1" s="1"/>
  <c r="C61" i="1"/>
  <c r="H59" i="1" l="1"/>
  <c r="O58" i="1"/>
  <c r="T46" i="13"/>
  <c r="U46" i="13"/>
  <c r="K59" i="1"/>
  <c r="X45" i="13"/>
  <c r="O59" i="1" s="1"/>
  <c r="M59" i="1"/>
  <c r="C62" i="1"/>
  <c r="S62" i="1"/>
  <c r="A62" i="1" s="1"/>
  <c r="H60" i="1" l="1"/>
  <c r="M60" i="1"/>
  <c r="X46" i="13"/>
  <c r="K60" i="1"/>
  <c r="T47" i="13"/>
  <c r="U47" i="13"/>
  <c r="S63" i="1"/>
  <c r="A63" i="1" s="1"/>
  <c r="C63" i="1"/>
  <c r="H61" i="1" l="1"/>
  <c r="O60" i="1"/>
  <c r="K61" i="1"/>
  <c r="X47" i="13"/>
  <c r="M61" i="1"/>
  <c r="U48" i="13"/>
  <c r="T48" i="13"/>
  <c r="C64" i="1"/>
  <c r="S64" i="1"/>
  <c r="A64" i="1" s="1"/>
  <c r="H62" i="1" l="1"/>
  <c r="O61" i="1"/>
  <c r="U49" i="13"/>
  <c r="T49" i="13"/>
  <c r="M62" i="1"/>
  <c r="X48" i="13"/>
  <c r="K62" i="1"/>
  <c r="C65" i="1"/>
  <c r="S65" i="1"/>
  <c r="A65" i="1" s="1"/>
  <c r="H63" i="1" l="1"/>
  <c r="O62" i="1"/>
  <c r="U50" i="13"/>
  <c r="T50" i="13"/>
  <c r="K63" i="1"/>
  <c r="X49" i="13"/>
  <c r="M63" i="1"/>
  <c r="C66" i="1"/>
  <c r="S66" i="1"/>
  <c r="A66" i="1" s="1"/>
  <c r="H64" i="1" l="1"/>
  <c r="O63" i="1"/>
  <c r="T51" i="13"/>
  <c r="U51" i="13"/>
  <c r="M64" i="1"/>
  <c r="X50" i="13"/>
  <c r="K64" i="1"/>
  <c r="C67" i="1"/>
  <c r="S67" i="1"/>
  <c r="A67" i="1" s="1"/>
  <c r="H65" i="1" l="1"/>
  <c r="O64" i="1"/>
  <c r="M65" i="1"/>
  <c r="X51" i="13"/>
  <c r="O65" i="1" s="1"/>
  <c r="K65" i="1"/>
  <c r="U52" i="13"/>
  <c r="T52" i="13"/>
  <c r="C68" i="1"/>
  <c r="S68" i="1"/>
  <c r="A68" i="1" s="1"/>
  <c r="H66" i="1" l="1"/>
  <c r="U53" i="13"/>
  <c r="T53" i="13"/>
  <c r="X52" i="13"/>
  <c r="M66" i="1"/>
  <c r="K66" i="1"/>
  <c r="C69" i="1"/>
  <c r="S69" i="1"/>
  <c r="A69" i="1" s="1"/>
  <c r="H67" i="1" l="1"/>
  <c r="O66" i="1"/>
  <c r="U54" i="13"/>
  <c r="T54" i="13"/>
  <c r="M67" i="1"/>
  <c r="X53" i="13"/>
  <c r="K67" i="1"/>
  <c r="S70" i="1"/>
  <c r="A70" i="1" s="1"/>
  <c r="C70" i="1"/>
  <c r="H68" i="1" l="1"/>
  <c r="O67" i="1"/>
  <c r="T55" i="13"/>
  <c r="U55" i="13"/>
  <c r="X54" i="13"/>
  <c r="M68" i="1"/>
  <c r="K68" i="1"/>
  <c r="S71" i="1"/>
  <c r="A71" i="1" s="1"/>
  <c r="C71" i="1"/>
  <c r="H69" i="1" l="1"/>
  <c r="O68" i="1"/>
  <c r="K69" i="1"/>
  <c r="M69" i="1"/>
  <c r="X55" i="13"/>
  <c r="U56" i="13"/>
  <c r="T56" i="13"/>
  <c r="C72" i="1"/>
  <c r="S72" i="1"/>
  <c r="A72" i="1" s="1"/>
  <c r="H70" i="1" l="1"/>
  <c r="O69" i="1"/>
  <c r="U57" i="13"/>
  <c r="T57" i="13"/>
  <c r="X56" i="13"/>
  <c r="O70" i="1" s="1"/>
  <c r="K70" i="1"/>
  <c r="M70" i="1"/>
  <c r="C73" i="1"/>
  <c r="H73" i="1"/>
  <c r="S73" i="1"/>
  <c r="A73" i="1" s="1"/>
  <c r="H71" i="1" l="1"/>
  <c r="U58" i="13"/>
  <c r="T58" i="13"/>
  <c r="H72" i="1" s="1"/>
  <c r="M71" i="1"/>
  <c r="K71" i="1"/>
  <c r="X57" i="13"/>
  <c r="C74" i="1"/>
  <c r="H74" i="1"/>
  <c r="S74" i="1"/>
  <c r="A74" i="1" s="1"/>
  <c r="O71" i="1" l="1"/>
  <c r="T59" i="13"/>
  <c r="U59" i="13"/>
  <c r="M72" i="1"/>
  <c r="K72" i="1"/>
  <c r="X58" i="13"/>
  <c r="C75" i="1"/>
  <c r="H75" i="1"/>
  <c r="S75" i="1"/>
  <c r="A75" i="1" s="1"/>
  <c r="O72" i="1" l="1"/>
  <c r="M73" i="1"/>
  <c r="X59" i="13"/>
  <c r="O73" i="1" s="1"/>
  <c r="K73" i="1"/>
  <c r="T60" i="13"/>
  <c r="U60" i="13"/>
  <c r="S76" i="1"/>
  <c r="A76" i="1" s="1"/>
  <c r="C76" i="1"/>
  <c r="H76" i="1"/>
  <c r="M74" i="1" l="1"/>
  <c r="K74" i="1"/>
  <c r="X60" i="13"/>
  <c r="U61" i="13"/>
  <c r="T61" i="13"/>
  <c r="H77" i="1"/>
  <c r="C77" i="1"/>
  <c r="S77" i="1"/>
  <c r="A77" i="1" s="1"/>
  <c r="O74" i="1" l="1"/>
  <c r="U62" i="13"/>
  <c r="T62" i="13"/>
  <c r="M75" i="1"/>
  <c r="K75" i="1"/>
  <c r="X61" i="13"/>
  <c r="O75" i="1" s="1"/>
  <c r="H78" i="1"/>
  <c r="C78" i="1"/>
  <c r="S78" i="1"/>
  <c r="A78" i="1" s="1"/>
  <c r="U63" i="13" l="1"/>
  <c r="T63" i="13"/>
  <c r="X62" i="13"/>
  <c r="K76" i="1"/>
  <c r="M76" i="1"/>
  <c r="H79" i="1"/>
  <c r="S79" i="1"/>
  <c r="A79" i="1" s="1"/>
  <c r="C79" i="1"/>
  <c r="O76" i="1" l="1"/>
  <c r="U64" i="13"/>
  <c r="T64" i="13"/>
  <c r="M77" i="1"/>
  <c r="X63" i="13"/>
  <c r="K77" i="1"/>
  <c r="H80" i="1"/>
  <c r="C80" i="1"/>
  <c r="S80" i="1"/>
  <c r="A80" i="1" s="1"/>
  <c r="O77" i="1" l="1"/>
  <c r="U65" i="13"/>
  <c r="T65" i="13"/>
  <c r="X64" i="13"/>
  <c r="O78" i="1" s="1"/>
  <c r="K78" i="1"/>
  <c r="M78" i="1"/>
  <c r="C81" i="1"/>
  <c r="H81" i="1"/>
  <c r="S81" i="1"/>
  <c r="A81" i="1" s="1"/>
  <c r="T66" i="13" l="1"/>
  <c r="U66" i="13"/>
  <c r="K79" i="1"/>
  <c r="M79" i="1"/>
  <c r="X65" i="13"/>
  <c r="H82" i="1"/>
  <c r="C82" i="1"/>
  <c r="S82" i="1"/>
  <c r="A82" i="1" s="1"/>
  <c r="O79" i="1" l="1"/>
  <c r="M80" i="1"/>
  <c r="X66" i="13"/>
  <c r="K80" i="1"/>
  <c r="T67" i="13"/>
  <c r="U67" i="13"/>
  <c r="C83" i="1"/>
  <c r="H83" i="1"/>
  <c r="S83" i="1"/>
  <c r="A83" i="1" s="1"/>
  <c r="O80" i="1" l="1"/>
  <c r="M81" i="1"/>
  <c r="X67" i="13"/>
  <c r="K81" i="1"/>
  <c r="U68" i="13"/>
  <c r="T68" i="13"/>
  <c r="C84" i="1"/>
  <c r="S84" i="1"/>
  <c r="A84" i="1" s="1"/>
  <c r="H84" i="1"/>
  <c r="O81" i="1" l="1"/>
  <c r="M82" i="1"/>
  <c r="X68" i="13"/>
  <c r="O82" i="1" s="1"/>
  <c r="K82" i="1"/>
  <c r="U69" i="13"/>
  <c r="T69" i="13"/>
  <c r="C85" i="1"/>
  <c r="H85" i="1"/>
  <c r="S85" i="1"/>
  <c r="A85" i="1" s="1"/>
  <c r="X69" i="13" l="1"/>
  <c r="O83" i="1" s="1"/>
  <c r="K83" i="1"/>
  <c r="M83" i="1"/>
  <c r="U70" i="13"/>
  <c r="T70" i="13"/>
  <c r="H86" i="1"/>
  <c r="C86" i="1"/>
  <c r="S86" i="1"/>
  <c r="A86" i="1" s="1"/>
  <c r="U71" i="13" l="1"/>
  <c r="T71" i="13"/>
  <c r="X70" i="13"/>
  <c r="O84" i="1" s="1"/>
  <c r="M84" i="1"/>
  <c r="K84" i="1"/>
  <c r="H87" i="1"/>
  <c r="C87" i="1"/>
  <c r="S87" i="1"/>
  <c r="A87" i="1" s="1"/>
  <c r="T72" i="13" l="1"/>
  <c r="U72" i="13"/>
  <c r="K85" i="1"/>
  <c r="X71" i="13"/>
  <c r="M85" i="1"/>
  <c r="H88" i="1"/>
  <c r="C88" i="1"/>
  <c r="S88" i="1"/>
  <c r="A88" i="1" s="1"/>
  <c r="O85" i="1" l="1"/>
  <c r="K86" i="1"/>
  <c r="X72" i="13"/>
  <c r="M86" i="1"/>
  <c r="U73" i="13"/>
  <c r="T73" i="13"/>
  <c r="C89" i="1"/>
  <c r="H89" i="1"/>
  <c r="S89" i="1"/>
  <c r="A89" i="1" s="1"/>
  <c r="O86" i="1" l="1"/>
  <c r="T74" i="13"/>
  <c r="U74" i="13"/>
  <c r="K87" i="1"/>
  <c r="X73" i="13"/>
  <c r="O87" i="1" s="1"/>
  <c r="M87" i="1"/>
  <c r="H90" i="1"/>
  <c r="C90" i="1"/>
  <c r="S90" i="1"/>
  <c r="A90" i="1" s="1"/>
  <c r="X74" i="13" l="1"/>
  <c r="M88" i="1"/>
  <c r="K88" i="1"/>
  <c r="U75" i="13"/>
  <c r="T75" i="13"/>
  <c r="H91" i="1"/>
  <c r="C91" i="1"/>
  <c r="S91" i="1"/>
  <c r="A91" i="1" s="1"/>
  <c r="O88" i="1" l="1"/>
  <c r="U76" i="13"/>
  <c r="T76" i="13"/>
  <c r="X75" i="13"/>
  <c r="K89" i="1"/>
  <c r="M89" i="1"/>
  <c r="C92" i="1"/>
  <c r="H92" i="1"/>
  <c r="S92" i="1"/>
  <c r="A92" i="1" s="1"/>
  <c r="O89" i="1" l="1"/>
  <c r="U77" i="13"/>
  <c r="T77" i="13"/>
  <c r="M90" i="1"/>
  <c r="X76" i="13"/>
  <c r="O90" i="1" s="1"/>
  <c r="K90" i="1"/>
  <c r="H93" i="1"/>
  <c r="C93" i="1"/>
  <c r="S93" i="1"/>
  <c r="A93" i="1" s="1"/>
  <c r="T78" i="13" l="1"/>
  <c r="U78" i="13"/>
  <c r="X77" i="13"/>
  <c r="M91" i="1"/>
  <c r="K91" i="1"/>
  <c r="H94" i="1"/>
  <c r="C94" i="1"/>
  <c r="S94" i="1"/>
  <c r="A94" i="1" s="1"/>
  <c r="O91" i="1" l="1"/>
  <c r="M92" i="1"/>
  <c r="X78" i="13"/>
  <c r="K92" i="1"/>
  <c r="T79" i="13"/>
  <c r="U79" i="13"/>
  <c r="H95" i="1"/>
  <c r="C95" i="1"/>
  <c r="S95" i="1"/>
  <c r="A95" i="1" s="1"/>
  <c r="O92" i="1" l="1"/>
  <c r="M93" i="1"/>
  <c r="X79" i="13"/>
  <c r="O93" i="1" s="1"/>
  <c r="K93" i="1"/>
  <c r="U80" i="13"/>
  <c r="T80" i="13"/>
  <c r="S96" i="1"/>
  <c r="A96" i="1" s="1"/>
  <c r="H96" i="1"/>
  <c r="C96" i="1"/>
  <c r="U81" i="13" l="1"/>
  <c r="T81" i="13"/>
  <c r="M94" i="1"/>
  <c r="K94" i="1"/>
  <c r="X80" i="13"/>
  <c r="H97" i="1"/>
  <c r="C97" i="1"/>
  <c r="S97" i="1"/>
  <c r="A97" i="1" s="1"/>
  <c r="O94" i="1" l="1"/>
  <c r="U82" i="13"/>
  <c r="T82" i="13"/>
  <c r="M95" i="1"/>
  <c r="K95" i="1"/>
  <c r="X81" i="13"/>
  <c r="O95" i="1" s="1"/>
  <c r="S98" i="1"/>
  <c r="A98" i="1" s="1"/>
  <c r="H98" i="1"/>
  <c r="C98" i="1"/>
  <c r="T83" i="13" l="1"/>
  <c r="U83" i="13"/>
  <c r="X82" i="13"/>
  <c r="O96" i="1" s="1"/>
  <c r="M96" i="1"/>
  <c r="K96" i="1"/>
  <c r="C99" i="1"/>
  <c r="H99" i="1"/>
  <c r="S99" i="1"/>
  <c r="A99" i="1" s="1"/>
  <c r="M97" i="1" l="1"/>
  <c r="K97" i="1"/>
  <c r="X83" i="13"/>
  <c r="U84" i="13"/>
  <c r="T84" i="13"/>
  <c r="H100" i="1"/>
  <c r="C100" i="1"/>
  <c r="S100" i="1"/>
  <c r="A100" i="1" s="1"/>
  <c r="O97" i="1" l="1"/>
  <c r="X84" i="13"/>
  <c r="O98" i="1" s="1"/>
  <c r="M98" i="1"/>
  <c r="K98" i="1"/>
  <c r="T85" i="13"/>
  <c r="U85" i="13"/>
  <c r="H101" i="1"/>
  <c r="C101" i="1"/>
  <c r="S101" i="1"/>
  <c r="A101" i="1" s="1"/>
  <c r="U86" i="13" l="1"/>
  <c r="T86" i="13"/>
  <c r="X85" i="13"/>
  <c r="M99" i="1"/>
  <c r="K99" i="1"/>
  <c r="H102" i="1"/>
  <c r="C102" i="1"/>
  <c r="S102" i="1"/>
  <c r="A102" i="1" s="1"/>
  <c r="O99" i="1" l="1"/>
  <c r="T87" i="13"/>
  <c r="U87" i="13"/>
  <c r="X86" i="13"/>
  <c r="K100" i="1"/>
  <c r="M100" i="1"/>
  <c r="H103" i="1"/>
  <c r="C103" i="1"/>
  <c r="S103" i="1"/>
  <c r="A103" i="1" s="1"/>
  <c r="O100" i="1" l="1"/>
  <c r="M101" i="1"/>
  <c r="K101" i="1"/>
  <c r="X87" i="13"/>
  <c r="U88" i="13"/>
  <c r="T88" i="13"/>
  <c r="H104" i="1"/>
  <c r="C104" i="1"/>
  <c r="S104" i="1"/>
  <c r="A104" i="1" s="1"/>
  <c r="O101" i="1" l="1"/>
  <c r="U89" i="13"/>
  <c r="T89" i="13"/>
  <c r="X88" i="13"/>
  <c r="M102" i="1"/>
  <c r="K102" i="1"/>
  <c r="H105" i="1"/>
  <c r="C105" i="1"/>
  <c r="S105" i="1"/>
  <c r="A105" i="1" s="1"/>
  <c r="O102" i="1" l="1"/>
  <c r="U90" i="13"/>
  <c r="T90" i="13"/>
  <c r="M103" i="1"/>
  <c r="K103" i="1"/>
  <c r="X89" i="13"/>
  <c r="H106" i="1"/>
  <c r="S106" i="1"/>
  <c r="A106" i="1" s="1"/>
  <c r="C106" i="1"/>
  <c r="O103" i="1" l="1"/>
  <c r="U91" i="13"/>
  <c r="T91" i="13"/>
  <c r="K104" i="1"/>
  <c r="M104" i="1"/>
  <c r="X90" i="13"/>
  <c r="O104" i="1" s="1"/>
  <c r="H107" i="1"/>
  <c r="S107" i="1"/>
  <c r="A107" i="1" s="1"/>
  <c r="C107" i="1"/>
  <c r="U92" i="13" l="1"/>
  <c r="T92" i="13"/>
  <c r="M105" i="1"/>
  <c r="X91" i="13"/>
  <c r="K105" i="1"/>
  <c r="H108" i="1"/>
  <c r="C108" i="1"/>
  <c r="S108" i="1"/>
  <c r="A108" i="1" s="1"/>
  <c r="O105" i="1" l="1"/>
  <c r="U93" i="13"/>
  <c r="T93" i="13"/>
  <c r="M106" i="1"/>
  <c r="K106" i="1"/>
  <c r="X92" i="13"/>
  <c r="O106" i="1" s="1"/>
  <c r="C109" i="1"/>
  <c r="S109" i="1"/>
  <c r="A109" i="1" s="1"/>
  <c r="H109" i="1"/>
  <c r="U94" i="13" l="1"/>
  <c r="T94" i="13"/>
  <c r="K107" i="1"/>
  <c r="M107" i="1"/>
  <c r="X93" i="13"/>
  <c r="H110" i="1"/>
  <c r="C110" i="1"/>
  <c r="S110" i="1"/>
  <c r="A110" i="1" s="1"/>
  <c r="O107" i="1" l="1"/>
  <c r="U95" i="13"/>
  <c r="T95" i="13"/>
  <c r="X94" i="13"/>
  <c r="O108" i="1" s="1"/>
  <c r="M108" i="1"/>
  <c r="K108" i="1"/>
  <c r="H111" i="1"/>
  <c r="C111" i="1"/>
  <c r="S111" i="1"/>
  <c r="A111" i="1" s="1"/>
  <c r="T96" i="13" l="1"/>
  <c r="U96" i="13"/>
  <c r="M109" i="1"/>
  <c r="K109" i="1"/>
  <c r="X95" i="13"/>
  <c r="O109" i="1" s="1"/>
  <c r="H112" i="1"/>
  <c r="C112" i="1"/>
  <c r="S112" i="1"/>
  <c r="A112" i="1" s="1"/>
  <c r="M110" i="1" l="1"/>
  <c r="X96" i="13"/>
  <c r="O110" i="1" s="1"/>
  <c r="K110" i="1"/>
  <c r="U97" i="13"/>
  <c r="T97" i="13"/>
  <c r="C113" i="1"/>
  <c r="H113" i="1"/>
  <c r="S113" i="1"/>
  <c r="A113" i="1" s="1"/>
  <c r="T98" i="13" l="1"/>
  <c r="U98" i="13"/>
  <c r="K111" i="1"/>
  <c r="X97" i="13"/>
  <c r="M111" i="1"/>
  <c r="H114" i="1"/>
  <c r="S114" i="1"/>
  <c r="A114" i="1" s="1"/>
  <c r="C114" i="1"/>
  <c r="O111" i="1" l="1"/>
  <c r="M112" i="1"/>
  <c r="X98" i="13"/>
  <c r="O112" i="1" s="1"/>
  <c r="K112" i="1"/>
  <c r="T99" i="13"/>
  <c r="U99" i="13"/>
  <c r="X99" i="13" l="1"/>
  <c r="K113" i="1"/>
  <c r="M113" i="1"/>
  <c r="T100" i="13"/>
  <c r="U100" i="13"/>
  <c r="O113" i="1" l="1"/>
  <c r="M114" i="1"/>
  <c r="X100" i="13"/>
  <c r="Y2" i="13" s="1"/>
  <c r="K114" i="1"/>
  <c r="O114" i="1" l="1"/>
  <c r="O1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21nishikawas</author>
  </authors>
  <commentList>
    <comment ref="C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新軽減率・非軽減率が変わった場合、C列とF列に記入の上、「入力」シートの説明文も変えてください（特定の年のところに書き加えていくことになるかと思います）。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延滞金発生状況一覧表CSVデータ" type="6" refreshedVersion="3" background="1" saveData="1">
    <textPr codePage="869" sourceFile="C:\Documents and Settings\Chousyu19\デスクトップ\延滞金発生状況一覧表CSVデータ.csv" tab="0" comma="1">
      <textFields count="19">
        <textField/>
        <textField/>
        <textField/>
        <textField type="text"/>
        <textField type="text"/>
        <textField/>
        <textField/>
        <textField/>
        <textField/>
        <textField type="YMD"/>
        <textField type="YMD"/>
        <textField/>
        <textField type="YMD"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<sst xmlns="http://schemas.openxmlformats.org/spreadsheetml/2006/main" count="115" uniqueCount="77">
  <si>
    <t>労働保険番号</t>
    <rPh sb="0" eb="2">
      <t>ロウドウ</t>
    </rPh>
    <rPh sb="2" eb="4">
      <t>ホケン</t>
    </rPh>
    <rPh sb="4" eb="6">
      <t>バンゴウ</t>
    </rPh>
    <phoneticPr fontId="1"/>
  </si>
  <si>
    <t>事業主の名称</t>
    <rPh sb="0" eb="3">
      <t>ジギョウヌシ</t>
    </rPh>
    <rPh sb="4" eb="6">
      <t>メイショウ</t>
    </rPh>
    <phoneticPr fontId="1"/>
  </si>
  <si>
    <t>徴定年度</t>
    <rPh sb="0" eb="2">
      <t>チョウテイ</t>
    </rPh>
    <rPh sb="2" eb="4">
      <t>ネンド</t>
    </rPh>
    <phoneticPr fontId="1"/>
  </si>
  <si>
    <t>徴定区分</t>
    <rPh sb="0" eb="2">
      <t>チョウテイ</t>
    </rPh>
    <rPh sb="2" eb="4">
      <t>クブン</t>
    </rPh>
    <phoneticPr fontId="1"/>
  </si>
  <si>
    <t>認決区分</t>
    <rPh sb="0" eb="1">
      <t>ニン</t>
    </rPh>
    <rPh sb="1" eb="2">
      <t>ケツ</t>
    </rPh>
    <rPh sb="2" eb="4">
      <t>クブン</t>
    </rPh>
    <phoneticPr fontId="1"/>
  </si>
  <si>
    <t>科目</t>
    <rPh sb="0" eb="2">
      <t>カモク</t>
    </rPh>
    <phoneticPr fontId="1"/>
  </si>
  <si>
    <t>法定納期限</t>
    <rPh sb="0" eb="2">
      <t>ホウテイ</t>
    </rPh>
    <rPh sb="2" eb="4">
      <t>ノウキ</t>
    </rPh>
    <rPh sb="4" eb="5">
      <t>ゲン</t>
    </rPh>
    <phoneticPr fontId="1"/>
  </si>
  <si>
    <t>指定納期限</t>
    <rPh sb="0" eb="2">
      <t>シテイ</t>
    </rPh>
    <rPh sb="2" eb="4">
      <t>ノウキ</t>
    </rPh>
    <rPh sb="4" eb="5">
      <t>ゲン</t>
    </rPh>
    <phoneticPr fontId="1"/>
  </si>
  <si>
    <t>徴収決定額</t>
    <rPh sb="0" eb="2">
      <t>チョウシュウ</t>
    </rPh>
    <rPh sb="2" eb="4">
      <t>ケッテイ</t>
    </rPh>
    <rPh sb="4" eb="5">
      <t>ガク</t>
    </rPh>
    <phoneticPr fontId="1"/>
  </si>
  <si>
    <t>納付日</t>
    <rPh sb="0" eb="2">
      <t>ノウフ</t>
    </rPh>
    <rPh sb="2" eb="3">
      <t>ビ</t>
    </rPh>
    <phoneticPr fontId="1"/>
  </si>
  <si>
    <t>納付金額</t>
    <rPh sb="0" eb="2">
      <t>ノウフ</t>
    </rPh>
    <rPh sb="2" eb="4">
      <t>キンガク</t>
    </rPh>
    <phoneticPr fontId="1"/>
  </si>
  <si>
    <t>収納未済額</t>
    <rPh sb="0" eb="2">
      <t>シュウノウ</t>
    </rPh>
    <rPh sb="2" eb="4">
      <t>ミサイ</t>
    </rPh>
    <rPh sb="4" eb="5">
      <t>ガク</t>
    </rPh>
    <phoneticPr fontId="1"/>
  </si>
  <si>
    <t>延滞日数</t>
    <rPh sb="0" eb="2">
      <t>エンタイ</t>
    </rPh>
    <rPh sb="2" eb="4">
      <t>ニッスウ</t>
    </rPh>
    <phoneticPr fontId="1"/>
  </si>
  <si>
    <t>延滞金額</t>
    <rPh sb="0" eb="2">
      <t>エンタイ</t>
    </rPh>
    <rPh sb="2" eb="4">
      <t>キンガク</t>
    </rPh>
    <phoneticPr fontId="1"/>
  </si>
  <si>
    <t>合計額</t>
    <rPh sb="0" eb="2">
      <t>ゴウケイ</t>
    </rPh>
    <rPh sb="2" eb="3">
      <t>ガク</t>
    </rPh>
    <phoneticPr fontId="1"/>
  </si>
  <si>
    <t>適用基本情報</t>
    <rPh sb="0" eb="2">
      <t>テキヨウ</t>
    </rPh>
    <rPh sb="2" eb="4">
      <t>キホン</t>
    </rPh>
    <rPh sb="4" eb="6">
      <t>ジョウホウ</t>
    </rPh>
    <phoneticPr fontId="1"/>
  </si>
  <si>
    <t>LICC0331R01</t>
    <phoneticPr fontId="1"/>
  </si>
  <si>
    <t>(100円未満切捨て)</t>
    <rPh sb="4" eb="5">
      <t>エン</t>
    </rPh>
    <rPh sb="5" eb="7">
      <t>ミマン</t>
    </rPh>
    <rPh sb="7" eb="8">
      <t>キ</t>
    </rPh>
    <rPh sb="8" eb="9">
      <t>ス</t>
    </rPh>
    <phoneticPr fontId="1"/>
  </si>
  <si>
    <t>延　滞　金　明　細　書</t>
    <rPh sb="0" eb="1">
      <t>エン</t>
    </rPh>
    <rPh sb="2" eb="3">
      <t>トドコオ</t>
    </rPh>
    <rPh sb="4" eb="5">
      <t>キン</t>
    </rPh>
    <rPh sb="6" eb="7">
      <t>アキラ</t>
    </rPh>
    <rPh sb="8" eb="9">
      <t>ホソ</t>
    </rPh>
    <rPh sb="10" eb="11">
      <t>ショ</t>
    </rPh>
    <phoneticPr fontId="1"/>
  </si>
  <si>
    <t xml:space="preserve">延滞金明細
</t>
    <rPh sb="0" eb="2">
      <t>エンタイ</t>
    </rPh>
    <rPh sb="2" eb="3">
      <t>キン</t>
    </rPh>
    <rPh sb="3" eb="5">
      <t>メイサイ</t>
    </rPh>
    <phoneticPr fontId="1"/>
  </si>
  <si>
    <t>滞納債権情報</t>
    <rPh sb="0" eb="2">
      <t>タイノウ</t>
    </rPh>
    <rPh sb="2" eb="4">
      <t>サイケン</t>
    </rPh>
    <rPh sb="4" eb="6">
      <t>ジョウホウ</t>
    </rPh>
    <phoneticPr fontId="1"/>
  </si>
  <si>
    <t>利率(年利)</t>
    <rPh sb="0" eb="2">
      <t>リリツ</t>
    </rPh>
    <rPh sb="3" eb="5">
      <t>ネンリ</t>
    </rPh>
    <phoneticPr fontId="1"/>
  </si>
  <si>
    <t>府県</t>
    <rPh sb="0" eb="2">
      <t>フケン</t>
    </rPh>
    <phoneticPr fontId="2"/>
  </si>
  <si>
    <t>所掌</t>
    <rPh sb="0" eb="2">
      <t>ショショウ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</si>
  <si>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</si>
  <si>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</si>
  <si>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枝番号</t>
    <rPh sb="0" eb="1">
      <t>エダ</t>
    </rPh>
    <rPh sb="1" eb="3">
      <t>バンゴウ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</si>
  <si>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</si>
  <si>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</si>
  <si>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法定納期</t>
    <rPh sb="0" eb="2">
      <t>ホウテイ</t>
    </rPh>
    <rPh sb="2" eb="4">
      <t>ノウキ</t>
    </rPh>
    <phoneticPr fontId="2"/>
  </si>
  <si>
    <t>指定納期</t>
    <rPh sb="0" eb="2">
      <t>シテイ</t>
    </rPh>
    <rPh sb="2" eb="4">
      <t>ノウキ</t>
    </rPh>
    <phoneticPr fontId="2"/>
  </si>
  <si>
    <t>徴定金額</t>
    <rPh sb="0" eb="2">
      <t>チョウテイ</t>
    </rPh>
    <rPh sb="2" eb="4">
      <t>キンガク</t>
    </rPh>
    <phoneticPr fontId="2"/>
  </si>
  <si>
    <t>納付日</t>
    <rPh sb="0" eb="2">
      <t>ノウフ</t>
    </rPh>
    <rPh sb="2" eb="3">
      <t>ビ</t>
    </rPh>
    <phoneticPr fontId="2"/>
  </si>
  <si>
    <t>納付金額</t>
    <rPh sb="0" eb="2">
      <t>ノウフ</t>
    </rPh>
    <rPh sb="2" eb="4">
      <t>キンガク</t>
    </rPh>
    <phoneticPr fontId="2"/>
  </si>
  <si>
    <t>延滞日数</t>
    <rPh sb="0" eb="2">
      <t>エンタイ</t>
    </rPh>
    <rPh sb="2" eb="4">
      <t>ニッスウ</t>
    </rPh>
    <phoneticPr fontId="2"/>
  </si>
  <si>
    <t>利率</t>
    <rPh sb="0" eb="2">
      <t>リリツ</t>
    </rPh>
    <phoneticPr fontId="2"/>
  </si>
  <si>
    <t>延滞金額</t>
    <rPh sb="0" eb="2">
      <t>エンタイ</t>
    </rPh>
    <rPh sb="2" eb="4">
      <t>キンガク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</si>
  <si>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</si>
  <si>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認決区分</t>
    <rPh sb="0" eb="1">
      <t>ニン</t>
    </rPh>
    <rPh sb="1" eb="2">
      <t>ケツ</t>
    </rPh>
    <rPh sb="2" eb="4">
      <t>クブン</t>
    </rPh>
    <phoneticPr fontId="2"/>
  </si>
  <si>
    <t>科目</t>
    <rPh sb="0" eb="2">
      <t>カモク</t>
    </rPh>
    <phoneticPr fontId="2"/>
  </si>
  <si>
    <t>事業場名称</t>
    <rPh sb="0" eb="3">
      <t>ジギョウジョウ</t>
    </rPh>
    <rPh sb="3" eb="4">
      <t>メイ</t>
    </rPh>
    <rPh sb="4" eb="5">
      <t>ショウ</t>
    </rPh>
    <phoneticPr fontId="2"/>
  </si>
  <si>
    <t>認決</t>
    <rPh sb="0" eb="1">
      <t>ニン</t>
    </rPh>
    <rPh sb="1" eb="2">
      <t>ケツ</t>
    </rPh>
    <phoneticPr fontId="2"/>
  </si>
  <si>
    <t>合計額</t>
    <rPh sb="0" eb="2">
      <t>ゴウケイ</t>
    </rPh>
    <rPh sb="2" eb="3">
      <t>ガク</t>
    </rPh>
    <phoneticPr fontId="2"/>
  </si>
  <si>
    <t>軽減利率</t>
    <rPh sb="0" eb="2">
      <t>ケイゲン</t>
    </rPh>
    <rPh sb="2" eb="4">
      <t>リリツ</t>
    </rPh>
    <phoneticPr fontId="2"/>
  </si>
  <si>
    <t>年（年初日）</t>
    <rPh sb="0" eb="1">
      <t>ネン</t>
    </rPh>
    <rPh sb="2" eb="4">
      <t>ネンショ</t>
    </rPh>
    <rPh sb="4" eb="5">
      <t>ビ</t>
    </rPh>
    <phoneticPr fontId="2"/>
  </si>
  <si>
    <t>法定納期翌日から2ヶ月後</t>
    <rPh sb="0" eb="2">
      <t>ホウテイ</t>
    </rPh>
    <rPh sb="2" eb="4">
      <t>ノウキ</t>
    </rPh>
    <rPh sb="4" eb="6">
      <t>ヨクジツ</t>
    </rPh>
    <rPh sb="10" eb="12">
      <t>ゲツゴ</t>
    </rPh>
    <phoneticPr fontId="2"/>
  </si>
  <si>
    <t>法定納期翌日</t>
    <rPh sb="0" eb="2">
      <t>ホウテイ</t>
    </rPh>
    <rPh sb="2" eb="4">
      <t>ノウキ</t>
    </rPh>
    <rPh sb="4" eb="6">
      <t>ヨクジツ</t>
    </rPh>
    <phoneticPr fontId="2"/>
  </si>
  <si>
    <t>-</t>
    <phoneticPr fontId="2"/>
  </si>
  <si>
    <t>収納未済額</t>
    <rPh sb="0" eb="2">
      <t>シュウノウ</t>
    </rPh>
    <rPh sb="2" eb="4">
      <t>ミサイ</t>
    </rPh>
    <rPh sb="4" eb="5">
      <t>ガク</t>
    </rPh>
    <phoneticPr fontId="2"/>
  </si>
  <si>
    <t>法定納期限</t>
    <rPh sb="0" eb="2">
      <t>ホウテイ</t>
    </rPh>
    <rPh sb="2" eb="5">
      <t>ノウキゲン</t>
    </rPh>
    <phoneticPr fontId="2"/>
  </si>
  <si>
    <t>指定納期限</t>
    <rPh sb="0" eb="2">
      <t>シテイ</t>
    </rPh>
    <rPh sb="2" eb="5">
      <t>ノウキゲン</t>
    </rPh>
    <phoneticPr fontId="2"/>
  </si>
  <si>
    <t>事業主の名称</t>
    <rPh sb="0" eb="3">
      <t>ジギョウヌシ</t>
    </rPh>
    <rPh sb="4" eb="6">
      <t>メイショウ</t>
    </rPh>
    <phoneticPr fontId="2"/>
  </si>
  <si>
    <t>徴定年度</t>
    <rPh sb="0" eb="2">
      <t>チョウテイ</t>
    </rPh>
    <rPh sb="2" eb="4">
      <t>ネンド</t>
    </rPh>
    <phoneticPr fontId="2"/>
  </si>
  <si>
    <t>徴定区分</t>
    <rPh sb="0" eb="2">
      <t>チョウテイ</t>
    </rPh>
    <rPh sb="2" eb="4">
      <t>クブン</t>
    </rPh>
    <phoneticPr fontId="2"/>
  </si>
  <si>
    <t>延滞金算定基礎額（1,000円未満切捨）</t>
    <rPh sb="0" eb="2">
      <t>エンタイ</t>
    </rPh>
    <rPh sb="2" eb="3">
      <t>キン</t>
    </rPh>
    <rPh sb="3" eb="5">
      <t>サンテイ</t>
    </rPh>
    <rPh sb="5" eb="7">
      <t>キソ</t>
    </rPh>
    <rPh sb="7" eb="8">
      <t>ガク</t>
    </rPh>
    <rPh sb="14" eb="15">
      <t>エン</t>
    </rPh>
    <rPh sb="15" eb="17">
      <t>ミマン</t>
    </rPh>
    <rPh sb="17" eb="18">
      <t>キ</t>
    </rPh>
    <rPh sb="18" eb="19">
      <t>ス</t>
    </rPh>
    <phoneticPr fontId="2"/>
  </si>
  <si>
    <t>　　</t>
    <phoneticPr fontId="2"/>
  </si>
  <si>
    <t>商業手形+4％</t>
    <rPh sb="0" eb="2">
      <t>ショウギョウ</t>
    </rPh>
    <rPh sb="2" eb="4">
      <t>テガタ</t>
    </rPh>
    <phoneticPr fontId="2"/>
  </si>
  <si>
    <t>27.1.1以降</t>
    <rPh sb="6" eb="8">
      <t>イコウ</t>
    </rPh>
    <phoneticPr fontId="2"/>
  </si>
  <si>
    <t>旧軽減率</t>
    <rPh sb="0" eb="1">
      <t>キュウ</t>
    </rPh>
    <rPh sb="1" eb="3">
      <t>ケイゲン</t>
    </rPh>
    <rPh sb="3" eb="4">
      <t>リツ</t>
    </rPh>
    <phoneticPr fontId="2"/>
  </si>
  <si>
    <t>新軽減率</t>
    <rPh sb="0" eb="1">
      <t>シン</t>
    </rPh>
    <rPh sb="1" eb="3">
      <t>ケイゲン</t>
    </rPh>
    <rPh sb="3" eb="4">
      <t>リツ</t>
    </rPh>
    <phoneticPr fontId="2"/>
  </si>
  <si>
    <t>非軽減率</t>
    <rPh sb="0" eb="1">
      <t>ヒ</t>
    </rPh>
    <rPh sb="1" eb="3">
      <t>ケイゲン</t>
    </rPh>
    <rPh sb="3" eb="4">
      <t>リツ</t>
    </rPh>
    <phoneticPr fontId="2"/>
  </si>
  <si>
    <t>-</t>
    <phoneticPr fontId="2"/>
  </si>
  <si>
    <t>軽減率期間が年をまたぐ場合</t>
    <rPh sb="0" eb="2">
      <t>ケイゲン</t>
    </rPh>
    <rPh sb="2" eb="3">
      <t>リツ</t>
    </rPh>
    <rPh sb="3" eb="5">
      <t>キカン</t>
    </rPh>
    <rPh sb="6" eb="7">
      <t>トシ</t>
    </rPh>
    <rPh sb="11" eb="13">
      <t>バアイ</t>
    </rPh>
    <phoneticPr fontId="2"/>
  </si>
  <si>
    <t>法定納期</t>
    <rPh sb="0" eb="2">
      <t>ホウテイ</t>
    </rPh>
    <rPh sb="2" eb="4">
      <t>ノウキ</t>
    </rPh>
    <phoneticPr fontId="2"/>
  </si>
  <si>
    <t>料率切替日</t>
    <rPh sb="0" eb="1">
      <t>リョウ</t>
    </rPh>
    <rPh sb="1" eb="2">
      <t>リツ</t>
    </rPh>
    <rPh sb="2" eb="3">
      <t>キ</t>
    </rPh>
    <rPh sb="3" eb="4">
      <t>カ</t>
    </rPh>
    <rPh sb="4" eb="5">
      <t>ビ</t>
    </rPh>
    <phoneticPr fontId="2"/>
  </si>
  <si>
    <t>入力した納付日</t>
    <rPh sb="0" eb="2">
      <t>ニュウリョク</t>
    </rPh>
    <rPh sb="4" eb="6">
      <t>ノウフ</t>
    </rPh>
    <rPh sb="6" eb="7">
      <t>ビ</t>
    </rPh>
    <phoneticPr fontId="2"/>
  </si>
  <si>
    <t>入力した納付金額</t>
    <rPh sb="0" eb="2">
      <t>ニュウリョク</t>
    </rPh>
    <rPh sb="4" eb="6">
      <t>ノウフ</t>
    </rPh>
    <rPh sb="6" eb="8">
      <t>キンガク</t>
    </rPh>
    <phoneticPr fontId="2"/>
  </si>
  <si>
    <t>新料率計算用の納付日</t>
    <rPh sb="0" eb="1">
      <t>シン</t>
    </rPh>
    <rPh sb="1" eb="3">
      <t>リョウリツ</t>
    </rPh>
    <rPh sb="3" eb="5">
      <t>ケイサン</t>
    </rPh>
    <rPh sb="5" eb="6">
      <t>ヨウ</t>
    </rPh>
    <rPh sb="7" eb="9">
      <t>ノウフ</t>
    </rPh>
    <rPh sb="9" eb="10">
      <t>ビ</t>
    </rPh>
    <phoneticPr fontId="2"/>
  </si>
  <si>
    <t>新料率用納付金額</t>
    <rPh sb="0" eb="1">
      <t>シン</t>
    </rPh>
    <rPh sb="1" eb="3">
      <t>リョウリツ</t>
    </rPh>
    <rPh sb="3" eb="4">
      <t>ヨウ</t>
    </rPh>
    <rPh sb="4" eb="6">
      <t>ノウフ</t>
    </rPh>
    <rPh sb="6" eb="8">
      <t>キンガク</t>
    </rPh>
    <phoneticPr fontId="2"/>
  </si>
  <si>
    <t>軽減用納付金額</t>
    <rPh sb="0" eb="2">
      <t>ケイゲン</t>
    </rPh>
    <rPh sb="2" eb="3">
      <t>ヨウ</t>
    </rPh>
    <rPh sb="3" eb="5">
      <t>ノウフ</t>
    </rPh>
    <rPh sb="5" eb="7">
      <t>キンガク</t>
    </rPh>
    <phoneticPr fontId="2"/>
  </si>
  <si>
    <t>軽減率計算用の納付日</t>
    <rPh sb="0" eb="2">
      <t>ケイゲン</t>
    </rPh>
    <rPh sb="2" eb="3">
      <t>リツ</t>
    </rPh>
    <rPh sb="3" eb="6">
      <t>ケイサンヨウ</t>
    </rPh>
    <rPh sb="7" eb="9">
      <t>ノウフ</t>
    </rPh>
    <rPh sb="9" eb="10">
      <t>ビ</t>
    </rPh>
    <phoneticPr fontId="2"/>
  </si>
  <si>
    <t>日付抽出</t>
    <rPh sb="0" eb="2">
      <t>ヒヅケ</t>
    </rPh>
    <rPh sb="2" eb="4">
      <t>チュウシュツ</t>
    </rPh>
    <phoneticPr fontId="1"/>
  </si>
  <si>
    <t>文字列化</t>
    <rPh sb="0" eb="3">
      <t>モジレツ</t>
    </rPh>
    <rPh sb="3" eb="4">
      <t>カ</t>
    </rPh>
    <phoneticPr fontId="1"/>
  </si>
  <si>
    <t>()追加</t>
    <rPh sb="2" eb="4">
      <t>ツイカ</t>
    </rPh>
    <phoneticPr fontId="1"/>
  </si>
  <si>
    <t>軽減率</t>
    <rPh sb="0" eb="2">
      <t>ケイゲン</t>
    </rPh>
    <rPh sb="2" eb="3">
      <t>リツ</t>
    </rPh>
    <phoneticPr fontId="2"/>
  </si>
  <si>
    <t>財務大臣+8.3％</t>
    <rPh sb="0" eb="2">
      <t>ザイム</t>
    </rPh>
    <rPh sb="2" eb="4">
      <t>ダイジン</t>
    </rPh>
    <phoneticPr fontId="2"/>
  </si>
  <si>
    <t>財務大臣+2％</t>
    <rPh sb="0" eb="2">
      <t>ザイム</t>
    </rPh>
    <rPh sb="2" eb="4">
      <t>ダイジン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</si>
</sst>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.0_ "/>
    <numFmt numFmtId="178" formatCode="#,##0_);[Red]\(#,##0\)"/>
    <numFmt numFmtId="179" formatCode="0.0_);[Red]\(0.0\)"/>
    <numFmt numFmtId="180" formatCode="0_);[Red]\(0\)"/>
    <numFmt numFmtId="181" formatCode="00"/>
    <numFmt numFmtId="182" formatCode="[$-411]ge\.m\.d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 indent="1"/>
    </xf>
    <xf numFmtId="176" fontId="4" fillId="0" borderId="5" xfId="0" applyNumberFormat="1" applyFont="1" applyBorder="1" applyAlignment="1">
      <alignment horizontal="right" vertical="center" indent="1"/>
    </xf>
    <xf numFmtId="176" fontId="4" fillId="0" borderId="6" xfId="0" applyNumberFormat="1" applyFont="1" applyBorder="1" applyAlignment="1">
      <alignment horizontal="right" vertical="center" indent="1"/>
    </xf>
    <xf numFmtId="176" fontId="4" fillId="0" borderId="7" xfId="0" applyNumberFormat="1" applyFont="1" applyBorder="1" applyAlignment="1">
      <alignment horizontal="right" vertical="center" indent="1"/>
    </xf>
    <xf numFmtId="57" fontId="0" fillId="0" borderId="0" xfId="0" applyNumberFormat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57" fontId="0" fillId="0" borderId="8" xfId="0" applyNumberFormat="1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76" fontId="0" fillId="0" borderId="8" xfId="0" applyNumberFormat="1" applyBorder="1">
      <alignment vertical="center"/>
    </xf>
    <xf numFmtId="49" fontId="0" fillId="0" borderId="8" xfId="0" applyNumberFormat="1" applyBorder="1">
      <alignment vertical="center"/>
    </xf>
    <xf numFmtId="57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57" fontId="0" fillId="0" borderId="0" xfId="0" applyNumberFormat="1" applyBorder="1">
      <alignment vertical="center"/>
    </xf>
    <xf numFmtId="176" fontId="0" fillId="0" borderId="11" xfId="0" applyNumberFormat="1" applyBorder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81" fontId="0" fillId="0" borderId="8" xfId="0" applyNumberFormat="1" applyBorder="1" applyAlignment="1">
      <alignment horizontal="center" vertical="center" shrinkToFit="1"/>
    </xf>
    <xf numFmtId="181" fontId="0" fillId="0" borderId="0" xfId="0" applyNumberFormat="1" applyBorder="1">
      <alignment vertical="center"/>
    </xf>
    <xf numFmtId="181" fontId="0" fillId="0" borderId="0" xfId="0" applyNumberFormat="1">
      <alignment vertical="center"/>
    </xf>
    <xf numFmtId="57" fontId="7" fillId="2" borderId="8" xfId="0" applyNumberFormat="1" applyFont="1" applyFill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9" fontId="0" fillId="2" borderId="0" xfId="0" applyNumberFormat="1" applyFill="1">
      <alignment vertical="center"/>
    </xf>
    <xf numFmtId="0" fontId="0" fillId="2" borderId="0" xfId="0" applyFill="1">
      <alignment vertical="center"/>
    </xf>
    <xf numFmtId="57" fontId="0" fillId="0" borderId="8" xfId="0" applyNumberFormat="1" applyFill="1" applyBorder="1" applyAlignment="1">
      <alignment horizontal="center" vertical="center"/>
    </xf>
    <xf numFmtId="177" fontId="0" fillId="0" borderId="8" xfId="0" applyNumberForma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center" vertical="center"/>
    </xf>
    <xf numFmtId="57" fontId="8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9" fillId="0" borderId="0" xfId="0" applyNumberFormat="1" applyFont="1" applyBorder="1">
      <alignment vertical="center"/>
    </xf>
    <xf numFmtId="57" fontId="0" fillId="0" borderId="0" xfId="0" applyNumberFormat="1" applyFill="1">
      <alignment vertical="center"/>
    </xf>
    <xf numFmtId="57" fontId="0" fillId="3" borderId="0" xfId="0" applyNumberFormat="1" applyFill="1">
      <alignment vertical="center"/>
    </xf>
    <xf numFmtId="57" fontId="0" fillId="0" borderId="0" xfId="0" applyNumberFormat="1" applyFill="1" applyAlignment="1">
      <alignment horizontal="right" vertical="center"/>
    </xf>
    <xf numFmtId="0" fontId="0" fillId="0" borderId="0" xfId="0" applyNumberFormat="1" applyFill="1">
      <alignment vertical="center"/>
    </xf>
    <xf numFmtId="57" fontId="0" fillId="4" borderId="0" xfId="0" applyNumberFormat="1" applyFill="1">
      <alignment vertical="center"/>
    </xf>
    <xf numFmtId="57" fontId="7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57" fontId="0" fillId="2" borderId="0" xfId="0" applyNumberFormat="1" applyFill="1" applyAlignment="1">
      <alignment horizontal="right" vertical="center"/>
    </xf>
    <xf numFmtId="178" fontId="0" fillId="2" borderId="0" xfId="0" applyNumberFormat="1" applyFill="1">
      <alignment vertical="center"/>
    </xf>
    <xf numFmtId="57" fontId="0" fillId="5" borderId="0" xfId="0" applyNumberFormat="1" applyFill="1" applyAlignment="1">
      <alignment horizontal="center" vertical="center"/>
    </xf>
    <xf numFmtId="38" fontId="0" fillId="5" borderId="0" xfId="1" applyFon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0" fontId="0" fillId="0" borderId="44" xfId="0" applyBorder="1">
      <alignment vertical="center"/>
    </xf>
    <xf numFmtId="57" fontId="0" fillId="0" borderId="0" xfId="0" applyNumberFormat="1" applyAlignment="1">
      <alignment horizontal="right"/>
    </xf>
    <xf numFmtId="57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57" fontId="0" fillId="2" borderId="0" xfId="0" applyNumberFormat="1" applyFill="1" applyAlignment="1">
      <alignment horizontal="left" vertical="center"/>
    </xf>
    <xf numFmtId="0" fontId="0" fillId="0" borderId="16" xfId="0" applyBorder="1">
      <alignment vertical="center"/>
    </xf>
    <xf numFmtId="0" fontId="0" fillId="7" borderId="0" xfId="0" applyFill="1">
      <alignment vertical="center"/>
    </xf>
    <xf numFmtId="57" fontId="0" fillId="0" borderId="8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57" fontId="11" fillId="0" borderId="8" xfId="0" applyNumberFormat="1" applyFont="1" applyFill="1" applyBorder="1">
      <alignment vertical="center"/>
    </xf>
    <xf numFmtId="176" fontId="11" fillId="0" borderId="8" xfId="0" applyNumberFormat="1" applyFont="1" applyFill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57" fontId="0" fillId="0" borderId="8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0" fontId="0" fillId="0" borderId="9" xfId="0" applyFont="1" applyBorder="1">
      <alignment vertical="center"/>
    </xf>
    <xf numFmtId="57" fontId="0" fillId="0" borderId="9" xfId="0" applyNumberFormat="1" applyFont="1" applyBorder="1">
      <alignment vertical="center"/>
    </xf>
    <xf numFmtId="176" fontId="0" fillId="0" borderId="10" xfId="0" applyNumberFormat="1" applyFont="1" applyBorder="1">
      <alignment vertical="center"/>
    </xf>
    <xf numFmtId="0" fontId="0" fillId="0" borderId="0" xfId="0" applyFont="1" applyBorder="1">
      <alignment vertical="center"/>
    </xf>
    <xf numFmtId="57" fontId="0" fillId="0" borderId="0" xfId="0" applyNumberFormat="1" applyFont="1" applyBorder="1">
      <alignment vertical="center"/>
    </xf>
    <xf numFmtId="176" fontId="0" fillId="0" borderId="11" xfId="0" applyNumberFormat="1" applyFont="1" applyBorder="1">
      <alignment vertical="center"/>
    </xf>
    <xf numFmtId="57" fontId="0" fillId="0" borderId="8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7" fontId="4" fillId="0" borderId="14" xfId="0" applyNumberFormat="1" applyFont="1" applyBorder="1" applyAlignment="1">
      <alignment horizontal="right" vertical="center" indent="1"/>
    </xf>
    <xf numFmtId="57" fontId="4" fillId="0" borderId="15" xfId="0" applyNumberFormat="1" applyFont="1" applyBorder="1" applyAlignment="1">
      <alignment horizontal="center" vertical="center"/>
    </xf>
    <xf numFmtId="57" fontId="4" fillId="0" borderId="11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 indent="1"/>
    </xf>
    <xf numFmtId="176" fontId="4" fillId="0" borderId="0" xfId="0" applyNumberFormat="1" applyFont="1" applyBorder="1" applyAlignment="1">
      <alignment horizontal="right" vertical="center" indent="1"/>
    </xf>
    <xf numFmtId="176" fontId="4" fillId="0" borderId="11" xfId="0" applyNumberFormat="1" applyFont="1" applyBorder="1" applyAlignment="1">
      <alignment horizontal="right" vertical="center" indent="1"/>
    </xf>
    <xf numFmtId="176" fontId="4" fillId="0" borderId="14" xfId="0" applyNumberFormat="1" applyFont="1" applyBorder="1" applyAlignment="1">
      <alignment horizontal="right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57" fontId="4" fillId="0" borderId="19" xfId="0" applyNumberFormat="1" applyFont="1" applyBorder="1" applyAlignment="1">
      <alignment horizontal="center" vertical="center"/>
    </xf>
    <xf numFmtId="57" fontId="4" fillId="0" borderId="2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 indent="1"/>
    </xf>
    <xf numFmtId="176" fontId="4" fillId="0" borderId="20" xfId="0" applyNumberFormat="1" applyFont="1" applyBorder="1" applyAlignment="1">
      <alignment horizontal="right" vertical="center" indent="1"/>
    </xf>
    <xf numFmtId="176" fontId="4" fillId="0" borderId="22" xfId="0" applyNumberFormat="1" applyFont="1" applyBorder="1" applyAlignment="1">
      <alignment horizontal="right" vertical="center" indent="1"/>
    </xf>
    <xf numFmtId="176" fontId="4" fillId="0" borderId="23" xfId="0" applyNumberFormat="1" applyFont="1" applyBorder="1" applyAlignment="1">
      <alignment horizontal="right" vertical="center" indent="1"/>
    </xf>
    <xf numFmtId="177" fontId="4" fillId="0" borderId="23" xfId="0" applyNumberFormat="1" applyFont="1" applyBorder="1" applyAlignment="1">
      <alignment horizontal="right" vertical="center" indent="1"/>
    </xf>
    <xf numFmtId="57" fontId="4" fillId="0" borderId="28" xfId="0" applyNumberFormat="1" applyFont="1" applyBorder="1" applyAlignment="1">
      <alignment horizontal="center" vertical="center"/>
    </xf>
    <xf numFmtId="57" fontId="4" fillId="0" borderId="2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 indent="1"/>
    </xf>
    <xf numFmtId="176" fontId="4" fillId="0" borderId="30" xfId="0" applyNumberFormat="1" applyFont="1" applyBorder="1" applyAlignment="1">
      <alignment horizontal="right" vertical="center" indent="1"/>
    </xf>
    <xf numFmtId="0" fontId="4" fillId="0" borderId="27" xfId="0" applyFont="1" applyBorder="1" applyAlignment="1" applyProtection="1">
      <alignment horizontal="center" vertical="center"/>
    </xf>
    <xf numFmtId="57" fontId="4" fillId="0" borderId="31" xfId="0" applyNumberFormat="1" applyFont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indent="1"/>
    </xf>
    <xf numFmtId="176" fontId="4" fillId="0" borderId="9" xfId="0" applyNumberFormat="1" applyFont="1" applyBorder="1" applyAlignment="1">
      <alignment horizontal="right" vertical="center" indent="1"/>
    </xf>
    <xf numFmtId="176" fontId="4" fillId="0" borderId="10" xfId="0" applyNumberFormat="1" applyFont="1" applyBorder="1" applyAlignment="1">
      <alignment horizontal="right" vertical="center" indent="1"/>
    </xf>
    <xf numFmtId="176" fontId="4" fillId="0" borderId="33" xfId="0" applyNumberFormat="1" applyFont="1" applyBorder="1" applyAlignment="1">
      <alignment horizontal="right" vertical="center" indent="1"/>
    </xf>
    <xf numFmtId="177" fontId="4" fillId="0" borderId="33" xfId="0" applyNumberFormat="1" applyFont="1" applyBorder="1" applyAlignment="1">
      <alignment horizontal="right" vertical="center" indent="1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57" fontId="4" fillId="0" borderId="3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6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2"/>
    </xf>
    <xf numFmtId="0" fontId="4" fillId="0" borderId="38" xfId="0" applyFont="1" applyBorder="1" applyAlignment="1">
      <alignment horizontal="left" vertical="center" indent="2"/>
    </xf>
    <xf numFmtId="0" fontId="4" fillId="0" borderId="40" xfId="0" applyFont="1" applyBorder="1" applyAlignment="1">
      <alignment horizontal="left" vertical="center" indent="2"/>
    </xf>
    <xf numFmtId="0" fontId="4" fillId="0" borderId="41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6</xdr:row>
      <xdr:rowOff>66674</xdr:rowOff>
    </xdr:from>
    <xdr:to>
      <xdr:col>11</xdr:col>
      <xdr:colOff>314325</xdr:colOff>
      <xdr:row>32</xdr:row>
      <xdr:rowOff>161925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49" y="1095374"/>
          <a:ext cx="7858126" cy="455295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 u="sng"/>
            <a:t>注    　意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br>
            <a:rPr kumimoji="1" lang="en-US" altLang="ja-JP" sz="1200"/>
          </a:br>
          <a:r>
            <a:rPr kumimoji="1" lang="ja-JP" altLang="en-US" sz="1100" u="none"/>
            <a:t>   </a:t>
          </a:r>
          <a:r>
            <a:rPr kumimoji="1" lang="ja-JP" altLang="en-US" sz="1100" u="sng"/>
            <a:t> 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100"/>
          </a:br>
          <a:r>
            <a:rPr kumimoji="1" lang="ja-JP" altLang="en-US" sz="1100"/>
            <a:t>　　</a:t>
          </a:r>
          <a:r>
            <a:rPr kumimoji="1" lang="ja-JP" altLang="ja-JP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法定納期限</a:t>
          </a:r>
          <a:r>
            <a:rPr kumimoji="1" lang="ja-JP" altLang="en-US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日から納付日までの間に、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特定の年</a:t>
          </a:r>
          <a:r>
            <a:rPr kumimoji="1" lang="ja-JP" altLang="en-US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）をまたぐ場合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には、「納付日」の欄に「またいだ後の年の１月１日」、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「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納付額」の欄に「０」を入力してください。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以下が特定の年となります。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　平成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日→平成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　平成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日→平成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　平成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日→平成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・　令和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31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日→令和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日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・　令和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31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日→令和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4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日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kumimoji="1" lang="en-US" altLang="ja-JP" sz="1100"/>
            <a:t>【</a:t>
          </a:r>
          <a:r>
            <a:rPr kumimoji="1" lang="ja-JP" altLang="en-US" sz="1100"/>
            <a:t>例１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　　　平成３０年度の１期保険料５０</a:t>
          </a:r>
          <a:r>
            <a:rPr kumimoji="1" lang="en-US" altLang="ja-JP" sz="1100"/>
            <a:t>,</a:t>
          </a:r>
          <a:r>
            <a:rPr kumimoji="1" lang="ja-JP" altLang="en-US" sz="1100"/>
            <a:t>０００円を、令和４年４月１日に全額納付した場合</a:t>
          </a:r>
          <a:endParaRPr kumimoji="1" lang="en-US" altLang="ja-JP" sz="1100"/>
        </a:p>
      </xdr:txBody>
    </xdr:sp>
    <xdr:clientData/>
  </xdr:twoCellAnchor>
  <xdr:twoCellAnchor>
    <xdr:from>
      <xdr:col>9</xdr:col>
      <xdr:colOff>219075</xdr:colOff>
      <xdr:row>27</xdr:row>
      <xdr:rowOff>52979</xdr:rowOff>
    </xdr:from>
    <xdr:to>
      <xdr:col>10</xdr:col>
      <xdr:colOff>28575</xdr:colOff>
      <xdr:row>28</xdr:row>
      <xdr:rowOff>23224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819900" y="4682129"/>
          <a:ext cx="314325" cy="14169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26</xdr:row>
      <xdr:rowOff>142875</xdr:rowOff>
    </xdr:from>
    <xdr:to>
      <xdr:col>11</xdr:col>
      <xdr:colOff>219075</xdr:colOff>
      <xdr:row>29</xdr:row>
      <xdr:rowOff>76200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34225" y="4600575"/>
          <a:ext cx="914400" cy="4476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ここを入力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228599</xdr:colOff>
      <xdr:row>28</xdr:row>
      <xdr:rowOff>62502</xdr:rowOff>
    </xdr:from>
    <xdr:to>
      <xdr:col>10</xdr:col>
      <xdr:colOff>38099</xdr:colOff>
      <xdr:row>29</xdr:row>
      <xdr:rowOff>32747</xdr:rowOff>
    </xdr:to>
    <xdr:sp macro="" textlink="">
      <xdr:nvSpPr>
        <xdr:cNvPr id="15" name="左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829424" y="4863102"/>
          <a:ext cx="314325" cy="14169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114300</xdr:colOff>
      <xdr:row>26</xdr:row>
      <xdr:rowOff>66675</xdr:rowOff>
    </xdr:from>
    <xdr:to>
      <xdr:col>9</xdr:col>
      <xdr:colOff>171450</xdr:colOff>
      <xdr:row>30</xdr:row>
      <xdr:rowOff>76200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524375"/>
          <a:ext cx="59912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延滞金発生状況一覧表CSVデータ" connectionId="1" xr16:uid="{00000000-0016-0000-0000-000000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ctr">
          <a:defRPr kumimoji="1" sz="1200" b="1" u="sng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"/>
  <sheetViews>
    <sheetView zoomScaleNormal="100" workbookViewId="0"/>
  </sheetViews>
  <sheetFormatPr defaultRowHeight="13.5" x14ac:dyDescent="0.15"/>
  <cols>
    <col min="1" max="2" width="4.375" customWidth="1"/>
    <col min="3" max="3" width="4.375" style="41" customWidth="1"/>
    <col min="4" max="4" width="7.5" bestFit="1" customWidth="1"/>
    <col min="5" max="5" width="4.5" customWidth="1"/>
    <col min="6" max="6" width="41.625" customWidth="1"/>
    <col min="7" max="10" width="6.625" customWidth="1"/>
    <col min="11" max="12" width="9.5" bestFit="1" customWidth="1"/>
    <col min="13" max="13" width="9.875" style="15" bestFit="1" customWidth="1"/>
    <col min="14" max="14" width="10.875" customWidth="1"/>
    <col min="15" max="15" width="12.25" style="15" customWidth="1"/>
  </cols>
  <sheetData>
    <row r="1" spans="1:15" s="38" customFormat="1" x14ac:dyDescent="0.15">
      <c r="A1" s="36" t="s">
        <v>22</v>
      </c>
      <c r="B1" s="36" t="s">
        <v>23</v>
      </c>
      <c r="C1" s="39" t="s">
        <v>24</v>
      </c>
      <c r="D1" s="36" t="s">
        <v>25</v>
      </c>
      <c r="E1" s="36" t="s">
        <v>26</v>
      </c>
      <c r="F1" s="36" t="s">
        <v>51</v>
      </c>
      <c r="G1" s="36" t="s">
        <v>52</v>
      </c>
      <c r="H1" s="36" t="s">
        <v>53</v>
      </c>
      <c r="I1" s="36" t="s">
        <v>38</v>
      </c>
      <c r="J1" s="36" t="s">
        <v>39</v>
      </c>
      <c r="K1" s="36" t="s">
        <v>49</v>
      </c>
      <c r="L1" s="36" t="s">
        <v>50</v>
      </c>
      <c r="M1" s="37" t="s">
        <v>31</v>
      </c>
      <c r="N1" s="36" t="s">
        <v>32</v>
      </c>
      <c r="O1" s="37" t="s">
        <v>33</v>
      </c>
    </row>
    <row r="2" spans="1:15" x14ac:dyDescent="0.15">
      <c r="A2" s="34">
        <v>27</v>
      </c>
      <c r="B2" s="34"/>
      <c r="C2" s="34"/>
      <c r="D2" s="34"/>
      <c r="E2" s="35"/>
      <c r="F2" s="27"/>
      <c r="G2" s="76"/>
      <c r="H2" s="77"/>
      <c r="I2" s="77"/>
      <c r="J2" s="77"/>
      <c r="K2" s="78"/>
      <c r="L2" s="78"/>
      <c r="M2" s="79"/>
      <c r="N2" s="74"/>
      <c r="O2" s="75"/>
    </row>
    <row r="3" spans="1:15" x14ac:dyDescent="0.15">
      <c r="A3" s="29"/>
      <c r="B3" s="29"/>
      <c r="C3" s="29"/>
      <c r="D3" s="29" t="s">
        <v>55</v>
      </c>
      <c r="E3" s="29"/>
      <c r="F3" s="27"/>
      <c r="G3" s="80"/>
      <c r="H3" s="80"/>
      <c r="I3" s="80"/>
      <c r="J3" s="80"/>
      <c r="K3" s="81"/>
      <c r="L3" s="81"/>
      <c r="M3" s="82"/>
      <c r="N3" s="74"/>
      <c r="O3" s="75"/>
    </row>
    <row r="4" spans="1:15" x14ac:dyDescent="0.15">
      <c r="A4" s="31"/>
      <c r="B4" s="31"/>
      <c r="C4" s="31"/>
      <c r="D4" s="31"/>
      <c r="E4" s="31"/>
      <c r="F4" s="27"/>
      <c r="G4" s="83"/>
      <c r="H4" s="83"/>
      <c r="I4" s="83"/>
      <c r="J4" s="83"/>
      <c r="K4" s="84"/>
      <c r="L4" s="84"/>
      <c r="M4" s="85"/>
      <c r="N4" s="86"/>
      <c r="O4" s="87"/>
    </row>
    <row r="5" spans="1:15" x14ac:dyDescent="0.15">
      <c r="A5" s="30"/>
      <c r="B5" s="30"/>
      <c r="C5" s="40"/>
      <c r="D5" s="31"/>
      <c r="E5" s="31"/>
      <c r="F5" s="31"/>
      <c r="G5" s="30"/>
      <c r="H5" s="30"/>
      <c r="I5" s="30"/>
      <c r="J5" s="30"/>
      <c r="K5" s="32"/>
      <c r="L5" s="32"/>
      <c r="M5" s="33"/>
      <c r="N5" s="72"/>
      <c r="O5" s="73"/>
    </row>
    <row r="6" spans="1:15" x14ac:dyDescent="0.15">
      <c r="A6" s="30"/>
      <c r="B6" s="30"/>
      <c r="C6" s="40"/>
      <c r="D6" s="31"/>
      <c r="E6" s="31"/>
      <c r="F6" s="51"/>
      <c r="G6" s="30"/>
      <c r="H6" s="30"/>
      <c r="I6" s="30"/>
      <c r="J6" s="30"/>
      <c r="K6" s="32"/>
      <c r="L6" s="32"/>
      <c r="M6" s="33"/>
      <c r="N6" s="28"/>
      <c r="O6" s="26"/>
    </row>
    <row r="7" spans="1:15" x14ac:dyDescent="0.15">
      <c r="A7" s="30"/>
      <c r="B7" s="30"/>
      <c r="C7" s="40"/>
      <c r="D7" s="31"/>
      <c r="E7" s="31"/>
      <c r="F7" s="31"/>
      <c r="G7" s="30"/>
      <c r="H7" s="30"/>
      <c r="I7" s="30"/>
      <c r="J7" s="30"/>
      <c r="K7" s="32"/>
      <c r="L7" s="32"/>
      <c r="M7" s="33"/>
      <c r="N7" s="28"/>
      <c r="O7" s="26"/>
    </row>
    <row r="8" spans="1:15" x14ac:dyDescent="0.15">
      <c r="A8" s="30"/>
      <c r="B8" s="30"/>
      <c r="C8" s="40"/>
      <c r="D8" s="31"/>
      <c r="E8" s="65"/>
      <c r="F8" s="13"/>
      <c r="G8" s="30"/>
      <c r="H8" s="30"/>
      <c r="I8" s="30"/>
      <c r="J8" s="30"/>
      <c r="K8" s="32"/>
      <c r="L8" s="32"/>
      <c r="M8" s="33"/>
      <c r="N8" s="28"/>
      <c r="O8" s="26"/>
    </row>
    <row r="9" spans="1:15" x14ac:dyDescent="0.15">
      <c r="A9" s="30"/>
      <c r="B9" s="30"/>
      <c r="C9" s="40"/>
      <c r="D9" s="31"/>
      <c r="E9" s="13"/>
      <c r="F9" s="13"/>
      <c r="G9" s="30"/>
      <c r="H9" s="30"/>
      <c r="I9" s="30"/>
      <c r="J9" s="30"/>
      <c r="K9" s="32"/>
      <c r="L9" s="32"/>
      <c r="M9" s="33"/>
      <c r="N9" s="28"/>
      <c r="O9" s="26"/>
    </row>
    <row r="10" spans="1:15" x14ac:dyDescent="0.15">
      <c r="A10" s="30"/>
      <c r="B10" s="30"/>
      <c r="C10" s="40"/>
      <c r="D10" s="31"/>
      <c r="E10" s="13"/>
      <c r="G10" s="30"/>
      <c r="H10" s="30"/>
      <c r="I10" s="30"/>
      <c r="J10" s="30"/>
      <c r="K10" s="32"/>
      <c r="L10" s="32"/>
      <c r="M10" s="33"/>
      <c r="N10" s="28"/>
      <c r="O10" s="26"/>
    </row>
    <row r="11" spans="1:15" x14ac:dyDescent="0.15">
      <c r="A11" s="30"/>
      <c r="B11" s="30"/>
      <c r="C11" s="40"/>
      <c r="D11" s="31"/>
      <c r="E11" s="31"/>
      <c r="F11" s="13"/>
      <c r="G11" s="30"/>
      <c r="H11" s="30"/>
      <c r="I11" s="30"/>
      <c r="J11" s="30"/>
      <c r="K11" s="32"/>
      <c r="L11" s="32"/>
      <c r="M11" s="33"/>
      <c r="N11" s="28"/>
      <c r="O11" s="26"/>
    </row>
    <row r="12" spans="1:15" x14ac:dyDescent="0.15">
      <c r="A12" s="30"/>
      <c r="B12" s="30"/>
      <c r="C12" s="40"/>
      <c r="D12" s="31"/>
      <c r="E12" s="31"/>
      <c r="F12" s="31"/>
      <c r="G12" s="30"/>
      <c r="H12" s="30"/>
      <c r="I12" s="30"/>
      <c r="J12" s="30"/>
      <c r="K12" s="32"/>
      <c r="L12" s="32"/>
      <c r="M12" s="33"/>
      <c r="N12" s="28"/>
      <c r="O12" s="26"/>
    </row>
    <row r="13" spans="1:15" x14ac:dyDescent="0.15">
      <c r="A13" s="30"/>
      <c r="B13" s="30"/>
      <c r="C13" s="40"/>
      <c r="D13" s="31"/>
      <c r="E13" s="31"/>
      <c r="F13" s="31"/>
      <c r="G13" s="30"/>
      <c r="H13" s="30"/>
      <c r="I13" s="30"/>
      <c r="J13" s="30"/>
      <c r="K13" s="32"/>
      <c r="L13" s="32"/>
      <c r="M13" s="33"/>
      <c r="N13" s="28"/>
      <c r="O13" s="26"/>
    </row>
    <row r="14" spans="1:15" x14ac:dyDescent="0.15">
      <c r="A14" s="30"/>
      <c r="B14" s="30"/>
      <c r="C14" s="40"/>
      <c r="D14" s="31"/>
      <c r="E14" s="31"/>
      <c r="F14" s="31"/>
      <c r="G14" s="30"/>
      <c r="H14" s="30"/>
      <c r="I14" s="30"/>
      <c r="J14" s="30"/>
      <c r="K14" s="32"/>
      <c r="L14" s="32"/>
      <c r="M14" s="33"/>
      <c r="N14" s="28"/>
      <c r="O14" s="26"/>
    </row>
    <row r="15" spans="1:15" x14ac:dyDescent="0.15">
      <c r="A15" s="30"/>
      <c r="B15" s="30"/>
      <c r="C15" s="40"/>
      <c r="D15" s="31"/>
      <c r="E15" s="31"/>
      <c r="F15" s="31"/>
      <c r="G15" s="30"/>
      <c r="H15" s="30"/>
      <c r="I15" s="30"/>
      <c r="J15" s="30"/>
      <c r="K15" s="32"/>
      <c r="L15" s="32"/>
      <c r="M15" s="33"/>
      <c r="N15" s="28"/>
      <c r="O15" s="26"/>
    </row>
    <row r="16" spans="1:15" x14ac:dyDescent="0.15">
      <c r="A16" s="30"/>
      <c r="B16" s="30"/>
      <c r="C16" s="40"/>
      <c r="D16" s="31"/>
      <c r="E16" s="31"/>
      <c r="F16" s="31"/>
      <c r="G16" s="30"/>
      <c r="H16" s="30"/>
      <c r="I16" s="30"/>
      <c r="J16" s="30"/>
      <c r="K16" s="32"/>
      <c r="L16" s="32"/>
      <c r="M16" s="33"/>
      <c r="N16" s="28"/>
      <c r="O16" s="26"/>
    </row>
    <row r="17" spans="1:16" x14ac:dyDescent="0.15">
      <c r="A17" s="30"/>
      <c r="B17" s="30"/>
      <c r="C17" s="40"/>
      <c r="D17" s="31"/>
      <c r="E17" s="31"/>
      <c r="F17" s="31"/>
      <c r="G17" s="30"/>
      <c r="H17" s="30"/>
      <c r="I17" s="30"/>
      <c r="J17" s="30"/>
      <c r="K17" s="32"/>
      <c r="L17" s="32"/>
      <c r="M17" s="33"/>
      <c r="N17" s="28"/>
      <c r="O17" s="26"/>
    </row>
    <row r="18" spans="1:16" x14ac:dyDescent="0.15">
      <c r="A18" s="30"/>
      <c r="B18" s="30"/>
      <c r="C18" s="40"/>
      <c r="D18" s="31"/>
      <c r="E18" s="31"/>
      <c r="F18" s="31"/>
      <c r="G18" s="30"/>
      <c r="H18" s="30"/>
      <c r="I18" s="30"/>
      <c r="J18" s="30"/>
      <c r="K18" s="32"/>
      <c r="L18" s="32"/>
      <c r="M18" s="33"/>
      <c r="N18" s="28"/>
      <c r="O18" s="26"/>
    </row>
    <row r="19" spans="1:16" x14ac:dyDescent="0.15">
      <c r="A19" s="30"/>
      <c r="B19" s="30"/>
      <c r="C19" s="40"/>
      <c r="D19" s="31"/>
      <c r="E19" s="31"/>
      <c r="F19" s="31"/>
      <c r="G19" s="30"/>
      <c r="H19" s="30"/>
      <c r="I19" s="30"/>
      <c r="J19" s="30"/>
      <c r="K19" s="32"/>
      <c r="L19" s="32"/>
      <c r="M19" s="33"/>
      <c r="N19" s="28"/>
      <c r="O19" s="26"/>
    </row>
    <row r="20" spans="1:16" x14ac:dyDescent="0.15">
      <c r="A20" s="30"/>
      <c r="B20" s="30"/>
      <c r="C20" s="40"/>
      <c r="D20" s="31"/>
      <c r="E20" s="31"/>
      <c r="F20" s="31"/>
      <c r="G20" s="30"/>
      <c r="H20" s="30"/>
      <c r="I20" s="30"/>
      <c r="J20" s="30"/>
      <c r="K20" s="32"/>
      <c r="L20" s="32"/>
      <c r="M20" s="33"/>
      <c r="N20" s="28"/>
      <c r="O20" s="26"/>
    </row>
    <row r="21" spans="1:16" x14ac:dyDescent="0.15">
      <c r="A21" s="30"/>
      <c r="B21" s="30"/>
      <c r="C21" s="40"/>
      <c r="D21" s="31"/>
      <c r="E21" s="31"/>
      <c r="F21" s="31"/>
      <c r="G21" s="30"/>
      <c r="H21" s="30"/>
      <c r="I21" s="30"/>
      <c r="J21" s="30"/>
      <c r="K21" s="32"/>
      <c r="L21" s="32"/>
      <c r="M21" s="33"/>
      <c r="N21" s="28"/>
      <c r="O21" s="26"/>
    </row>
    <row r="22" spans="1:16" x14ac:dyDescent="0.15">
      <c r="A22" s="30"/>
      <c r="B22" s="30"/>
      <c r="C22" s="40"/>
      <c r="D22" s="31"/>
      <c r="E22" s="31"/>
      <c r="F22" s="31"/>
      <c r="G22" s="30"/>
      <c r="H22" s="30"/>
      <c r="I22" s="30"/>
      <c r="J22" s="30"/>
      <c r="K22" s="32"/>
      <c r="L22" s="32"/>
      <c r="M22" s="33"/>
      <c r="N22" s="28"/>
      <c r="O22" s="26"/>
    </row>
    <row r="23" spans="1:16" x14ac:dyDescent="0.15">
      <c r="A23" s="30"/>
      <c r="B23" s="30"/>
      <c r="C23" s="40"/>
      <c r="D23" s="31"/>
      <c r="E23" s="31"/>
      <c r="F23" s="31"/>
      <c r="G23" s="30"/>
      <c r="H23" s="30"/>
      <c r="I23" s="30"/>
      <c r="J23" s="30"/>
      <c r="K23" s="32"/>
      <c r="L23" s="32"/>
      <c r="M23" s="33"/>
      <c r="N23" s="28"/>
      <c r="O23" s="26"/>
      <c r="P23" s="70"/>
    </row>
    <row r="24" spans="1:16" x14ac:dyDescent="0.15">
      <c r="A24" s="30"/>
      <c r="B24" s="30"/>
      <c r="C24" s="40"/>
      <c r="D24" s="31"/>
      <c r="E24" s="31"/>
      <c r="F24" s="31"/>
      <c r="G24" s="30"/>
      <c r="H24" s="30"/>
      <c r="I24" s="30"/>
      <c r="J24" s="30"/>
      <c r="K24" s="32"/>
      <c r="L24" s="32"/>
      <c r="M24" s="33"/>
      <c r="N24" s="28"/>
      <c r="O24" s="26"/>
    </row>
    <row r="25" spans="1:16" x14ac:dyDescent="0.15">
      <c r="A25" s="30"/>
      <c r="B25" s="30"/>
      <c r="C25" s="40"/>
      <c r="D25" s="31"/>
      <c r="E25" s="31"/>
      <c r="F25" s="31"/>
      <c r="G25" s="30"/>
      <c r="H25" s="30"/>
      <c r="I25" s="30"/>
      <c r="J25" s="30"/>
      <c r="K25" s="32"/>
      <c r="L25" s="32"/>
      <c r="M25" s="33"/>
      <c r="N25" s="28"/>
      <c r="O25" s="26"/>
    </row>
    <row r="26" spans="1:16" x14ac:dyDescent="0.15">
      <c r="A26" s="30"/>
      <c r="B26" s="30"/>
      <c r="C26" s="40"/>
      <c r="D26" s="31"/>
      <c r="E26" s="31"/>
      <c r="F26" s="31"/>
      <c r="G26" s="30"/>
      <c r="H26" s="30"/>
      <c r="I26" s="30"/>
      <c r="J26" s="30"/>
      <c r="K26" s="32"/>
      <c r="L26" s="32"/>
      <c r="M26" s="33"/>
      <c r="N26" s="28"/>
      <c r="O26" s="26"/>
    </row>
    <row r="27" spans="1:16" x14ac:dyDescent="0.15">
      <c r="A27" s="30"/>
      <c r="B27" s="30"/>
      <c r="C27" s="40"/>
      <c r="D27" s="31"/>
      <c r="E27" s="31"/>
      <c r="F27" s="31"/>
      <c r="G27" s="30"/>
      <c r="H27" s="30"/>
      <c r="I27" s="30"/>
      <c r="J27" s="30"/>
      <c r="K27" s="32"/>
      <c r="L27" s="32"/>
      <c r="M27" s="33"/>
      <c r="N27" s="28"/>
      <c r="O27" s="26"/>
    </row>
    <row r="28" spans="1:16" x14ac:dyDescent="0.15">
      <c r="A28" s="30"/>
      <c r="B28" s="30"/>
      <c r="C28" s="40"/>
      <c r="D28" s="31"/>
      <c r="E28" s="31"/>
      <c r="F28" s="31"/>
      <c r="G28" s="30"/>
      <c r="H28" s="30"/>
      <c r="I28" s="30"/>
      <c r="J28" s="30"/>
      <c r="K28" s="32"/>
      <c r="L28" s="32"/>
      <c r="M28" s="33"/>
      <c r="N28" s="28"/>
      <c r="O28" s="26"/>
    </row>
    <row r="29" spans="1:16" x14ac:dyDescent="0.15">
      <c r="A29" s="30"/>
      <c r="B29" s="30"/>
      <c r="C29" s="40"/>
      <c r="D29" s="31"/>
      <c r="E29" s="31"/>
      <c r="F29" s="31"/>
      <c r="G29" s="30"/>
      <c r="H29" s="30"/>
      <c r="I29" s="30"/>
      <c r="J29" s="30"/>
      <c r="K29" s="32"/>
      <c r="L29" s="32"/>
      <c r="M29" s="33"/>
      <c r="N29" s="28"/>
      <c r="O29" s="26"/>
    </row>
    <row r="30" spans="1:16" x14ac:dyDescent="0.15">
      <c r="A30" s="30"/>
      <c r="B30" s="30"/>
      <c r="C30" s="40"/>
      <c r="D30" s="31"/>
      <c r="E30" s="31"/>
      <c r="F30" s="31"/>
      <c r="G30" s="30"/>
      <c r="H30" s="30"/>
      <c r="I30" s="30"/>
      <c r="J30" s="30"/>
      <c r="K30" s="32"/>
      <c r="L30" s="32"/>
      <c r="M30" s="33"/>
      <c r="N30" s="28"/>
      <c r="O30" s="26"/>
    </row>
    <row r="31" spans="1:16" x14ac:dyDescent="0.15">
      <c r="A31" s="30"/>
      <c r="B31" s="30"/>
      <c r="C31" s="40"/>
      <c r="D31" s="31"/>
      <c r="E31" s="31"/>
      <c r="F31" s="31"/>
      <c r="G31" s="30"/>
      <c r="H31" s="30"/>
      <c r="I31" s="30"/>
      <c r="J31" s="30"/>
      <c r="K31" s="32"/>
      <c r="L31" s="32"/>
      <c r="M31" s="33"/>
      <c r="N31" s="28"/>
      <c r="O31" s="26"/>
    </row>
    <row r="32" spans="1:16" x14ac:dyDescent="0.15">
      <c r="A32" s="30"/>
      <c r="B32" s="30"/>
      <c r="C32" s="40"/>
      <c r="D32" s="31"/>
      <c r="E32" s="31"/>
      <c r="F32" s="31"/>
      <c r="G32" s="30"/>
      <c r="H32" s="30"/>
      <c r="I32" s="30"/>
      <c r="J32" s="30"/>
      <c r="K32" s="32"/>
      <c r="L32" s="32"/>
      <c r="M32" s="33"/>
      <c r="N32" s="28"/>
      <c r="O32" s="26"/>
    </row>
    <row r="33" spans="1:15" x14ac:dyDescent="0.15">
      <c r="A33" s="30"/>
      <c r="B33" s="30"/>
      <c r="C33" s="40"/>
      <c r="D33" s="31"/>
      <c r="E33" s="31"/>
      <c r="F33" s="31"/>
      <c r="G33" s="30"/>
      <c r="H33" s="30"/>
      <c r="I33" s="30"/>
      <c r="J33" s="30"/>
      <c r="K33" s="32"/>
      <c r="L33" s="32"/>
      <c r="M33" s="33"/>
      <c r="N33" s="28"/>
      <c r="O33" s="26"/>
    </row>
    <row r="34" spans="1:15" x14ac:dyDescent="0.15">
      <c r="A34" s="30"/>
      <c r="B34" s="30"/>
      <c r="C34" s="40"/>
      <c r="D34" s="31"/>
      <c r="E34" s="31"/>
      <c r="F34" s="31"/>
      <c r="G34" s="30"/>
      <c r="H34" s="30"/>
      <c r="I34" s="30"/>
      <c r="J34" s="30"/>
      <c r="K34" s="32"/>
      <c r="L34" s="32"/>
      <c r="M34" s="33"/>
      <c r="N34" s="28"/>
      <c r="O34" s="26"/>
    </row>
    <row r="35" spans="1:15" x14ac:dyDescent="0.15">
      <c r="A35" s="30"/>
      <c r="B35" s="30"/>
      <c r="C35" s="40"/>
      <c r="D35" s="31"/>
      <c r="E35" s="31"/>
      <c r="F35" s="31"/>
      <c r="G35" s="30"/>
      <c r="H35" s="30"/>
      <c r="I35" s="30"/>
      <c r="J35" s="30"/>
      <c r="K35" s="32"/>
      <c r="L35" s="32"/>
      <c r="M35" s="33"/>
      <c r="N35" s="28"/>
      <c r="O35" s="26"/>
    </row>
    <row r="36" spans="1:15" x14ac:dyDescent="0.15">
      <c r="A36" s="30"/>
      <c r="B36" s="30"/>
      <c r="C36" s="40"/>
      <c r="D36" s="31"/>
      <c r="E36" s="31"/>
      <c r="F36" s="31"/>
      <c r="G36" s="30"/>
      <c r="H36" s="30"/>
      <c r="I36" s="30"/>
      <c r="J36" s="30"/>
      <c r="K36" s="32"/>
      <c r="L36" s="32"/>
      <c r="M36" s="33"/>
      <c r="N36" s="28"/>
      <c r="O36" s="26"/>
    </row>
    <row r="37" spans="1:15" x14ac:dyDescent="0.15">
      <c r="A37" s="30"/>
      <c r="B37" s="30"/>
      <c r="C37" s="40"/>
      <c r="D37" s="31"/>
      <c r="E37" s="31"/>
      <c r="F37" s="31"/>
      <c r="G37" s="30"/>
      <c r="H37" s="30"/>
      <c r="I37" s="30"/>
      <c r="J37" s="30"/>
      <c r="K37" s="32"/>
      <c r="L37" s="32"/>
      <c r="M37" s="33"/>
      <c r="N37" s="28"/>
      <c r="O37" s="26"/>
    </row>
    <row r="38" spans="1:15" x14ac:dyDescent="0.15">
      <c r="A38" s="30"/>
      <c r="B38" s="30"/>
      <c r="C38" s="40"/>
      <c r="D38" s="31"/>
      <c r="E38" s="31"/>
      <c r="F38" s="31"/>
      <c r="G38" s="30"/>
      <c r="H38" s="30"/>
      <c r="I38" s="30"/>
      <c r="J38" s="30"/>
      <c r="K38" s="32"/>
      <c r="L38" s="32"/>
      <c r="M38" s="33"/>
      <c r="N38" s="28"/>
      <c r="O38" s="26"/>
    </row>
    <row r="39" spans="1:15" x14ac:dyDescent="0.15">
      <c r="A39" s="30"/>
      <c r="B39" s="30"/>
      <c r="C39" s="40"/>
      <c r="D39" s="31"/>
      <c r="E39" s="31"/>
      <c r="F39" s="31"/>
      <c r="G39" s="30"/>
      <c r="H39" s="30"/>
      <c r="I39" s="30"/>
      <c r="J39" s="30"/>
      <c r="K39" s="32"/>
      <c r="L39" s="32"/>
      <c r="M39" s="33"/>
      <c r="N39" s="28"/>
      <c r="O39" s="26"/>
    </row>
    <row r="40" spans="1:15" x14ac:dyDescent="0.15">
      <c r="A40" s="30"/>
      <c r="B40" s="30"/>
      <c r="C40" s="40"/>
      <c r="D40" s="31"/>
      <c r="E40" s="31"/>
      <c r="F40" s="31"/>
      <c r="G40" s="30"/>
      <c r="H40" s="30"/>
      <c r="I40" s="30"/>
      <c r="J40" s="30"/>
      <c r="K40" s="32"/>
      <c r="L40" s="32"/>
      <c r="M40" s="33"/>
      <c r="N40" s="28"/>
      <c r="O40" s="26"/>
    </row>
    <row r="41" spans="1:15" x14ac:dyDescent="0.15">
      <c r="A41" s="30"/>
      <c r="B41" s="30"/>
      <c r="C41" s="40"/>
      <c r="D41" s="31"/>
      <c r="E41" s="31"/>
      <c r="F41" s="31"/>
      <c r="G41" s="30"/>
      <c r="H41" s="30"/>
      <c r="I41" s="30"/>
      <c r="J41" s="30"/>
      <c r="K41" s="32"/>
      <c r="L41" s="32"/>
      <c r="M41" s="33"/>
      <c r="N41" s="28"/>
      <c r="O41" s="26"/>
    </row>
    <row r="42" spans="1:15" x14ac:dyDescent="0.15">
      <c r="A42" s="30"/>
      <c r="B42" s="30"/>
      <c r="C42" s="40"/>
      <c r="D42" s="31"/>
      <c r="E42" s="31"/>
      <c r="F42" s="31"/>
      <c r="G42" s="30"/>
      <c r="H42" s="30"/>
      <c r="I42" s="30"/>
      <c r="J42" s="30"/>
      <c r="K42" s="32"/>
      <c r="L42" s="32"/>
      <c r="M42" s="33"/>
      <c r="N42" s="28"/>
      <c r="O42" s="26"/>
    </row>
    <row r="43" spans="1:15" x14ac:dyDescent="0.15">
      <c r="A43" s="30"/>
      <c r="B43" s="30"/>
      <c r="C43" s="40"/>
      <c r="D43" s="31"/>
      <c r="E43" s="31"/>
      <c r="F43" s="31"/>
      <c r="G43" s="30"/>
      <c r="H43" s="30"/>
      <c r="I43" s="30"/>
      <c r="J43" s="30"/>
      <c r="K43" s="32"/>
      <c r="L43" s="32"/>
      <c r="M43" s="33"/>
      <c r="N43" s="28"/>
      <c r="O43" s="26"/>
    </row>
    <row r="44" spans="1:15" x14ac:dyDescent="0.15">
      <c r="A44" s="30"/>
      <c r="B44" s="30"/>
      <c r="C44" s="40"/>
      <c r="D44" s="31"/>
      <c r="E44" s="31"/>
      <c r="F44" s="31"/>
      <c r="G44" s="30"/>
      <c r="H44" s="30"/>
      <c r="I44" s="30"/>
      <c r="J44" s="30"/>
      <c r="K44" s="32"/>
      <c r="L44" s="32"/>
      <c r="M44" s="33"/>
      <c r="N44" s="28"/>
      <c r="O44" s="26"/>
    </row>
    <row r="45" spans="1:15" x14ac:dyDescent="0.15">
      <c r="A45" s="30"/>
      <c r="B45" s="30"/>
      <c r="C45" s="40"/>
      <c r="D45" s="31"/>
      <c r="E45" s="31"/>
      <c r="F45" s="31"/>
      <c r="G45" s="30"/>
      <c r="H45" s="30"/>
      <c r="I45" s="30"/>
      <c r="J45" s="30"/>
      <c r="K45" s="32"/>
      <c r="L45" s="32"/>
      <c r="M45" s="33"/>
      <c r="N45" s="28"/>
      <c r="O45" s="26"/>
    </row>
    <row r="46" spans="1:15" x14ac:dyDescent="0.15">
      <c r="A46" s="30"/>
      <c r="B46" s="30"/>
      <c r="C46" s="40"/>
      <c r="D46" s="31"/>
      <c r="E46" s="31"/>
      <c r="F46" s="31"/>
      <c r="G46" s="30"/>
      <c r="H46" s="30"/>
      <c r="I46" s="30"/>
      <c r="J46" s="30"/>
      <c r="K46" s="32"/>
      <c r="L46" s="32"/>
      <c r="M46" s="33"/>
      <c r="N46" s="28"/>
      <c r="O46" s="26"/>
    </row>
    <row r="47" spans="1:15" x14ac:dyDescent="0.15">
      <c r="A47" s="30"/>
      <c r="B47" s="30"/>
      <c r="C47" s="40"/>
      <c r="D47" s="31"/>
      <c r="E47" s="31"/>
      <c r="F47" s="31"/>
      <c r="G47" s="30"/>
      <c r="H47" s="30"/>
      <c r="I47" s="30"/>
      <c r="J47" s="30"/>
      <c r="K47" s="32"/>
      <c r="L47" s="32"/>
      <c r="M47" s="33"/>
      <c r="N47" s="28"/>
      <c r="O47" s="26"/>
    </row>
    <row r="48" spans="1:15" x14ac:dyDescent="0.15">
      <c r="A48" s="30"/>
      <c r="B48" s="30"/>
      <c r="C48" s="40"/>
      <c r="D48" s="31"/>
      <c r="E48" s="31"/>
      <c r="F48" s="31"/>
      <c r="G48" s="30"/>
      <c r="H48" s="30"/>
      <c r="I48" s="30"/>
      <c r="J48" s="30"/>
      <c r="K48" s="32"/>
      <c r="L48" s="32"/>
      <c r="M48" s="33"/>
      <c r="N48" s="28"/>
      <c r="O48" s="26"/>
    </row>
    <row r="49" spans="1:15" x14ac:dyDescent="0.15">
      <c r="A49" s="30"/>
      <c r="B49" s="30"/>
      <c r="C49" s="40"/>
      <c r="D49" s="31"/>
      <c r="E49" s="31"/>
      <c r="F49" s="31"/>
      <c r="G49" s="30"/>
      <c r="H49" s="30"/>
      <c r="I49" s="30"/>
      <c r="J49" s="30"/>
      <c r="K49" s="32"/>
      <c r="L49" s="32"/>
      <c r="M49" s="33"/>
      <c r="N49" s="28"/>
      <c r="O49" s="26"/>
    </row>
    <row r="50" spans="1:15" x14ac:dyDescent="0.15">
      <c r="A50" s="30"/>
      <c r="B50" s="30"/>
      <c r="C50" s="40"/>
      <c r="D50" s="31"/>
      <c r="E50" s="31"/>
      <c r="F50" s="31"/>
      <c r="G50" s="30"/>
      <c r="H50" s="30"/>
      <c r="I50" s="30"/>
      <c r="J50" s="30"/>
      <c r="K50" s="32"/>
      <c r="L50" s="32"/>
      <c r="M50" s="33"/>
      <c r="N50" s="28"/>
      <c r="O50" s="26"/>
    </row>
    <row r="51" spans="1:15" x14ac:dyDescent="0.15">
      <c r="A51" s="30"/>
      <c r="B51" s="30"/>
      <c r="C51" s="40"/>
      <c r="D51" s="31"/>
      <c r="E51" s="31"/>
      <c r="F51" s="31"/>
      <c r="G51" s="30"/>
      <c r="H51" s="30"/>
      <c r="I51" s="30"/>
      <c r="J51" s="30"/>
      <c r="K51" s="32"/>
      <c r="L51" s="32"/>
      <c r="M51" s="33"/>
      <c r="N51" s="28"/>
      <c r="O51" s="26"/>
    </row>
    <row r="52" spans="1:15" x14ac:dyDescent="0.15">
      <c r="A52" s="30"/>
      <c r="B52" s="30"/>
      <c r="C52" s="40"/>
      <c r="D52" s="31"/>
      <c r="E52" s="31"/>
      <c r="F52" s="31"/>
      <c r="G52" s="30"/>
      <c r="H52" s="30"/>
      <c r="I52" s="30"/>
      <c r="J52" s="30"/>
      <c r="K52" s="32"/>
      <c r="L52" s="32"/>
      <c r="M52" s="33"/>
      <c r="N52" s="28"/>
      <c r="O52" s="26"/>
    </row>
    <row r="53" spans="1:15" x14ac:dyDescent="0.15">
      <c r="A53" s="30"/>
      <c r="B53" s="30"/>
      <c r="C53" s="40"/>
      <c r="D53" s="31"/>
      <c r="E53" s="31"/>
      <c r="F53" s="31"/>
      <c r="G53" s="30"/>
      <c r="H53" s="30"/>
      <c r="I53" s="30"/>
      <c r="J53" s="30"/>
      <c r="K53" s="32"/>
      <c r="L53" s="32"/>
      <c r="M53" s="33"/>
      <c r="N53" s="28"/>
      <c r="O53" s="26"/>
    </row>
    <row r="54" spans="1:15" x14ac:dyDescent="0.15">
      <c r="A54" s="30"/>
      <c r="B54" s="30"/>
      <c r="C54" s="40"/>
      <c r="D54" s="31"/>
      <c r="E54" s="31"/>
      <c r="F54" s="31"/>
      <c r="G54" s="30"/>
      <c r="H54" s="30"/>
      <c r="I54" s="30"/>
      <c r="J54" s="30"/>
      <c r="K54" s="32"/>
      <c r="L54" s="32"/>
      <c r="M54" s="33"/>
      <c r="N54" s="28"/>
      <c r="O54" s="26"/>
    </row>
    <row r="55" spans="1:15" x14ac:dyDescent="0.15">
      <c r="A55" s="30"/>
      <c r="B55" s="30"/>
      <c r="C55" s="40"/>
      <c r="D55" s="31"/>
      <c r="E55" s="31"/>
      <c r="F55" s="31"/>
      <c r="G55" s="30"/>
      <c r="H55" s="30"/>
      <c r="I55" s="30"/>
      <c r="J55" s="30"/>
      <c r="K55" s="32"/>
      <c r="L55" s="32"/>
      <c r="M55" s="33"/>
      <c r="N55" s="28"/>
      <c r="O55" s="26"/>
    </row>
    <row r="56" spans="1:15" x14ac:dyDescent="0.15">
      <c r="A56" s="30"/>
      <c r="B56" s="30"/>
      <c r="C56" s="40"/>
      <c r="D56" s="31"/>
      <c r="E56" s="31"/>
      <c r="F56" s="31"/>
      <c r="G56" s="30"/>
      <c r="H56" s="30"/>
      <c r="I56" s="30"/>
      <c r="J56" s="30"/>
      <c r="K56" s="32"/>
      <c r="L56" s="32"/>
      <c r="M56" s="33"/>
      <c r="N56" s="28"/>
      <c r="O56" s="26"/>
    </row>
    <row r="57" spans="1:15" x14ac:dyDescent="0.15">
      <c r="A57" s="30"/>
      <c r="B57" s="30"/>
      <c r="C57" s="40"/>
      <c r="D57" s="31"/>
      <c r="E57" s="31"/>
      <c r="F57" s="31"/>
      <c r="G57" s="30"/>
      <c r="H57" s="30"/>
      <c r="I57" s="30"/>
      <c r="J57" s="30"/>
      <c r="K57" s="32"/>
      <c r="L57" s="32"/>
      <c r="M57" s="33"/>
      <c r="N57" s="28"/>
      <c r="O57" s="26"/>
    </row>
    <row r="58" spans="1:15" x14ac:dyDescent="0.15">
      <c r="A58" s="30"/>
      <c r="B58" s="30"/>
      <c r="C58" s="40"/>
      <c r="D58" s="31"/>
      <c r="E58" s="31"/>
      <c r="F58" s="31"/>
      <c r="G58" s="30"/>
      <c r="H58" s="30"/>
      <c r="I58" s="30"/>
      <c r="J58" s="30"/>
      <c r="K58" s="32"/>
      <c r="L58" s="32"/>
      <c r="M58" s="33"/>
      <c r="N58" s="28"/>
      <c r="O58" s="26"/>
    </row>
    <row r="59" spans="1:15" x14ac:dyDescent="0.15">
      <c r="A59" s="30"/>
      <c r="B59" s="30"/>
      <c r="C59" s="40"/>
      <c r="D59" s="31"/>
      <c r="E59" s="31"/>
      <c r="F59" s="31"/>
      <c r="G59" s="30"/>
      <c r="H59" s="30"/>
      <c r="I59" s="30"/>
      <c r="J59" s="30"/>
      <c r="K59" s="32"/>
      <c r="L59" s="32"/>
      <c r="M59" s="33"/>
      <c r="N59" s="28"/>
      <c r="O59" s="26"/>
    </row>
    <row r="60" spans="1:15" x14ac:dyDescent="0.15">
      <c r="A60" s="30"/>
      <c r="B60" s="30"/>
      <c r="C60" s="40"/>
      <c r="D60" s="31"/>
      <c r="E60" s="31"/>
      <c r="F60" s="31"/>
      <c r="G60" s="30"/>
      <c r="H60" s="30"/>
      <c r="I60" s="30"/>
      <c r="J60" s="30"/>
      <c r="K60" s="32"/>
      <c r="L60" s="32"/>
      <c r="M60" s="33"/>
      <c r="N60" s="28"/>
      <c r="O60" s="26"/>
    </row>
    <row r="61" spans="1:15" x14ac:dyDescent="0.15">
      <c r="A61" s="30"/>
      <c r="B61" s="30"/>
      <c r="C61" s="40"/>
      <c r="D61" s="31"/>
      <c r="E61" s="31"/>
      <c r="F61" s="31"/>
      <c r="G61" s="30"/>
      <c r="H61" s="30"/>
      <c r="I61" s="30"/>
      <c r="J61" s="30"/>
      <c r="K61" s="32"/>
      <c r="L61" s="32"/>
      <c r="M61" s="33"/>
      <c r="N61" s="28"/>
      <c r="O61" s="26"/>
    </row>
    <row r="62" spans="1:15" x14ac:dyDescent="0.15">
      <c r="A62" s="30"/>
      <c r="B62" s="30"/>
      <c r="C62" s="40"/>
      <c r="D62" s="31"/>
      <c r="E62" s="31"/>
      <c r="F62" s="31"/>
      <c r="G62" s="30"/>
      <c r="H62" s="30"/>
      <c r="I62" s="30"/>
      <c r="J62" s="30"/>
      <c r="K62" s="32"/>
      <c r="L62" s="32"/>
      <c r="M62" s="33"/>
      <c r="N62" s="28"/>
      <c r="O62" s="26"/>
    </row>
    <row r="63" spans="1:15" x14ac:dyDescent="0.15">
      <c r="A63" s="30"/>
      <c r="B63" s="30"/>
      <c r="C63" s="40"/>
      <c r="D63" s="31"/>
      <c r="E63" s="31"/>
      <c r="F63" s="31"/>
      <c r="G63" s="30"/>
      <c r="H63" s="30"/>
      <c r="I63" s="30"/>
      <c r="J63" s="30"/>
      <c r="K63" s="32"/>
      <c r="L63" s="32"/>
      <c r="M63" s="33"/>
      <c r="N63" s="28"/>
      <c r="O63" s="26"/>
    </row>
    <row r="64" spans="1:15" x14ac:dyDescent="0.15">
      <c r="A64" s="30"/>
      <c r="B64" s="30"/>
      <c r="C64" s="40"/>
      <c r="D64" s="31"/>
      <c r="E64" s="31"/>
      <c r="F64" s="31"/>
      <c r="G64" s="30"/>
      <c r="H64" s="30"/>
      <c r="I64" s="30"/>
      <c r="J64" s="30"/>
      <c r="K64" s="32"/>
      <c r="L64" s="32"/>
      <c r="M64" s="33"/>
      <c r="N64" s="28"/>
      <c r="O64" s="26"/>
    </row>
    <row r="65" spans="1:15" x14ac:dyDescent="0.15">
      <c r="A65" s="30"/>
      <c r="B65" s="30"/>
      <c r="C65" s="40"/>
      <c r="D65" s="31"/>
      <c r="E65" s="31"/>
      <c r="F65" s="31"/>
      <c r="G65" s="30"/>
      <c r="H65" s="30"/>
      <c r="I65" s="30"/>
      <c r="J65" s="30"/>
      <c r="K65" s="32"/>
      <c r="L65" s="32"/>
      <c r="M65" s="33"/>
      <c r="N65" s="28"/>
      <c r="O65" s="26"/>
    </row>
    <row r="66" spans="1:15" x14ac:dyDescent="0.15">
      <c r="A66" s="30"/>
      <c r="B66" s="30"/>
      <c r="C66" s="40"/>
      <c r="D66" s="31"/>
      <c r="E66" s="31"/>
      <c r="F66" s="31"/>
      <c r="G66" s="30"/>
      <c r="H66" s="30"/>
      <c r="I66" s="30"/>
      <c r="J66" s="30"/>
      <c r="K66" s="32"/>
      <c r="L66" s="32"/>
      <c r="M66" s="33"/>
      <c r="N66" s="28"/>
      <c r="O66" s="26"/>
    </row>
    <row r="67" spans="1:15" x14ac:dyDescent="0.15">
      <c r="A67" s="30"/>
      <c r="B67" s="30"/>
      <c r="C67" s="40"/>
      <c r="D67" s="31"/>
      <c r="E67" s="31"/>
      <c r="F67" s="31"/>
      <c r="G67" s="30"/>
      <c r="H67" s="30"/>
      <c r="I67" s="30"/>
      <c r="J67" s="30"/>
      <c r="K67" s="32"/>
      <c r="L67" s="32"/>
      <c r="M67" s="33"/>
      <c r="N67" s="28"/>
      <c r="O67" s="26"/>
    </row>
    <row r="68" spans="1:15" x14ac:dyDescent="0.15">
      <c r="A68" s="30"/>
      <c r="B68" s="30"/>
      <c r="C68" s="40"/>
      <c r="D68" s="31"/>
      <c r="E68" s="31"/>
      <c r="F68" s="31"/>
      <c r="G68" s="30"/>
      <c r="H68" s="30"/>
      <c r="I68" s="30"/>
      <c r="J68" s="30"/>
      <c r="K68" s="32"/>
      <c r="L68" s="32"/>
      <c r="M68" s="33"/>
      <c r="N68" s="28"/>
      <c r="O68" s="26"/>
    </row>
    <row r="69" spans="1:15" x14ac:dyDescent="0.15">
      <c r="A69" s="30"/>
      <c r="B69" s="30"/>
      <c r="C69" s="40"/>
      <c r="D69" s="31"/>
      <c r="E69" s="31"/>
      <c r="F69" s="31"/>
      <c r="G69" s="30"/>
      <c r="H69" s="30"/>
      <c r="I69" s="30"/>
      <c r="J69" s="30"/>
      <c r="K69" s="32"/>
      <c r="L69" s="32"/>
      <c r="M69" s="33"/>
      <c r="N69" s="28"/>
      <c r="O69" s="26"/>
    </row>
    <row r="70" spans="1:15" x14ac:dyDescent="0.15">
      <c r="A70" s="30"/>
      <c r="B70" s="30"/>
      <c r="C70" s="40"/>
      <c r="D70" s="30"/>
      <c r="E70" s="30"/>
      <c r="F70" s="30"/>
      <c r="G70" s="30"/>
      <c r="H70" s="30"/>
      <c r="I70" s="30"/>
      <c r="J70" s="30"/>
      <c r="K70" s="30"/>
      <c r="L70" s="30"/>
      <c r="M70" s="33"/>
      <c r="N70" s="19"/>
      <c r="O70" s="26"/>
    </row>
    <row r="71" spans="1:15" x14ac:dyDescent="0.15">
      <c r="A71" s="30"/>
      <c r="B71" s="30"/>
      <c r="C71" s="40"/>
      <c r="D71" s="30"/>
      <c r="E71" s="30"/>
      <c r="F71" s="30"/>
      <c r="G71" s="30"/>
      <c r="H71" s="30"/>
      <c r="I71" s="30"/>
      <c r="J71" s="30"/>
      <c r="K71" s="30"/>
      <c r="L71" s="30"/>
      <c r="M71" s="33"/>
      <c r="N71" s="19"/>
      <c r="O71" s="26"/>
    </row>
    <row r="72" spans="1:15" x14ac:dyDescent="0.15">
      <c r="A72" s="30"/>
      <c r="B72" s="30"/>
      <c r="C72" s="40"/>
      <c r="D72" s="30"/>
      <c r="E72" s="30"/>
      <c r="F72" s="30"/>
      <c r="G72" s="30"/>
      <c r="H72" s="30"/>
      <c r="I72" s="30"/>
      <c r="J72" s="30"/>
      <c r="K72" s="30"/>
      <c r="L72" s="30"/>
      <c r="M72" s="33"/>
      <c r="N72" s="19"/>
      <c r="O72" s="26"/>
    </row>
    <row r="73" spans="1:15" x14ac:dyDescent="0.15">
      <c r="A73" s="30"/>
      <c r="B73" s="30"/>
      <c r="C73" s="40"/>
      <c r="D73" s="30"/>
      <c r="E73" s="30"/>
      <c r="F73" s="30"/>
      <c r="G73" s="30"/>
      <c r="H73" s="30"/>
      <c r="I73" s="30"/>
      <c r="J73" s="30"/>
      <c r="K73" s="30"/>
      <c r="L73" s="30"/>
      <c r="M73" s="33"/>
      <c r="N73" s="19"/>
      <c r="O73" s="26"/>
    </row>
    <row r="74" spans="1:15" x14ac:dyDescent="0.15">
      <c r="A74" s="30"/>
      <c r="B74" s="30"/>
      <c r="C74" s="40"/>
      <c r="D74" s="30"/>
      <c r="E74" s="30"/>
      <c r="F74" s="30"/>
      <c r="G74" s="30"/>
      <c r="H74" s="30"/>
      <c r="I74" s="30"/>
      <c r="J74" s="30"/>
      <c r="K74" s="30"/>
      <c r="L74" s="30"/>
      <c r="M74" s="33"/>
      <c r="N74" s="19"/>
      <c r="O74" s="26"/>
    </row>
    <row r="75" spans="1:15" x14ac:dyDescent="0.15">
      <c r="A75" s="30"/>
      <c r="B75" s="30"/>
      <c r="C75" s="40"/>
      <c r="D75" s="30"/>
      <c r="E75" s="30"/>
      <c r="F75" s="30"/>
      <c r="G75" s="30"/>
      <c r="H75" s="30"/>
      <c r="I75" s="30"/>
      <c r="J75" s="30"/>
      <c r="K75" s="30"/>
      <c r="L75" s="30"/>
      <c r="M75" s="33"/>
      <c r="N75" s="19"/>
      <c r="O75" s="26"/>
    </row>
    <row r="76" spans="1:15" x14ac:dyDescent="0.15">
      <c r="A76" s="30"/>
      <c r="B76" s="30"/>
      <c r="C76" s="40"/>
      <c r="D76" s="30"/>
      <c r="E76" s="30"/>
      <c r="F76" s="30"/>
      <c r="G76" s="30"/>
      <c r="H76" s="30"/>
      <c r="I76" s="30"/>
      <c r="J76" s="30"/>
      <c r="K76" s="30"/>
      <c r="L76" s="30"/>
      <c r="M76" s="33"/>
      <c r="N76" s="19"/>
      <c r="O76" s="26"/>
    </row>
    <row r="77" spans="1:15" x14ac:dyDescent="0.15">
      <c r="A77" s="30"/>
      <c r="B77" s="30"/>
      <c r="C77" s="40"/>
      <c r="D77" s="30"/>
      <c r="E77" s="30"/>
      <c r="F77" s="30"/>
      <c r="G77" s="30"/>
      <c r="H77" s="30"/>
      <c r="I77" s="30"/>
      <c r="J77" s="30"/>
      <c r="K77" s="30"/>
      <c r="L77" s="30"/>
      <c r="M77" s="33"/>
      <c r="N77" s="19"/>
      <c r="O77" s="26"/>
    </row>
    <row r="78" spans="1:15" x14ac:dyDescent="0.15">
      <c r="A78" s="30"/>
      <c r="B78" s="30"/>
      <c r="C78" s="40"/>
      <c r="D78" s="30"/>
      <c r="E78" s="30"/>
      <c r="F78" s="30"/>
      <c r="G78" s="30"/>
      <c r="H78" s="30"/>
      <c r="I78" s="30"/>
      <c r="J78" s="30"/>
      <c r="K78" s="30"/>
      <c r="L78" s="30"/>
      <c r="M78" s="33"/>
      <c r="N78" s="19"/>
      <c r="O78" s="26"/>
    </row>
    <row r="79" spans="1:15" x14ac:dyDescent="0.15">
      <c r="A79" s="30"/>
      <c r="B79" s="30"/>
      <c r="C79" s="40"/>
      <c r="D79" s="30"/>
      <c r="E79" s="30"/>
      <c r="F79" s="30"/>
      <c r="G79" s="30"/>
      <c r="H79" s="30"/>
      <c r="I79" s="30"/>
      <c r="J79" s="30"/>
      <c r="K79" s="30"/>
      <c r="L79" s="30"/>
      <c r="M79" s="33"/>
      <c r="N79" s="19"/>
      <c r="O79" s="26"/>
    </row>
    <row r="80" spans="1:15" x14ac:dyDescent="0.15">
      <c r="A80" s="30"/>
      <c r="B80" s="30"/>
      <c r="C80" s="40"/>
      <c r="D80" s="30"/>
      <c r="E80" s="30"/>
      <c r="F80" s="30"/>
      <c r="G80" s="30"/>
      <c r="H80" s="30"/>
      <c r="I80" s="30"/>
      <c r="J80" s="30"/>
      <c r="K80" s="30"/>
      <c r="L80" s="30"/>
      <c r="M80" s="33"/>
      <c r="N80" s="19"/>
      <c r="O80" s="26"/>
    </row>
    <row r="81" spans="1:15" x14ac:dyDescent="0.15">
      <c r="A81" s="30"/>
      <c r="B81" s="30"/>
      <c r="C81" s="40"/>
      <c r="D81" s="30"/>
      <c r="E81" s="30"/>
      <c r="F81" s="30"/>
      <c r="G81" s="30"/>
      <c r="H81" s="30"/>
      <c r="I81" s="30"/>
      <c r="J81" s="30"/>
      <c r="K81" s="30"/>
      <c r="L81" s="30"/>
      <c r="M81" s="33"/>
      <c r="N81" s="19"/>
      <c r="O81" s="26"/>
    </row>
    <row r="82" spans="1:15" x14ac:dyDescent="0.15">
      <c r="A82" s="30"/>
      <c r="B82" s="30"/>
      <c r="C82" s="40"/>
      <c r="D82" s="30"/>
      <c r="E82" s="30"/>
      <c r="F82" s="30"/>
      <c r="G82" s="30"/>
      <c r="H82" s="30"/>
      <c r="I82" s="30"/>
      <c r="J82" s="30"/>
      <c r="K82" s="30"/>
      <c r="L82" s="30"/>
      <c r="M82" s="33"/>
      <c r="N82" s="19"/>
      <c r="O82" s="26"/>
    </row>
    <row r="83" spans="1:15" x14ac:dyDescent="0.15">
      <c r="A83" s="30"/>
      <c r="B83" s="30"/>
      <c r="C83" s="40"/>
      <c r="D83" s="30"/>
      <c r="E83" s="30"/>
      <c r="F83" s="30"/>
      <c r="G83" s="30"/>
      <c r="H83" s="30"/>
      <c r="I83" s="30"/>
      <c r="J83" s="30"/>
      <c r="K83" s="30"/>
      <c r="L83" s="30"/>
      <c r="M83" s="33"/>
      <c r="N83" s="19"/>
      <c r="O83" s="26"/>
    </row>
    <row r="84" spans="1:15" x14ac:dyDescent="0.15">
      <c r="A84" s="30"/>
      <c r="B84" s="30"/>
      <c r="C84" s="40"/>
      <c r="D84" s="30"/>
      <c r="E84" s="30"/>
      <c r="F84" s="30"/>
      <c r="G84" s="30"/>
      <c r="H84" s="30"/>
      <c r="I84" s="30"/>
      <c r="J84" s="30"/>
      <c r="K84" s="30"/>
      <c r="L84" s="30"/>
      <c r="M84" s="33"/>
      <c r="N84" s="19"/>
      <c r="O84" s="26"/>
    </row>
    <row r="85" spans="1:15" x14ac:dyDescent="0.15">
      <c r="A85" s="30"/>
      <c r="B85" s="30"/>
      <c r="C85" s="40"/>
      <c r="D85" s="30"/>
      <c r="E85" s="30"/>
      <c r="F85" s="30"/>
      <c r="G85" s="30"/>
      <c r="H85" s="30"/>
      <c r="I85" s="30"/>
      <c r="J85" s="30"/>
      <c r="K85" s="30"/>
      <c r="L85" s="30"/>
      <c r="M85" s="33"/>
      <c r="N85" s="19"/>
      <c r="O85" s="26"/>
    </row>
    <row r="86" spans="1:15" x14ac:dyDescent="0.15">
      <c r="A86" s="30"/>
      <c r="B86" s="30"/>
      <c r="C86" s="40"/>
      <c r="D86" s="30"/>
      <c r="E86" s="30"/>
      <c r="F86" s="30"/>
      <c r="G86" s="30"/>
      <c r="H86" s="30"/>
      <c r="I86" s="30"/>
      <c r="J86" s="30"/>
      <c r="K86" s="30"/>
      <c r="L86" s="30"/>
      <c r="M86" s="33"/>
      <c r="N86" s="19"/>
      <c r="O86" s="26"/>
    </row>
    <row r="87" spans="1:15" x14ac:dyDescent="0.15">
      <c r="A87" s="30"/>
      <c r="B87" s="30"/>
      <c r="C87" s="40"/>
      <c r="D87" s="30"/>
      <c r="E87" s="30"/>
      <c r="F87" s="30"/>
      <c r="G87" s="30"/>
      <c r="H87" s="30"/>
      <c r="I87" s="30"/>
      <c r="J87" s="30"/>
      <c r="K87" s="30"/>
      <c r="L87" s="30"/>
      <c r="M87" s="33"/>
      <c r="N87" s="19"/>
      <c r="O87" s="26"/>
    </row>
    <row r="88" spans="1:15" x14ac:dyDescent="0.15">
      <c r="A88" s="30"/>
      <c r="B88" s="30"/>
      <c r="C88" s="40"/>
      <c r="D88" s="30"/>
      <c r="E88" s="30"/>
      <c r="F88" s="30"/>
      <c r="G88" s="30"/>
      <c r="H88" s="30"/>
      <c r="I88" s="30"/>
      <c r="J88" s="30"/>
      <c r="K88" s="30"/>
      <c r="L88" s="30"/>
      <c r="M88" s="33"/>
      <c r="N88" s="19"/>
      <c r="O88" s="26"/>
    </row>
    <row r="89" spans="1:15" x14ac:dyDescent="0.15">
      <c r="A89" s="30"/>
      <c r="B89" s="30"/>
      <c r="C89" s="40"/>
      <c r="D89" s="30"/>
      <c r="E89" s="30"/>
      <c r="F89" s="30"/>
      <c r="G89" s="30"/>
      <c r="H89" s="30"/>
      <c r="I89" s="30"/>
      <c r="J89" s="30"/>
      <c r="K89" s="30"/>
      <c r="L89" s="30"/>
      <c r="M89" s="33"/>
      <c r="N89" s="19"/>
      <c r="O89" s="26"/>
    </row>
    <row r="90" spans="1:15" x14ac:dyDescent="0.15">
      <c r="A90" s="30"/>
      <c r="B90" s="30"/>
      <c r="C90" s="40"/>
      <c r="D90" s="30"/>
      <c r="E90" s="30"/>
      <c r="F90" s="30"/>
      <c r="G90" s="30"/>
      <c r="H90" s="30"/>
      <c r="I90" s="30"/>
      <c r="J90" s="30"/>
      <c r="K90" s="30"/>
      <c r="L90" s="30"/>
      <c r="M90" s="33"/>
      <c r="N90" s="19"/>
      <c r="O90" s="26"/>
    </row>
    <row r="91" spans="1:15" x14ac:dyDescent="0.15">
      <c r="A91" s="30"/>
      <c r="B91" s="30"/>
      <c r="C91" s="40"/>
      <c r="D91" s="30"/>
      <c r="E91" s="30"/>
      <c r="F91" s="30"/>
      <c r="G91" s="30"/>
      <c r="H91" s="30"/>
      <c r="I91" s="30"/>
      <c r="J91" s="30"/>
      <c r="K91" s="30"/>
      <c r="L91" s="30"/>
      <c r="M91" s="33"/>
      <c r="N91" s="19"/>
      <c r="O91" s="26"/>
    </row>
    <row r="92" spans="1:15" x14ac:dyDescent="0.15">
      <c r="A92" s="30"/>
      <c r="B92" s="30"/>
      <c r="C92" s="40"/>
      <c r="D92" s="30"/>
      <c r="E92" s="30"/>
      <c r="F92" s="30"/>
      <c r="G92" s="30"/>
      <c r="H92" s="30"/>
      <c r="I92" s="30"/>
      <c r="J92" s="30"/>
      <c r="K92" s="30"/>
      <c r="L92" s="30"/>
      <c r="M92" s="33"/>
      <c r="N92" s="19"/>
      <c r="O92" s="26"/>
    </row>
    <row r="93" spans="1:15" x14ac:dyDescent="0.15">
      <c r="A93" s="30"/>
      <c r="B93" s="30"/>
      <c r="C93" s="40"/>
      <c r="D93" s="30"/>
      <c r="E93" s="30"/>
      <c r="F93" s="30"/>
      <c r="G93" s="30"/>
      <c r="H93" s="30"/>
      <c r="I93" s="30"/>
      <c r="J93" s="30"/>
      <c r="K93" s="30"/>
      <c r="L93" s="30"/>
      <c r="M93" s="33"/>
      <c r="N93" s="19"/>
      <c r="O93" s="26"/>
    </row>
    <row r="94" spans="1:15" x14ac:dyDescent="0.15">
      <c r="A94" s="30"/>
      <c r="B94" s="30"/>
      <c r="C94" s="40"/>
      <c r="D94" s="30"/>
      <c r="E94" s="30"/>
      <c r="F94" s="30"/>
      <c r="G94" s="30"/>
      <c r="H94" s="30"/>
      <c r="I94" s="30"/>
      <c r="J94" s="30"/>
      <c r="K94" s="30"/>
      <c r="L94" s="30"/>
      <c r="M94" s="33"/>
      <c r="N94" s="19"/>
      <c r="O94" s="26"/>
    </row>
    <row r="95" spans="1:15" x14ac:dyDescent="0.15">
      <c r="A95" s="30"/>
      <c r="B95" s="30"/>
      <c r="C95" s="40"/>
      <c r="D95" s="30"/>
      <c r="E95" s="30"/>
      <c r="F95" s="30"/>
      <c r="G95" s="30"/>
      <c r="H95" s="30"/>
      <c r="I95" s="30"/>
      <c r="J95" s="30"/>
      <c r="K95" s="30"/>
      <c r="L95" s="30"/>
      <c r="M95" s="33"/>
      <c r="N95" s="19"/>
      <c r="O95" s="26"/>
    </row>
    <row r="96" spans="1:15" x14ac:dyDescent="0.15">
      <c r="A96" s="30"/>
      <c r="B96" s="30"/>
      <c r="C96" s="40"/>
      <c r="D96" s="30"/>
      <c r="E96" s="30"/>
      <c r="F96" s="30"/>
      <c r="G96" s="30"/>
      <c r="H96" s="30"/>
      <c r="I96" s="30"/>
      <c r="J96" s="30"/>
      <c r="K96" s="30"/>
      <c r="L96" s="30"/>
      <c r="M96" s="33"/>
      <c r="N96" s="19"/>
      <c r="O96" s="26"/>
    </row>
    <row r="97" spans="1:15" x14ac:dyDescent="0.15">
      <c r="A97" s="30"/>
      <c r="B97" s="30"/>
      <c r="C97" s="40"/>
      <c r="D97" s="30"/>
      <c r="E97" s="30"/>
      <c r="F97" s="30"/>
      <c r="G97" s="30"/>
      <c r="H97" s="30"/>
      <c r="I97" s="30"/>
      <c r="J97" s="30"/>
      <c r="K97" s="30"/>
      <c r="L97" s="30"/>
      <c r="M97" s="33"/>
      <c r="N97" s="19"/>
      <c r="O97" s="26"/>
    </row>
    <row r="98" spans="1:15" x14ac:dyDescent="0.15">
      <c r="A98" s="30"/>
      <c r="B98" s="30"/>
      <c r="C98" s="40"/>
      <c r="D98" s="30"/>
      <c r="E98" s="30"/>
      <c r="F98" s="30"/>
      <c r="G98" s="30"/>
      <c r="H98" s="30"/>
      <c r="I98" s="30"/>
      <c r="J98" s="30"/>
      <c r="K98" s="30"/>
      <c r="L98" s="30"/>
      <c r="M98" s="33"/>
      <c r="N98" s="19"/>
      <c r="O98" s="26"/>
    </row>
    <row r="99" spans="1:15" x14ac:dyDescent="0.15">
      <c r="A99" s="30"/>
      <c r="B99" s="30"/>
      <c r="C99" s="40"/>
      <c r="D99" s="30"/>
      <c r="E99" s="30"/>
      <c r="F99" s="30"/>
      <c r="G99" s="30"/>
      <c r="H99" s="30"/>
      <c r="I99" s="30"/>
      <c r="J99" s="30"/>
      <c r="K99" s="30"/>
      <c r="L99" s="30"/>
      <c r="M99" s="33"/>
      <c r="N99" s="19"/>
      <c r="O99" s="26"/>
    </row>
    <row r="100" spans="1:15" x14ac:dyDescent="0.15">
      <c r="A100" s="30"/>
      <c r="B100" s="30"/>
      <c r="C100" s="40"/>
      <c r="D100" s="30"/>
      <c r="E100" s="30"/>
      <c r="F100" s="30"/>
      <c r="G100" s="30"/>
      <c r="H100" s="30"/>
      <c r="I100" s="30"/>
      <c r="J100" s="30"/>
      <c r="K100" s="30"/>
      <c r="L100" s="30"/>
      <c r="M100" s="33"/>
      <c r="N100" s="28"/>
      <c r="O100" s="26"/>
    </row>
  </sheetData>
  <phoneticPr fontId="2"/>
  <dataValidations count="3">
    <dataValidation imeMode="off" allowBlank="1" showInputMessage="1" showErrorMessage="1" sqref="A2:E2 K3:L100 M2:M100 G2:J100 O2:O100" xr:uid="{00000000-0002-0000-0000-000000000000}"/>
    <dataValidation imeMode="on" allowBlank="1" showInputMessage="1" showErrorMessage="1" sqref="F2:F4" xr:uid="{00000000-0002-0000-0000-000001000000}"/>
    <dataValidation type="date" imeMode="off" operator="lessThanOrEqual" allowBlank="1" showInputMessage="1" showErrorMessage="1" sqref="K2:L2 N2:N100" xr:uid="{00000000-0002-0000-0000-000002000000}">
      <formula1>45658</formula1>
    </dataValidation>
  </dataValidations>
  <pageMargins left="0.7" right="0.7" top="0.75" bottom="0.75" header="0.3" footer="0.3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"/>
  <sheetViews>
    <sheetView workbookViewId="0">
      <selection activeCell="C3" sqref="C3"/>
    </sheetView>
  </sheetViews>
  <sheetFormatPr defaultRowHeight="13.5" x14ac:dyDescent="0.15"/>
  <cols>
    <col min="1" max="1" width="13" style="14" bestFit="1" customWidth="1"/>
    <col min="2" max="2" width="11" style="14" bestFit="1" customWidth="1"/>
    <col min="3" max="6" width="5.25" style="4" bestFit="1" customWidth="1"/>
    <col min="7" max="7" width="11" style="13" bestFit="1" customWidth="1"/>
    <col min="8" max="8" width="13" style="13" bestFit="1" customWidth="1"/>
    <col min="9" max="9" width="23.75" style="13" bestFit="1" customWidth="1"/>
    <col min="10" max="10" width="9.5" style="13" bestFit="1" customWidth="1"/>
    <col min="11" max="11" width="9.875" style="17" bestFit="1" customWidth="1"/>
    <col min="12" max="12" width="9" style="14" bestFit="1" customWidth="1"/>
    <col min="13" max="13" width="12.25" style="14" customWidth="1"/>
    <col min="14" max="14" width="10" style="14" customWidth="1"/>
    <col min="15" max="15" width="10.25" style="55" customWidth="1"/>
    <col min="16" max="16" width="12.625" style="52" customWidth="1"/>
    <col min="17" max="17" width="16.5" style="52" bestFit="1" customWidth="1"/>
    <col min="18" max="18" width="9" style="17" bestFit="1" customWidth="1"/>
    <col min="19" max="19" width="17.25" style="17" bestFit="1" customWidth="1"/>
    <col min="20" max="20" width="11" style="17" bestFit="1" customWidth="1"/>
    <col min="21" max="21" width="10.375" customWidth="1"/>
    <col min="22" max="22" width="9" style="25" bestFit="1" customWidth="1"/>
    <col min="23" max="23" width="5.5" style="16" customWidth="1"/>
    <col min="24" max="24" width="9" style="17" bestFit="1" customWidth="1"/>
    <col min="25" max="25" width="8.5" bestFit="1" customWidth="1"/>
  </cols>
  <sheetData>
    <row r="1" spans="1:27" x14ac:dyDescent="0.15">
      <c r="A1" s="14" t="s">
        <v>37</v>
      </c>
      <c r="B1" s="14" t="s">
        <v>40</v>
      </c>
      <c r="C1" s="4" t="s">
        <v>27</v>
      </c>
      <c r="D1" s="4" t="s">
        <v>28</v>
      </c>
      <c r="E1" s="4" t="s">
        <v>41</v>
      </c>
      <c r="F1" s="4" t="s">
        <v>39</v>
      </c>
      <c r="G1" s="13" t="s">
        <v>29</v>
      </c>
      <c r="H1" s="13" t="s">
        <v>46</v>
      </c>
      <c r="I1" s="53" t="s">
        <v>45</v>
      </c>
      <c r="J1" s="13" t="s">
        <v>30</v>
      </c>
      <c r="K1" s="17" t="s">
        <v>31</v>
      </c>
      <c r="L1" s="14" t="s">
        <v>43</v>
      </c>
      <c r="M1" s="13" t="s">
        <v>65</v>
      </c>
      <c r="N1" s="13" t="s">
        <v>66</v>
      </c>
      <c r="O1" s="52" t="s">
        <v>70</v>
      </c>
      <c r="P1" s="52" t="s">
        <v>67</v>
      </c>
      <c r="R1" s="17" t="s">
        <v>69</v>
      </c>
      <c r="S1" s="17" t="s">
        <v>68</v>
      </c>
      <c r="T1" s="17" t="s">
        <v>48</v>
      </c>
      <c r="U1" s="13" t="s">
        <v>54</v>
      </c>
      <c r="V1" s="25" t="s">
        <v>34</v>
      </c>
      <c r="W1" s="16" t="s">
        <v>35</v>
      </c>
      <c r="X1" s="17" t="s">
        <v>36</v>
      </c>
      <c r="Y1" t="s">
        <v>42</v>
      </c>
      <c r="Z1" t="s">
        <v>60</v>
      </c>
      <c r="AA1" t="s">
        <v>74</v>
      </c>
    </row>
    <row r="2" spans="1:27" x14ac:dyDescent="0.15">
      <c r="A2" s="14" t="str">
        <f>入力!A2&amp;" "&amp;入力!B2&amp;" "&amp;入力!C2&amp;" "&amp;入力!D2&amp;"-"&amp;入力!E2</f>
        <v>27   -</v>
      </c>
      <c r="B2" s="14" t="str">
        <f>IF(入力!F2="","",入力!F2)</f>
        <v/>
      </c>
      <c r="C2" s="4">
        <f>入力!G2</f>
        <v>0</v>
      </c>
      <c r="D2" s="4">
        <f>入力!H2</f>
        <v>0</v>
      </c>
      <c r="E2" s="4" t="str">
        <f>IF(入力!I2=0,"",入力!I2)</f>
        <v/>
      </c>
      <c r="F2" s="4">
        <f>入力!J2</f>
        <v>0</v>
      </c>
      <c r="G2" s="13">
        <f>入力!K2</f>
        <v>0</v>
      </c>
      <c r="H2" s="13">
        <f>G2+1</f>
        <v>1</v>
      </c>
      <c r="I2" s="53" t="str">
        <f>IF(G2&lt;軽減利率!A3,"",EDATE(G2,2)+1)</f>
        <v/>
      </c>
      <c r="J2" s="13">
        <f>入力!L2</f>
        <v>0</v>
      </c>
      <c r="K2" s="17">
        <f>入力!M2</f>
        <v>0</v>
      </c>
      <c r="L2" s="63" t="str">
        <f>IF(G2&lt;軽減利率!A3,軽減利率!B2,IF(G2&lt;軽減利率!A4,軽減利率!B3,IF(G2&lt;軽減利率!A5,軽減利率!B4,IF(G2&lt;軽減利率!A6,軽減利率!B5,IF(G2&lt;軽減利率!A7,軽減利率!B6,IF(G2&lt;軽減利率!A8,軽減利率!B7,IF(G2&lt;軽減利率!A9,軽減利率!C8,IF(G2&lt;軽減利率!A10,軽減利率!C9,IF(G2&lt;軽減利率!A11,軽減利率!C10,IF(G2&lt;軽減利率!A12,軽減利率!C11,IF(G2&lt;軽減利率!A13,軽減利率!C12,軽減利率!C13)))))))))))</f>
        <v>-</v>
      </c>
      <c r="M2" s="61">
        <f>入力!N2</f>
        <v>0</v>
      </c>
      <c r="N2" s="62">
        <f>入力!O2</f>
        <v>0</v>
      </c>
      <c r="O2" s="54">
        <f>IF($L$2="-",M2,IF(M2&lt;=$I$2,M2,$I$2))</f>
        <v>0</v>
      </c>
      <c r="P2" s="59">
        <f>O2</f>
        <v>0</v>
      </c>
      <c r="Q2" s="69" t="str">
        <f>IF(OR(P2=$I$2,P2=$I$3),IF(P2=M2,"基準日納付あり","基準日納付なし"),IF(P2=M2,"基準日外納付あり","基準日外納付なし"))</f>
        <v>基準日外納付あり</v>
      </c>
      <c r="R2" s="17">
        <f>IF($L$2="-",N2,IF(M2&lt;=$I$2,N2,0))</f>
        <v>0</v>
      </c>
      <c r="S2" s="60">
        <f>IF($L$2="-",N2,IF(P2=M2,N2,0))</f>
        <v>0</v>
      </c>
      <c r="T2" s="17">
        <f>K2-S2</f>
        <v>0</v>
      </c>
      <c r="U2" s="17">
        <f>ROUNDDOWN($K$2,-3)</f>
        <v>0</v>
      </c>
      <c r="V2" s="25">
        <f>IF(P2&lt;=$H$2,0,P2-H2)</f>
        <v>0</v>
      </c>
      <c r="W2" s="44">
        <f>IF($L$2="-",$Z$2,AA2)</f>
        <v>14.6</v>
      </c>
      <c r="X2" s="17">
        <f>ROUNDDOWN(U2*(W2/100)*(V2/365),0)</f>
        <v>0</v>
      </c>
      <c r="Y2" s="15">
        <f>ROUNDDOWN(SUM(X2:X100),-2)</f>
        <v>0</v>
      </c>
      <c r="Z2" s="45">
        <f>IF($L$2="-",軽減利率!$F$2,IF(P2&lt;=軽減利率!$E$3,軽減利率!$F$2,IF(P2&lt;=軽減利率!$E$4,軽減利率!$F$3,IF(P2&lt;=軽減利率!$E$5,軽減利率!$F$4,IF(P2&lt;=軽減利率!$E$6,軽減利率!$F$5,IF(P2&lt;=軽減利率!$E$7,軽減利率!$F$6,IF(P2&lt;=軽減利率!$E$8,軽減利率!$F$7,IF(P2&lt;=軽減利率!$E$9,軽減利率!$F$8,IF(P2&lt;=軽減利率!$E$10,軽減利率!$F$9,IF(P2&lt;=軽減利率!$E$11,軽減利率!$F$10,IF(P2&lt;=軽減利率!$E$12,軽減利率!$F$11,IF(P2&lt;=軽減利率!$E$13,軽減利率!$F$12,IF(P2&lt;=軽減利率!$E$14,軽減利率!$F$13,IF(P2&lt;=軽減利率!$E$15,軽減利率!$F$14,IF(P2&lt;=軽減利率!$E$16,軽減利率!$F$15,IF(P2&lt;=軽減利率!$E$17,軽減利率!$F$16,IF(P2&lt;=軽減利率!$E$18,軽減利率!$F$17,IF(P2&lt;=軽減利率!$E$19,軽減利率!$F$18,IF(P2&lt;=軽減利率!$E$20,軽減利率!$F$19,IF(P2&lt;=軽減利率!$E$21,軽減利率!$F$20,IF(P2&lt;=軽減利率!$E$22,軽減利率!$F$21,IF(P2&lt;=軽減利率!$E$23,軽減利率!$F$22,IF(P2&lt;=軽減利率!$E$24,軽減利率!$F$23,IF(P2&lt;=軽減利率!$E$25,軽減利率!$F$24,IF(P2&lt;=軽減利率!$E$26,軽減利率!$F$25,IF(P2&lt;=軽減利率!$E$27,軽減利率!$F$26,IF(P2&lt;=軽減利率!$E$28,軽減利率!$F$27,IF(P2&lt;=軽減利率!$E$29,軽減利率!$F$28,IF(P2&lt;=軽減利率!$E$30,軽減利率!$F$29,IF(P2&lt;=軽減利率!$E$31,軽減利率!$F$30,IF(P2&lt;=軽減利率!$E$32,軽減利率!$F$31,IF(P2&lt;=軽減利率!$E$33,軽減利率!$F$32,IF(P2&lt;=軽減利率!$E$34,軽減利率!$F$33,IF(P2&lt;=軽減利率!$E$35,軽減利率!$F$34,IF(P2&lt;=軽減利率!$E$36,軽減利率!$F$35,軽減利率!$F$36)))))))))))))))))))))))))))))))))))</f>
        <v>14.6</v>
      </c>
      <c r="AA2" s="71" t="str">
        <f>IF($L$2="-","",IF(P2&lt;=軽減利率!$A$8,軽減利率!$B$7,IF(P2&lt;=軽減利率!$A$9,軽減利率!$C$8,IF(P2&lt;=軽減利率!$A$10,軽減利率!$C$9,IF(P2&lt;=軽減利率!$A$11,軽減利率!$C$10,IF(P2&lt;=軽減利率!$A$12,軽減利率!$C$11,IF(P2&lt;=軽減利率!$A$13,軽減利率!$C$12,IF(P2&lt;=軽減利率!$A$14,軽減利率!$C$13,IF(P2&lt;=軽減利率!$A$15,軽減利率!$C$14,IF(P2&lt;=軽減利率!$A$16,軽減利率!$C$15,IF(P2&lt;=軽減利率!$A$17,軽減利率!$C$16,IF(P2&lt;=軽減利率!$A$18,軽減利率!$C$17,IF(P2&lt;=軽減利率!$A$19,軽減利率!$C$18,IF(P2&lt;=軽減利率!$A$20,軽減利率!$C$19,IF(P2&lt;=軽減利率!$A$21,軽減利率!$C$20,IF(P2&lt;=軽減利率!$A$22,軽減利率!$C$21,IF(P2&lt;=軽減利率!$A$23,軽減利率!$C$22,IF(P2&lt;=軽減利率!$A$24,軽減利率!$C$23,IF(P2&lt;=軽減利率!$A$25,軽減利率!$C$24,IF(P2&lt;=軽減利率!$A$26,軽減利率!$C$25,IF(P2&lt;=軽減利率!$A$27,軽減利率!$C$26,IF(P2&lt;=軽減利率!$A$28,軽減利率!$C$27,IF(P2&lt;=軽減利率!$A$29,軽減利率!$C$28,IF(P2&lt;=軽減利率!$A$30,軽減利率!$C$29,IF(P2&lt;=軽減利率!$A$31,軽減利率!$C$30,IF(P2&lt;=軽減利率!$A$32,軽減利率!$C$31,IF(P2&lt;=軽減利率!$A$33,軽減利率!$C$32,IF(P2&lt;=軽減利率!$A$34,軽減利率!$C$33,IF(P2&lt;=軽減利率!$A$35,軽減利率!$C$34,IF(P2&lt;=軽減利率!$A$36,軽減利率!$C$35,""))))))))))))))))))))))))))))))</f>
        <v/>
      </c>
    </row>
    <row r="3" spans="1:27" x14ac:dyDescent="0.15">
      <c r="B3" s="14" t="str">
        <f>IF(入力!F3="","",入力!F3)</f>
        <v/>
      </c>
      <c r="H3" s="56" t="s">
        <v>64</v>
      </c>
      <c r="I3" s="56">
        <v>42005</v>
      </c>
      <c r="M3" s="61">
        <f>入力!N3</f>
        <v>0</v>
      </c>
      <c r="N3" s="62">
        <f>入力!O3</f>
        <v>0</v>
      </c>
      <c r="O3" s="54">
        <f>IF($L$2="-",M3,IF(O2=M2,IF(O2&gt;=$I$2,M3,IF(M3&lt;=$I$2,M3,$I$2)),M2))</f>
        <v>0</v>
      </c>
      <c r="P3" s="59">
        <f>IF($L$2="-",O3,IF(P2=O2,IF(O2&gt;=$I$3,O3,IF(O3&lt;=$I$3,O3,$I$3)),O2))</f>
        <v>0</v>
      </c>
      <c r="Q3" s="69" t="str">
        <f>IF(P3=0,"",IF(OR(P3=$I$2,P3=$I$3),IF(OR(P3=M3,P3=M2),"基準日納付あり","基準日納付なし"),IF(OR(P3=M3,P3=M2),"基準日外納付あり","基準日外納付なし")))</f>
        <v/>
      </c>
      <c r="R3" s="17">
        <f>IF($L$2="-",N3,IF(O2=M2,IF(O2&gt;=$I$2,N3,IF(M3&lt;=$I$2,N3,0)),N2))</f>
        <v>0</v>
      </c>
      <c r="S3" s="60">
        <f>IF($L$2="-",N3,IF(OR(P3=0,Q3="基準日納付なし"),0,IF(P2=O2,R3,R2)))</f>
        <v>0</v>
      </c>
      <c r="T3" s="17">
        <f>T2-S3</f>
        <v>0</v>
      </c>
      <c r="U3" s="17">
        <f>ROUNDDOWN(T2,-3)</f>
        <v>0</v>
      </c>
      <c r="V3" s="25">
        <f t="shared" ref="V3:V34" si="0">IF(P3&lt;=$H$2,0,IF(P2&lt;=$H$2,P3-$H$2,P3-P2))</f>
        <v>0</v>
      </c>
      <c r="W3" s="44">
        <f>IF($L$2="-",Z3,IF(P3&gt;$I$2,Z3,AA3))</f>
        <v>14.6</v>
      </c>
      <c r="X3" s="17">
        <f>ROUNDDOWN(U3*(W3/100)*(V3/365),0)</f>
        <v>0</v>
      </c>
      <c r="Z3" s="45">
        <f>IF($L$2="-",軽減利率!$F$2,IF(P3&lt;=軽減利率!$E$3,軽減利率!$F$2,IF(P3&lt;=軽減利率!$E$4,軽減利率!$F$3,IF(P3&lt;=軽減利率!$E$5,軽減利率!$F$4,IF(P3&lt;=軽減利率!$E$6,軽減利率!$F$5,IF(P3&lt;=軽減利率!$E$7,軽減利率!$F$6,IF(P3&lt;=軽減利率!$E$8,軽減利率!$F$7,IF(P3&lt;=軽減利率!$E$9,軽減利率!$F$8,IF(P3&lt;=軽減利率!$E$10,軽減利率!$F$9,IF(P3&lt;=軽減利率!$E$11,軽減利率!$F$10,IF(P3&lt;=軽減利率!$E$12,軽減利率!$F$11,IF(P3&lt;=軽減利率!$E$13,軽減利率!$F$12,IF(P3&lt;=軽減利率!$E$14,軽減利率!$F$13,IF(P3&lt;=軽減利率!$E$15,軽減利率!$F$14,IF(P3&lt;=軽減利率!$E$16,軽減利率!$F$15,IF(P3&lt;=軽減利率!$E$17,軽減利率!$F$16,IF(P3&lt;=軽減利率!$E$18,軽減利率!$F$17,IF(P3&lt;=軽減利率!$E$19,軽減利率!$F$18,IF(P3&lt;=軽減利率!$E$20,軽減利率!$F$19,IF(P3&lt;=軽減利率!$E$21,軽減利率!$F$20,IF(P3&lt;=軽減利率!$E$22,軽減利率!$F$21,IF(P3&lt;=軽減利率!$E$23,軽減利率!$F$22,IF(P3&lt;=軽減利率!$E$24,軽減利率!$F$23,IF(P3&lt;=軽減利率!$E$25,軽減利率!$F$24,IF(P3&lt;=軽減利率!$E$26,軽減利率!$F$25,IF(P3&lt;=軽減利率!$E$27,軽減利率!$F$26,IF(P3&lt;=軽減利率!$E$28,軽減利率!$F$27,IF(P3&lt;=軽減利率!$E$29,軽減利率!$F$28,IF(P3&lt;=軽減利率!$E$30,軽減利率!$F$29,IF(P3&lt;=軽減利率!$E$31,軽減利率!$F$30,IF(P3&lt;=軽減利率!$E$32,軽減利率!$F$31,IF(P3&lt;=軽減利率!$E$33,軽減利率!$F$32,IF(P3&lt;=軽減利率!$E$34,軽減利率!$F$33,IF(P3&lt;=軽減利率!$E$35,軽減利率!$F$34,IF(P3&lt;=軽減利率!$E$36,軽減利率!$F$35,軽減利率!$F$36)))))))))))))))))))))))))))))))))))</f>
        <v>14.6</v>
      </c>
      <c r="AA3" s="71" t="str">
        <f>IF($L$2="-","",IF(P3&lt;=軽減利率!$A$8,軽減利率!$B$7,IF(P3&lt;=軽減利率!$A$9,軽減利率!$C$8,IF(P3&lt;=軽減利率!$A$10,軽減利率!$C$9,IF(P3&lt;=軽減利率!$A$11,軽減利率!$C$10,IF(P3&lt;=軽減利率!$A$12,軽減利率!$C$11,IF(P3&lt;=軽減利率!$A$13,軽減利率!$C$12,IF(P3&lt;=軽減利率!$A$14,軽減利率!$C$13,IF(P3&lt;=軽減利率!$A$15,軽減利率!$C$14,IF(P3&lt;=軽減利率!$A$16,軽減利率!$C$15,IF(P3&lt;=軽減利率!$A$17,軽減利率!$C$16,IF(P3&lt;=軽減利率!$A$18,軽減利率!$C$17,IF(P3&lt;=軽減利率!$A$19,軽減利率!$C$18,IF(P3&lt;=軽減利率!$A$20,軽減利率!$C$19,IF(P3&lt;=軽減利率!$A$21,軽減利率!$C$20,IF(P3&lt;=軽減利率!$A$22,軽減利率!$C$21,IF(P3&lt;=軽減利率!$A$23,軽減利率!$C$22,IF(P3&lt;=軽減利率!$A$24,軽減利率!$C$23,IF(P3&lt;=軽減利率!$A$25,軽減利率!$C$24,IF(P3&lt;=軽減利率!$A$26,軽減利率!$C$25,IF(P3&lt;=軽減利率!$A$27,軽減利率!$C$26,IF(P3&lt;=軽減利率!$A$28,軽減利率!$C$27,IF(P3&lt;=軽減利率!$A$29,軽減利率!$C$28,IF(P3&lt;=軽減利率!$A$30,軽減利率!$C$29,IF(P3&lt;=軽減利率!$A$31,軽減利率!$C$30,IF(P3&lt;=軽減利率!$A$32,軽減利率!$C$31,IF(P3&lt;=軽減利率!$A$33,軽減利率!$C$32,IF(P3&lt;=軽減利率!$A$34,軽減利率!$C$33,IF(P3&lt;=軽減利率!$A$35,軽減利率!$C$34,IF(P3&lt;=軽減利率!$A$36,軽減利率!$C$35,""))))))))))))))))))))))))))))))</f>
        <v/>
      </c>
    </row>
    <row r="4" spans="1:27" x14ac:dyDescent="0.15">
      <c r="B4" s="14" t="str">
        <f>IF(入力!F4="","",入力!F4)</f>
        <v/>
      </c>
      <c r="M4" s="61">
        <f>入力!N4</f>
        <v>0</v>
      </c>
      <c r="N4" s="62">
        <f>入力!O4</f>
        <v>0</v>
      </c>
      <c r="O4" s="54">
        <f>IF($L$2="-",M4,IF(O3=M3,IF(O3&gt;=$I$2,M4,IF(M4&lt;=$I$2,M4,$I$2)),M3))</f>
        <v>0</v>
      </c>
      <c r="P4" s="59">
        <f t="shared" ref="P4:P67" si="1">IF($L$2="-",O4,IF(P3=O3,IF(O3&gt;=$I$3,O4,IF(O4&lt;=$I$3,O4,$I$3)),O3))</f>
        <v>0</v>
      </c>
      <c r="Q4" s="69" t="str">
        <f>IF(P4=0,"",IF(OR(P4=$I$2,P4=$I$3),IF(OR(P4=M4,P4=M3,P4=M2),"基準日納付あり","基準日納付なし"),IF(OR(P4=M4,P4=M3,P4=M2),"基準日外納付あり","基準日外納付なし")))</f>
        <v/>
      </c>
      <c r="R4" s="17">
        <f t="shared" ref="R4:R67" si="2">IF($L$2="-",N4,IF(O3=M3,IF(O3&gt;=$I$2,N4,IF(M4&lt;=$I$2,N4,0)),N3))</f>
        <v>0</v>
      </c>
      <c r="S4" s="60">
        <f t="shared" ref="S4:S67" si="3">IF($L$2="-",N4,IF(OR(P4=0,Q4="基準日納付なし"),0,IF(P3=O3,R4,R3)))</f>
        <v>0</v>
      </c>
      <c r="T4" s="17">
        <f t="shared" ref="T4:T67" si="4">T3-S4</f>
        <v>0</v>
      </c>
      <c r="U4" s="17">
        <f>ROUNDDOWN(T3,-3)</f>
        <v>0</v>
      </c>
      <c r="V4" s="25">
        <f t="shared" si="0"/>
        <v>0</v>
      </c>
      <c r="W4" s="44">
        <f t="shared" ref="W4:W67" si="5">IF($L$2="-",Z4,IF(P4&gt;$I$2,Z4,AA4))</f>
        <v>14.6</v>
      </c>
      <c r="X4" s="17">
        <f>ROUNDDOWN(U4*(W4/100)*(V4/365),0)</f>
        <v>0</v>
      </c>
      <c r="Z4" s="45">
        <f>IF($L$2="-",軽減利率!$F$2,IF(P4&lt;=軽減利率!$E$3,軽減利率!$F$2,IF(P4&lt;=軽減利率!$E$4,軽減利率!$F$3,IF(P4&lt;=軽減利率!$E$5,軽減利率!$F$4,IF(P4&lt;=軽減利率!$E$6,軽減利率!$F$5,IF(P4&lt;=軽減利率!$E$7,軽減利率!$F$6,IF(P4&lt;=軽減利率!$E$8,軽減利率!$F$7,IF(P4&lt;=軽減利率!$E$9,軽減利率!$F$8,IF(P4&lt;=軽減利率!$E$10,軽減利率!$F$9,IF(P4&lt;=軽減利率!$E$11,軽減利率!$F$10,IF(P4&lt;=軽減利率!$E$12,軽減利率!$F$11,IF(P4&lt;=軽減利率!$E$13,軽減利率!$F$12,IF(P4&lt;=軽減利率!$E$14,軽減利率!$F$13,IF(P4&lt;=軽減利率!$E$15,軽減利率!$F$14,IF(P4&lt;=軽減利率!$E$16,軽減利率!$F$15,IF(P4&lt;=軽減利率!$E$17,軽減利率!$F$16,IF(P4&lt;=軽減利率!$E$18,軽減利率!$F$17,IF(P4&lt;=軽減利率!$E$19,軽減利率!$F$18,IF(P4&lt;=軽減利率!$E$20,軽減利率!$F$19,IF(P4&lt;=軽減利率!$E$21,軽減利率!$F$20,IF(P4&lt;=軽減利率!$E$22,軽減利率!$F$21,IF(P4&lt;=軽減利率!$E$23,軽減利率!$F$22,IF(P4&lt;=軽減利率!$E$24,軽減利率!$F$23,IF(P4&lt;=軽減利率!$E$25,軽減利率!$F$24,IF(P4&lt;=軽減利率!$E$26,軽減利率!$F$25,IF(P4&lt;=軽減利率!$E$27,軽減利率!$F$26,IF(P4&lt;=軽減利率!$E$28,軽減利率!$F$27,IF(P4&lt;=軽減利率!$E$29,軽減利率!$F$28,IF(P4&lt;=軽減利率!$E$30,軽減利率!$F$29,IF(P4&lt;=軽減利率!$E$31,軽減利率!$F$30,IF(P4&lt;=軽減利率!$E$32,軽減利率!$F$31,IF(P4&lt;=軽減利率!$E$33,軽減利率!$F$32,IF(P4&lt;=軽減利率!$E$34,軽減利率!$F$33,IF(P4&lt;=軽減利率!$E$35,軽減利率!$F$34,IF(P4&lt;=軽減利率!$E$36,軽減利率!$F$35,軽減利率!$F$36)))))))))))))))))))))))))))))))))))</f>
        <v>14.6</v>
      </c>
      <c r="AA4" s="71" t="str">
        <f>IF($L$2="-","",IF(P4&lt;=軽減利率!$A$8,軽減利率!$B$7,IF(P4&lt;=軽減利率!$A$9,軽減利率!$C$8,IF(P4&lt;=軽減利率!$A$10,軽減利率!$C$9,IF(P4&lt;=軽減利率!$A$11,軽減利率!$C$10,IF(P4&lt;=軽減利率!$A$12,軽減利率!$C$11,IF(P4&lt;=軽減利率!$A$13,軽減利率!$C$12,IF(P4&lt;=軽減利率!$A$14,軽減利率!$C$13,IF(P4&lt;=軽減利率!$A$15,軽減利率!$C$14,IF(P4&lt;=軽減利率!$A$16,軽減利率!$C$15,IF(P4&lt;=軽減利率!$A$17,軽減利率!$C$16,IF(P4&lt;=軽減利率!$A$18,軽減利率!$C$17,IF(P4&lt;=軽減利率!$A$19,軽減利率!$C$18,IF(P4&lt;=軽減利率!$A$20,軽減利率!$C$19,IF(P4&lt;=軽減利率!$A$21,軽減利率!$C$20,IF(P4&lt;=軽減利率!$A$22,軽減利率!$C$21,IF(P4&lt;=軽減利率!$A$23,軽減利率!$C$22,IF(P4&lt;=軽減利率!$A$24,軽減利率!$C$23,IF(P4&lt;=軽減利率!$A$25,軽減利率!$C$24,IF(P4&lt;=軽減利率!$A$26,軽減利率!$C$25,IF(P4&lt;=軽減利率!$A$27,軽減利率!$C$26,IF(P4&lt;=軽減利率!$A$28,軽減利率!$C$27,IF(P4&lt;=軽減利率!$A$29,軽減利率!$C$28,IF(P4&lt;=軽減利率!$A$30,軽減利率!$C$29,IF(P4&lt;=軽減利率!$A$31,軽減利率!$C$30,IF(P4&lt;=軽減利率!$A$32,軽減利率!$C$31,IF(P4&lt;=軽減利率!$A$33,軽減利率!$C$32,IF(P4&lt;=軽減利率!$A$34,軽減利率!$C$33,IF(P4&lt;=軽減利率!$A$35,軽減利率!$C$34,IF(P4&lt;=軽減利率!$A$36,軽減利率!$C$35,""))))))))))))))))))))))))))))))</f>
        <v/>
      </c>
    </row>
    <row r="5" spans="1:27" x14ac:dyDescent="0.15">
      <c r="M5" s="61">
        <f>入力!N5</f>
        <v>0</v>
      </c>
      <c r="N5" s="62">
        <f>入力!O5</f>
        <v>0</v>
      </c>
      <c r="O5" s="54">
        <f t="shared" ref="O5:O67" si="6">IF($L$2="-",M5,IF(O4=M4,IF(O4&gt;=$I$2,M5,IF(M5&lt;=$I$2,M5,$I$2)),M4))</f>
        <v>0</v>
      </c>
      <c r="P5" s="59">
        <f t="shared" si="1"/>
        <v>0</v>
      </c>
      <c r="Q5" s="69" t="str">
        <f t="shared" ref="Q5:Q12" si="7">IF(P5=0,"",IF(OR(P5=$I$2,P5=$I$3),IF(OR(P5=M5,P5=M4,P5=M3,P5=M2),"基準日納付あり","基準日納付なし"),IF(OR(P5=M5,P5=M4,P5=M3,P5=M2),"基準日外納付あり","基準日外納付なし")))</f>
        <v/>
      </c>
      <c r="R5" s="17">
        <f t="shared" si="2"/>
        <v>0</v>
      </c>
      <c r="S5" s="60">
        <f t="shared" si="3"/>
        <v>0</v>
      </c>
      <c r="T5" s="17">
        <f t="shared" si="4"/>
        <v>0</v>
      </c>
      <c r="U5" s="17">
        <f t="shared" ref="U5:U67" si="8">ROUNDDOWN(T4,-3)</f>
        <v>0</v>
      </c>
      <c r="V5" s="25">
        <f t="shared" si="0"/>
        <v>0</v>
      </c>
      <c r="W5" s="44">
        <f t="shared" si="5"/>
        <v>14.6</v>
      </c>
      <c r="X5" s="17">
        <f>ROUNDDOWN(U5*(W5/100)*(V5/365),0)</f>
        <v>0</v>
      </c>
      <c r="Z5" s="45">
        <f>IF($L$2="-",軽減利率!$F$2,IF(P5&lt;=軽減利率!$E$3,軽減利率!$F$2,IF(P5&lt;=軽減利率!$E$4,軽減利率!$F$3,IF(P5&lt;=軽減利率!$E$5,軽減利率!$F$4,IF(P5&lt;=軽減利率!$E$6,軽減利率!$F$5,IF(P5&lt;=軽減利率!$E$7,軽減利率!$F$6,IF(P5&lt;=軽減利率!$E$8,軽減利率!$F$7,IF(P5&lt;=軽減利率!$E$9,軽減利率!$F$8,IF(P5&lt;=軽減利率!$E$10,軽減利率!$F$9,IF(P5&lt;=軽減利率!$E$11,軽減利率!$F$10,IF(P5&lt;=軽減利率!$E$12,軽減利率!$F$11,IF(P5&lt;=軽減利率!$E$13,軽減利率!$F$12,IF(P5&lt;=軽減利率!$E$14,軽減利率!$F$13,IF(P5&lt;=軽減利率!$E$15,軽減利率!$F$14,IF(P5&lt;=軽減利率!$E$16,軽減利率!$F$15,IF(P5&lt;=軽減利率!$E$17,軽減利率!$F$16,IF(P5&lt;=軽減利率!$E$18,軽減利率!$F$17,IF(P5&lt;=軽減利率!$E$19,軽減利率!$F$18,IF(P5&lt;=軽減利率!$E$20,軽減利率!$F$19,IF(P5&lt;=軽減利率!$E$21,軽減利率!$F$20,IF(P5&lt;=軽減利率!$E$22,軽減利率!$F$21,IF(P5&lt;=軽減利率!$E$23,軽減利率!$F$22,IF(P5&lt;=軽減利率!$E$24,軽減利率!$F$23,IF(P5&lt;=軽減利率!$E$25,軽減利率!$F$24,IF(P5&lt;=軽減利率!$E$26,軽減利率!$F$25,IF(P5&lt;=軽減利率!$E$27,軽減利率!$F$26,IF(P5&lt;=軽減利率!$E$28,軽減利率!$F$27,IF(P5&lt;=軽減利率!$E$29,軽減利率!$F$28,IF(P5&lt;=軽減利率!$E$30,軽減利率!$F$29,IF(P5&lt;=軽減利率!$E$31,軽減利率!$F$30,IF(P5&lt;=軽減利率!$E$32,軽減利率!$F$31,IF(P5&lt;=軽減利率!$E$33,軽減利率!$F$32,IF(P5&lt;=軽減利率!$E$34,軽減利率!$F$33,IF(P5&lt;=軽減利率!$E$35,軽減利率!$F$34,IF(P5&lt;=軽減利率!$E$36,軽減利率!$F$35,軽減利率!$F$36)))))))))))))))))))))))))))))))))))</f>
        <v>14.6</v>
      </c>
      <c r="AA5" s="71" t="str">
        <f>IF($L$2="-","",IF(P5&lt;=軽減利率!$A$8,軽減利率!$B$7,IF(P5&lt;=軽減利率!$A$9,軽減利率!$C$8,IF(P5&lt;=軽減利率!$A$10,軽減利率!$C$9,IF(P5&lt;=軽減利率!$A$11,軽減利率!$C$10,IF(P5&lt;=軽減利率!$A$12,軽減利率!$C$11,IF(P5&lt;=軽減利率!$A$13,軽減利率!$C$12,IF(P5&lt;=軽減利率!$A$14,軽減利率!$C$13,IF(P5&lt;=軽減利率!$A$15,軽減利率!$C$14,IF(P5&lt;=軽減利率!$A$16,軽減利率!$C$15,IF(P5&lt;=軽減利率!$A$17,軽減利率!$C$16,IF(P5&lt;=軽減利率!$A$18,軽減利率!$C$17,IF(P5&lt;=軽減利率!$A$19,軽減利率!$C$18,IF(P5&lt;=軽減利率!$A$20,軽減利率!$C$19,IF(P5&lt;=軽減利率!$A$21,軽減利率!$C$20,IF(P5&lt;=軽減利率!$A$22,軽減利率!$C$21,IF(P5&lt;=軽減利率!$A$23,軽減利率!$C$22,IF(P5&lt;=軽減利率!$A$24,軽減利率!$C$23,IF(P5&lt;=軽減利率!$A$25,軽減利率!$C$24,IF(P5&lt;=軽減利率!$A$26,軽減利率!$C$25,IF(P5&lt;=軽減利率!$A$27,軽減利率!$C$26,IF(P5&lt;=軽減利率!$A$28,軽減利率!$C$27,IF(P5&lt;=軽減利率!$A$29,軽減利率!$C$28,IF(P5&lt;=軽減利率!$A$30,軽減利率!$C$29,IF(P5&lt;=軽減利率!$A$31,軽減利率!$C$30,IF(P5&lt;=軽減利率!$A$32,軽減利率!$C$31,IF(P5&lt;=軽減利率!$A$33,軽減利率!$C$32,IF(P5&lt;=軽減利率!$A$34,軽減利率!$C$33,IF(P5&lt;=軽減利率!$A$35,軽減利率!$C$34,IF(P5&lt;=軽減利率!$A$36,軽減利率!$C$35,""))))))))))))))))))))))))))))))</f>
        <v/>
      </c>
    </row>
    <row r="6" spans="1:27" x14ac:dyDescent="0.15">
      <c r="M6" s="61">
        <f>入力!N6</f>
        <v>0</v>
      </c>
      <c r="N6" s="62">
        <f>入力!O6</f>
        <v>0</v>
      </c>
      <c r="O6" s="54">
        <f t="shared" si="6"/>
        <v>0</v>
      </c>
      <c r="P6" s="59">
        <f t="shared" si="1"/>
        <v>0</v>
      </c>
      <c r="Q6" s="69" t="str">
        <f t="shared" si="7"/>
        <v/>
      </c>
      <c r="R6" s="17">
        <f t="shared" si="2"/>
        <v>0</v>
      </c>
      <c r="S6" s="60">
        <f t="shared" si="3"/>
        <v>0</v>
      </c>
      <c r="T6" s="17">
        <f t="shared" si="4"/>
        <v>0</v>
      </c>
      <c r="U6" s="17">
        <f t="shared" si="8"/>
        <v>0</v>
      </c>
      <c r="V6" s="25">
        <f t="shared" si="0"/>
        <v>0</v>
      </c>
      <c r="W6" s="44">
        <f t="shared" si="5"/>
        <v>14.6</v>
      </c>
      <c r="X6" s="17">
        <f t="shared" ref="X6:X67" si="9">ROUNDDOWN(U6*(W6/100)*(V6/365),0)</f>
        <v>0</v>
      </c>
      <c r="Z6" s="45">
        <f>IF($L$2="-",軽減利率!$F$2,IF(P6&lt;=軽減利率!$E$3,軽減利率!$F$2,IF(P6&lt;=軽減利率!$E$4,軽減利率!$F$3,IF(P6&lt;=軽減利率!$E$5,軽減利率!$F$4,IF(P6&lt;=軽減利率!$E$6,軽減利率!$F$5,IF(P6&lt;=軽減利率!$E$7,軽減利率!$F$6,IF(P6&lt;=軽減利率!$E$8,軽減利率!$F$7,IF(P6&lt;=軽減利率!$E$9,軽減利率!$F$8,IF(P6&lt;=軽減利率!$E$10,軽減利率!$F$9,IF(P6&lt;=軽減利率!$E$11,軽減利率!$F$10,IF(P6&lt;=軽減利率!$E$12,軽減利率!$F$11,IF(P6&lt;=軽減利率!$E$13,軽減利率!$F$12,IF(P6&lt;=軽減利率!$E$14,軽減利率!$F$13,IF(P6&lt;=軽減利率!$E$15,軽減利率!$F$14,IF(P6&lt;=軽減利率!$E$16,軽減利率!$F$15,IF(P6&lt;=軽減利率!$E$17,軽減利率!$F$16,IF(P6&lt;=軽減利率!$E$18,軽減利率!$F$17,IF(P6&lt;=軽減利率!$E$19,軽減利率!$F$18,IF(P6&lt;=軽減利率!$E$20,軽減利率!$F$19,IF(P6&lt;=軽減利率!$E$21,軽減利率!$F$20,IF(P6&lt;=軽減利率!$E$22,軽減利率!$F$21,IF(P6&lt;=軽減利率!$E$23,軽減利率!$F$22,IF(P6&lt;=軽減利率!$E$24,軽減利率!$F$23,IF(P6&lt;=軽減利率!$E$25,軽減利率!$F$24,IF(P6&lt;=軽減利率!$E$26,軽減利率!$F$25,IF(P6&lt;=軽減利率!$E$27,軽減利率!$F$26,IF(P6&lt;=軽減利率!$E$28,軽減利率!$F$27,IF(P6&lt;=軽減利率!$E$29,軽減利率!$F$28,IF(P6&lt;=軽減利率!$E$30,軽減利率!$F$29,IF(P6&lt;=軽減利率!$E$31,軽減利率!$F$30,IF(P6&lt;=軽減利率!$E$32,軽減利率!$F$31,IF(P6&lt;=軽減利率!$E$33,軽減利率!$F$32,IF(P6&lt;=軽減利率!$E$34,軽減利率!$F$33,IF(P6&lt;=軽減利率!$E$35,軽減利率!$F$34,IF(P6&lt;=軽減利率!$E$36,軽減利率!$F$35,軽減利率!$F$36)))))))))))))))))))))))))))))))))))</f>
        <v>14.6</v>
      </c>
      <c r="AA6" s="71" t="str">
        <f>IF($L$2="-","",IF(P6&lt;=軽減利率!$A$8,軽減利率!$B$7,IF(P6&lt;=軽減利率!$A$9,軽減利率!$C$8,IF(P6&lt;=軽減利率!$A$10,軽減利率!$C$9,IF(P6&lt;=軽減利率!$A$11,軽減利率!$C$10,IF(P6&lt;=軽減利率!$A$12,軽減利率!$C$11,IF(P6&lt;=軽減利率!$A$13,軽減利率!$C$12,IF(P6&lt;=軽減利率!$A$14,軽減利率!$C$13,IF(P6&lt;=軽減利率!$A$15,軽減利率!$C$14,IF(P6&lt;=軽減利率!$A$16,軽減利率!$C$15,IF(P6&lt;=軽減利率!$A$17,軽減利率!$C$16,IF(P6&lt;=軽減利率!$A$18,軽減利率!$C$17,IF(P6&lt;=軽減利率!$A$19,軽減利率!$C$18,IF(P6&lt;=軽減利率!$A$20,軽減利率!$C$19,IF(P6&lt;=軽減利率!$A$21,軽減利率!$C$20,IF(P6&lt;=軽減利率!$A$22,軽減利率!$C$21,IF(P6&lt;=軽減利率!$A$23,軽減利率!$C$22,IF(P6&lt;=軽減利率!$A$24,軽減利率!$C$23,IF(P6&lt;=軽減利率!$A$25,軽減利率!$C$24,IF(P6&lt;=軽減利率!$A$26,軽減利率!$C$25,IF(P6&lt;=軽減利率!$A$27,軽減利率!$C$26,IF(P6&lt;=軽減利率!$A$28,軽減利率!$C$27,IF(P6&lt;=軽減利率!$A$29,軽減利率!$C$28,IF(P6&lt;=軽減利率!$A$30,軽減利率!$C$29,IF(P6&lt;=軽減利率!$A$31,軽減利率!$C$30,IF(P6&lt;=軽減利率!$A$32,軽減利率!$C$31,IF(P6&lt;=軽減利率!$A$33,軽減利率!$C$32,IF(P6&lt;=軽減利率!$A$34,軽減利率!$C$33,IF(P6&lt;=軽減利率!$A$35,軽減利率!$C$34,IF(P6&lt;=軽減利率!$A$36,軽減利率!$C$35,""))))))))))))))))))))))))))))))</f>
        <v/>
      </c>
    </row>
    <row r="7" spans="1:27" x14ac:dyDescent="0.15">
      <c r="M7" s="61">
        <f>入力!N7</f>
        <v>0</v>
      </c>
      <c r="N7" s="62">
        <f>入力!O7</f>
        <v>0</v>
      </c>
      <c r="O7" s="54">
        <f t="shared" si="6"/>
        <v>0</v>
      </c>
      <c r="P7" s="59">
        <f t="shared" si="1"/>
        <v>0</v>
      </c>
      <c r="Q7" s="69" t="str">
        <f>IF(P7=0,"",IF(OR(P7=$I$2,P7=$I$3),IF(OR(P7=M7,P7=M6,P7=M5,P7=M4),"基準日納付あり","基準日納付なし"),IF(OR(P7=M7,P7=M6,P7=M5,P7=M4),"基準日外納付あり","基準日外納付なし")))</f>
        <v/>
      </c>
      <c r="R7" s="17">
        <f t="shared" si="2"/>
        <v>0</v>
      </c>
      <c r="S7" s="60">
        <f t="shared" si="3"/>
        <v>0</v>
      </c>
      <c r="T7" s="17">
        <f t="shared" si="4"/>
        <v>0</v>
      </c>
      <c r="U7" s="17">
        <f t="shared" si="8"/>
        <v>0</v>
      </c>
      <c r="V7" s="25">
        <f t="shared" si="0"/>
        <v>0</v>
      </c>
      <c r="W7" s="44">
        <f t="shared" si="5"/>
        <v>14.6</v>
      </c>
      <c r="X7" s="17">
        <f>ROUNDDOWN(U7*(W7/100)*(V7/365),0)</f>
        <v>0</v>
      </c>
      <c r="Z7" s="45">
        <f>IF($L$2="-",軽減利率!$F$2,IF(P7&lt;=軽減利率!$E$3,軽減利率!$F$2,IF(P7&lt;=軽減利率!$E$4,軽減利率!$F$3,IF(P7&lt;=軽減利率!$E$5,軽減利率!$F$4,IF(P7&lt;=軽減利率!$E$6,軽減利率!$F$5,IF(P7&lt;=軽減利率!$E$7,軽減利率!$F$6,IF(P7&lt;=軽減利率!$E$8,軽減利率!$F$7,IF(P7&lt;=軽減利率!$E$9,軽減利率!$F$8,IF(P7&lt;=軽減利率!$E$10,軽減利率!$F$9,IF(P7&lt;=軽減利率!$E$11,軽減利率!$F$10,IF(P7&lt;=軽減利率!$E$12,軽減利率!$F$11,IF(P7&lt;=軽減利率!$E$13,軽減利率!$F$12,IF(P7&lt;=軽減利率!$E$14,軽減利率!$F$13,IF(P7&lt;=軽減利率!$E$15,軽減利率!$F$14,IF(P7&lt;=軽減利率!$E$16,軽減利率!$F$15,IF(P7&lt;=軽減利率!$E$17,軽減利率!$F$16,IF(P7&lt;=軽減利率!$E$18,軽減利率!$F$17,IF(P7&lt;=軽減利率!$E$19,軽減利率!$F$18,IF(P7&lt;=軽減利率!$E$20,軽減利率!$F$19,IF(P7&lt;=軽減利率!$E$21,軽減利率!$F$20,IF(P7&lt;=軽減利率!$E$22,軽減利率!$F$21,IF(P7&lt;=軽減利率!$E$23,軽減利率!$F$22,IF(P7&lt;=軽減利率!$E$24,軽減利率!$F$23,IF(P7&lt;=軽減利率!$E$25,軽減利率!$F$24,IF(P7&lt;=軽減利率!$E$26,軽減利率!$F$25,IF(P7&lt;=軽減利率!$E$27,軽減利率!$F$26,IF(P7&lt;=軽減利率!$E$28,軽減利率!$F$27,IF(P7&lt;=軽減利率!$E$29,軽減利率!$F$28,IF(P7&lt;=軽減利率!$E$30,軽減利率!$F$29,IF(P7&lt;=軽減利率!$E$31,軽減利率!$F$30,IF(P7&lt;=軽減利率!$E$32,軽減利率!$F$31,IF(P7&lt;=軽減利率!$E$33,軽減利率!$F$32,IF(P7&lt;=軽減利率!$E$34,軽減利率!$F$33,IF(P7&lt;=軽減利率!$E$35,軽減利率!$F$34,IF(P7&lt;=軽減利率!$E$36,軽減利率!$F$35,軽減利率!$F$36)))))))))))))))))))))))))))))))))))</f>
        <v>14.6</v>
      </c>
      <c r="AA7" s="71" t="str">
        <f>IF($L$2="-","",IF(P7&lt;=軽減利率!$A$8,軽減利率!$B$7,IF(P7&lt;=軽減利率!$A$9,軽減利率!$C$8,IF(P7&lt;=軽減利率!$A$10,軽減利率!$C$9,IF(P7&lt;=軽減利率!$A$11,軽減利率!$C$10,IF(P7&lt;=軽減利率!$A$12,軽減利率!$C$11,IF(P7&lt;=軽減利率!$A$13,軽減利率!$C$12,IF(P7&lt;=軽減利率!$A$14,軽減利率!$C$13,IF(P7&lt;=軽減利率!$A$15,軽減利率!$C$14,IF(P7&lt;=軽減利率!$A$16,軽減利率!$C$15,IF(P7&lt;=軽減利率!$A$17,軽減利率!$C$16,IF(P7&lt;=軽減利率!$A$18,軽減利率!$C$17,IF(P7&lt;=軽減利率!$A$19,軽減利率!$C$18,IF(P7&lt;=軽減利率!$A$20,軽減利率!$C$19,IF(P7&lt;=軽減利率!$A$21,軽減利率!$C$20,IF(P7&lt;=軽減利率!$A$22,軽減利率!$C$21,IF(P7&lt;=軽減利率!$A$23,軽減利率!$C$22,IF(P7&lt;=軽減利率!$A$24,軽減利率!$C$23,IF(P7&lt;=軽減利率!$A$25,軽減利率!$C$24,IF(P7&lt;=軽減利率!$A$26,軽減利率!$C$25,IF(P7&lt;=軽減利率!$A$27,軽減利率!$C$26,IF(P7&lt;=軽減利率!$A$28,軽減利率!$C$27,IF(P7&lt;=軽減利率!$A$29,軽減利率!$C$28,IF(P7&lt;=軽減利率!$A$30,軽減利率!$C$29,IF(P7&lt;=軽減利率!$A$31,軽減利率!$C$30,IF(P7&lt;=軽減利率!$A$32,軽減利率!$C$31,IF(P7&lt;=軽減利率!$A$33,軽減利率!$C$32,IF(P7&lt;=軽減利率!$A$34,軽減利率!$C$33,IF(P7&lt;=軽減利率!$A$35,軽減利率!$C$34,IF(P7&lt;=軽減利率!$A$36,軽減利率!$C$35,""))))))))))))))))))))))))))))))</f>
        <v/>
      </c>
    </row>
    <row r="8" spans="1:27" x14ac:dyDescent="0.15">
      <c r="M8" s="61">
        <f>入力!N8</f>
        <v>0</v>
      </c>
      <c r="N8" s="62">
        <f>入力!O8</f>
        <v>0</v>
      </c>
      <c r="O8" s="54">
        <f>IF($L$2="-",M8,IF(O7=M7,IF(O7&gt;=$I$2,M8,IF(M8&lt;=$I$2,M8,$I$2)),M7))</f>
        <v>0</v>
      </c>
      <c r="P8" s="59">
        <f t="shared" si="1"/>
        <v>0</v>
      </c>
      <c r="Q8" s="69" t="str">
        <f t="shared" si="7"/>
        <v/>
      </c>
      <c r="R8" s="17">
        <f t="shared" si="2"/>
        <v>0</v>
      </c>
      <c r="S8" s="60">
        <f t="shared" si="3"/>
        <v>0</v>
      </c>
      <c r="T8" s="17">
        <f t="shared" si="4"/>
        <v>0</v>
      </c>
      <c r="U8" s="17">
        <f t="shared" si="8"/>
        <v>0</v>
      </c>
      <c r="V8" s="25">
        <f t="shared" si="0"/>
        <v>0</v>
      </c>
      <c r="W8" s="44">
        <f t="shared" si="5"/>
        <v>14.6</v>
      </c>
      <c r="X8" s="17">
        <f>ROUNDDOWN(U8*(W8/100)*(V8/365),0)</f>
        <v>0</v>
      </c>
      <c r="Z8" s="45">
        <f>IF($L$2="-",軽減利率!$F$2,IF(P8&lt;=軽減利率!$E$3,軽減利率!$F$2,IF(P8&lt;=軽減利率!$E$4,軽減利率!$F$3,IF(P8&lt;=軽減利率!$E$5,軽減利率!$F$4,IF(P8&lt;=軽減利率!$E$6,軽減利率!$F$5,IF(P8&lt;=軽減利率!$E$7,軽減利率!$F$6,IF(P8&lt;=軽減利率!$E$8,軽減利率!$F$7,IF(P8&lt;=軽減利率!$E$9,軽減利率!$F$8,IF(P8&lt;=軽減利率!$E$10,軽減利率!$F$9,IF(P8&lt;=軽減利率!$E$11,軽減利率!$F$10,IF(P8&lt;=軽減利率!$E$12,軽減利率!$F$11,IF(P8&lt;=軽減利率!$E$13,軽減利率!$F$12,IF(P8&lt;=軽減利率!$E$14,軽減利率!$F$13,IF(P8&lt;=軽減利率!$E$15,軽減利率!$F$14,IF(P8&lt;=軽減利率!$E$16,軽減利率!$F$15,IF(P8&lt;=軽減利率!$E$17,軽減利率!$F$16,IF(P8&lt;=軽減利率!$E$18,軽減利率!$F$17,IF(P8&lt;=軽減利率!$E$19,軽減利率!$F$18,IF(P8&lt;=軽減利率!$E$20,軽減利率!$F$19,IF(P8&lt;=軽減利率!$E$21,軽減利率!$F$20,IF(P8&lt;=軽減利率!$E$22,軽減利率!$F$21,IF(P8&lt;=軽減利率!$E$23,軽減利率!$F$22,IF(P8&lt;=軽減利率!$E$24,軽減利率!$F$23,IF(P8&lt;=軽減利率!$E$25,軽減利率!$F$24,IF(P8&lt;=軽減利率!$E$26,軽減利率!$F$25,IF(P8&lt;=軽減利率!$E$27,軽減利率!$F$26,IF(P8&lt;=軽減利率!$E$28,軽減利率!$F$27,IF(P8&lt;=軽減利率!$E$29,軽減利率!$F$28,IF(P8&lt;=軽減利率!$E$30,軽減利率!$F$29,IF(P8&lt;=軽減利率!$E$31,軽減利率!$F$30,IF(P8&lt;=軽減利率!$E$32,軽減利率!$F$31,IF(P8&lt;=軽減利率!$E$33,軽減利率!$F$32,IF(P8&lt;=軽減利率!$E$34,軽減利率!$F$33,IF(P8&lt;=軽減利率!$E$35,軽減利率!$F$34,IF(P8&lt;=軽減利率!$E$36,軽減利率!$F$35,軽減利率!$F$36)))))))))))))))))))))))))))))))))))</f>
        <v>14.6</v>
      </c>
      <c r="AA8" s="71" t="str">
        <f>IF($L$2="-","",IF(P8&lt;=軽減利率!$A$8,軽減利率!$B$7,IF(P8&lt;=軽減利率!$A$9,軽減利率!$C$8,IF(P8&lt;=軽減利率!$A$10,軽減利率!$C$9,IF(P8&lt;=軽減利率!$A$11,軽減利率!$C$10,IF(P8&lt;=軽減利率!$A$12,軽減利率!$C$11,IF(P8&lt;=軽減利率!$A$13,軽減利率!$C$12,IF(P8&lt;=軽減利率!$A$14,軽減利率!$C$13,IF(P8&lt;=軽減利率!$A$15,軽減利率!$C$14,IF(P8&lt;=軽減利率!$A$16,軽減利率!$C$15,IF(P8&lt;=軽減利率!$A$17,軽減利率!$C$16,IF(P8&lt;=軽減利率!$A$18,軽減利率!$C$17,IF(P8&lt;=軽減利率!$A$19,軽減利率!$C$18,IF(P8&lt;=軽減利率!$A$20,軽減利率!$C$19,IF(P8&lt;=軽減利率!$A$21,軽減利率!$C$20,IF(P8&lt;=軽減利率!$A$22,軽減利率!$C$21,IF(P8&lt;=軽減利率!$A$23,軽減利率!$C$22,IF(P8&lt;=軽減利率!$A$24,軽減利率!$C$23,IF(P8&lt;=軽減利率!$A$25,軽減利率!$C$24,IF(P8&lt;=軽減利率!$A$26,軽減利率!$C$25,IF(P8&lt;=軽減利率!$A$27,軽減利率!$C$26,IF(P8&lt;=軽減利率!$A$28,軽減利率!$C$27,IF(P8&lt;=軽減利率!$A$29,軽減利率!$C$28,IF(P8&lt;=軽減利率!$A$30,軽減利率!$C$29,IF(P8&lt;=軽減利率!$A$31,軽減利率!$C$30,IF(P8&lt;=軽減利率!$A$32,軽減利率!$C$31,IF(P8&lt;=軽減利率!$A$33,軽減利率!$C$32,IF(P8&lt;=軽減利率!$A$34,軽減利率!$C$33,IF(P8&lt;=軽減利率!$A$35,軽減利率!$C$34,IF(P8&lt;=軽減利率!$A$36,軽減利率!$C$35,""))))))))))))))))))))))))))))))</f>
        <v/>
      </c>
    </row>
    <row r="9" spans="1:27" x14ac:dyDescent="0.15">
      <c r="M9" s="61">
        <f>入力!N9</f>
        <v>0</v>
      </c>
      <c r="N9" s="62">
        <f>入力!O9</f>
        <v>0</v>
      </c>
      <c r="O9" s="54">
        <f t="shared" si="6"/>
        <v>0</v>
      </c>
      <c r="P9" s="59">
        <f t="shared" si="1"/>
        <v>0</v>
      </c>
      <c r="Q9" s="69" t="str">
        <f t="shared" si="7"/>
        <v/>
      </c>
      <c r="R9" s="17">
        <f t="shared" si="2"/>
        <v>0</v>
      </c>
      <c r="S9" s="60">
        <f t="shared" si="3"/>
        <v>0</v>
      </c>
      <c r="T9" s="17">
        <f t="shared" si="4"/>
        <v>0</v>
      </c>
      <c r="U9" s="17">
        <f t="shared" si="8"/>
        <v>0</v>
      </c>
      <c r="V9" s="25">
        <f t="shared" si="0"/>
        <v>0</v>
      </c>
      <c r="W9" s="44">
        <f t="shared" si="5"/>
        <v>14.6</v>
      </c>
      <c r="X9" s="17">
        <f t="shared" si="9"/>
        <v>0</v>
      </c>
      <c r="Z9" s="45">
        <f>IF($L$2="-",軽減利率!$F$2,IF(P9&lt;=軽減利率!$E$3,軽減利率!$F$2,IF(P9&lt;=軽減利率!$E$4,軽減利率!$F$3,IF(P9&lt;=軽減利率!$E$5,軽減利率!$F$4,IF(P9&lt;=軽減利率!$E$6,軽減利率!$F$5,IF(P9&lt;=軽減利率!$E$7,軽減利率!$F$6,IF(P9&lt;=軽減利率!$E$8,軽減利率!$F$7,IF(P9&lt;=軽減利率!$E$9,軽減利率!$F$8,IF(P9&lt;=軽減利率!$E$10,軽減利率!$F$9,IF(P9&lt;=軽減利率!$E$11,軽減利率!$F$10,IF(P9&lt;=軽減利率!$E$12,軽減利率!$F$11,IF(P9&lt;=軽減利率!$E$13,軽減利率!$F$12,IF(P9&lt;=軽減利率!$E$14,軽減利率!$F$13,IF(P9&lt;=軽減利率!$E$15,軽減利率!$F$14,IF(P9&lt;=軽減利率!$E$16,軽減利率!$F$15,IF(P9&lt;=軽減利率!$E$17,軽減利率!$F$16,IF(P9&lt;=軽減利率!$E$18,軽減利率!$F$17,IF(P9&lt;=軽減利率!$E$19,軽減利率!$F$18,IF(P9&lt;=軽減利率!$E$20,軽減利率!$F$19,IF(P9&lt;=軽減利率!$E$21,軽減利率!$F$20,IF(P9&lt;=軽減利率!$E$22,軽減利率!$F$21,IF(P9&lt;=軽減利率!$E$23,軽減利率!$F$22,IF(P9&lt;=軽減利率!$E$24,軽減利率!$F$23,IF(P9&lt;=軽減利率!$E$25,軽減利率!$F$24,IF(P9&lt;=軽減利率!$E$26,軽減利率!$F$25,IF(P9&lt;=軽減利率!$E$27,軽減利率!$F$26,IF(P9&lt;=軽減利率!$E$28,軽減利率!$F$27,IF(P9&lt;=軽減利率!$E$29,軽減利率!$F$28,IF(P9&lt;=軽減利率!$E$30,軽減利率!$F$29,IF(P9&lt;=軽減利率!$E$31,軽減利率!$F$30,IF(P9&lt;=軽減利率!$E$32,軽減利率!$F$31,IF(P9&lt;=軽減利率!$E$33,軽減利率!$F$32,IF(P9&lt;=軽減利率!$E$34,軽減利率!$F$33,IF(P9&lt;=軽減利率!$E$35,軽減利率!$F$34,IF(P9&lt;=軽減利率!$E$36,軽減利率!$F$35,軽減利率!$F$36)))))))))))))))))))))))))))))))))))</f>
        <v>14.6</v>
      </c>
      <c r="AA9" s="71" t="str">
        <f>IF($L$2="-","",IF(P9&lt;=軽減利率!$A$8,軽減利率!$B$7,IF(P9&lt;=軽減利率!$A$9,軽減利率!$C$8,IF(P9&lt;=軽減利率!$A$10,軽減利率!$C$9,IF(P9&lt;=軽減利率!$A$11,軽減利率!$C$10,IF(P9&lt;=軽減利率!$A$12,軽減利率!$C$11,IF(P9&lt;=軽減利率!$A$13,軽減利率!$C$12,IF(P9&lt;=軽減利率!$A$14,軽減利率!$C$13,IF(P9&lt;=軽減利率!$A$15,軽減利率!$C$14,IF(P9&lt;=軽減利率!$A$16,軽減利率!$C$15,IF(P9&lt;=軽減利率!$A$17,軽減利率!$C$16,IF(P9&lt;=軽減利率!$A$18,軽減利率!$C$17,IF(P9&lt;=軽減利率!$A$19,軽減利率!$C$18,IF(P9&lt;=軽減利率!$A$20,軽減利率!$C$19,IF(P9&lt;=軽減利率!$A$21,軽減利率!$C$20,IF(P9&lt;=軽減利率!$A$22,軽減利率!$C$21,IF(P9&lt;=軽減利率!$A$23,軽減利率!$C$22,IF(P9&lt;=軽減利率!$A$24,軽減利率!$C$23,IF(P9&lt;=軽減利率!$A$25,軽減利率!$C$24,IF(P9&lt;=軽減利率!$A$26,軽減利率!$C$25,IF(P9&lt;=軽減利率!$A$27,軽減利率!$C$26,IF(P9&lt;=軽減利率!$A$28,軽減利率!$C$27,IF(P9&lt;=軽減利率!$A$29,軽減利率!$C$28,IF(P9&lt;=軽減利率!$A$30,軽減利率!$C$29,IF(P9&lt;=軽減利率!$A$31,軽減利率!$C$30,IF(P9&lt;=軽減利率!$A$32,軽減利率!$C$31,IF(P9&lt;=軽減利率!$A$33,軽減利率!$C$32,IF(P9&lt;=軽減利率!$A$34,軽減利率!$C$33,IF(P9&lt;=軽減利率!$A$35,軽減利率!$C$34,IF(P9&lt;=軽減利率!$A$36,軽減利率!$C$35,""))))))))))))))))))))))))))))))</f>
        <v/>
      </c>
    </row>
    <row r="10" spans="1:27" x14ac:dyDescent="0.15">
      <c r="M10" s="61">
        <f>入力!N10</f>
        <v>0</v>
      </c>
      <c r="N10" s="62">
        <f>入力!O10</f>
        <v>0</v>
      </c>
      <c r="O10" s="54">
        <f t="shared" si="6"/>
        <v>0</v>
      </c>
      <c r="P10" s="59">
        <f t="shared" si="1"/>
        <v>0</v>
      </c>
      <c r="Q10" s="69" t="str">
        <f t="shared" si="7"/>
        <v/>
      </c>
      <c r="R10" s="17">
        <f t="shared" si="2"/>
        <v>0</v>
      </c>
      <c r="S10" s="60">
        <f t="shared" si="3"/>
        <v>0</v>
      </c>
      <c r="T10" s="17">
        <f t="shared" si="4"/>
        <v>0</v>
      </c>
      <c r="U10" s="17">
        <f t="shared" si="8"/>
        <v>0</v>
      </c>
      <c r="V10" s="25">
        <f t="shared" si="0"/>
        <v>0</v>
      </c>
      <c r="W10" s="44">
        <f t="shared" si="5"/>
        <v>14.6</v>
      </c>
      <c r="X10" s="17">
        <f t="shared" si="9"/>
        <v>0</v>
      </c>
      <c r="Z10" s="45">
        <f>IF($L$2="-",軽減利率!$F$2,IF(P10&lt;=軽減利率!$E$3,軽減利率!$F$2,IF(P10&lt;=軽減利率!$E$4,軽減利率!$F$3,IF(P10&lt;=軽減利率!$E$5,軽減利率!$F$4,IF(P10&lt;=軽減利率!$E$6,軽減利率!$F$5,IF(P10&lt;=軽減利率!$E$7,軽減利率!$F$6,IF(P10&lt;=軽減利率!$E$8,軽減利率!$F$7,IF(P10&lt;=軽減利率!$E$9,軽減利率!$F$8,IF(P10&lt;=軽減利率!$E$10,軽減利率!$F$9,IF(P10&lt;=軽減利率!$E$11,軽減利率!$F$10,IF(P10&lt;=軽減利率!$E$12,軽減利率!$F$11,IF(P10&lt;=軽減利率!$E$13,軽減利率!$F$12,IF(P10&lt;=軽減利率!$E$14,軽減利率!$F$13,IF(P10&lt;=軽減利率!$E$15,軽減利率!$F$14,IF(P10&lt;=軽減利率!$E$16,軽減利率!$F$15,IF(P10&lt;=軽減利率!$E$17,軽減利率!$F$16,IF(P10&lt;=軽減利率!$E$18,軽減利率!$F$17,IF(P10&lt;=軽減利率!$E$19,軽減利率!$F$18,IF(P10&lt;=軽減利率!$E$20,軽減利率!$F$19,IF(P10&lt;=軽減利率!$E$21,軽減利率!$F$20,IF(P10&lt;=軽減利率!$E$22,軽減利率!$F$21,IF(P10&lt;=軽減利率!$E$23,軽減利率!$F$22,IF(P10&lt;=軽減利率!$E$24,軽減利率!$F$23,IF(P10&lt;=軽減利率!$E$25,軽減利率!$F$24,IF(P10&lt;=軽減利率!$E$26,軽減利率!$F$25,IF(P10&lt;=軽減利率!$E$27,軽減利率!$F$26,IF(P10&lt;=軽減利率!$E$28,軽減利率!$F$27,IF(P10&lt;=軽減利率!$E$29,軽減利率!$F$28,IF(P10&lt;=軽減利率!$E$30,軽減利率!$F$29,IF(P10&lt;=軽減利率!$E$31,軽減利率!$F$30,IF(P10&lt;=軽減利率!$E$32,軽減利率!$F$31,IF(P10&lt;=軽減利率!$E$33,軽減利率!$F$32,IF(P10&lt;=軽減利率!$E$34,軽減利率!$F$33,IF(P10&lt;=軽減利率!$E$35,軽減利率!$F$34,IF(P10&lt;=軽減利率!$E$36,軽減利率!$F$35,軽減利率!$F$36)))))))))))))))))))))))))))))))))))</f>
        <v>14.6</v>
      </c>
      <c r="AA10" s="71" t="str">
        <f>IF($L$2="-","",IF(P10&lt;=軽減利率!$A$8,軽減利率!$B$7,IF(P10&lt;=軽減利率!$A$9,軽減利率!$C$8,IF(P10&lt;=軽減利率!$A$10,軽減利率!$C$9,IF(P10&lt;=軽減利率!$A$11,軽減利率!$C$10,IF(P10&lt;=軽減利率!$A$12,軽減利率!$C$11,IF(P10&lt;=軽減利率!$A$13,軽減利率!$C$12,IF(P10&lt;=軽減利率!$A$14,軽減利率!$C$13,IF(P10&lt;=軽減利率!$A$15,軽減利率!$C$14,IF(P10&lt;=軽減利率!$A$16,軽減利率!$C$15,IF(P10&lt;=軽減利率!$A$17,軽減利率!$C$16,IF(P10&lt;=軽減利率!$A$18,軽減利率!$C$17,IF(P10&lt;=軽減利率!$A$19,軽減利率!$C$18,IF(P10&lt;=軽減利率!$A$20,軽減利率!$C$19,IF(P10&lt;=軽減利率!$A$21,軽減利率!$C$20,IF(P10&lt;=軽減利率!$A$22,軽減利率!$C$21,IF(P10&lt;=軽減利率!$A$23,軽減利率!$C$22,IF(P10&lt;=軽減利率!$A$24,軽減利率!$C$23,IF(P10&lt;=軽減利率!$A$25,軽減利率!$C$24,IF(P10&lt;=軽減利率!$A$26,軽減利率!$C$25,IF(P10&lt;=軽減利率!$A$27,軽減利率!$C$26,IF(P10&lt;=軽減利率!$A$28,軽減利率!$C$27,IF(P10&lt;=軽減利率!$A$29,軽減利率!$C$28,IF(P10&lt;=軽減利率!$A$30,軽減利率!$C$29,IF(P10&lt;=軽減利率!$A$31,軽減利率!$C$30,IF(P10&lt;=軽減利率!$A$32,軽減利率!$C$31,IF(P10&lt;=軽減利率!$A$33,軽減利率!$C$32,IF(P10&lt;=軽減利率!$A$34,軽減利率!$C$33,IF(P10&lt;=軽減利率!$A$35,軽減利率!$C$34,IF(P10&lt;=軽減利率!$A$36,軽減利率!$C$35,""))))))))))))))))))))))))))))))</f>
        <v/>
      </c>
    </row>
    <row r="11" spans="1:27" x14ac:dyDescent="0.15">
      <c r="M11" s="61">
        <f>入力!N11</f>
        <v>0</v>
      </c>
      <c r="N11" s="62">
        <f>入力!O11</f>
        <v>0</v>
      </c>
      <c r="O11" s="54">
        <f t="shared" si="6"/>
        <v>0</v>
      </c>
      <c r="P11" s="59">
        <f t="shared" si="1"/>
        <v>0</v>
      </c>
      <c r="Q11" s="69" t="str">
        <f t="shared" si="7"/>
        <v/>
      </c>
      <c r="R11" s="17">
        <f t="shared" si="2"/>
        <v>0</v>
      </c>
      <c r="S11" s="60">
        <f t="shared" si="3"/>
        <v>0</v>
      </c>
      <c r="T11" s="17">
        <f t="shared" si="4"/>
        <v>0</v>
      </c>
      <c r="U11" s="17">
        <f t="shared" si="8"/>
        <v>0</v>
      </c>
      <c r="V11" s="25">
        <f t="shared" si="0"/>
        <v>0</v>
      </c>
      <c r="W11" s="44">
        <f t="shared" si="5"/>
        <v>14.6</v>
      </c>
      <c r="X11" s="17">
        <f t="shared" si="9"/>
        <v>0</v>
      </c>
      <c r="Z11" s="45">
        <f>IF($L$2="-",軽減利率!$F$2,IF(P11&lt;=軽減利率!$E$3,軽減利率!$F$2,IF(P11&lt;=軽減利率!$E$4,軽減利率!$F$3,IF(P11&lt;=軽減利率!$E$5,軽減利率!$F$4,IF(P11&lt;=軽減利率!$E$6,軽減利率!$F$5,IF(P11&lt;=軽減利率!$E$7,軽減利率!$F$6,IF(P11&lt;=軽減利率!$E$8,軽減利率!$F$7,IF(P11&lt;=軽減利率!$E$9,軽減利率!$F$8,IF(P11&lt;=軽減利率!$E$10,軽減利率!$F$9,IF(P11&lt;=軽減利率!$E$11,軽減利率!$F$10,IF(P11&lt;=軽減利率!$E$12,軽減利率!$F$11,IF(P11&lt;=軽減利率!$E$13,軽減利率!$F$12,IF(P11&lt;=軽減利率!$E$14,軽減利率!$F$13,IF(P11&lt;=軽減利率!$E$15,軽減利率!$F$14,IF(P11&lt;=軽減利率!$E$16,軽減利率!$F$15,IF(P11&lt;=軽減利率!$E$17,軽減利率!$F$16,IF(P11&lt;=軽減利率!$E$18,軽減利率!$F$17,IF(P11&lt;=軽減利率!$E$19,軽減利率!$F$18,IF(P11&lt;=軽減利率!$E$20,軽減利率!$F$19,IF(P11&lt;=軽減利率!$E$21,軽減利率!$F$20,IF(P11&lt;=軽減利率!$E$22,軽減利率!$F$21,IF(P11&lt;=軽減利率!$E$23,軽減利率!$F$22,IF(P11&lt;=軽減利率!$E$24,軽減利率!$F$23,IF(P11&lt;=軽減利率!$E$25,軽減利率!$F$24,IF(P11&lt;=軽減利率!$E$26,軽減利率!$F$25,IF(P11&lt;=軽減利率!$E$27,軽減利率!$F$26,IF(P11&lt;=軽減利率!$E$28,軽減利率!$F$27,IF(P11&lt;=軽減利率!$E$29,軽減利率!$F$28,IF(P11&lt;=軽減利率!$E$30,軽減利率!$F$29,IF(P11&lt;=軽減利率!$E$31,軽減利率!$F$30,IF(P11&lt;=軽減利率!$E$32,軽減利率!$F$31,IF(P11&lt;=軽減利率!$E$33,軽減利率!$F$32,IF(P11&lt;=軽減利率!$E$34,軽減利率!$F$33,IF(P11&lt;=軽減利率!$E$35,軽減利率!$F$34,IF(P11&lt;=軽減利率!$E$36,軽減利率!$F$35,軽減利率!$F$36)))))))))))))))))))))))))))))))))))</f>
        <v>14.6</v>
      </c>
      <c r="AA11" s="71" t="str">
        <f>IF($L$2="-","",IF(P11&lt;=軽減利率!$A$8,軽減利率!$B$7,IF(P11&lt;=軽減利率!$A$9,軽減利率!$C$8,IF(P11&lt;=軽減利率!$A$10,軽減利率!$C$9,IF(P11&lt;=軽減利率!$A$11,軽減利率!$C$10,IF(P11&lt;=軽減利率!$A$12,軽減利率!$C$11,IF(P11&lt;=軽減利率!$A$13,軽減利率!$C$12,IF(P11&lt;=軽減利率!$A$14,軽減利率!$C$13,IF(P11&lt;=軽減利率!$A$15,軽減利率!$C$14,IF(P11&lt;=軽減利率!$A$16,軽減利率!$C$15,IF(P11&lt;=軽減利率!$A$17,軽減利率!$C$16,IF(P11&lt;=軽減利率!$A$18,軽減利率!$C$17,IF(P11&lt;=軽減利率!$A$19,軽減利率!$C$18,IF(P11&lt;=軽減利率!$A$20,軽減利率!$C$19,IF(P11&lt;=軽減利率!$A$21,軽減利率!$C$20,IF(P11&lt;=軽減利率!$A$22,軽減利率!$C$21,IF(P11&lt;=軽減利率!$A$23,軽減利率!$C$22,IF(P11&lt;=軽減利率!$A$24,軽減利率!$C$23,IF(P11&lt;=軽減利率!$A$25,軽減利率!$C$24,IF(P11&lt;=軽減利率!$A$26,軽減利率!$C$25,IF(P11&lt;=軽減利率!$A$27,軽減利率!$C$26,IF(P11&lt;=軽減利率!$A$28,軽減利率!$C$27,IF(P11&lt;=軽減利率!$A$29,軽減利率!$C$28,IF(P11&lt;=軽減利率!$A$30,軽減利率!$C$29,IF(P11&lt;=軽減利率!$A$31,軽減利率!$C$30,IF(P11&lt;=軽減利率!$A$32,軽減利率!$C$31,IF(P11&lt;=軽減利率!$A$33,軽減利率!$C$32,IF(P11&lt;=軽減利率!$A$34,軽減利率!$C$33,IF(P11&lt;=軽減利率!$A$35,軽減利率!$C$34,IF(P11&lt;=軽減利率!$A$36,軽減利率!$C$35,""))))))))))))))))))))))))))))))</f>
        <v/>
      </c>
    </row>
    <row r="12" spans="1:27" x14ac:dyDescent="0.15">
      <c r="M12" s="61">
        <f>入力!N12</f>
        <v>0</v>
      </c>
      <c r="N12" s="62">
        <f>入力!O12</f>
        <v>0</v>
      </c>
      <c r="O12" s="54">
        <f t="shared" si="6"/>
        <v>0</v>
      </c>
      <c r="P12" s="59">
        <f t="shared" si="1"/>
        <v>0</v>
      </c>
      <c r="Q12" s="69" t="str">
        <f t="shared" si="7"/>
        <v/>
      </c>
      <c r="R12" s="17">
        <f t="shared" si="2"/>
        <v>0</v>
      </c>
      <c r="S12" s="60">
        <f t="shared" si="3"/>
        <v>0</v>
      </c>
      <c r="T12" s="17">
        <f t="shared" si="4"/>
        <v>0</v>
      </c>
      <c r="U12" s="17">
        <f t="shared" si="8"/>
        <v>0</v>
      </c>
      <c r="V12" s="25">
        <f t="shared" si="0"/>
        <v>0</v>
      </c>
      <c r="W12" s="44">
        <f t="shared" si="5"/>
        <v>14.6</v>
      </c>
      <c r="X12" s="17">
        <f t="shared" si="9"/>
        <v>0</v>
      </c>
      <c r="Z12" s="45">
        <f>IF($L$2="-",軽減利率!$F$2,IF(P12&lt;=軽減利率!$E$3,軽減利率!$F$2,IF(P12&lt;=軽減利率!$E$4,軽減利率!$F$3,IF(P12&lt;=軽減利率!$E$5,軽減利率!$F$4,IF(P12&lt;=軽減利率!$E$6,軽減利率!$F$5,IF(P12&lt;=軽減利率!$E$7,軽減利率!$F$6,IF(P12&lt;=軽減利率!$E$8,軽減利率!$F$7,IF(P12&lt;=軽減利率!$E$9,軽減利率!$F$8,IF(P12&lt;=軽減利率!$E$10,軽減利率!$F$9,IF(P12&lt;=軽減利率!$E$11,軽減利率!$F$10,IF(P12&lt;=軽減利率!$E$12,軽減利率!$F$11,IF(P12&lt;=軽減利率!$E$13,軽減利率!$F$12,IF(P12&lt;=軽減利率!$E$14,軽減利率!$F$13,IF(P12&lt;=軽減利率!$E$15,軽減利率!$F$14,IF(P12&lt;=軽減利率!$E$16,軽減利率!$F$15,IF(P12&lt;=軽減利率!$E$17,軽減利率!$F$16,IF(P12&lt;=軽減利率!$E$18,軽減利率!$F$17,IF(P12&lt;=軽減利率!$E$19,軽減利率!$F$18,IF(P12&lt;=軽減利率!$E$20,軽減利率!$F$19,IF(P12&lt;=軽減利率!$E$21,軽減利率!$F$20,IF(P12&lt;=軽減利率!$E$22,軽減利率!$F$21,IF(P12&lt;=軽減利率!$E$23,軽減利率!$F$22,IF(P12&lt;=軽減利率!$E$24,軽減利率!$F$23,IF(P12&lt;=軽減利率!$E$25,軽減利率!$F$24,IF(P12&lt;=軽減利率!$E$26,軽減利率!$F$25,IF(P12&lt;=軽減利率!$E$27,軽減利率!$F$26,IF(P12&lt;=軽減利率!$E$28,軽減利率!$F$27,IF(P12&lt;=軽減利率!$E$29,軽減利率!$F$28,IF(P12&lt;=軽減利率!$E$30,軽減利率!$F$29,IF(P12&lt;=軽減利率!$E$31,軽減利率!$F$30,IF(P12&lt;=軽減利率!$E$32,軽減利率!$F$31,IF(P12&lt;=軽減利率!$E$33,軽減利率!$F$32,IF(P12&lt;=軽減利率!$E$34,軽減利率!$F$33,IF(P12&lt;=軽減利率!$E$35,軽減利率!$F$34,IF(P12&lt;=軽減利率!$E$36,軽減利率!$F$35,軽減利率!$F$36)))))))))))))))))))))))))))))))))))</f>
        <v>14.6</v>
      </c>
      <c r="AA12" s="71" t="str">
        <f>IF($L$2="-","",IF(P12&lt;=軽減利率!$A$8,軽減利率!$B$7,IF(P12&lt;=軽減利率!$A$9,軽減利率!$C$8,IF(P12&lt;=軽減利率!$A$10,軽減利率!$C$9,IF(P12&lt;=軽減利率!$A$11,軽減利率!$C$10,IF(P12&lt;=軽減利率!$A$12,軽減利率!$C$11,IF(P12&lt;=軽減利率!$A$13,軽減利率!$C$12,IF(P12&lt;=軽減利率!$A$14,軽減利率!$C$13,IF(P12&lt;=軽減利率!$A$15,軽減利率!$C$14,IF(P12&lt;=軽減利率!$A$16,軽減利率!$C$15,IF(P12&lt;=軽減利率!$A$17,軽減利率!$C$16,IF(P12&lt;=軽減利率!$A$18,軽減利率!$C$17,IF(P12&lt;=軽減利率!$A$19,軽減利率!$C$18,IF(P12&lt;=軽減利率!$A$20,軽減利率!$C$19,IF(P12&lt;=軽減利率!$A$21,軽減利率!$C$20,IF(P12&lt;=軽減利率!$A$22,軽減利率!$C$21,IF(P12&lt;=軽減利率!$A$23,軽減利率!$C$22,IF(P12&lt;=軽減利率!$A$24,軽減利率!$C$23,IF(P12&lt;=軽減利率!$A$25,軽減利率!$C$24,IF(P12&lt;=軽減利率!$A$26,軽減利率!$C$25,IF(P12&lt;=軽減利率!$A$27,軽減利率!$C$26,IF(P12&lt;=軽減利率!$A$28,軽減利率!$C$27,IF(P12&lt;=軽減利率!$A$29,軽減利率!$C$28,IF(P12&lt;=軽減利率!$A$30,軽減利率!$C$29,IF(P12&lt;=軽減利率!$A$31,軽減利率!$C$30,IF(P12&lt;=軽減利率!$A$32,軽減利率!$C$31,IF(P12&lt;=軽減利率!$A$33,軽減利率!$C$32,IF(P12&lt;=軽減利率!$A$34,軽減利率!$C$33,IF(P12&lt;=軽減利率!$A$35,軽減利率!$C$34,IF(P12&lt;=軽減利率!$A$36,軽減利率!$C$35,""))))))))))))))))))))))))))))))</f>
        <v/>
      </c>
    </row>
    <row r="13" spans="1:27" x14ac:dyDescent="0.15">
      <c r="M13" s="61">
        <f>入力!N13</f>
        <v>0</v>
      </c>
      <c r="N13" s="62">
        <f>入力!O13</f>
        <v>0</v>
      </c>
      <c r="O13" s="54">
        <f t="shared" si="6"/>
        <v>0</v>
      </c>
      <c r="P13" s="59">
        <f t="shared" si="1"/>
        <v>0</v>
      </c>
      <c r="Q13" s="69" t="str">
        <f t="shared" ref="Q13:Q22" si="10">IF(P13=0,"",IF(OR(P13=$I$2,P13=$I$3),IF(OR(P13=M13,P13=M12,P13=M11,P13=M10),"基準日納付あり","基準日納付なし"),IF(OR(P13=M13,P13=M12,P13=M11,P13=M10),"基準日外納付あり","基準日外納付なし")))</f>
        <v/>
      </c>
      <c r="R13" s="17">
        <f t="shared" si="2"/>
        <v>0</v>
      </c>
      <c r="S13" s="60">
        <f t="shared" si="3"/>
        <v>0</v>
      </c>
      <c r="T13" s="17">
        <f t="shared" si="4"/>
        <v>0</v>
      </c>
      <c r="U13" s="17">
        <f t="shared" si="8"/>
        <v>0</v>
      </c>
      <c r="V13" s="25">
        <f t="shared" si="0"/>
        <v>0</v>
      </c>
      <c r="W13" s="44">
        <f t="shared" si="5"/>
        <v>14.6</v>
      </c>
      <c r="X13" s="17">
        <f t="shared" si="9"/>
        <v>0</v>
      </c>
      <c r="Z13" s="45">
        <f>IF($L$2="-",軽減利率!$F$2,IF(P13&lt;=軽減利率!$E$3,軽減利率!$F$2,IF(P13&lt;=軽減利率!$E$4,軽減利率!$F$3,IF(P13&lt;=軽減利率!$E$5,軽減利率!$F$4,IF(P13&lt;=軽減利率!$E$6,軽減利率!$F$5,IF(P13&lt;=軽減利率!$E$7,軽減利率!$F$6,IF(P13&lt;=軽減利率!$E$8,軽減利率!$F$7,IF(P13&lt;=軽減利率!$E$9,軽減利率!$F$8,IF(P13&lt;=軽減利率!$E$10,軽減利率!$F$9,IF(P13&lt;=軽減利率!$E$11,軽減利率!$F$10,IF(P13&lt;=軽減利率!$E$12,軽減利率!$F$11,IF(P13&lt;=軽減利率!$E$13,軽減利率!$F$12,IF(P13&lt;=軽減利率!$E$14,軽減利率!$F$13,IF(P13&lt;=軽減利率!$E$15,軽減利率!$F$14,IF(P13&lt;=軽減利率!$E$16,軽減利率!$F$15,IF(P13&lt;=軽減利率!$E$17,軽減利率!$F$16,IF(P13&lt;=軽減利率!$E$18,軽減利率!$F$17,IF(P13&lt;=軽減利率!$E$19,軽減利率!$F$18,IF(P13&lt;=軽減利率!$E$20,軽減利率!$F$19,IF(P13&lt;=軽減利率!$E$21,軽減利率!$F$20,IF(P13&lt;=軽減利率!$E$22,軽減利率!$F$21,IF(P13&lt;=軽減利率!$E$23,軽減利率!$F$22,IF(P13&lt;=軽減利率!$E$24,軽減利率!$F$23,IF(P13&lt;=軽減利率!$E$25,軽減利率!$F$24,IF(P13&lt;=軽減利率!$E$26,軽減利率!$F$25,IF(P13&lt;=軽減利率!$E$27,軽減利率!$F$26,IF(P13&lt;=軽減利率!$E$28,軽減利率!$F$27,IF(P13&lt;=軽減利率!$E$29,軽減利率!$F$28,IF(P13&lt;=軽減利率!$E$30,軽減利率!$F$29,IF(P13&lt;=軽減利率!$E$31,軽減利率!$F$30,IF(P13&lt;=軽減利率!$E$32,軽減利率!$F$31,IF(P13&lt;=軽減利率!$E$33,軽減利率!$F$32,IF(P13&lt;=軽減利率!$E$34,軽減利率!$F$33,IF(P13&lt;=軽減利率!$E$35,軽減利率!$F$34,IF(P13&lt;=軽減利率!$E$36,軽減利率!$F$35,軽減利率!$F$36)))))))))))))))))))))))))))))))))))</f>
        <v>14.6</v>
      </c>
      <c r="AA13" s="71" t="str">
        <f>IF($L$2="-","",IF(P13&lt;=軽減利率!$A$8,軽減利率!$B$7,IF(P13&lt;=軽減利率!$A$9,軽減利率!$C$8,IF(P13&lt;=軽減利率!$A$10,軽減利率!$C$9,IF(P13&lt;=軽減利率!$A$11,軽減利率!$C$10,IF(P13&lt;=軽減利率!$A$12,軽減利率!$C$11,IF(P13&lt;=軽減利率!$A$13,軽減利率!$C$12,IF(P13&lt;=軽減利率!$A$14,軽減利率!$C$13,IF(P13&lt;=軽減利率!$A$15,軽減利率!$C$14,IF(P13&lt;=軽減利率!$A$16,軽減利率!$C$15,IF(P13&lt;=軽減利率!$A$17,軽減利率!$C$16,IF(P13&lt;=軽減利率!$A$18,軽減利率!$C$17,IF(P13&lt;=軽減利率!$A$19,軽減利率!$C$18,IF(P13&lt;=軽減利率!$A$20,軽減利率!$C$19,IF(P13&lt;=軽減利率!$A$21,軽減利率!$C$20,IF(P13&lt;=軽減利率!$A$22,軽減利率!$C$21,IF(P13&lt;=軽減利率!$A$23,軽減利率!$C$22,IF(P13&lt;=軽減利率!$A$24,軽減利率!$C$23,IF(P13&lt;=軽減利率!$A$25,軽減利率!$C$24,IF(P13&lt;=軽減利率!$A$26,軽減利率!$C$25,IF(P13&lt;=軽減利率!$A$27,軽減利率!$C$26,IF(P13&lt;=軽減利率!$A$28,軽減利率!$C$27,IF(P13&lt;=軽減利率!$A$29,軽減利率!$C$28,IF(P13&lt;=軽減利率!$A$30,軽減利率!$C$29,IF(P13&lt;=軽減利率!$A$31,軽減利率!$C$30,IF(P13&lt;=軽減利率!$A$32,軽減利率!$C$31,IF(P13&lt;=軽減利率!$A$33,軽減利率!$C$32,IF(P13&lt;=軽減利率!$A$34,軽減利率!$C$33,IF(P13&lt;=軽減利率!$A$35,軽減利率!$C$34,IF(P13&lt;=軽減利率!$A$36,軽減利率!$C$35,""))))))))))))))))))))))))))))))</f>
        <v/>
      </c>
    </row>
    <row r="14" spans="1:27" x14ac:dyDescent="0.15">
      <c r="M14" s="61">
        <f>入力!N14</f>
        <v>0</v>
      </c>
      <c r="N14" s="62">
        <f>入力!O14</f>
        <v>0</v>
      </c>
      <c r="O14" s="54">
        <f t="shared" si="6"/>
        <v>0</v>
      </c>
      <c r="P14" s="59">
        <f t="shared" si="1"/>
        <v>0</v>
      </c>
      <c r="Q14" s="69" t="str">
        <f t="shared" si="10"/>
        <v/>
      </c>
      <c r="R14" s="17">
        <f t="shared" si="2"/>
        <v>0</v>
      </c>
      <c r="S14" s="60">
        <f t="shared" si="3"/>
        <v>0</v>
      </c>
      <c r="T14" s="17">
        <f t="shared" si="4"/>
        <v>0</v>
      </c>
      <c r="U14" s="17">
        <f t="shared" si="8"/>
        <v>0</v>
      </c>
      <c r="V14" s="25">
        <f t="shared" si="0"/>
        <v>0</v>
      </c>
      <c r="W14" s="44">
        <f t="shared" si="5"/>
        <v>14.6</v>
      </c>
      <c r="X14" s="17">
        <f t="shared" si="9"/>
        <v>0</v>
      </c>
      <c r="Z14" s="45">
        <f>IF($L$2="-",軽減利率!$F$2,IF(P14&lt;=軽減利率!$E$3,軽減利率!$F$2,IF(P14&lt;=軽減利率!$E$4,軽減利率!$F$3,IF(P14&lt;=軽減利率!$E$5,軽減利率!$F$4,IF(P14&lt;=軽減利率!$E$6,軽減利率!$F$5,IF(P14&lt;=軽減利率!$E$7,軽減利率!$F$6,IF(P14&lt;=軽減利率!$E$8,軽減利率!$F$7,IF(P14&lt;=軽減利率!$E$9,軽減利率!$F$8,IF(P14&lt;=軽減利率!$E$10,軽減利率!$F$9,IF(P14&lt;=軽減利率!$E$11,軽減利率!$F$10,IF(P14&lt;=軽減利率!$E$12,軽減利率!$F$11,IF(P14&lt;=軽減利率!$E$13,軽減利率!$F$12,IF(P14&lt;=軽減利率!$E$14,軽減利率!$F$13,IF(P14&lt;=軽減利率!$E$15,軽減利率!$F$14,IF(P14&lt;=軽減利率!$E$16,軽減利率!$F$15,IF(P14&lt;=軽減利率!$E$17,軽減利率!$F$16,IF(P14&lt;=軽減利率!$E$18,軽減利率!$F$17,IF(P14&lt;=軽減利率!$E$19,軽減利率!$F$18,IF(P14&lt;=軽減利率!$E$20,軽減利率!$F$19,IF(P14&lt;=軽減利率!$E$21,軽減利率!$F$20,IF(P14&lt;=軽減利率!$E$22,軽減利率!$F$21,IF(P14&lt;=軽減利率!$E$23,軽減利率!$F$22,IF(P14&lt;=軽減利率!$E$24,軽減利率!$F$23,IF(P14&lt;=軽減利率!$E$25,軽減利率!$F$24,IF(P14&lt;=軽減利率!$E$26,軽減利率!$F$25,IF(P14&lt;=軽減利率!$E$27,軽減利率!$F$26,IF(P14&lt;=軽減利率!$E$28,軽減利率!$F$27,IF(P14&lt;=軽減利率!$E$29,軽減利率!$F$28,IF(P14&lt;=軽減利率!$E$30,軽減利率!$F$29,IF(P14&lt;=軽減利率!$E$31,軽減利率!$F$30,IF(P14&lt;=軽減利率!$E$32,軽減利率!$F$31,IF(P14&lt;=軽減利率!$E$33,軽減利率!$F$32,IF(P14&lt;=軽減利率!$E$34,軽減利率!$F$33,IF(P14&lt;=軽減利率!$E$35,軽減利率!$F$34,IF(P14&lt;=軽減利率!$E$36,軽減利率!$F$35,軽減利率!$F$36)))))))))))))))))))))))))))))))))))</f>
        <v>14.6</v>
      </c>
      <c r="AA14" s="71" t="str">
        <f>IF($L$2="-","",IF(P14&lt;=軽減利率!$A$8,軽減利率!$B$7,IF(P14&lt;=軽減利率!$A$9,軽減利率!$C$8,IF(P14&lt;=軽減利率!$A$10,軽減利率!$C$9,IF(P14&lt;=軽減利率!$A$11,軽減利率!$C$10,IF(P14&lt;=軽減利率!$A$12,軽減利率!$C$11,IF(P14&lt;=軽減利率!$A$13,軽減利率!$C$12,IF(P14&lt;=軽減利率!$A$14,軽減利率!$C$13,IF(P14&lt;=軽減利率!$A$15,軽減利率!$C$14,IF(P14&lt;=軽減利率!$A$16,軽減利率!$C$15,IF(P14&lt;=軽減利率!$A$17,軽減利率!$C$16,IF(P14&lt;=軽減利率!$A$18,軽減利率!$C$17,IF(P14&lt;=軽減利率!$A$19,軽減利率!$C$18,IF(P14&lt;=軽減利率!$A$20,軽減利率!$C$19,IF(P14&lt;=軽減利率!$A$21,軽減利率!$C$20,IF(P14&lt;=軽減利率!$A$22,軽減利率!$C$21,IF(P14&lt;=軽減利率!$A$23,軽減利率!$C$22,IF(P14&lt;=軽減利率!$A$24,軽減利率!$C$23,IF(P14&lt;=軽減利率!$A$25,軽減利率!$C$24,IF(P14&lt;=軽減利率!$A$26,軽減利率!$C$25,IF(P14&lt;=軽減利率!$A$27,軽減利率!$C$26,IF(P14&lt;=軽減利率!$A$28,軽減利率!$C$27,IF(P14&lt;=軽減利率!$A$29,軽減利率!$C$28,IF(P14&lt;=軽減利率!$A$30,軽減利率!$C$29,IF(P14&lt;=軽減利率!$A$31,軽減利率!$C$30,IF(P14&lt;=軽減利率!$A$32,軽減利率!$C$31,IF(P14&lt;=軽減利率!$A$33,軽減利率!$C$32,IF(P14&lt;=軽減利率!$A$34,軽減利率!$C$33,IF(P14&lt;=軽減利率!$A$35,軽減利率!$C$34,IF(P14&lt;=軽減利率!$A$36,軽減利率!$C$35,""))))))))))))))))))))))))))))))</f>
        <v/>
      </c>
    </row>
    <row r="15" spans="1:27" x14ac:dyDescent="0.15">
      <c r="M15" s="61">
        <f>入力!N15</f>
        <v>0</v>
      </c>
      <c r="N15" s="62">
        <f>入力!O15</f>
        <v>0</v>
      </c>
      <c r="O15" s="54">
        <f t="shared" si="6"/>
        <v>0</v>
      </c>
      <c r="P15" s="59">
        <f t="shared" si="1"/>
        <v>0</v>
      </c>
      <c r="Q15" s="69" t="str">
        <f>IF(P15=0,"",IF(OR(P15=$I$2,P15=$I$3),IF(OR(P15=M15,P15=M14,P15=M13,P15=M12),"基準日納付あり","基準日納付なし"),IF(OR(P15=M15,P15=M14,P15=M13,P15=M12),"基準日外納付あり","基準日外納付なし")))</f>
        <v/>
      </c>
      <c r="R15" s="17">
        <f t="shared" si="2"/>
        <v>0</v>
      </c>
      <c r="S15" s="60">
        <f t="shared" si="3"/>
        <v>0</v>
      </c>
      <c r="T15" s="17">
        <f t="shared" si="4"/>
        <v>0</v>
      </c>
      <c r="U15" s="17">
        <f t="shared" si="8"/>
        <v>0</v>
      </c>
      <c r="V15" s="25">
        <f t="shared" si="0"/>
        <v>0</v>
      </c>
      <c r="W15" s="44">
        <f t="shared" si="5"/>
        <v>14.6</v>
      </c>
      <c r="X15" s="17">
        <f t="shared" si="9"/>
        <v>0</v>
      </c>
      <c r="Z15" s="45">
        <f>IF($L$2="-",軽減利率!$F$2,IF(P15&lt;=軽減利率!$E$3,軽減利率!$F$2,IF(P15&lt;=軽減利率!$E$4,軽減利率!$F$3,IF(P15&lt;=軽減利率!$E$5,軽減利率!$F$4,IF(P15&lt;=軽減利率!$E$6,軽減利率!$F$5,IF(P15&lt;=軽減利率!$E$7,軽減利率!$F$6,IF(P15&lt;=軽減利率!$E$8,軽減利率!$F$7,IF(P15&lt;=軽減利率!$E$9,軽減利率!$F$8,IF(P15&lt;=軽減利率!$E$10,軽減利率!$F$9,IF(P15&lt;=軽減利率!$E$11,軽減利率!$F$10,IF(P15&lt;=軽減利率!$E$12,軽減利率!$F$11,IF(P15&lt;=軽減利率!$E$13,軽減利率!$F$12,IF(P15&lt;=軽減利率!$E$14,軽減利率!$F$13,IF(P15&lt;=軽減利率!$E$15,軽減利率!$F$14,IF(P15&lt;=軽減利率!$E$16,軽減利率!$F$15,IF(P15&lt;=軽減利率!$E$17,軽減利率!$F$16,IF(P15&lt;=軽減利率!$E$18,軽減利率!$F$17,IF(P15&lt;=軽減利率!$E$19,軽減利率!$F$18,IF(P15&lt;=軽減利率!$E$20,軽減利率!$F$19,IF(P15&lt;=軽減利率!$E$21,軽減利率!$F$20,IF(P15&lt;=軽減利率!$E$22,軽減利率!$F$21,IF(P15&lt;=軽減利率!$E$23,軽減利率!$F$22,IF(P15&lt;=軽減利率!$E$24,軽減利率!$F$23,IF(P15&lt;=軽減利率!$E$25,軽減利率!$F$24,IF(P15&lt;=軽減利率!$E$26,軽減利率!$F$25,IF(P15&lt;=軽減利率!$E$27,軽減利率!$F$26,IF(P15&lt;=軽減利率!$E$28,軽減利率!$F$27,IF(P15&lt;=軽減利率!$E$29,軽減利率!$F$28,IF(P15&lt;=軽減利率!$E$30,軽減利率!$F$29,IF(P15&lt;=軽減利率!$E$31,軽減利率!$F$30,IF(P15&lt;=軽減利率!$E$32,軽減利率!$F$31,IF(P15&lt;=軽減利率!$E$33,軽減利率!$F$32,IF(P15&lt;=軽減利率!$E$34,軽減利率!$F$33,IF(P15&lt;=軽減利率!$E$35,軽減利率!$F$34,IF(P15&lt;=軽減利率!$E$36,軽減利率!$F$35,軽減利率!$F$36)))))))))))))))))))))))))))))))))))</f>
        <v>14.6</v>
      </c>
      <c r="AA15" s="71" t="str">
        <f>IF($L$2="-","",IF(P15&lt;=軽減利率!$A$8,軽減利率!$B$7,IF(P15&lt;=軽減利率!$A$9,軽減利率!$C$8,IF(P15&lt;=軽減利率!$A$10,軽減利率!$C$9,IF(P15&lt;=軽減利率!$A$11,軽減利率!$C$10,IF(P15&lt;=軽減利率!$A$12,軽減利率!$C$11,IF(P15&lt;=軽減利率!$A$13,軽減利率!$C$12,IF(P15&lt;=軽減利率!$A$14,軽減利率!$C$13,IF(P15&lt;=軽減利率!$A$15,軽減利率!$C$14,IF(P15&lt;=軽減利率!$A$16,軽減利率!$C$15,IF(P15&lt;=軽減利率!$A$17,軽減利率!$C$16,IF(P15&lt;=軽減利率!$A$18,軽減利率!$C$17,IF(P15&lt;=軽減利率!$A$19,軽減利率!$C$18,IF(P15&lt;=軽減利率!$A$20,軽減利率!$C$19,IF(P15&lt;=軽減利率!$A$21,軽減利率!$C$20,IF(P15&lt;=軽減利率!$A$22,軽減利率!$C$21,IF(P15&lt;=軽減利率!$A$23,軽減利率!$C$22,IF(P15&lt;=軽減利率!$A$24,軽減利率!$C$23,IF(P15&lt;=軽減利率!$A$25,軽減利率!$C$24,IF(P15&lt;=軽減利率!$A$26,軽減利率!$C$25,IF(P15&lt;=軽減利率!$A$27,軽減利率!$C$26,IF(P15&lt;=軽減利率!$A$28,軽減利率!$C$27,IF(P15&lt;=軽減利率!$A$29,軽減利率!$C$28,IF(P15&lt;=軽減利率!$A$30,軽減利率!$C$29,IF(P15&lt;=軽減利率!$A$31,軽減利率!$C$30,IF(P15&lt;=軽減利率!$A$32,軽減利率!$C$31,IF(P15&lt;=軽減利率!$A$33,軽減利率!$C$32,IF(P15&lt;=軽減利率!$A$34,軽減利率!$C$33,IF(P15&lt;=軽減利率!$A$35,軽減利率!$C$34,IF(P15&lt;=軽減利率!$A$36,軽減利率!$C$35,""))))))))))))))))))))))))))))))</f>
        <v/>
      </c>
    </row>
    <row r="16" spans="1:27" x14ac:dyDescent="0.15">
      <c r="M16" s="61">
        <f>入力!N16</f>
        <v>0</v>
      </c>
      <c r="N16" s="62">
        <f>入力!O16</f>
        <v>0</v>
      </c>
      <c r="O16" s="54">
        <f t="shared" si="6"/>
        <v>0</v>
      </c>
      <c r="P16" s="59">
        <f t="shared" si="1"/>
        <v>0</v>
      </c>
      <c r="Q16" s="69" t="str">
        <f t="shared" si="10"/>
        <v/>
      </c>
      <c r="R16" s="17">
        <f t="shared" si="2"/>
        <v>0</v>
      </c>
      <c r="S16" s="60">
        <f t="shared" si="3"/>
        <v>0</v>
      </c>
      <c r="T16" s="17">
        <f t="shared" si="4"/>
        <v>0</v>
      </c>
      <c r="U16" s="17">
        <f t="shared" si="8"/>
        <v>0</v>
      </c>
      <c r="V16" s="25">
        <f t="shared" si="0"/>
        <v>0</v>
      </c>
      <c r="W16" s="44">
        <f t="shared" si="5"/>
        <v>14.6</v>
      </c>
      <c r="X16" s="17">
        <f t="shared" si="9"/>
        <v>0</v>
      </c>
      <c r="Z16" s="45">
        <f>IF($L$2="-",軽減利率!$F$2,IF(P16&lt;=軽減利率!$E$3,軽減利率!$F$2,IF(P16&lt;=軽減利率!$E$4,軽減利率!$F$3,IF(P16&lt;=軽減利率!$E$5,軽減利率!$F$4,IF(P16&lt;=軽減利率!$E$6,軽減利率!$F$5,IF(P16&lt;=軽減利率!$E$7,軽減利率!$F$6,IF(P16&lt;=軽減利率!$E$8,軽減利率!$F$7,IF(P16&lt;=軽減利率!$E$9,軽減利率!$F$8,IF(P16&lt;=軽減利率!$E$10,軽減利率!$F$9,IF(P16&lt;=軽減利率!$E$11,軽減利率!$F$10,IF(P16&lt;=軽減利率!$E$12,軽減利率!$F$11,IF(P16&lt;=軽減利率!$E$13,軽減利率!$F$12,IF(P16&lt;=軽減利率!$E$14,軽減利率!$F$13,IF(P16&lt;=軽減利率!$E$15,軽減利率!$F$14,IF(P16&lt;=軽減利率!$E$16,軽減利率!$F$15,IF(P16&lt;=軽減利率!$E$17,軽減利率!$F$16,IF(P16&lt;=軽減利率!$E$18,軽減利率!$F$17,IF(P16&lt;=軽減利率!$E$19,軽減利率!$F$18,IF(P16&lt;=軽減利率!$E$20,軽減利率!$F$19,IF(P16&lt;=軽減利率!$E$21,軽減利率!$F$20,IF(P16&lt;=軽減利率!$E$22,軽減利率!$F$21,IF(P16&lt;=軽減利率!$E$23,軽減利率!$F$22,IF(P16&lt;=軽減利率!$E$24,軽減利率!$F$23,IF(P16&lt;=軽減利率!$E$25,軽減利率!$F$24,IF(P16&lt;=軽減利率!$E$26,軽減利率!$F$25,IF(P16&lt;=軽減利率!$E$27,軽減利率!$F$26,IF(P16&lt;=軽減利率!$E$28,軽減利率!$F$27,IF(P16&lt;=軽減利率!$E$29,軽減利率!$F$28,IF(P16&lt;=軽減利率!$E$30,軽減利率!$F$29,IF(P16&lt;=軽減利率!$E$31,軽減利率!$F$30,IF(P16&lt;=軽減利率!$E$32,軽減利率!$F$31,IF(P16&lt;=軽減利率!$E$33,軽減利率!$F$32,IF(P16&lt;=軽減利率!$E$34,軽減利率!$F$33,IF(P16&lt;=軽減利率!$E$35,軽減利率!$F$34,IF(P16&lt;=軽減利率!$E$36,軽減利率!$F$35,軽減利率!$F$36)))))))))))))))))))))))))))))))))))</f>
        <v>14.6</v>
      </c>
      <c r="AA16" s="71" t="str">
        <f>IF($L$2="-","",IF(P16&lt;=軽減利率!$A$8,軽減利率!$B$7,IF(P16&lt;=軽減利率!$A$9,軽減利率!$C$8,IF(P16&lt;=軽減利率!$A$10,軽減利率!$C$9,IF(P16&lt;=軽減利率!$A$11,軽減利率!$C$10,IF(P16&lt;=軽減利率!$A$12,軽減利率!$C$11,IF(P16&lt;=軽減利率!$A$13,軽減利率!$C$12,IF(P16&lt;=軽減利率!$A$14,軽減利率!$C$13,IF(P16&lt;=軽減利率!$A$15,軽減利率!$C$14,IF(P16&lt;=軽減利率!$A$16,軽減利率!$C$15,IF(P16&lt;=軽減利率!$A$17,軽減利率!$C$16,IF(P16&lt;=軽減利率!$A$18,軽減利率!$C$17,IF(P16&lt;=軽減利率!$A$19,軽減利率!$C$18,IF(P16&lt;=軽減利率!$A$20,軽減利率!$C$19,IF(P16&lt;=軽減利率!$A$21,軽減利率!$C$20,IF(P16&lt;=軽減利率!$A$22,軽減利率!$C$21,IF(P16&lt;=軽減利率!$A$23,軽減利率!$C$22,IF(P16&lt;=軽減利率!$A$24,軽減利率!$C$23,IF(P16&lt;=軽減利率!$A$25,軽減利率!$C$24,IF(P16&lt;=軽減利率!$A$26,軽減利率!$C$25,IF(P16&lt;=軽減利率!$A$27,軽減利率!$C$26,IF(P16&lt;=軽減利率!$A$28,軽減利率!$C$27,IF(P16&lt;=軽減利率!$A$29,軽減利率!$C$28,IF(P16&lt;=軽減利率!$A$30,軽減利率!$C$29,IF(P16&lt;=軽減利率!$A$31,軽減利率!$C$30,IF(P16&lt;=軽減利率!$A$32,軽減利率!$C$31,IF(P16&lt;=軽減利率!$A$33,軽減利率!$C$32,IF(P16&lt;=軽減利率!$A$34,軽減利率!$C$33,IF(P16&lt;=軽減利率!$A$35,軽減利率!$C$34,IF(P16&lt;=軽減利率!$A$36,軽減利率!$C$35,""))))))))))))))))))))))))))))))</f>
        <v/>
      </c>
    </row>
    <row r="17" spans="13:27" x14ac:dyDescent="0.15">
      <c r="M17" s="61">
        <f>入力!N17</f>
        <v>0</v>
      </c>
      <c r="N17" s="62">
        <f>入力!O17</f>
        <v>0</v>
      </c>
      <c r="O17" s="54">
        <f t="shared" si="6"/>
        <v>0</v>
      </c>
      <c r="P17" s="59">
        <f t="shared" si="1"/>
        <v>0</v>
      </c>
      <c r="Q17" s="69" t="str">
        <f t="shared" si="10"/>
        <v/>
      </c>
      <c r="R17" s="17">
        <f t="shared" si="2"/>
        <v>0</v>
      </c>
      <c r="S17" s="60">
        <f t="shared" si="3"/>
        <v>0</v>
      </c>
      <c r="T17" s="17">
        <f t="shared" si="4"/>
        <v>0</v>
      </c>
      <c r="U17" s="17">
        <f t="shared" si="8"/>
        <v>0</v>
      </c>
      <c r="V17" s="25">
        <f t="shared" si="0"/>
        <v>0</v>
      </c>
      <c r="W17" s="44">
        <f t="shared" si="5"/>
        <v>14.6</v>
      </c>
      <c r="X17" s="17">
        <f t="shared" si="9"/>
        <v>0</v>
      </c>
      <c r="Z17" s="45">
        <f>IF($L$2="-",軽減利率!$F$2,IF(P17&lt;=軽減利率!$E$3,軽減利率!$F$2,IF(P17&lt;=軽減利率!$E$4,軽減利率!$F$3,IF(P17&lt;=軽減利率!$E$5,軽減利率!$F$4,IF(P17&lt;=軽減利率!$E$6,軽減利率!$F$5,IF(P17&lt;=軽減利率!$E$7,軽減利率!$F$6,IF(P17&lt;=軽減利率!$E$8,軽減利率!$F$7,IF(P17&lt;=軽減利率!$E$9,軽減利率!$F$8,IF(P17&lt;=軽減利率!$E$10,軽減利率!$F$9,IF(P17&lt;=軽減利率!$E$11,軽減利率!$F$10,IF(P17&lt;=軽減利率!$E$12,軽減利率!$F$11,IF(P17&lt;=軽減利率!$E$13,軽減利率!$F$12,IF(P17&lt;=軽減利率!$E$14,軽減利率!$F$13,IF(P17&lt;=軽減利率!$E$15,軽減利率!$F$14,IF(P17&lt;=軽減利率!$E$16,軽減利率!$F$15,IF(P17&lt;=軽減利率!$E$17,軽減利率!$F$16,IF(P17&lt;=軽減利率!$E$18,軽減利率!$F$17,IF(P17&lt;=軽減利率!$E$19,軽減利率!$F$18,IF(P17&lt;=軽減利率!$E$20,軽減利率!$F$19,IF(P17&lt;=軽減利率!$E$21,軽減利率!$F$20,IF(P17&lt;=軽減利率!$E$22,軽減利率!$F$21,IF(P17&lt;=軽減利率!$E$23,軽減利率!$F$22,IF(P17&lt;=軽減利率!$E$24,軽減利率!$F$23,IF(P17&lt;=軽減利率!$E$25,軽減利率!$F$24,IF(P17&lt;=軽減利率!$E$26,軽減利率!$F$25,IF(P17&lt;=軽減利率!$E$27,軽減利率!$F$26,IF(P17&lt;=軽減利率!$E$28,軽減利率!$F$27,IF(P17&lt;=軽減利率!$E$29,軽減利率!$F$28,IF(P17&lt;=軽減利率!$E$30,軽減利率!$F$29,IF(P17&lt;=軽減利率!$E$31,軽減利率!$F$30,IF(P17&lt;=軽減利率!$E$32,軽減利率!$F$31,IF(P17&lt;=軽減利率!$E$33,軽減利率!$F$32,IF(P17&lt;=軽減利率!$E$34,軽減利率!$F$33,IF(P17&lt;=軽減利率!$E$35,軽減利率!$F$34,IF(P17&lt;=軽減利率!$E$36,軽減利率!$F$35,軽減利率!$F$36)))))))))))))))))))))))))))))))))))</f>
        <v>14.6</v>
      </c>
      <c r="AA17" s="71" t="str">
        <f>IF($L$2="-","",IF(P17&lt;=軽減利率!$A$8,軽減利率!$B$7,IF(P17&lt;=軽減利率!$A$9,軽減利率!$C$8,IF(P17&lt;=軽減利率!$A$10,軽減利率!$C$9,IF(P17&lt;=軽減利率!$A$11,軽減利率!$C$10,IF(P17&lt;=軽減利率!$A$12,軽減利率!$C$11,IF(P17&lt;=軽減利率!$A$13,軽減利率!$C$12,IF(P17&lt;=軽減利率!$A$14,軽減利率!$C$13,IF(P17&lt;=軽減利率!$A$15,軽減利率!$C$14,IF(P17&lt;=軽減利率!$A$16,軽減利率!$C$15,IF(P17&lt;=軽減利率!$A$17,軽減利率!$C$16,IF(P17&lt;=軽減利率!$A$18,軽減利率!$C$17,IF(P17&lt;=軽減利率!$A$19,軽減利率!$C$18,IF(P17&lt;=軽減利率!$A$20,軽減利率!$C$19,IF(P17&lt;=軽減利率!$A$21,軽減利率!$C$20,IF(P17&lt;=軽減利率!$A$22,軽減利率!$C$21,IF(P17&lt;=軽減利率!$A$23,軽減利率!$C$22,IF(P17&lt;=軽減利率!$A$24,軽減利率!$C$23,IF(P17&lt;=軽減利率!$A$25,軽減利率!$C$24,IF(P17&lt;=軽減利率!$A$26,軽減利率!$C$25,IF(P17&lt;=軽減利率!$A$27,軽減利率!$C$26,IF(P17&lt;=軽減利率!$A$28,軽減利率!$C$27,IF(P17&lt;=軽減利率!$A$29,軽減利率!$C$28,IF(P17&lt;=軽減利率!$A$30,軽減利率!$C$29,IF(P17&lt;=軽減利率!$A$31,軽減利率!$C$30,IF(P17&lt;=軽減利率!$A$32,軽減利率!$C$31,IF(P17&lt;=軽減利率!$A$33,軽減利率!$C$32,IF(P17&lt;=軽減利率!$A$34,軽減利率!$C$33,IF(P17&lt;=軽減利率!$A$35,軽減利率!$C$34,IF(P17&lt;=軽減利率!$A$36,軽減利率!$C$35,""))))))))))))))))))))))))))))))</f>
        <v/>
      </c>
    </row>
    <row r="18" spans="13:27" x14ac:dyDescent="0.15">
      <c r="M18" s="61">
        <f>入力!N18</f>
        <v>0</v>
      </c>
      <c r="N18" s="62">
        <f>入力!O18</f>
        <v>0</v>
      </c>
      <c r="O18" s="54">
        <f t="shared" si="6"/>
        <v>0</v>
      </c>
      <c r="P18" s="59">
        <f t="shared" si="1"/>
        <v>0</v>
      </c>
      <c r="Q18" s="69" t="str">
        <f t="shared" si="10"/>
        <v/>
      </c>
      <c r="R18" s="17">
        <f t="shared" si="2"/>
        <v>0</v>
      </c>
      <c r="S18" s="60">
        <f t="shared" si="3"/>
        <v>0</v>
      </c>
      <c r="T18" s="17">
        <f t="shared" si="4"/>
        <v>0</v>
      </c>
      <c r="U18" s="17">
        <f t="shared" si="8"/>
        <v>0</v>
      </c>
      <c r="V18" s="25">
        <f t="shared" si="0"/>
        <v>0</v>
      </c>
      <c r="W18" s="44">
        <f t="shared" si="5"/>
        <v>14.6</v>
      </c>
      <c r="X18" s="17">
        <f t="shared" si="9"/>
        <v>0</v>
      </c>
      <c r="Z18" s="45">
        <f>IF($L$2="-",軽減利率!$F$2,IF(P18&lt;=軽減利率!$E$3,軽減利率!$F$2,IF(P18&lt;=軽減利率!$E$4,軽減利率!$F$3,IF(P18&lt;=軽減利率!$E$5,軽減利率!$F$4,IF(P18&lt;=軽減利率!$E$6,軽減利率!$F$5,IF(P18&lt;=軽減利率!$E$7,軽減利率!$F$6,IF(P18&lt;=軽減利率!$E$8,軽減利率!$F$7,IF(P18&lt;=軽減利率!$E$9,軽減利率!$F$8,IF(P18&lt;=軽減利率!$E$10,軽減利率!$F$9,IF(P18&lt;=軽減利率!$E$11,軽減利率!$F$10,IF(P18&lt;=軽減利率!$E$12,軽減利率!$F$11,IF(P18&lt;=軽減利率!$E$13,軽減利率!$F$12,IF(P18&lt;=軽減利率!$E$14,軽減利率!$F$13,IF(P18&lt;=軽減利率!$E$15,軽減利率!$F$14,IF(P18&lt;=軽減利率!$E$16,軽減利率!$F$15,IF(P18&lt;=軽減利率!$E$17,軽減利率!$F$16,IF(P18&lt;=軽減利率!$E$18,軽減利率!$F$17,IF(P18&lt;=軽減利率!$E$19,軽減利率!$F$18,IF(P18&lt;=軽減利率!$E$20,軽減利率!$F$19,IF(P18&lt;=軽減利率!$E$21,軽減利率!$F$20,IF(P18&lt;=軽減利率!$E$22,軽減利率!$F$21,IF(P18&lt;=軽減利率!$E$23,軽減利率!$F$22,IF(P18&lt;=軽減利率!$E$24,軽減利率!$F$23,IF(P18&lt;=軽減利率!$E$25,軽減利率!$F$24,IF(P18&lt;=軽減利率!$E$26,軽減利率!$F$25,IF(P18&lt;=軽減利率!$E$27,軽減利率!$F$26,IF(P18&lt;=軽減利率!$E$28,軽減利率!$F$27,IF(P18&lt;=軽減利率!$E$29,軽減利率!$F$28,IF(P18&lt;=軽減利率!$E$30,軽減利率!$F$29,IF(P18&lt;=軽減利率!$E$31,軽減利率!$F$30,IF(P18&lt;=軽減利率!$E$32,軽減利率!$F$31,IF(P18&lt;=軽減利率!$E$33,軽減利率!$F$32,IF(P18&lt;=軽減利率!$E$34,軽減利率!$F$33,IF(P18&lt;=軽減利率!$E$35,軽減利率!$F$34,IF(P18&lt;=軽減利率!$E$36,軽減利率!$F$35,軽減利率!$F$36)))))))))))))))))))))))))))))))))))</f>
        <v>14.6</v>
      </c>
      <c r="AA18" s="71" t="str">
        <f>IF($L$2="-","",IF(P18&lt;=軽減利率!$A$8,軽減利率!$B$7,IF(P18&lt;=軽減利率!$A$9,軽減利率!$C$8,IF(P18&lt;=軽減利率!$A$10,軽減利率!$C$9,IF(P18&lt;=軽減利率!$A$11,軽減利率!$C$10,IF(P18&lt;=軽減利率!$A$12,軽減利率!$C$11,IF(P18&lt;=軽減利率!$A$13,軽減利率!$C$12,IF(P18&lt;=軽減利率!$A$14,軽減利率!$C$13,IF(P18&lt;=軽減利率!$A$15,軽減利率!$C$14,IF(P18&lt;=軽減利率!$A$16,軽減利率!$C$15,IF(P18&lt;=軽減利率!$A$17,軽減利率!$C$16,IF(P18&lt;=軽減利率!$A$18,軽減利率!$C$17,IF(P18&lt;=軽減利率!$A$19,軽減利率!$C$18,IF(P18&lt;=軽減利率!$A$20,軽減利率!$C$19,IF(P18&lt;=軽減利率!$A$21,軽減利率!$C$20,IF(P18&lt;=軽減利率!$A$22,軽減利率!$C$21,IF(P18&lt;=軽減利率!$A$23,軽減利率!$C$22,IF(P18&lt;=軽減利率!$A$24,軽減利率!$C$23,IF(P18&lt;=軽減利率!$A$25,軽減利率!$C$24,IF(P18&lt;=軽減利率!$A$26,軽減利率!$C$25,IF(P18&lt;=軽減利率!$A$27,軽減利率!$C$26,IF(P18&lt;=軽減利率!$A$28,軽減利率!$C$27,IF(P18&lt;=軽減利率!$A$29,軽減利率!$C$28,IF(P18&lt;=軽減利率!$A$30,軽減利率!$C$29,IF(P18&lt;=軽減利率!$A$31,軽減利率!$C$30,IF(P18&lt;=軽減利率!$A$32,軽減利率!$C$31,IF(P18&lt;=軽減利率!$A$33,軽減利率!$C$32,IF(P18&lt;=軽減利率!$A$34,軽減利率!$C$33,IF(P18&lt;=軽減利率!$A$35,軽減利率!$C$34,IF(P18&lt;=軽減利率!$A$36,軽減利率!$C$35,""))))))))))))))))))))))))))))))</f>
        <v/>
      </c>
    </row>
    <row r="19" spans="13:27" x14ac:dyDescent="0.15">
      <c r="M19" s="61">
        <f>入力!N19</f>
        <v>0</v>
      </c>
      <c r="N19" s="62">
        <f>入力!O19</f>
        <v>0</v>
      </c>
      <c r="O19" s="54">
        <f t="shared" si="6"/>
        <v>0</v>
      </c>
      <c r="P19" s="59">
        <f t="shared" si="1"/>
        <v>0</v>
      </c>
      <c r="Q19" s="69" t="str">
        <f t="shared" si="10"/>
        <v/>
      </c>
      <c r="R19" s="17">
        <f t="shared" si="2"/>
        <v>0</v>
      </c>
      <c r="S19" s="60">
        <f t="shared" si="3"/>
        <v>0</v>
      </c>
      <c r="T19" s="17">
        <f t="shared" si="4"/>
        <v>0</v>
      </c>
      <c r="U19" s="17">
        <f t="shared" si="8"/>
        <v>0</v>
      </c>
      <c r="V19" s="25">
        <f t="shared" si="0"/>
        <v>0</v>
      </c>
      <c r="W19" s="44">
        <f t="shared" si="5"/>
        <v>14.6</v>
      </c>
      <c r="X19" s="17">
        <f t="shared" si="9"/>
        <v>0</v>
      </c>
      <c r="Z19" s="45">
        <f>IF($L$2="-",軽減利率!$F$2,IF(P19&lt;=軽減利率!$E$3,軽減利率!$F$2,IF(P19&lt;=軽減利率!$E$4,軽減利率!$F$3,IF(P19&lt;=軽減利率!$E$5,軽減利率!$F$4,IF(P19&lt;=軽減利率!$E$6,軽減利率!$F$5,IF(P19&lt;=軽減利率!$E$7,軽減利率!$F$6,IF(P19&lt;=軽減利率!$E$8,軽減利率!$F$7,IF(P19&lt;=軽減利率!$E$9,軽減利率!$F$8,IF(P19&lt;=軽減利率!$E$10,軽減利率!$F$9,IF(P19&lt;=軽減利率!$E$11,軽減利率!$F$10,IF(P19&lt;=軽減利率!$E$12,軽減利率!$F$11,IF(P19&lt;=軽減利率!$E$13,軽減利率!$F$12,IF(P19&lt;=軽減利率!$E$14,軽減利率!$F$13,IF(P19&lt;=軽減利率!$E$15,軽減利率!$F$14,IF(P19&lt;=軽減利率!$E$16,軽減利率!$F$15,IF(P19&lt;=軽減利率!$E$17,軽減利率!$F$16,IF(P19&lt;=軽減利率!$E$18,軽減利率!$F$17,IF(P19&lt;=軽減利率!$E$19,軽減利率!$F$18,IF(P19&lt;=軽減利率!$E$20,軽減利率!$F$19,IF(P19&lt;=軽減利率!$E$21,軽減利率!$F$20,IF(P19&lt;=軽減利率!$E$22,軽減利率!$F$21,IF(P19&lt;=軽減利率!$E$23,軽減利率!$F$22,IF(P19&lt;=軽減利率!$E$24,軽減利率!$F$23,IF(P19&lt;=軽減利率!$E$25,軽減利率!$F$24,IF(P19&lt;=軽減利率!$E$26,軽減利率!$F$25,IF(P19&lt;=軽減利率!$E$27,軽減利率!$F$26,IF(P19&lt;=軽減利率!$E$28,軽減利率!$F$27,IF(P19&lt;=軽減利率!$E$29,軽減利率!$F$28,IF(P19&lt;=軽減利率!$E$30,軽減利率!$F$29,IF(P19&lt;=軽減利率!$E$31,軽減利率!$F$30,IF(P19&lt;=軽減利率!$E$32,軽減利率!$F$31,IF(P19&lt;=軽減利率!$E$33,軽減利率!$F$32,IF(P19&lt;=軽減利率!$E$34,軽減利率!$F$33,IF(P19&lt;=軽減利率!$E$35,軽減利率!$F$34,IF(P19&lt;=軽減利率!$E$36,軽減利率!$F$35,軽減利率!$F$36)))))))))))))))))))))))))))))))))))</f>
        <v>14.6</v>
      </c>
      <c r="AA19" s="71" t="str">
        <f>IF($L$2="-","",IF(P19&lt;=軽減利率!$A$8,軽減利率!$B$7,IF(P19&lt;=軽減利率!$A$9,軽減利率!$C$8,IF(P19&lt;=軽減利率!$A$10,軽減利率!$C$9,IF(P19&lt;=軽減利率!$A$11,軽減利率!$C$10,IF(P19&lt;=軽減利率!$A$12,軽減利率!$C$11,IF(P19&lt;=軽減利率!$A$13,軽減利率!$C$12,IF(P19&lt;=軽減利率!$A$14,軽減利率!$C$13,IF(P19&lt;=軽減利率!$A$15,軽減利率!$C$14,IF(P19&lt;=軽減利率!$A$16,軽減利率!$C$15,IF(P19&lt;=軽減利率!$A$17,軽減利率!$C$16,IF(P19&lt;=軽減利率!$A$18,軽減利率!$C$17,IF(P19&lt;=軽減利率!$A$19,軽減利率!$C$18,IF(P19&lt;=軽減利率!$A$20,軽減利率!$C$19,IF(P19&lt;=軽減利率!$A$21,軽減利率!$C$20,IF(P19&lt;=軽減利率!$A$22,軽減利率!$C$21,IF(P19&lt;=軽減利率!$A$23,軽減利率!$C$22,IF(P19&lt;=軽減利率!$A$24,軽減利率!$C$23,IF(P19&lt;=軽減利率!$A$25,軽減利率!$C$24,IF(P19&lt;=軽減利率!$A$26,軽減利率!$C$25,IF(P19&lt;=軽減利率!$A$27,軽減利率!$C$26,IF(P19&lt;=軽減利率!$A$28,軽減利率!$C$27,IF(P19&lt;=軽減利率!$A$29,軽減利率!$C$28,IF(P19&lt;=軽減利率!$A$30,軽減利率!$C$29,IF(P19&lt;=軽減利率!$A$31,軽減利率!$C$30,IF(P19&lt;=軽減利率!$A$32,軽減利率!$C$31,IF(P19&lt;=軽減利率!$A$33,軽減利率!$C$32,IF(P19&lt;=軽減利率!$A$34,軽減利率!$C$33,IF(P19&lt;=軽減利率!$A$35,軽減利率!$C$34,IF(P19&lt;=軽減利率!$A$36,軽減利率!$C$35,""))))))))))))))))))))))))))))))</f>
        <v/>
      </c>
    </row>
    <row r="20" spans="13:27" x14ac:dyDescent="0.15">
      <c r="M20" s="61">
        <f>入力!N20</f>
        <v>0</v>
      </c>
      <c r="N20" s="62">
        <f>入力!O20</f>
        <v>0</v>
      </c>
      <c r="O20" s="54">
        <f t="shared" si="6"/>
        <v>0</v>
      </c>
      <c r="P20" s="59">
        <f t="shared" si="1"/>
        <v>0</v>
      </c>
      <c r="Q20" s="69" t="str">
        <f t="shared" si="10"/>
        <v/>
      </c>
      <c r="R20" s="17">
        <f t="shared" si="2"/>
        <v>0</v>
      </c>
      <c r="S20" s="60">
        <f t="shared" si="3"/>
        <v>0</v>
      </c>
      <c r="T20" s="17">
        <f t="shared" si="4"/>
        <v>0</v>
      </c>
      <c r="U20" s="17">
        <f t="shared" si="8"/>
        <v>0</v>
      </c>
      <c r="V20" s="25">
        <f t="shared" si="0"/>
        <v>0</v>
      </c>
      <c r="W20" s="44">
        <f t="shared" si="5"/>
        <v>14.6</v>
      </c>
      <c r="X20" s="17">
        <f t="shared" si="9"/>
        <v>0</v>
      </c>
      <c r="Z20" s="45">
        <f>IF($L$2="-",軽減利率!$F$2,IF(P20&lt;=軽減利率!$E$3,軽減利率!$F$2,IF(P20&lt;=軽減利率!$E$4,軽減利率!$F$3,IF(P20&lt;=軽減利率!$E$5,軽減利率!$F$4,IF(P20&lt;=軽減利率!$E$6,軽減利率!$F$5,IF(P20&lt;=軽減利率!$E$7,軽減利率!$F$6,IF(P20&lt;=軽減利率!$E$8,軽減利率!$F$7,IF(P20&lt;=軽減利率!$E$9,軽減利率!$F$8,IF(P20&lt;=軽減利率!$E$10,軽減利率!$F$9,IF(P20&lt;=軽減利率!$E$11,軽減利率!$F$10,IF(P20&lt;=軽減利率!$E$12,軽減利率!$F$11,IF(P20&lt;=軽減利率!$E$13,軽減利率!$F$12,IF(P20&lt;=軽減利率!$E$14,軽減利率!$F$13,IF(P20&lt;=軽減利率!$E$15,軽減利率!$F$14,IF(P20&lt;=軽減利率!$E$16,軽減利率!$F$15,IF(P20&lt;=軽減利率!$E$17,軽減利率!$F$16,IF(P20&lt;=軽減利率!$E$18,軽減利率!$F$17,IF(P20&lt;=軽減利率!$E$19,軽減利率!$F$18,IF(P20&lt;=軽減利率!$E$20,軽減利率!$F$19,IF(P20&lt;=軽減利率!$E$21,軽減利率!$F$20,IF(P20&lt;=軽減利率!$E$22,軽減利率!$F$21,IF(P20&lt;=軽減利率!$E$23,軽減利率!$F$22,IF(P20&lt;=軽減利率!$E$24,軽減利率!$F$23,IF(P20&lt;=軽減利率!$E$25,軽減利率!$F$24,IF(P20&lt;=軽減利率!$E$26,軽減利率!$F$25,IF(P20&lt;=軽減利率!$E$27,軽減利率!$F$26,IF(P20&lt;=軽減利率!$E$28,軽減利率!$F$27,IF(P20&lt;=軽減利率!$E$29,軽減利率!$F$28,IF(P20&lt;=軽減利率!$E$30,軽減利率!$F$29,IF(P20&lt;=軽減利率!$E$31,軽減利率!$F$30,IF(P20&lt;=軽減利率!$E$32,軽減利率!$F$31,IF(P20&lt;=軽減利率!$E$33,軽減利率!$F$32,IF(P20&lt;=軽減利率!$E$34,軽減利率!$F$33,IF(P20&lt;=軽減利率!$E$35,軽減利率!$F$34,IF(P20&lt;=軽減利率!$E$36,軽減利率!$F$35,軽減利率!$F$36)))))))))))))))))))))))))))))))))))</f>
        <v>14.6</v>
      </c>
      <c r="AA20" s="71" t="str">
        <f>IF($L$2="-","",IF(P20&lt;=軽減利率!$A$8,軽減利率!$B$7,IF(P20&lt;=軽減利率!$A$9,軽減利率!$C$8,IF(P20&lt;=軽減利率!$A$10,軽減利率!$C$9,IF(P20&lt;=軽減利率!$A$11,軽減利率!$C$10,IF(P20&lt;=軽減利率!$A$12,軽減利率!$C$11,IF(P20&lt;=軽減利率!$A$13,軽減利率!$C$12,IF(P20&lt;=軽減利率!$A$14,軽減利率!$C$13,IF(P20&lt;=軽減利率!$A$15,軽減利率!$C$14,IF(P20&lt;=軽減利率!$A$16,軽減利率!$C$15,IF(P20&lt;=軽減利率!$A$17,軽減利率!$C$16,IF(P20&lt;=軽減利率!$A$18,軽減利率!$C$17,IF(P20&lt;=軽減利率!$A$19,軽減利率!$C$18,IF(P20&lt;=軽減利率!$A$20,軽減利率!$C$19,IF(P20&lt;=軽減利率!$A$21,軽減利率!$C$20,IF(P20&lt;=軽減利率!$A$22,軽減利率!$C$21,IF(P20&lt;=軽減利率!$A$23,軽減利率!$C$22,IF(P20&lt;=軽減利率!$A$24,軽減利率!$C$23,IF(P20&lt;=軽減利率!$A$25,軽減利率!$C$24,IF(P20&lt;=軽減利率!$A$26,軽減利率!$C$25,IF(P20&lt;=軽減利率!$A$27,軽減利率!$C$26,IF(P20&lt;=軽減利率!$A$28,軽減利率!$C$27,IF(P20&lt;=軽減利率!$A$29,軽減利率!$C$28,IF(P20&lt;=軽減利率!$A$30,軽減利率!$C$29,IF(P20&lt;=軽減利率!$A$31,軽減利率!$C$30,IF(P20&lt;=軽減利率!$A$32,軽減利率!$C$31,IF(P20&lt;=軽減利率!$A$33,軽減利率!$C$32,IF(P20&lt;=軽減利率!$A$34,軽減利率!$C$33,IF(P20&lt;=軽減利率!$A$35,軽減利率!$C$34,IF(P20&lt;=軽減利率!$A$36,軽減利率!$C$35,""))))))))))))))))))))))))))))))</f>
        <v/>
      </c>
    </row>
    <row r="21" spans="13:27" x14ac:dyDescent="0.15">
      <c r="M21" s="61">
        <f>入力!N21</f>
        <v>0</v>
      </c>
      <c r="N21" s="62">
        <f>入力!O21</f>
        <v>0</v>
      </c>
      <c r="O21" s="54">
        <f t="shared" si="6"/>
        <v>0</v>
      </c>
      <c r="P21" s="59">
        <f t="shared" si="1"/>
        <v>0</v>
      </c>
      <c r="Q21" s="69" t="str">
        <f t="shared" si="10"/>
        <v/>
      </c>
      <c r="R21" s="17">
        <f t="shared" si="2"/>
        <v>0</v>
      </c>
      <c r="S21" s="60">
        <f t="shared" si="3"/>
        <v>0</v>
      </c>
      <c r="T21" s="17">
        <f t="shared" si="4"/>
        <v>0</v>
      </c>
      <c r="U21" s="17">
        <f t="shared" si="8"/>
        <v>0</v>
      </c>
      <c r="V21" s="25">
        <f t="shared" si="0"/>
        <v>0</v>
      </c>
      <c r="W21" s="44">
        <f t="shared" si="5"/>
        <v>14.6</v>
      </c>
      <c r="X21" s="17">
        <f t="shared" si="9"/>
        <v>0</v>
      </c>
      <c r="Z21" s="45">
        <f>IF($L$2="-",軽減利率!$F$2,IF(P21&lt;=軽減利率!$E$3,軽減利率!$F$2,IF(P21&lt;=軽減利率!$E$4,軽減利率!$F$3,IF(P21&lt;=軽減利率!$E$5,軽減利率!$F$4,IF(P21&lt;=軽減利率!$E$6,軽減利率!$F$5,IF(P21&lt;=軽減利率!$E$7,軽減利率!$F$6,IF(P21&lt;=軽減利率!$E$8,軽減利率!$F$7,IF(P21&lt;=軽減利率!$E$9,軽減利率!$F$8,IF(P21&lt;=軽減利率!$E$10,軽減利率!$F$9,IF(P21&lt;=軽減利率!$E$11,軽減利率!$F$10,IF(P21&lt;=軽減利率!$E$12,軽減利率!$F$11,IF(P21&lt;=軽減利率!$E$13,軽減利率!$F$12,IF(P21&lt;=軽減利率!$E$14,軽減利率!$F$13,IF(P21&lt;=軽減利率!$E$15,軽減利率!$F$14,IF(P21&lt;=軽減利率!$E$16,軽減利率!$F$15,IF(P21&lt;=軽減利率!$E$17,軽減利率!$F$16,IF(P21&lt;=軽減利率!$E$18,軽減利率!$F$17,IF(P21&lt;=軽減利率!$E$19,軽減利率!$F$18,IF(P21&lt;=軽減利率!$E$20,軽減利率!$F$19,IF(P21&lt;=軽減利率!$E$21,軽減利率!$F$20,IF(P21&lt;=軽減利率!$E$22,軽減利率!$F$21,IF(P21&lt;=軽減利率!$E$23,軽減利率!$F$22,IF(P21&lt;=軽減利率!$E$24,軽減利率!$F$23,IF(P21&lt;=軽減利率!$E$25,軽減利率!$F$24,IF(P21&lt;=軽減利率!$E$26,軽減利率!$F$25,IF(P21&lt;=軽減利率!$E$27,軽減利率!$F$26,IF(P21&lt;=軽減利率!$E$28,軽減利率!$F$27,IF(P21&lt;=軽減利率!$E$29,軽減利率!$F$28,IF(P21&lt;=軽減利率!$E$30,軽減利率!$F$29,IF(P21&lt;=軽減利率!$E$31,軽減利率!$F$30,IF(P21&lt;=軽減利率!$E$32,軽減利率!$F$31,IF(P21&lt;=軽減利率!$E$33,軽減利率!$F$32,IF(P21&lt;=軽減利率!$E$34,軽減利率!$F$33,IF(P21&lt;=軽減利率!$E$35,軽減利率!$F$34,IF(P21&lt;=軽減利率!$E$36,軽減利率!$F$35,軽減利率!$F$36)))))))))))))))))))))))))))))))))))</f>
        <v>14.6</v>
      </c>
      <c r="AA21" s="71" t="str">
        <f>IF($L$2="-","",IF(P21&lt;=軽減利率!$A$8,軽減利率!$B$7,IF(P21&lt;=軽減利率!$A$9,軽減利率!$C$8,IF(P21&lt;=軽減利率!$A$10,軽減利率!$C$9,IF(P21&lt;=軽減利率!$A$11,軽減利率!$C$10,IF(P21&lt;=軽減利率!$A$12,軽減利率!$C$11,IF(P21&lt;=軽減利率!$A$13,軽減利率!$C$12,IF(P21&lt;=軽減利率!$A$14,軽減利率!$C$13,IF(P21&lt;=軽減利率!$A$15,軽減利率!$C$14,IF(P21&lt;=軽減利率!$A$16,軽減利率!$C$15,IF(P21&lt;=軽減利率!$A$17,軽減利率!$C$16,IF(P21&lt;=軽減利率!$A$18,軽減利率!$C$17,IF(P21&lt;=軽減利率!$A$19,軽減利率!$C$18,IF(P21&lt;=軽減利率!$A$20,軽減利率!$C$19,IF(P21&lt;=軽減利率!$A$21,軽減利率!$C$20,IF(P21&lt;=軽減利率!$A$22,軽減利率!$C$21,IF(P21&lt;=軽減利率!$A$23,軽減利率!$C$22,IF(P21&lt;=軽減利率!$A$24,軽減利率!$C$23,IF(P21&lt;=軽減利率!$A$25,軽減利率!$C$24,IF(P21&lt;=軽減利率!$A$26,軽減利率!$C$25,IF(P21&lt;=軽減利率!$A$27,軽減利率!$C$26,IF(P21&lt;=軽減利率!$A$28,軽減利率!$C$27,IF(P21&lt;=軽減利率!$A$29,軽減利率!$C$28,IF(P21&lt;=軽減利率!$A$30,軽減利率!$C$29,IF(P21&lt;=軽減利率!$A$31,軽減利率!$C$30,IF(P21&lt;=軽減利率!$A$32,軽減利率!$C$31,IF(P21&lt;=軽減利率!$A$33,軽減利率!$C$32,IF(P21&lt;=軽減利率!$A$34,軽減利率!$C$33,IF(P21&lt;=軽減利率!$A$35,軽減利率!$C$34,IF(P21&lt;=軽減利率!$A$36,軽減利率!$C$35,""))))))))))))))))))))))))))))))</f>
        <v/>
      </c>
    </row>
    <row r="22" spans="13:27" x14ac:dyDescent="0.15">
      <c r="M22" s="61">
        <f>入力!N22</f>
        <v>0</v>
      </c>
      <c r="N22" s="62">
        <f>入力!O22</f>
        <v>0</v>
      </c>
      <c r="O22" s="54">
        <f t="shared" si="6"/>
        <v>0</v>
      </c>
      <c r="P22" s="59">
        <f t="shared" si="1"/>
        <v>0</v>
      </c>
      <c r="Q22" s="69" t="str">
        <f t="shared" si="10"/>
        <v/>
      </c>
      <c r="R22" s="17">
        <f t="shared" si="2"/>
        <v>0</v>
      </c>
      <c r="S22" s="60">
        <f t="shared" si="3"/>
        <v>0</v>
      </c>
      <c r="T22" s="17">
        <f t="shared" si="4"/>
        <v>0</v>
      </c>
      <c r="U22" s="17">
        <f>ROUNDDOWN(T21,-3)</f>
        <v>0</v>
      </c>
      <c r="V22" s="25">
        <f t="shared" si="0"/>
        <v>0</v>
      </c>
      <c r="W22" s="44">
        <f t="shared" si="5"/>
        <v>14.6</v>
      </c>
      <c r="X22" s="17">
        <f t="shared" si="9"/>
        <v>0</v>
      </c>
      <c r="Z22" s="45">
        <f>IF($L$2="-",軽減利率!$F$2,IF(P22&lt;=軽減利率!$E$3,軽減利率!$F$2,IF(P22&lt;=軽減利率!$E$4,軽減利率!$F$3,IF(P22&lt;=軽減利率!$E$5,軽減利率!$F$4,IF(P22&lt;=軽減利率!$E$6,軽減利率!$F$5,IF(P22&lt;=軽減利率!$E$7,軽減利率!$F$6,IF(P22&lt;=軽減利率!$E$8,軽減利率!$F$7,IF(P22&lt;=軽減利率!$E$9,軽減利率!$F$8,IF(P22&lt;=軽減利率!$E$10,軽減利率!$F$9,IF(P22&lt;=軽減利率!$E$11,軽減利率!$F$10,IF(P22&lt;=軽減利率!$E$12,軽減利率!$F$11,IF(P22&lt;=軽減利率!$E$13,軽減利率!$F$12,IF(P22&lt;=軽減利率!$E$14,軽減利率!$F$13,IF(P22&lt;=軽減利率!$E$15,軽減利率!$F$14,IF(P22&lt;=軽減利率!$E$16,軽減利率!$F$15,IF(P22&lt;=軽減利率!$E$17,軽減利率!$F$16,IF(P22&lt;=軽減利率!$E$18,軽減利率!$F$17,IF(P22&lt;=軽減利率!$E$19,軽減利率!$F$18,IF(P22&lt;=軽減利率!$E$20,軽減利率!$F$19,IF(P22&lt;=軽減利率!$E$21,軽減利率!$F$20,IF(P22&lt;=軽減利率!$E$22,軽減利率!$F$21,IF(P22&lt;=軽減利率!$E$23,軽減利率!$F$22,IF(P22&lt;=軽減利率!$E$24,軽減利率!$F$23,IF(P22&lt;=軽減利率!$E$25,軽減利率!$F$24,IF(P22&lt;=軽減利率!$E$26,軽減利率!$F$25,IF(P22&lt;=軽減利率!$E$27,軽減利率!$F$26,IF(P22&lt;=軽減利率!$E$28,軽減利率!$F$27,IF(P22&lt;=軽減利率!$E$29,軽減利率!$F$28,IF(P22&lt;=軽減利率!$E$30,軽減利率!$F$29,IF(P22&lt;=軽減利率!$E$31,軽減利率!$F$30,IF(P22&lt;=軽減利率!$E$32,軽減利率!$F$31,IF(P22&lt;=軽減利率!$E$33,軽減利率!$F$32,IF(P22&lt;=軽減利率!$E$34,軽減利率!$F$33,IF(P22&lt;=軽減利率!$E$35,軽減利率!$F$34,IF(P22&lt;=軽減利率!$E$36,軽減利率!$F$35,軽減利率!$F$36)))))))))))))))))))))))))))))))))))</f>
        <v>14.6</v>
      </c>
      <c r="AA22" s="71" t="str">
        <f>IF($L$2="-","",IF(P22&lt;=軽減利率!$A$8,軽減利率!$B$7,IF(P22&lt;=軽減利率!$A$9,軽減利率!$C$8,IF(P22&lt;=軽減利率!$A$10,軽減利率!$C$9,IF(P22&lt;=軽減利率!$A$11,軽減利率!$C$10,IF(P22&lt;=軽減利率!$A$12,軽減利率!$C$11,IF(P22&lt;=軽減利率!$A$13,軽減利率!$C$12,IF(P22&lt;=軽減利率!$A$14,軽減利率!$C$13,IF(P22&lt;=軽減利率!$A$15,軽減利率!$C$14,IF(P22&lt;=軽減利率!$A$16,軽減利率!$C$15,IF(P22&lt;=軽減利率!$A$17,軽減利率!$C$16,IF(P22&lt;=軽減利率!$A$18,軽減利率!$C$17,IF(P22&lt;=軽減利率!$A$19,軽減利率!$C$18,IF(P22&lt;=軽減利率!$A$20,軽減利率!$C$19,IF(P22&lt;=軽減利率!$A$21,軽減利率!$C$20,IF(P22&lt;=軽減利率!$A$22,軽減利率!$C$21,IF(P22&lt;=軽減利率!$A$23,軽減利率!$C$22,IF(P22&lt;=軽減利率!$A$24,軽減利率!$C$23,IF(P22&lt;=軽減利率!$A$25,軽減利率!$C$24,IF(P22&lt;=軽減利率!$A$26,軽減利率!$C$25,IF(P22&lt;=軽減利率!$A$27,軽減利率!$C$26,IF(P22&lt;=軽減利率!$A$28,軽減利率!$C$27,IF(P22&lt;=軽減利率!$A$29,軽減利率!$C$28,IF(P22&lt;=軽減利率!$A$30,軽減利率!$C$29,IF(P22&lt;=軽減利率!$A$31,軽減利率!$C$30,IF(P22&lt;=軽減利率!$A$32,軽減利率!$C$31,IF(P22&lt;=軽減利率!$A$33,軽減利率!$C$32,IF(P22&lt;=軽減利率!$A$34,軽減利率!$C$33,IF(P22&lt;=軽減利率!$A$35,軽減利率!$C$34,IF(P22&lt;=軽減利率!$A$36,軽減利率!$C$35,""))))))))))))))))))))))))))))))</f>
        <v/>
      </c>
    </row>
    <row r="23" spans="13:27" x14ac:dyDescent="0.15">
      <c r="M23" s="61">
        <f>入力!N23</f>
        <v>0</v>
      </c>
      <c r="N23" s="62">
        <f>入力!O23</f>
        <v>0</v>
      </c>
      <c r="O23" s="54">
        <f t="shared" si="6"/>
        <v>0</v>
      </c>
      <c r="P23" s="59">
        <f t="shared" si="1"/>
        <v>0</v>
      </c>
      <c r="Q23" s="69" t="str">
        <f t="shared" ref="Q23:Q78" si="11">IF(P23=0,"",IF(OR(P23=$I$2,P23=$I$3),IF(OR(P23=M23,P23=M22,P23=M21,P23=M20),"基準日納付あり","基準日納付なし"),IF(OR(P23=M23,P23=M22,P23=M21,P23=M20),"基準日外納付あり","基準日外納付なし")))</f>
        <v/>
      </c>
      <c r="R23" s="17">
        <f t="shared" si="2"/>
        <v>0</v>
      </c>
      <c r="S23" s="60">
        <f t="shared" si="3"/>
        <v>0</v>
      </c>
      <c r="T23" s="17">
        <f t="shared" si="4"/>
        <v>0</v>
      </c>
      <c r="U23" s="17">
        <f t="shared" si="8"/>
        <v>0</v>
      </c>
      <c r="V23" s="25">
        <f t="shared" si="0"/>
        <v>0</v>
      </c>
      <c r="W23" s="44">
        <f t="shared" si="5"/>
        <v>14.6</v>
      </c>
      <c r="X23" s="17">
        <f t="shared" si="9"/>
        <v>0</v>
      </c>
      <c r="Z23" s="45">
        <f>IF($L$2="-",軽減利率!$F$2,IF(P23&lt;=軽減利率!$E$3,軽減利率!$F$2,IF(P23&lt;=軽減利率!$E$4,軽減利率!$F$3,IF(P23&lt;=軽減利率!$E$5,軽減利率!$F$4,IF(P23&lt;=軽減利率!$E$6,軽減利率!$F$5,IF(P23&lt;=軽減利率!$E$7,軽減利率!$F$6,IF(P23&lt;=軽減利率!$E$8,軽減利率!$F$7,IF(P23&lt;=軽減利率!$E$9,軽減利率!$F$8,IF(P23&lt;=軽減利率!$E$10,軽減利率!$F$9,IF(P23&lt;=軽減利率!$E$11,軽減利率!$F$10,IF(P23&lt;=軽減利率!$E$12,軽減利率!$F$11,IF(P23&lt;=軽減利率!$E$13,軽減利率!$F$12,IF(P23&lt;=軽減利率!$E$14,軽減利率!$F$13,IF(P23&lt;=軽減利率!$E$15,軽減利率!$F$14,IF(P23&lt;=軽減利率!$E$16,軽減利率!$F$15,IF(P23&lt;=軽減利率!$E$17,軽減利率!$F$16,IF(P23&lt;=軽減利率!$E$18,軽減利率!$F$17,IF(P23&lt;=軽減利率!$E$19,軽減利率!$F$18,IF(P23&lt;=軽減利率!$E$20,軽減利率!$F$19,IF(P23&lt;=軽減利率!$E$21,軽減利率!$F$20,IF(P23&lt;=軽減利率!$E$22,軽減利率!$F$21,IF(P23&lt;=軽減利率!$E$23,軽減利率!$F$22,IF(P23&lt;=軽減利率!$E$24,軽減利率!$F$23,IF(P23&lt;=軽減利率!$E$25,軽減利率!$F$24,IF(P23&lt;=軽減利率!$E$26,軽減利率!$F$25,IF(P23&lt;=軽減利率!$E$27,軽減利率!$F$26,IF(P23&lt;=軽減利率!$E$28,軽減利率!$F$27,IF(P23&lt;=軽減利率!$E$29,軽減利率!$F$28,IF(P23&lt;=軽減利率!$E$30,軽減利率!$F$29,IF(P23&lt;=軽減利率!$E$31,軽減利率!$F$30,IF(P23&lt;=軽減利率!$E$32,軽減利率!$F$31,IF(P23&lt;=軽減利率!$E$33,軽減利率!$F$32,IF(P23&lt;=軽減利率!$E$34,軽減利率!$F$33,IF(P23&lt;=軽減利率!$E$35,軽減利率!$F$34,IF(P23&lt;=軽減利率!$E$36,軽減利率!$F$35,軽減利率!$F$36)))))))))))))))))))))))))))))))))))</f>
        <v>14.6</v>
      </c>
      <c r="AA23" s="71" t="str">
        <f>IF($L$2="-","",IF(P23&lt;=軽減利率!$A$8,軽減利率!$B$7,IF(P23&lt;=軽減利率!$A$9,軽減利率!$C$8,IF(P23&lt;=軽減利率!$A$10,軽減利率!$C$9,IF(P23&lt;=軽減利率!$A$11,軽減利率!$C$10,IF(P23&lt;=軽減利率!$A$12,軽減利率!$C$11,IF(P23&lt;=軽減利率!$A$13,軽減利率!$C$12,IF(P23&lt;=軽減利率!$A$14,軽減利率!$C$13,IF(P23&lt;=軽減利率!$A$15,軽減利率!$C$14,IF(P23&lt;=軽減利率!$A$16,軽減利率!$C$15,IF(P23&lt;=軽減利率!$A$17,軽減利率!$C$16,IF(P23&lt;=軽減利率!$A$18,軽減利率!$C$17,IF(P23&lt;=軽減利率!$A$19,軽減利率!$C$18,IF(P23&lt;=軽減利率!$A$20,軽減利率!$C$19,IF(P23&lt;=軽減利率!$A$21,軽減利率!$C$20,IF(P23&lt;=軽減利率!$A$22,軽減利率!$C$21,IF(P23&lt;=軽減利率!$A$23,軽減利率!$C$22,IF(P23&lt;=軽減利率!$A$24,軽減利率!$C$23,IF(P23&lt;=軽減利率!$A$25,軽減利率!$C$24,IF(P23&lt;=軽減利率!$A$26,軽減利率!$C$25,IF(P23&lt;=軽減利率!$A$27,軽減利率!$C$26,IF(P23&lt;=軽減利率!$A$28,軽減利率!$C$27,IF(P23&lt;=軽減利率!$A$29,軽減利率!$C$28,IF(P23&lt;=軽減利率!$A$30,軽減利率!$C$29,IF(P23&lt;=軽減利率!$A$31,軽減利率!$C$30,IF(P23&lt;=軽減利率!$A$32,軽減利率!$C$31,IF(P23&lt;=軽減利率!$A$33,軽減利率!$C$32,IF(P23&lt;=軽減利率!$A$34,軽減利率!$C$33,IF(P23&lt;=軽減利率!$A$35,軽減利率!$C$34,IF(P23&lt;=軽減利率!$A$36,軽減利率!$C$35,""))))))))))))))))))))))))))))))</f>
        <v/>
      </c>
    </row>
    <row r="24" spans="13:27" x14ac:dyDescent="0.15">
      <c r="M24" s="61">
        <f>入力!N24</f>
        <v>0</v>
      </c>
      <c r="N24" s="62">
        <f>入力!O24</f>
        <v>0</v>
      </c>
      <c r="O24" s="54">
        <f t="shared" si="6"/>
        <v>0</v>
      </c>
      <c r="P24" s="59">
        <f t="shared" si="1"/>
        <v>0</v>
      </c>
      <c r="Q24" s="69" t="str">
        <f>IF(P24=0,"",IF(OR(P24=$I$2,P24=$I$3),IF(OR(P24=M24,P24=M23,P24=M22,P24=M21),"基準日納付あり","基準日納付なし"),IF(OR(P24=M24,P24=M23,P24=M22,P24=M21),"基準日外納付あり","基準日外納付なし")))</f>
        <v/>
      </c>
      <c r="R24" s="17">
        <f t="shared" si="2"/>
        <v>0</v>
      </c>
      <c r="S24" s="60">
        <f t="shared" si="3"/>
        <v>0</v>
      </c>
      <c r="T24" s="17">
        <f t="shared" si="4"/>
        <v>0</v>
      </c>
      <c r="U24" s="17">
        <f t="shared" si="8"/>
        <v>0</v>
      </c>
      <c r="V24" s="25">
        <f t="shared" si="0"/>
        <v>0</v>
      </c>
      <c r="W24" s="44">
        <f t="shared" si="5"/>
        <v>14.6</v>
      </c>
      <c r="X24" s="17">
        <f t="shared" si="9"/>
        <v>0</v>
      </c>
      <c r="Z24" s="45">
        <f>IF($L$2="-",軽減利率!$F$2,IF(P24&lt;=軽減利率!$E$3,軽減利率!$F$2,IF(P24&lt;=軽減利率!$E$4,軽減利率!$F$3,IF(P24&lt;=軽減利率!$E$5,軽減利率!$F$4,IF(P24&lt;=軽減利率!$E$6,軽減利率!$F$5,IF(P24&lt;=軽減利率!$E$7,軽減利率!$F$6,IF(P24&lt;=軽減利率!$E$8,軽減利率!$F$7,IF(P24&lt;=軽減利率!$E$9,軽減利率!$F$8,IF(P24&lt;=軽減利率!$E$10,軽減利率!$F$9,IF(P24&lt;=軽減利率!$E$11,軽減利率!$F$10,IF(P24&lt;=軽減利率!$E$12,軽減利率!$F$11,IF(P24&lt;=軽減利率!$E$13,軽減利率!$F$12,IF(P24&lt;=軽減利率!$E$14,軽減利率!$F$13,IF(P24&lt;=軽減利率!$E$15,軽減利率!$F$14,IF(P24&lt;=軽減利率!$E$16,軽減利率!$F$15,IF(P24&lt;=軽減利率!$E$17,軽減利率!$F$16,IF(P24&lt;=軽減利率!$E$18,軽減利率!$F$17,IF(P24&lt;=軽減利率!$E$19,軽減利率!$F$18,IF(P24&lt;=軽減利率!$E$20,軽減利率!$F$19,IF(P24&lt;=軽減利率!$E$21,軽減利率!$F$20,IF(P24&lt;=軽減利率!$E$22,軽減利率!$F$21,IF(P24&lt;=軽減利率!$E$23,軽減利率!$F$22,IF(P24&lt;=軽減利率!$E$24,軽減利率!$F$23,IF(P24&lt;=軽減利率!$E$25,軽減利率!$F$24,IF(P24&lt;=軽減利率!$E$26,軽減利率!$F$25,IF(P24&lt;=軽減利率!$E$27,軽減利率!$F$26,IF(P24&lt;=軽減利率!$E$28,軽減利率!$F$27,IF(P24&lt;=軽減利率!$E$29,軽減利率!$F$28,IF(P24&lt;=軽減利率!$E$30,軽減利率!$F$29,IF(P24&lt;=軽減利率!$E$31,軽減利率!$F$30,IF(P24&lt;=軽減利率!$E$32,軽減利率!$F$31,IF(P24&lt;=軽減利率!$E$33,軽減利率!$F$32,IF(P24&lt;=軽減利率!$E$34,軽減利率!$F$33,IF(P24&lt;=軽減利率!$E$35,軽減利率!$F$34,IF(P24&lt;=軽減利率!$E$36,軽減利率!$F$35,軽減利率!$F$36)))))))))))))))))))))))))))))))))))</f>
        <v>14.6</v>
      </c>
      <c r="AA24" s="71" t="str">
        <f>IF($L$2="-","",IF(P24&lt;=軽減利率!$A$8,軽減利率!$B$7,IF(P24&lt;=軽減利率!$A$9,軽減利率!$C$8,IF(P24&lt;=軽減利率!$A$10,軽減利率!$C$9,IF(P24&lt;=軽減利率!$A$11,軽減利率!$C$10,IF(P24&lt;=軽減利率!$A$12,軽減利率!$C$11,IF(P24&lt;=軽減利率!$A$13,軽減利率!$C$12,IF(P24&lt;=軽減利率!$A$14,軽減利率!$C$13,IF(P24&lt;=軽減利率!$A$15,軽減利率!$C$14,IF(P24&lt;=軽減利率!$A$16,軽減利率!$C$15,IF(P24&lt;=軽減利率!$A$17,軽減利率!$C$16,IF(P24&lt;=軽減利率!$A$18,軽減利率!$C$17,IF(P24&lt;=軽減利率!$A$19,軽減利率!$C$18,IF(P24&lt;=軽減利率!$A$20,軽減利率!$C$19,IF(P24&lt;=軽減利率!$A$21,軽減利率!$C$20,IF(P24&lt;=軽減利率!$A$22,軽減利率!$C$21,IF(P24&lt;=軽減利率!$A$23,軽減利率!$C$22,IF(P24&lt;=軽減利率!$A$24,軽減利率!$C$23,IF(P24&lt;=軽減利率!$A$25,軽減利率!$C$24,IF(P24&lt;=軽減利率!$A$26,軽減利率!$C$25,IF(P24&lt;=軽減利率!$A$27,軽減利率!$C$26,IF(P24&lt;=軽減利率!$A$28,軽減利率!$C$27,IF(P24&lt;=軽減利率!$A$29,軽減利率!$C$28,IF(P24&lt;=軽減利率!$A$30,軽減利率!$C$29,IF(P24&lt;=軽減利率!$A$31,軽減利率!$C$30,IF(P24&lt;=軽減利率!$A$32,軽減利率!$C$31,IF(P24&lt;=軽減利率!$A$33,軽減利率!$C$32,IF(P24&lt;=軽減利率!$A$34,軽減利率!$C$33,IF(P24&lt;=軽減利率!$A$35,軽減利率!$C$34,IF(P24&lt;=軽減利率!$A$36,軽減利率!$C$35,""))))))))))))))))))))))))))))))</f>
        <v/>
      </c>
    </row>
    <row r="25" spans="13:27" x14ac:dyDescent="0.15">
      <c r="M25" s="61">
        <f>入力!N25</f>
        <v>0</v>
      </c>
      <c r="N25" s="62">
        <f>入力!O25</f>
        <v>0</v>
      </c>
      <c r="O25" s="54">
        <f t="shared" si="6"/>
        <v>0</v>
      </c>
      <c r="P25" s="59">
        <f t="shared" si="1"/>
        <v>0</v>
      </c>
      <c r="Q25" s="69" t="str">
        <f t="shared" si="11"/>
        <v/>
      </c>
      <c r="R25" s="17">
        <f t="shared" si="2"/>
        <v>0</v>
      </c>
      <c r="S25" s="60">
        <f t="shared" si="3"/>
        <v>0</v>
      </c>
      <c r="T25" s="17">
        <f t="shared" si="4"/>
        <v>0</v>
      </c>
      <c r="U25" s="17">
        <f t="shared" si="8"/>
        <v>0</v>
      </c>
      <c r="V25" s="25">
        <f t="shared" si="0"/>
        <v>0</v>
      </c>
      <c r="W25" s="44">
        <f t="shared" si="5"/>
        <v>14.6</v>
      </c>
      <c r="X25" s="17">
        <f t="shared" si="9"/>
        <v>0</v>
      </c>
      <c r="Z25" s="45">
        <f>IF($L$2="-",軽減利率!$F$2,IF(P25&lt;=軽減利率!$E$3,軽減利率!$F$2,IF(P25&lt;=軽減利率!$E$4,軽減利率!$F$3,IF(P25&lt;=軽減利率!$E$5,軽減利率!$F$4,IF(P25&lt;=軽減利率!$E$6,軽減利率!$F$5,IF(P25&lt;=軽減利率!$E$7,軽減利率!$F$6,IF(P25&lt;=軽減利率!$E$8,軽減利率!$F$7,IF(P25&lt;=軽減利率!$E$9,軽減利率!$F$8,IF(P25&lt;=軽減利率!$E$10,軽減利率!$F$9,IF(P25&lt;=軽減利率!$E$11,軽減利率!$F$10,IF(P25&lt;=軽減利率!$E$12,軽減利率!$F$11,IF(P25&lt;=軽減利率!$E$13,軽減利率!$F$12,IF(P25&lt;=軽減利率!$E$14,軽減利率!$F$13,IF(P25&lt;=軽減利率!$E$15,軽減利率!$F$14,IF(P25&lt;=軽減利率!$E$16,軽減利率!$F$15,IF(P25&lt;=軽減利率!$E$17,軽減利率!$F$16,IF(P25&lt;=軽減利率!$E$18,軽減利率!$F$17,IF(P25&lt;=軽減利率!$E$19,軽減利率!$F$18,IF(P25&lt;=軽減利率!$E$20,軽減利率!$F$19,IF(P25&lt;=軽減利率!$E$21,軽減利率!$F$20,IF(P25&lt;=軽減利率!$E$22,軽減利率!$F$21,IF(P25&lt;=軽減利率!$E$23,軽減利率!$F$22,IF(P25&lt;=軽減利率!$E$24,軽減利率!$F$23,IF(P25&lt;=軽減利率!$E$25,軽減利率!$F$24,IF(P25&lt;=軽減利率!$E$26,軽減利率!$F$25,IF(P25&lt;=軽減利率!$E$27,軽減利率!$F$26,IF(P25&lt;=軽減利率!$E$28,軽減利率!$F$27,IF(P25&lt;=軽減利率!$E$29,軽減利率!$F$28,IF(P25&lt;=軽減利率!$E$30,軽減利率!$F$29,IF(P25&lt;=軽減利率!$E$31,軽減利率!$F$30,IF(P25&lt;=軽減利率!$E$32,軽減利率!$F$31,IF(P25&lt;=軽減利率!$E$33,軽減利率!$F$32,IF(P25&lt;=軽減利率!$E$34,軽減利率!$F$33,IF(P25&lt;=軽減利率!$E$35,軽減利率!$F$34,IF(P25&lt;=軽減利率!$E$36,軽減利率!$F$35,軽減利率!$F$36)))))))))))))))))))))))))))))))))))</f>
        <v>14.6</v>
      </c>
      <c r="AA25" s="71" t="str">
        <f>IF($L$2="-","",IF(P25&lt;=軽減利率!$A$8,軽減利率!$B$7,IF(P25&lt;=軽減利率!$A$9,軽減利率!$C$8,IF(P25&lt;=軽減利率!$A$10,軽減利率!$C$9,IF(P25&lt;=軽減利率!$A$11,軽減利率!$C$10,IF(P25&lt;=軽減利率!$A$12,軽減利率!$C$11,IF(P25&lt;=軽減利率!$A$13,軽減利率!$C$12,IF(P25&lt;=軽減利率!$A$14,軽減利率!$C$13,IF(P25&lt;=軽減利率!$A$15,軽減利率!$C$14,IF(P25&lt;=軽減利率!$A$16,軽減利率!$C$15,IF(P25&lt;=軽減利率!$A$17,軽減利率!$C$16,IF(P25&lt;=軽減利率!$A$18,軽減利率!$C$17,IF(P25&lt;=軽減利率!$A$19,軽減利率!$C$18,IF(P25&lt;=軽減利率!$A$20,軽減利率!$C$19,IF(P25&lt;=軽減利率!$A$21,軽減利率!$C$20,IF(P25&lt;=軽減利率!$A$22,軽減利率!$C$21,IF(P25&lt;=軽減利率!$A$23,軽減利率!$C$22,IF(P25&lt;=軽減利率!$A$24,軽減利率!$C$23,IF(P25&lt;=軽減利率!$A$25,軽減利率!$C$24,IF(P25&lt;=軽減利率!$A$26,軽減利率!$C$25,IF(P25&lt;=軽減利率!$A$27,軽減利率!$C$26,IF(P25&lt;=軽減利率!$A$28,軽減利率!$C$27,IF(P25&lt;=軽減利率!$A$29,軽減利率!$C$28,IF(P25&lt;=軽減利率!$A$30,軽減利率!$C$29,IF(P25&lt;=軽減利率!$A$31,軽減利率!$C$30,IF(P25&lt;=軽減利率!$A$32,軽減利率!$C$31,IF(P25&lt;=軽減利率!$A$33,軽減利率!$C$32,IF(P25&lt;=軽減利率!$A$34,軽減利率!$C$33,IF(P25&lt;=軽減利率!$A$35,軽減利率!$C$34,IF(P25&lt;=軽減利率!$A$36,軽減利率!$C$35,""))))))))))))))))))))))))))))))</f>
        <v/>
      </c>
    </row>
    <row r="26" spans="13:27" x14ac:dyDescent="0.15">
      <c r="M26" s="61">
        <f>入力!N26</f>
        <v>0</v>
      </c>
      <c r="N26" s="62">
        <f>入力!O26</f>
        <v>0</v>
      </c>
      <c r="O26" s="54">
        <f t="shared" si="6"/>
        <v>0</v>
      </c>
      <c r="P26" s="59">
        <f t="shared" si="1"/>
        <v>0</v>
      </c>
      <c r="Q26" s="69" t="str">
        <f t="shared" si="11"/>
        <v/>
      </c>
      <c r="R26" s="17">
        <f t="shared" si="2"/>
        <v>0</v>
      </c>
      <c r="S26" s="60">
        <f t="shared" si="3"/>
        <v>0</v>
      </c>
      <c r="T26" s="17">
        <f t="shared" si="4"/>
        <v>0</v>
      </c>
      <c r="U26" s="17">
        <f t="shared" si="8"/>
        <v>0</v>
      </c>
      <c r="V26" s="25">
        <f t="shared" si="0"/>
        <v>0</v>
      </c>
      <c r="W26" s="44">
        <f t="shared" si="5"/>
        <v>14.6</v>
      </c>
      <c r="X26" s="17">
        <f t="shared" si="9"/>
        <v>0</v>
      </c>
      <c r="Z26" s="45">
        <f>IF($L$2="-",軽減利率!$F$2,IF(P26&lt;=軽減利率!$E$3,軽減利率!$F$2,IF(P26&lt;=軽減利率!$E$4,軽減利率!$F$3,IF(P26&lt;=軽減利率!$E$5,軽減利率!$F$4,IF(P26&lt;=軽減利率!$E$6,軽減利率!$F$5,IF(P26&lt;=軽減利率!$E$7,軽減利率!$F$6,IF(P26&lt;=軽減利率!$E$8,軽減利率!$F$7,IF(P26&lt;=軽減利率!$E$9,軽減利率!$F$8,IF(P26&lt;=軽減利率!$E$10,軽減利率!$F$9,IF(P26&lt;=軽減利率!$E$11,軽減利率!$F$10,IF(P26&lt;=軽減利率!$E$12,軽減利率!$F$11,IF(P26&lt;=軽減利率!$E$13,軽減利率!$F$12,IF(P26&lt;=軽減利率!$E$14,軽減利率!$F$13,IF(P26&lt;=軽減利率!$E$15,軽減利率!$F$14,IF(P26&lt;=軽減利率!$E$16,軽減利率!$F$15,IF(P26&lt;=軽減利率!$E$17,軽減利率!$F$16,IF(P26&lt;=軽減利率!$E$18,軽減利率!$F$17,IF(P26&lt;=軽減利率!$E$19,軽減利率!$F$18,IF(P26&lt;=軽減利率!$E$20,軽減利率!$F$19,IF(P26&lt;=軽減利率!$E$21,軽減利率!$F$20,IF(P26&lt;=軽減利率!$E$22,軽減利率!$F$21,IF(P26&lt;=軽減利率!$E$23,軽減利率!$F$22,IF(P26&lt;=軽減利率!$E$24,軽減利率!$F$23,IF(P26&lt;=軽減利率!$E$25,軽減利率!$F$24,IF(P26&lt;=軽減利率!$E$26,軽減利率!$F$25,IF(P26&lt;=軽減利率!$E$27,軽減利率!$F$26,IF(P26&lt;=軽減利率!$E$28,軽減利率!$F$27,IF(P26&lt;=軽減利率!$E$29,軽減利率!$F$28,IF(P26&lt;=軽減利率!$E$30,軽減利率!$F$29,IF(P26&lt;=軽減利率!$E$31,軽減利率!$F$30,IF(P26&lt;=軽減利率!$E$32,軽減利率!$F$31,IF(P26&lt;=軽減利率!$E$33,軽減利率!$F$32,IF(P26&lt;=軽減利率!$E$34,軽減利率!$F$33,IF(P26&lt;=軽減利率!$E$35,軽減利率!$F$34,IF(P26&lt;=軽減利率!$E$36,軽減利率!$F$35,軽減利率!$F$36)))))))))))))))))))))))))))))))))))</f>
        <v>14.6</v>
      </c>
      <c r="AA26" s="71" t="str">
        <f>IF($L$2="-","",IF(P26&lt;=軽減利率!$A$8,軽減利率!$B$7,IF(P26&lt;=軽減利率!$A$9,軽減利率!$C$8,IF(P26&lt;=軽減利率!$A$10,軽減利率!$C$9,IF(P26&lt;=軽減利率!$A$11,軽減利率!$C$10,IF(P26&lt;=軽減利率!$A$12,軽減利率!$C$11,IF(P26&lt;=軽減利率!$A$13,軽減利率!$C$12,IF(P26&lt;=軽減利率!$A$14,軽減利率!$C$13,IF(P26&lt;=軽減利率!$A$15,軽減利率!$C$14,IF(P26&lt;=軽減利率!$A$16,軽減利率!$C$15,IF(P26&lt;=軽減利率!$A$17,軽減利率!$C$16,IF(P26&lt;=軽減利率!$A$18,軽減利率!$C$17,IF(P26&lt;=軽減利率!$A$19,軽減利率!$C$18,IF(P26&lt;=軽減利率!$A$20,軽減利率!$C$19,IF(P26&lt;=軽減利率!$A$21,軽減利率!$C$20,IF(P26&lt;=軽減利率!$A$22,軽減利率!$C$21,IF(P26&lt;=軽減利率!$A$23,軽減利率!$C$22,IF(P26&lt;=軽減利率!$A$24,軽減利率!$C$23,IF(P26&lt;=軽減利率!$A$25,軽減利率!$C$24,IF(P26&lt;=軽減利率!$A$26,軽減利率!$C$25,IF(P26&lt;=軽減利率!$A$27,軽減利率!$C$26,IF(P26&lt;=軽減利率!$A$28,軽減利率!$C$27,IF(P26&lt;=軽減利率!$A$29,軽減利率!$C$28,IF(P26&lt;=軽減利率!$A$30,軽減利率!$C$29,IF(P26&lt;=軽減利率!$A$31,軽減利率!$C$30,IF(P26&lt;=軽減利率!$A$32,軽減利率!$C$31,IF(P26&lt;=軽減利率!$A$33,軽減利率!$C$32,IF(P26&lt;=軽減利率!$A$34,軽減利率!$C$33,IF(P26&lt;=軽減利率!$A$35,軽減利率!$C$34,IF(P26&lt;=軽減利率!$A$36,軽減利率!$C$35,""))))))))))))))))))))))))))))))</f>
        <v/>
      </c>
    </row>
    <row r="27" spans="13:27" x14ac:dyDescent="0.15">
      <c r="M27" s="61">
        <f>入力!N27</f>
        <v>0</v>
      </c>
      <c r="N27" s="62">
        <f>入力!O27</f>
        <v>0</v>
      </c>
      <c r="O27" s="54">
        <f t="shared" si="6"/>
        <v>0</v>
      </c>
      <c r="P27" s="59">
        <f t="shared" si="1"/>
        <v>0</v>
      </c>
      <c r="Q27" s="69" t="str">
        <f t="shared" si="11"/>
        <v/>
      </c>
      <c r="R27" s="17">
        <f t="shared" si="2"/>
        <v>0</v>
      </c>
      <c r="S27" s="60">
        <f t="shared" si="3"/>
        <v>0</v>
      </c>
      <c r="T27" s="17">
        <f t="shared" si="4"/>
        <v>0</v>
      </c>
      <c r="U27" s="17">
        <f t="shared" si="8"/>
        <v>0</v>
      </c>
      <c r="V27" s="25">
        <f t="shared" si="0"/>
        <v>0</v>
      </c>
      <c r="W27" s="44">
        <f t="shared" si="5"/>
        <v>14.6</v>
      </c>
      <c r="X27" s="17">
        <f t="shared" si="9"/>
        <v>0</v>
      </c>
      <c r="Z27" s="45">
        <f>IF($L$2="-",軽減利率!$F$2,IF(P27&lt;=軽減利率!$E$3,軽減利率!$F$2,IF(P27&lt;=軽減利率!$E$4,軽減利率!$F$3,IF(P27&lt;=軽減利率!$E$5,軽減利率!$F$4,IF(P27&lt;=軽減利率!$E$6,軽減利率!$F$5,IF(P27&lt;=軽減利率!$E$7,軽減利率!$F$6,IF(P27&lt;=軽減利率!$E$8,軽減利率!$F$7,IF(P27&lt;=軽減利率!$E$9,軽減利率!$F$8,IF(P27&lt;=軽減利率!$E$10,軽減利率!$F$9,IF(P27&lt;=軽減利率!$E$11,軽減利率!$F$10,IF(P27&lt;=軽減利率!$E$12,軽減利率!$F$11,IF(P27&lt;=軽減利率!$E$13,軽減利率!$F$12,IF(P27&lt;=軽減利率!$E$14,軽減利率!$F$13,IF(P27&lt;=軽減利率!$E$15,軽減利率!$F$14,IF(P27&lt;=軽減利率!$E$16,軽減利率!$F$15,IF(P27&lt;=軽減利率!$E$17,軽減利率!$F$16,IF(P27&lt;=軽減利率!$E$18,軽減利率!$F$17,IF(P27&lt;=軽減利率!$E$19,軽減利率!$F$18,IF(P27&lt;=軽減利率!$E$20,軽減利率!$F$19,IF(P27&lt;=軽減利率!$E$21,軽減利率!$F$20,IF(P27&lt;=軽減利率!$E$22,軽減利率!$F$21,IF(P27&lt;=軽減利率!$E$23,軽減利率!$F$22,IF(P27&lt;=軽減利率!$E$24,軽減利率!$F$23,IF(P27&lt;=軽減利率!$E$25,軽減利率!$F$24,IF(P27&lt;=軽減利率!$E$26,軽減利率!$F$25,IF(P27&lt;=軽減利率!$E$27,軽減利率!$F$26,IF(P27&lt;=軽減利率!$E$28,軽減利率!$F$27,IF(P27&lt;=軽減利率!$E$29,軽減利率!$F$28,IF(P27&lt;=軽減利率!$E$30,軽減利率!$F$29,IF(P27&lt;=軽減利率!$E$31,軽減利率!$F$30,IF(P27&lt;=軽減利率!$E$32,軽減利率!$F$31,IF(P27&lt;=軽減利率!$E$33,軽減利率!$F$32,IF(P27&lt;=軽減利率!$E$34,軽減利率!$F$33,IF(P27&lt;=軽減利率!$E$35,軽減利率!$F$34,IF(P27&lt;=軽減利率!$E$36,軽減利率!$F$35,軽減利率!$F$36)))))))))))))))))))))))))))))))))))</f>
        <v>14.6</v>
      </c>
      <c r="AA27" s="71" t="str">
        <f>IF($L$2="-","",IF(P27&lt;=軽減利率!$A$8,軽減利率!$B$7,IF(P27&lt;=軽減利率!$A$9,軽減利率!$C$8,IF(P27&lt;=軽減利率!$A$10,軽減利率!$C$9,IF(P27&lt;=軽減利率!$A$11,軽減利率!$C$10,IF(P27&lt;=軽減利率!$A$12,軽減利率!$C$11,IF(P27&lt;=軽減利率!$A$13,軽減利率!$C$12,IF(P27&lt;=軽減利率!$A$14,軽減利率!$C$13,IF(P27&lt;=軽減利率!$A$15,軽減利率!$C$14,IF(P27&lt;=軽減利率!$A$16,軽減利率!$C$15,IF(P27&lt;=軽減利率!$A$17,軽減利率!$C$16,IF(P27&lt;=軽減利率!$A$18,軽減利率!$C$17,IF(P27&lt;=軽減利率!$A$19,軽減利率!$C$18,IF(P27&lt;=軽減利率!$A$20,軽減利率!$C$19,IF(P27&lt;=軽減利率!$A$21,軽減利率!$C$20,IF(P27&lt;=軽減利率!$A$22,軽減利率!$C$21,IF(P27&lt;=軽減利率!$A$23,軽減利率!$C$22,IF(P27&lt;=軽減利率!$A$24,軽減利率!$C$23,IF(P27&lt;=軽減利率!$A$25,軽減利率!$C$24,IF(P27&lt;=軽減利率!$A$26,軽減利率!$C$25,IF(P27&lt;=軽減利率!$A$27,軽減利率!$C$26,IF(P27&lt;=軽減利率!$A$28,軽減利率!$C$27,IF(P27&lt;=軽減利率!$A$29,軽減利率!$C$28,IF(P27&lt;=軽減利率!$A$30,軽減利率!$C$29,IF(P27&lt;=軽減利率!$A$31,軽減利率!$C$30,IF(P27&lt;=軽減利率!$A$32,軽減利率!$C$31,IF(P27&lt;=軽減利率!$A$33,軽減利率!$C$32,IF(P27&lt;=軽減利率!$A$34,軽減利率!$C$33,IF(P27&lt;=軽減利率!$A$35,軽減利率!$C$34,IF(P27&lt;=軽減利率!$A$36,軽減利率!$C$35,""))))))))))))))))))))))))))))))</f>
        <v/>
      </c>
    </row>
    <row r="28" spans="13:27" x14ac:dyDescent="0.15">
      <c r="M28" s="61">
        <f>入力!N28</f>
        <v>0</v>
      </c>
      <c r="N28" s="62">
        <f>入力!O28</f>
        <v>0</v>
      </c>
      <c r="O28" s="54">
        <f t="shared" si="6"/>
        <v>0</v>
      </c>
      <c r="P28" s="59">
        <f t="shared" si="1"/>
        <v>0</v>
      </c>
      <c r="Q28" s="69" t="str">
        <f t="shared" si="11"/>
        <v/>
      </c>
      <c r="R28" s="17">
        <f t="shared" si="2"/>
        <v>0</v>
      </c>
      <c r="S28" s="60">
        <f t="shared" si="3"/>
        <v>0</v>
      </c>
      <c r="T28" s="17">
        <f t="shared" si="4"/>
        <v>0</v>
      </c>
      <c r="U28" s="17">
        <f t="shared" si="8"/>
        <v>0</v>
      </c>
      <c r="V28" s="25">
        <f t="shared" si="0"/>
        <v>0</v>
      </c>
      <c r="W28" s="44">
        <f t="shared" si="5"/>
        <v>14.6</v>
      </c>
      <c r="X28" s="17">
        <f t="shared" si="9"/>
        <v>0</v>
      </c>
      <c r="Z28" s="45">
        <f>IF($L$2="-",軽減利率!$F$2,IF(P28&lt;=軽減利率!$E$3,軽減利率!$F$2,IF(P28&lt;=軽減利率!$E$4,軽減利率!$F$3,IF(P28&lt;=軽減利率!$E$5,軽減利率!$F$4,IF(P28&lt;=軽減利率!$E$6,軽減利率!$F$5,IF(P28&lt;=軽減利率!$E$7,軽減利率!$F$6,IF(P28&lt;=軽減利率!$E$8,軽減利率!$F$7,IF(P28&lt;=軽減利率!$E$9,軽減利率!$F$8,IF(P28&lt;=軽減利率!$E$10,軽減利率!$F$9,IF(P28&lt;=軽減利率!$E$11,軽減利率!$F$10,IF(P28&lt;=軽減利率!$E$12,軽減利率!$F$11,IF(P28&lt;=軽減利率!$E$13,軽減利率!$F$12,IF(P28&lt;=軽減利率!$E$14,軽減利率!$F$13,IF(P28&lt;=軽減利率!$E$15,軽減利率!$F$14,IF(P28&lt;=軽減利率!$E$16,軽減利率!$F$15,IF(P28&lt;=軽減利率!$E$17,軽減利率!$F$16,IF(P28&lt;=軽減利率!$E$18,軽減利率!$F$17,IF(P28&lt;=軽減利率!$E$19,軽減利率!$F$18,IF(P28&lt;=軽減利率!$E$20,軽減利率!$F$19,IF(P28&lt;=軽減利率!$E$21,軽減利率!$F$20,IF(P28&lt;=軽減利率!$E$22,軽減利率!$F$21,IF(P28&lt;=軽減利率!$E$23,軽減利率!$F$22,IF(P28&lt;=軽減利率!$E$24,軽減利率!$F$23,IF(P28&lt;=軽減利率!$E$25,軽減利率!$F$24,IF(P28&lt;=軽減利率!$E$26,軽減利率!$F$25,IF(P28&lt;=軽減利率!$E$27,軽減利率!$F$26,IF(P28&lt;=軽減利率!$E$28,軽減利率!$F$27,IF(P28&lt;=軽減利率!$E$29,軽減利率!$F$28,IF(P28&lt;=軽減利率!$E$30,軽減利率!$F$29,IF(P28&lt;=軽減利率!$E$31,軽減利率!$F$30,IF(P28&lt;=軽減利率!$E$32,軽減利率!$F$31,IF(P28&lt;=軽減利率!$E$33,軽減利率!$F$32,IF(P28&lt;=軽減利率!$E$34,軽減利率!$F$33,IF(P28&lt;=軽減利率!$E$35,軽減利率!$F$34,IF(P28&lt;=軽減利率!$E$36,軽減利率!$F$35,軽減利率!$F$36)))))))))))))))))))))))))))))))))))</f>
        <v>14.6</v>
      </c>
      <c r="AA28" s="71" t="str">
        <f>IF($L$2="-","",IF(P28&lt;=軽減利率!$A$8,軽減利率!$B$7,IF(P28&lt;=軽減利率!$A$9,軽減利率!$C$8,IF(P28&lt;=軽減利率!$A$10,軽減利率!$C$9,IF(P28&lt;=軽減利率!$A$11,軽減利率!$C$10,IF(P28&lt;=軽減利率!$A$12,軽減利率!$C$11,IF(P28&lt;=軽減利率!$A$13,軽減利率!$C$12,IF(P28&lt;=軽減利率!$A$14,軽減利率!$C$13,IF(P28&lt;=軽減利率!$A$15,軽減利率!$C$14,IF(P28&lt;=軽減利率!$A$16,軽減利率!$C$15,IF(P28&lt;=軽減利率!$A$17,軽減利率!$C$16,IF(P28&lt;=軽減利率!$A$18,軽減利率!$C$17,IF(P28&lt;=軽減利率!$A$19,軽減利率!$C$18,IF(P28&lt;=軽減利率!$A$20,軽減利率!$C$19,IF(P28&lt;=軽減利率!$A$21,軽減利率!$C$20,IF(P28&lt;=軽減利率!$A$22,軽減利率!$C$21,IF(P28&lt;=軽減利率!$A$23,軽減利率!$C$22,IF(P28&lt;=軽減利率!$A$24,軽減利率!$C$23,IF(P28&lt;=軽減利率!$A$25,軽減利率!$C$24,IF(P28&lt;=軽減利率!$A$26,軽減利率!$C$25,IF(P28&lt;=軽減利率!$A$27,軽減利率!$C$26,IF(P28&lt;=軽減利率!$A$28,軽減利率!$C$27,IF(P28&lt;=軽減利率!$A$29,軽減利率!$C$28,IF(P28&lt;=軽減利率!$A$30,軽減利率!$C$29,IF(P28&lt;=軽減利率!$A$31,軽減利率!$C$30,IF(P28&lt;=軽減利率!$A$32,軽減利率!$C$31,IF(P28&lt;=軽減利率!$A$33,軽減利率!$C$32,IF(P28&lt;=軽減利率!$A$34,軽減利率!$C$33,IF(P28&lt;=軽減利率!$A$35,軽減利率!$C$34,IF(P28&lt;=軽減利率!$A$36,軽減利率!$C$35,""))))))))))))))))))))))))))))))</f>
        <v/>
      </c>
    </row>
    <row r="29" spans="13:27" x14ac:dyDescent="0.15">
      <c r="M29" s="61">
        <f>入力!N29</f>
        <v>0</v>
      </c>
      <c r="N29" s="62">
        <f>入力!O29</f>
        <v>0</v>
      </c>
      <c r="O29" s="54">
        <f t="shared" si="6"/>
        <v>0</v>
      </c>
      <c r="P29" s="59">
        <f t="shared" si="1"/>
        <v>0</v>
      </c>
      <c r="Q29" s="69" t="str">
        <f t="shared" si="11"/>
        <v/>
      </c>
      <c r="R29" s="17">
        <f t="shared" si="2"/>
        <v>0</v>
      </c>
      <c r="S29" s="60">
        <f t="shared" si="3"/>
        <v>0</v>
      </c>
      <c r="T29" s="17">
        <f t="shared" si="4"/>
        <v>0</v>
      </c>
      <c r="U29" s="17">
        <f t="shared" si="8"/>
        <v>0</v>
      </c>
      <c r="V29" s="25">
        <f t="shared" si="0"/>
        <v>0</v>
      </c>
      <c r="W29" s="44">
        <f t="shared" si="5"/>
        <v>14.6</v>
      </c>
      <c r="X29" s="17">
        <f t="shared" si="9"/>
        <v>0</v>
      </c>
      <c r="Z29" s="45">
        <f>IF($L$2="-",軽減利率!$F$2,IF(P29&lt;=軽減利率!$E$3,軽減利率!$F$2,IF(P29&lt;=軽減利率!$E$4,軽減利率!$F$3,IF(P29&lt;=軽減利率!$E$5,軽減利率!$F$4,IF(P29&lt;=軽減利率!$E$6,軽減利率!$F$5,IF(P29&lt;=軽減利率!$E$7,軽減利率!$F$6,IF(P29&lt;=軽減利率!$E$8,軽減利率!$F$7,IF(P29&lt;=軽減利率!$E$9,軽減利率!$F$8,IF(P29&lt;=軽減利率!$E$10,軽減利率!$F$9,IF(P29&lt;=軽減利率!$E$11,軽減利率!$F$10,IF(P29&lt;=軽減利率!$E$12,軽減利率!$F$11,IF(P29&lt;=軽減利率!$E$13,軽減利率!$F$12,IF(P29&lt;=軽減利率!$E$14,軽減利率!$F$13,IF(P29&lt;=軽減利率!$E$15,軽減利率!$F$14,IF(P29&lt;=軽減利率!$E$16,軽減利率!$F$15,IF(P29&lt;=軽減利率!$E$17,軽減利率!$F$16,IF(P29&lt;=軽減利率!$E$18,軽減利率!$F$17,IF(P29&lt;=軽減利率!$E$19,軽減利率!$F$18,IF(P29&lt;=軽減利率!$E$20,軽減利率!$F$19,IF(P29&lt;=軽減利率!$E$21,軽減利率!$F$20,IF(P29&lt;=軽減利率!$E$22,軽減利率!$F$21,IF(P29&lt;=軽減利率!$E$23,軽減利率!$F$22,IF(P29&lt;=軽減利率!$E$24,軽減利率!$F$23,IF(P29&lt;=軽減利率!$E$25,軽減利率!$F$24,IF(P29&lt;=軽減利率!$E$26,軽減利率!$F$25,IF(P29&lt;=軽減利率!$E$27,軽減利率!$F$26,IF(P29&lt;=軽減利率!$E$28,軽減利率!$F$27,IF(P29&lt;=軽減利率!$E$29,軽減利率!$F$28,IF(P29&lt;=軽減利率!$E$30,軽減利率!$F$29,IF(P29&lt;=軽減利率!$E$31,軽減利率!$F$30,IF(P29&lt;=軽減利率!$E$32,軽減利率!$F$31,IF(P29&lt;=軽減利率!$E$33,軽減利率!$F$32,IF(P29&lt;=軽減利率!$E$34,軽減利率!$F$33,IF(P29&lt;=軽減利率!$E$35,軽減利率!$F$34,IF(P29&lt;=軽減利率!$E$36,軽減利率!$F$35,軽減利率!$F$36)))))))))))))))))))))))))))))))))))</f>
        <v>14.6</v>
      </c>
      <c r="AA29" s="71" t="str">
        <f>IF($L$2="-","",IF(P29&lt;=軽減利率!$A$8,軽減利率!$B$7,IF(P29&lt;=軽減利率!$A$9,軽減利率!$C$8,IF(P29&lt;=軽減利率!$A$10,軽減利率!$C$9,IF(P29&lt;=軽減利率!$A$11,軽減利率!$C$10,IF(P29&lt;=軽減利率!$A$12,軽減利率!$C$11,IF(P29&lt;=軽減利率!$A$13,軽減利率!$C$12,IF(P29&lt;=軽減利率!$A$14,軽減利率!$C$13,IF(P29&lt;=軽減利率!$A$15,軽減利率!$C$14,IF(P29&lt;=軽減利率!$A$16,軽減利率!$C$15,IF(P29&lt;=軽減利率!$A$17,軽減利率!$C$16,IF(P29&lt;=軽減利率!$A$18,軽減利率!$C$17,IF(P29&lt;=軽減利率!$A$19,軽減利率!$C$18,IF(P29&lt;=軽減利率!$A$20,軽減利率!$C$19,IF(P29&lt;=軽減利率!$A$21,軽減利率!$C$20,IF(P29&lt;=軽減利率!$A$22,軽減利率!$C$21,IF(P29&lt;=軽減利率!$A$23,軽減利率!$C$22,IF(P29&lt;=軽減利率!$A$24,軽減利率!$C$23,IF(P29&lt;=軽減利率!$A$25,軽減利率!$C$24,IF(P29&lt;=軽減利率!$A$26,軽減利率!$C$25,IF(P29&lt;=軽減利率!$A$27,軽減利率!$C$26,IF(P29&lt;=軽減利率!$A$28,軽減利率!$C$27,IF(P29&lt;=軽減利率!$A$29,軽減利率!$C$28,IF(P29&lt;=軽減利率!$A$30,軽減利率!$C$29,IF(P29&lt;=軽減利率!$A$31,軽減利率!$C$30,IF(P29&lt;=軽減利率!$A$32,軽減利率!$C$31,IF(P29&lt;=軽減利率!$A$33,軽減利率!$C$32,IF(P29&lt;=軽減利率!$A$34,軽減利率!$C$33,IF(P29&lt;=軽減利率!$A$35,軽減利率!$C$34,IF(P29&lt;=軽減利率!$A$36,軽減利率!$C$35,""))))))))))))))))))))))))))))))</f>
        <v/>
      </c>
    </row>
    <row r="30" spans="13:27" x14ac:dyDescent="0.15">
      <c r="M30" s="61">
        <f>入力!N30</f>
        <v>0</v>
      </c>
      <c r="N30" s="62">
        <f>入力!O30</f>
        <v>0</v>
      </c>
      <c r="O30" s="54">
        <f t="shared" si="6"/>
        <v>0</v>
      </c>
      <c r="P30" s="59">
        <f t="shared" si="1"/>
        <v>0</v>
      </c>
      <c r="Q30" s="69" t="str">
        <f t="shared" si="11"/>
        <v/>
      </c>
      <c r="R30" s="17">
        <f t="shared" si="2"/>
        <v>0</v>
      </c>
      <c r="S30" s="60">
        <f t="shared" si="3"/>
        <v>0</v>
      </c>
      <c r="T30" s="17">
        <f t="shared" si="4"/>
        <v>0</v>
      </c>
      <c r="U30" s="17">
        <f t="shared" si="8"/>
        <v>0</v>
      </c>
      <c r="V30" s="25">
        <f t="shared" si="0"/>
        <v>0</v>
      </c>
      <c r="W30" s="44">
        <f t="shared" si="5"/>
        <v>14.6</v>
      </c>
      <c r="X30" s="17">
        <f t="shared" si="9"/>
        <v>0</v>
      </c>
      <c r="Z30" s="45">
        <f>IF($L$2="-",軽減利率!$F$2,IF(P30&lt;=軽減利率!$E$3,軽減利率!$F$2,IF(P30&lt;=軽減利率!$E$4,軽減利率!$F$3,IF(P30&lt;=軽減利率!$E$5,軽減利率!$F$4,IF(P30&lt;=軽減利率!$E$6,軽減利率!$F$5,IF(P30&lt;=軽減利率!$E$7,軽減利率!$F$6,IF(P30&lt;=軽減利率!$E$8,軽減利率!$F$7,IF(P30&lt;=軽減利率!$E$9,軽減利率!$F$8,IF(P30&lt;=軽減利率!$E$10,軽減利率!$F$9,IF(P30&lt;=軽減利率!$E$11,軽減利率!$F$10,IF(P30&lt;=軽減利率!$E$12,軽減利率!$F$11,IF(P30&lt;=軽減利率!$E$13,軽減利率!$F$12,IF(P30&lt;=軽減利率!$E$14,軽減利率!$F$13,IF(P30&lt;=軽減利率!$E$15,軽減利率!$F$14,IF(P30&lt;=軽減利率!$E$16,軽減利率!$F$15,IF(P30&lt;=軽減利率!$E$17,軽減利率!$F$16,IF(P30&lt;=軽減利率!$E$18,軽減利率!$F$17,IF(P30&lt;=軽減利率!$E$19,軽減利率!$F$18,IF(P30&lt;=軽減利率!$E$20,軽減利率!$F$19,IF(P30&lt;=軽減利率!$E$21,軽減利率!$F$20,IF(P30&lt;=軽減利率!$E$22,軽減利率!$F$21,IF(P30&lt;=軽減利率!$E$23,軽減利率!$F$22,IF(P30&lt;=軽減利率!$E$24,軽減利率!$F$23,IF(P30&lt;=軽減利率!$E$25,軽減利率!$F$24,IF(P30&lt;=軽減利率!$E$26,軽減利率!$F$25,IF(P30&lt;=軽減利率!$E$27,軽減利率!$F$26,IF(P30&lt;=軽減利率!$E$28,軽減利率!$F$27,IF(P30&lt;=軽減利率!$E$29,軽減利率!$F$28,IF(P30&lt;=軽減利率!$E$30,軽減利率!$F$29,IF(P30&lt;=軽減利率!$E$31,軽減利率!$F$30,IF(P30&lt;=軽減利率!$E$32,軽減利率!$F$31,IF(P30&lt;=軽減利率!$E$33,軽減利率!$F$32,IF(P30&lt;=軽減利率!$E$34,軽減利率!$F$33,IF(P30&lt;=軽減利率!$E$35,軽減利率!$F$34,IF(P30&lt;=軽減利率!$E$36,軽減利率!$F$35,軽減利率!$F$36)))))))))))))))))))))))))))))))))))</f>
        <v>14.6</v>
      </c>
      <c r="AA30" s="71" t="str">
        <f>IF($L$2="-","",IF(P30&lt;=軽減利率!$A$8,軽減利率!$B$7,IF(P30&lt;=軽減利率!$A$9,軽減利率!$C$8,IF(P30&lt;=軽減利率!$A$10,軽減利率!$C$9,IF(P30&lt;=軽減利率!$A$11,軽減利率!$C$10,IF(P30&lt;=軽減利率!$A$12,軽減利率!$C$11,IF(P30&lt;=軽減利率!$A$13,軽減利率!$C$12,IF(P30&lt;=軽減利率!$A$14,軽減利率!$C$13,IF(P30&lt;=軽減利率!$A$15,軽減利率!$C$14,IF(P30&lt;=軽減利率!$A$16,軽減利率!$C$15,IF(P30&lt;=軽減利率!$A$17,軽減利率!$C$16,IF(P30&lt;=軽減利率!$A$18,軽減利率!$C$17,IF(P30&lt;=軽減利率!$A$19,軽減利率!$C$18,IF(P30&lt;=軽減利率!$A$20,軽減利率!$C$19,IF(P30&lt;=軽減利率!$A$21,軽減利率!$C$20,IF(P30&lt;=軽減利率!$A$22,軽減利率!$C$21,IF(P30&lt;=軽減利率!$A$23,軽減利率!$C$22,IF(P30&lt;=軽減利率!$A$24,軽減利率!$C$23,IF(P30&lt;=軽減利率!$A$25,軽減利率!$C$24,IF(P30&lt;=軽減利率!$A$26,軽減利率!$C$25,IF(P30&lt;=軽減利率!$A$27,軽減利率!$C$26,IF(P30&lt;=軽減利率!$A$28,軽減利率!$C$27,IF(P30&lt;=軽減利率!$A$29,軽減利率!$C$28,IF(P30&lt;=軽減利率!$A$30,軽減利率!$C$29,IF(P30&lt;=軽減利率!$A$31,軽減利率!$C$30,IF(P30&lt;=軽減利率!$A$32,軽減利率!$C$31,IF(P30&lt;=軽減利率!$A$33,軽減利率!$C$32,IF(P30&lt;=軽減利率!$A$34,軽減利率!$C$33,IF(P30&lt;=軽減利率!$A$35,軽減利率!$C$34,IF(P30&lt;=軽減利率!$A$36,軽減利率!$C$35,""))))))))))))))))))))))))))))))</f>
        <v/>
      </c>
    </row>
    <row r="31" spans="13:27" x14ac:dyDescent="0.15">
      <c r="M31" s="61">
        <f>入力!N31</f>
        <v>0</v>
      </c>
      <c r="N31" s="62">
        <f>入力!O31</f>
        <v>0</v>
      </c>
      <c r="O31" s="54">
        <f t="shared" si="6"/>
        <v>0</v>
      </c>
      <c r="P31" s="59">
        <f t="shared" si="1"/>
        <v>0</v>
      </c>
      <c r="Q31" s="69" t="str">
        <f t="shared" si="11"/>
        <v/>
      </c>
      <c r="R31" s="17">
        <f t="shared" si="2"/>
        <v>0</v>
      </c>
      <c r="S31" s="60">
        <f t="shared" si="3"/>
        <v>0</v>
      </c>
      <c r="T31" s="17">
        <f t="shared" si="4"/>
        <v>0</v>
      </c>
      <c r="U31" s="17">
        <f t="shared" si="8"/>
        <v>0</v>
      </c>
      <c r="V31" s="25">
        <f t="shared" si="0"/>
        <v>0</v>
      </c>
      <c r="W31" s="44">
        <f t="shared" si="5"/>
        <v>14.6</v>
      </c>
      <c r="X31" s="17">
        <f t="shared" si="9"/>
        <v>0</v>
      </c>
      <c r="Z31" s="45">
        <f>IF($L$2="-",軽減利率!$F$2,IF(P31&lt;=軽減利率!$E$3,軽減利率!$F$2,IF(P31&lt;=軽減利率!$E$4,軽減利率!$F$3,IF(P31&lt;=軽減利率!$E$5,軽減利率!$F$4,IF(P31&lt;=軽減利率!$E$6,軽減利率!$F$5,IF(P31&lt;=軽減利率!$E$7,軽減利率!$F$6,IF(P31&lt;=軽減利率!$E$8,軽減利率!$F$7,IF(P31&lt;=軽減利率!$E$9,軽減利率!$F$8,IF(P31&lt;=軽減利率!$E$10,軽減利率!$F$9,IF(P31&lt;=軽減利率!$E$11,軽減利率!$F$10,IF(P31&lt;=軽減利率!$E$12,軽減利率!$F$11,IF(P31&lt;=軽減利率!$E$13,軽減利率!$F$12,IF(P31&lt;=軽減利率!$E$14,軽減利率!$F$13,IF(P31&lt;=軽減利率!$E$15,軽減利率!$F$14,IF(P31&lt;=軽減利率!$E$16,軽減利率!$F$15,IF(P31&lt;=軽減利率!$E$17,軽減利率!$F$16,IF(P31&lt;=軽減利率!$E$18,軽減利率!$F$17,IF(P31&lt;=軽減利率!$E$19,軽減利率!$F$18,IF(P31&lt;=軽減利率!$E$20,軽減利率!$F$19,IF(P31&lt;=軽減利率!$E$21,軽減利率!$F$20,IF(P31&lt;=軽減利率!$E$22,軽減利率!$F$21,IF(P31&lt;=軽減利率!$E$23,軽減利率!$F$22,IF(P31&lt;=軽減利率!$E$24,軽減利率!$F$23,IF(P31&lt;=軽減利率!$E$25,軽減利率!$F$24,IF(P31&lt;=軽減利率!$E$26,軽減利率!$F$25,IF(P31&lt;=軽減利率!$E$27,軽減利率!$F$26,IF(P31&lt;=軽減利率!$E$28,軽減利率!$F$27,IF(P31&lt;=軽減利率!$E$29,軽減利率!$F$28,IF(P31&lt;=軽減利率!$E$30,軽減利率!$F$29,IF(P31&lt;=軽減利率!$E$31,軽減利率!$F$30,IF(P31&lt;=軽減利率!$E$32,軽減利率!$F$31,IF(P31&lt;=軽減利率!$E$33,軽減利率!$F$32,IF(P31&lt;=軽減利率!$E$34,軽減利率!$F$33,IF(P31&lt;=軽減利率!$E$35,軽減利率!$F$34,IF(P31&lt;=軽減利率!$E$36,軽減利率!$F$35,軽減利率!$F$36)))))))))))))))))))))))))))))))))))</f>
        <v>14.6</v>
      </c>
      <c r="AA31" s="71" t="str">
        <f>IF($L$2="-","",IF(P31&lt;=軽減利率!$A$8,軽減利率!$B$7,IF(P31&lt;=軽減利率!$A$9,軽減利率!$C$8,IF(P31&lt;=軽減利率!$A$10,軽減利率!$C$9,IF(P31&lt;=軽減利率!$A$11,軽減利率!$C$10,IF(P31&lt;=軽減利率!$A$12,軽減利率!$C$11,IF(P31&lt;=軽減利率!$A$13,軽減利率!$C$12,IF(P31&lt;=軽減利率!$A$14,軽減利率!$C$13,IF(P31&lt;=軽減利率!$A$15,軽減利率!$C$14,IF(P31&lt;=軽減利率!$A$16,軽減利率!$C$15,IF(P31&lt;=軽減利率!$A$17,軽減利率!$C$16,IF(P31&lt;=軽減利率!$A$18,軽減利率!$C$17,IF(P31&lt;=軽減利率!$A$19,軽減利率!$C$18,IF(P31&lt;=軽減利率!$A$20,軽減利率!$C$19,IF(P31&lt;=軽減利率!$A$21,軽減利率!$C$20,IF(P31&lt;=軽減利率!$A$22,軽減利率!$C$21,IF(P31&lt;=軽減利率!$A$23,軽減利率!$C$22,IF(P31&lt;=軽減利率!$A$24,軽減利率!$C$23,IF(P31&lt;=軽減利率!$A$25,軽減利率!$C$24,IF(P31&lt;=軽減利率!$A$26,軽減利率!$C$25,IF(P31&lt;=軽減利率!$A$27,軽減利率!$C$26,IF(P31&lt;=軽減利率!$A$28,軽減利率!$C$27,IF(P31&lt;=軽減利率!$A$29,軽減利率!$C$28,IF(P31&lt;=軽減利率!$A$30,軽減利率!$C$29,IF(P31&lt;=軽減利率!$A$31,軽減利率!$C$30,IF(P31&lt;=軽減利率!$A$32,軽減利率!$C$31,IF(P31&lt;=軽減利率!$A$33,軽減利率!$C$32,IF(P31&lt;=軽減利率!$A$34,軽減利率!$C$33,IF(P31&lt;=軽減利率!$A$35,軽減利率!$C$34,IF(P31&lt;=軽減利率!$A$36,軽減利率!$C$35,""))))))))))))))))))))))))))))))</f>
        <v/>
      </c>
    </row>
    <row r="32" spans="13:27" x14ac:dyDescent="0.15">
      <c r="M32" s="61">
        <f>入力!N32</f>
        <v>0</v>
      </c>
      <c r="N32" s="62">
        <f>入力!O32</f>
        <v>0</v>
      </c>
      <c r="O32" s="54">
        <f t="shared" si="6"/>
        <v>0</v>
      </c>
      <c r="P32" s="59">
        <f t="shared" si="1"/>
        <v>0</v>
      </c>
      <c r="Q32" s="69" t="str">
        <f t="shared" si="11"/>
        <v/>
      </c>
      <c r="R32" s="17">
        <f t="shared" si="2"/>
        <v>0</v>
      </c>
      <c r="S32" s="60">
        <f t="shared" si="3"/>
        <v>0</v>
      </c>
      <c r="T32" s="17">
        <f t="shared" si="4"/>
        <v>0</v>
      </c>
      <c r="U32" s="17">
        <f t="shared" si="8"/>
        <v>0</v>
      </c>
      <c r="V32" s="25">
        <f t="shared" si="0"/>
        <v>0</v>
      </c>
      <c r="W32" s="44">
        <f t="shared" si="5"/>
        <v>14.6</v>
      </c>
      <c r="X32" s="17">
        <f t="shared" si="9"/>
        <v>0</v>
      </c>
      <c r="Z32" s="45">
        <f>IF($L$2="-",軽減利率!$F$2,IF(P32&lt;=軽減利率!$E$3,軽減利率!$F$2,IF(P32&lt;=軽減利率!$E$4,軽減利率!$F$3,IF(P32&lt;=軽減利率!$E$5,軽減利率!$F$4,IF(P32&lt;=軽減利率!$E$6,軽減利率!$F$5,IF(P32&lt;=軽減利率!$E$7,軽減利率!$F$6,IF(P32&lt;=軽減利率!$E$8,軽減利率!$F$7,IF(P32&lt;=軽減利率!$E$9,軽減利率!$F$8,IF(P32&lt;=軽減利率!$E$10,軽減利率!$F$9,IF(P32&lt;=軽減利率!$E$11,軽減利率!$F$10,IF(P32&lt;=軽減利率!$E$12,軽減利率!$F$11,IF(P32&lt;=軽減利率!$E$13,軽減利率!$F$12,IF(P32&lt;=軽減利率!$E$14,軽減利率!$F$13,IF(P32&lt;=軽減利率!$E$15,軽減利率!$F$14,IF(P32&lt;=軽減利率!$E$16,軽減利率!$F$15,IF(P32&lt;=軽減利率!$E$17,軽減利率!$F$16,IF(P32&lt;=軽減利率!$E$18,軽減利率!$F$17,IF(P32&lt;=軽減利率!$E$19,軽減利率!$F$18,IF(P32&lt;=軽減利率!$E$20,軽減利率!$F$19,IF(P32&lt;=軽減利率!$E$21,軽減利率!$F$20,IF(P32&lt;=軽減利率!$E$22,軽減利率!$F$21,IF(P32&lt;=軽減利率!$E$23,軽減利率!$F$22,IF(P32&lt;=軽減利率!$E$24,軽減利率!$F$23,IF(P32&lt;=軽減利率!$E$25,軽減利率!$F$24,IF(P32&lt;=軽減利率!$E$26,軽減利率!$F$25,IF(P32&lt;=軽減利率!$E$27,軽減利率!$F$26,IF(P32&lt;=軽減利率!$E$28,軽減利率!$F$27,IF(P32&lt;=軽減利率!$E$29,軽減利率!$F$28,IF(P32&lt;=軽減利率!$E$30,軽減利率!$F$29,IF(P32&lt;=軽減利率!$E$31,軽減利率!$F$30,IF(P32&lt;=軽減利率!$E$32,軽減利率!$F$31,IF(P32&lt;=軽減利率!$E$33,軽減利率!$F$32,IF(P32&lt;=軽減利率!$E$34,軽減利率!$F$33,IF(P32&lt;=軽減利率!$E$35,軽減利率!$F$34,IF(P32&lt;=軽減利率!$E$36,軽減利率!$F$35,軽減利率!$F$36)))))))))))))))))))))))))))))))))))</f>
        <v>14.6</v>
      </c>
      <c r="AA32" s="71" t="str">
        <f>IF($L$2="-","",IF(P32&lt;=軽減利率!$A$8,軽減利率!$B$7,IF(P32&lt;=軽減利率!$A$9,軽減利率!$C$8,IF(P32&lt;=軽減利率!$A$10,軽減利率!$C$9,IF(P32&lt;=軽減利率!$A$11,軽減利率!$C$10,IF(P32&lt;=軽減利率!$A$12,軽減利率!$C$11,IF(P32&lt;=軽減利率!$A$13,軽減利率!$C$12,IF(P32&lt;=軽減利率!$A$14,軽減利率!$C$13,IF(P32&lt;=軽減利率!$A$15,軽減利率!$C$14,IF(P32&lt;=軽減利率!$A$16,軽減利率!$C$15,IF(P32&lt;=軽減利率!$A$17,軽減利率!$C$16,IF(P32&lt;=軽減利率!$A$18,軽減利率!$C$17,IF(P32&lt;=軽減利率!$A$19,軽減利率!$C$18,IF(P32&lt;=軽減利率!$A$20,軽減利率!$C$19,IF(P32&lt;=軽減利率!$A$21,軽減利率!$C$20,IF(P32&lt;=軽減利率!$A$22,軽減利率!$C$21,IF(P32&lt;=軽減利率!$A$23,軽減利率!$C$22,IF(P32&lt;=軽減利率!$A$24,軽減利率!$C$23,IF(P32&lt;=軽減利率!$A$25,軽減利率!$C$24,IF(P32&lt;=軽減利率!$A$26,軽減利率!$C$25,IF(P32&lt;=軽減利率!$A$27,軽減利率!$C$26,IF(P32&lt;=軽減利率!$A$28,軽減利率!$C$27,IF(P32&lt;=軽減利率!$A$29,軽減利率!$C$28,IF(P32&lt;=軽減利率!$A$30,軽減利率!$C$29,IF(P32&lt;=軽減利率!$A$31,軽減利率!$C$30,IF(P32&lt;=軽減利率!$A$32,軽減利率!$C$31,IF(P32&lt;=軽減利率!$A$33,軽減利率!$C$32,IF(P32&lt;=軽減利率!$A$34,軽減利率!$C$33,IF(P32&lt;=軽減利率!$A$35,軽減利率!$C$34,IF(P32&lt;=軽減利率!$A$36,軽減利率!$C$35,""))))))))))))))))))))))))))))))</f>
        <v/>
      </c>
    </row>
    <row r="33" spans="13:27" x14ac:dyDescent="0.15">
      <c r="M33" s="61">
        <f>入力!N33</f>
        <v>0</v>
      </c>
      <c r="N33" s="62">
        <f>入力!O33</f>
        <v>0</v>
      </c>
      <c r="O33" s="54">
        <f t="shared" si="6"/>
        <v>0</v>
      </c>
      <c r="P33" s="59">
        <f t="shared" si="1"/>
        <v>0</v>
      </c>
      <c r="Q33" s="69" t="str">
        <f t="shared" si="11"/>
        <v/>
      </c>
      <c r="R33" s="17">
        <f t="shared" si="2"/>
        <v>0</v>
      </c>
      <c r="S33" s="60">
        <f t="shared" si="3"/>
        <v>0</v>
      </c>
      <c r="T33" s="17">
        <f t="shared" si="4"/>
        <v>0</v>
      </c>
      <c r="U33" s="17">
        <f t="shared" si="8"/>
        <v>0</v>
      </c>
      <c r="V33" s="25">
        <f t="shared" si="0"/>
        <v>0</v>
      </c>
      <c r="W33" s="44">
        <f t="shared" si="5"/>
        <v>14.6</v>
      </c>
      <c r="X33" s="17">
        <f t="shared" si="9"/>
        <v>0</v>
      </c>
      <c r="Z33" s="45">
        <f>IF($L$2="-",軽減利率!$F$2,IF(P33&lt;=軽減利率!$E$3,軽減利率!$F$2,IF(P33&lt;=軽減利率!$E$4,軽減利率!$F$3,IF(P33&lt;=軽減利率!$E$5,軽減利率!$F$4,IF(P33&lt;=軽減利率!$E$6,軽減利率!$F$5,IF(P33&lt;=軽減利率!$E$7,軽減利率!$F$6,IF(P33&lt;=軽減利率!$E$8,軽減利率!$F$7,IF(P33&lt;=軽減利率!$E$9,軽減利率!$F$8,IF(P33&lt;=軽減利率!$E$10,軽減利率!$F$9,IF(P33&lt;=軽減利率!$E$11,軽減利率!$F$10,IF(P33&lt;=軽減利率!$E$12,軽減利率!$F$11,IF(P33&lt;=軽減利率!$E$13,軽減利率!$F$12,IF(P33&lt;=軽減利率!$E$14,軽減利率!$F$13,IF(P33&lt;=軽減利率!$E$15,軽減利率!$F$14,IF(P33&lt;=軽減利率!$E$16,軽減利率!$F$15,IF(P33&lt;=軽減利率!$E$17,軽減利率!$F$16,IF(P33&lt;=軽減利率!$E$18,軽減利率!$F$17,IF(P33&lt;=軽減利率!$E$19,軽減利率!$F$18,IF(P33&lt;=軽減利率!$E$20,軽減利率!$F$19,IF(P33&lt;=軽減利率!$E$21,軽減利率!$F$20,IF(P33&lt;=軽減利率!$E$22,軽減利率!$F$21,IF(P33&lt;=軽減利率!$E$23,軽減利率!$F$22,IF(P33&lt;=軽減利率!$E$24,軽減利率!$F$23,IF(P33&lt;=軽減利率!$E$25,軽減利率!$F$24,IF(P33&lt;=軽減利率!$E$26,軽減利率!$F$25,IF(P33&lt;=軽減利率!$E$27,軽減利率!$F$26,IF(P33&lt;=軽減利率!$E$28,軽減利率!$F$27,IF(P33&lt;=軽減利率!$E$29,軽減利率!$F$28,IF(P33&lt;=軽減利率!$E$30,軽減利率!$F$29,IF(P33&lt;=軽減利率!$E$31,軽減利率!$F$30,IF(P33&lt;=軽減利率!$E$32,軽減利率!$F$31,IF(P33&lt;=軽減利率!$E$33,軽減利率!$F$32,IF(P33&lt;=軽減利率!$E$34,軽減利率!$F$33,IF(P33&lt;=軽減利率!$E$35,軽減利率!$F$34,IF(P33&lt;=軽減利率!$E$36,軽減利率!$F$35,軽減利率!$F$36)))))))))))))))))))))))))))))))))))</f>
        <v>14.6</v>
      </c>
      <c r="AA33" s="71" t="str">
        <f>IF($L$2="-","",IF(P33&lt;=軽減利率!$A$8,軽減利率!$B$7,IF(P33&lt;=軽減利率!$A$9,軽減利率!$C$8,IF(P33&lt;=軽減利率!$A$10,軽減利率!$C$9,IF(P33&lt;=軽減利率!$A$11,軽減利率!$C$10,IF(P33&lt;=軽減利率!$A$12,軽減利率!$C$11,IF(P33&lt;=軽減利率!$A$13,軽減利率!$C$12,IF(P33&lt;=軽減利率!$A$14,軽減利率!$C$13,IF(P33&lt;=軽減利率!$A$15,軽減利率!$C$14,IF(P33&lt;=軽減利率!$A$16,軽減利率!$C$15,IF(P33&lt;=軽減利率!$A$17,軽減利率!$C$16,IF(P33&lt;=軽減利率!$A$18,軽減利率!$C$17,IF(P33&lt;=軽減利率!$A$19,軽減利率!$C$18,IF(P33&lt;=軽減利率!$A$20,軽減利率!$C$19,IF(P33&lt;=軽減利率!$A$21,軽減利率!$C$20,IF(P33&lt;=軽減利率!$A$22,軽減利率!$C$21,IF(P33&lt;=軽減利率!$A$23,軽減利率!$C$22,IF(P33&lt;=軽減利率!$A$24,軽減利率!$C$23,IF(P33&lt;=軽減利率!$A$25,軽減利率!$C$24,IF(P33&lt;=軽減利率!$A$26,軽減利率!$C$25,IF(P33&lt;=軽減利率!$A$27,軽減利率!$C$26,IF(P33&lt;=軽減利率!$A$28,軽減利率!$C$27,IF(P33&lt;=軽減利率!$A$29,軽減利率!$C$28,IF(P33&lt;=軽減利率!$A$30,軽減利率!$C$29,IF(P33&lt;=軽減利率!$A$31,軽減利率!$C$30,IF(P33&lt;=軽減利率!$A$32,軽減利率!$C$31,IF(P33&lt;=軽減利率!$A$33,軽減利率!$C$32,IF(P33&lt;=軽減利率!$A$34,軽減利率!$C$33,IF(P33&lt;=軽減利率!$A$35,軽減利率!$C$34,IF(P33&lt;=軽減利率!$A$36,軽減利率!$C$35,""))))))))))))))))))))))))))))))</f>
        <v/>
      </c>
    </row>
    <row r="34" spans="13:27" x14ac:dyDescent="0.15">
      <c r="M34" s="61">
        <f>入力!N34</f>
        <v>0</v>
      </c>
      <c r="N34" s="62">
        <f>入力!O34</f>
        <v>0</v>
      </c>
      <c r="O34" s="54">
        <f t="shared" si="6"/>
        <v>0</v>
      </c>
      <c r="P34" s="59">
        <f t="shared" si="1"/>
        <v>0</v>
      </c>
      <c r="Q34" s="69" t="str">
        <f t="shared" si="11"/>
        <v/>
      </c>
      <c r="R34" s="17">
        <f t="shared" si="2"/>
        <v>0</v>
      </c>
      <c r="S34" s="60">
        <f t="shared" si="3"/>
        <v>0</v>
      </c>
      <c r="T34" s="17">
        <f t="shared" si="4"/>
        <v>0</v>
      </c>
      <c r="U34" s="17">
        <f t="shared" si="8"/>
        <v>0</v>
      </c>
      <c r="V34" s="25">
        <f t="shared" si="0"/>
        <v>0</v>
      </c>
      <c r="W34" s="44">
        <f t="shared" si="5"/>
        <v>14.6</v>
      </c>
      <c r="X34" s="17">
        <f t="shared" si="9"/>
        <v>0</v>
      </c>
      <c r="Z34" s="45">
        <f>IF($L$2="-",軽減利率!$F$2,IF(P34&lt;=軽減利率!$E$3,軽減利率!$F$2,IF(P34&lt;=軽減利率!$E$4,軽減利率!$F$3,IF(P34&lt;=軽減利率!$E$5,軽減利率!$F$4,IF(P34&lt;=軽減利率!$E$6,軽減利率!$F$5,IF(P34&lt;=軽減利率!$E$7,軽減利率!$F$6,IF(P34&lt;=軽減利率!$E$8,軽減利率!$F$7,IF(P34&lt;=軽減利率!$E$9,軽減利率!$F$8,IF(P34&lt;=軽減利率!$E$10,軽減利率!$F$9,IF(P34&lt;=軽減利率!$E$11,軽減利率!$F$10,IF(P34&lt;=軽減利率!$E$12,軽減利率!$F$11,IF(P34&lt;=軽減利率!$E$13,軽減利率!$F$12,IF(P34&lt;=軽減利率!$E$14,軽減利率!$F$13,IF(P34&lt;=軽減利率!$E$15,軽減利率!$F$14,IF(P34&lt;=軽減利率!$E$16,軽減利率!$F$15,IF(P34&lt;=軽減利率!$E$17,軽減利率!$F$16,IF(P34&lt;=軽減利率!$E$18,軽減利率!$F$17,IF(P34&lt;=軽減利率!$E$19,軽減利率!$F$18,IF(P34&lt;=軽減利率!$E$20,軽減利率!$F$19,IF(P34&lt;=軽減利率!$E$21,軽減利率!$F$20,IF(P34&lt;=軽減利率!$E$22,軽減利率!$F$21,IF(P34&lt;=軽減利率!$E$23,軽減利率!$F$22,IF(P34&lt;=軽減利率!$E$24,軽減利率!$F$23,IF(P34&lt;=軽減利率!$E$25,軽減利率!$F$24,IF(P34&lt;=軽減利率!$E$26,軽減利率!$F$25,IF(P34&lt;=軽減利率!$E$27,軽減利率!$F$26,IF(P34&lt;=軽減利率!$E$28,軽減利率!$F$27,IF(P34&lt;=軽減利率!$E$29,軽減利率!$F$28,IF(P34&lt;=軽減利率!$E$30,軽減利率!$F$29,IF(P34&lt;=軽減利率!$E$31,軽減利率!$F$30,IF(P34&lt;=軽減利率!$E$32,軽減利率!$F$31,IF(P34&lt;=軽減利率!$E$33,軽減利率!$F$32,IF(P34&lt;=軽減利率!$E$34,軽減利率!$F$33,IF(P34&lt;=軽減利率!$E$35,軽減利率!$F$34,IF(P34&lt;=軽減利率!$E$36,軽減利率!$F$35,軽減利率!$F$36)))))))))))))))))))))))))))))))))))</f>
        <v>14.6</v>
      </c>
      <c r="AA34" s="71" t="str">
        <f>IF($L$2="-","",IF(P34&lt;=軽減利率!$A$8,軽減利率!$B$7,IF(P34&lt;=軽減利率!$A$9,軽減利率!$C$8,IF(P34&lt;=軽減利率!$A$10,軽減利率!$C$9,IF(P34&lt;=軽減利率!$A$11,軽減利率!$C$10,IF(P34&lt;=軽減利率!$A$12,軽減利率!$C$11,IF(P34&lt;=軽減利率!$A$13,軽減利率!$C$12,IF(P34&lt;=軽減利率!$A$14,軽減利率!$C$13,IF(P34&lt;=軽減利率!$A$15,軽減利率!$C$14,IF(P34&lt;=軽減利率!$A$16,軽減利率!$C$15,IF(P34&lt;=軽減利率!$A$17,軽減利率!$C$16,IF(P34&lt;=軽減利率!$A$18,軽減利率!$C$17,IF(P34&lt;=軽減利率!$A$19,軽減利率!$C$18,IF(P34&lt;=軽減利率!$A$20,軽減利率!$C$19,IF(P34&lt;=軽減利率!$A$21,軽減利率!$C$20,IF(P34&lt;=軽減利率!$A$22,軽減利率!$C$21,IF(P34&lt;=軽減利率!$A$23,軽減利率!$C$22,IF(P34&lt;=軽減利率!$A$24,軽減利率!$C$23,IF(P34&lt;=軽減利率!$A$25,軽減利率!$C$24,IF(P34&lt;=軽減利率!$A$26,軽減利率!$C$25,IF(P34&lt;=軽減利率!$A$27,軽減利率!$C$26,IF(P34&lt;=軽減利率!$A$28,軽減利率!$C$27,IF(P34&lt;=軽減利率!$A$29,軽減利率!$C$28,IF(P34&lt;=軽減利率!$A$30,軽減利率!$C$29,IF(P34&lt;=軽減利率!$A$31,軽減利率!$C$30,IF(P34&lt;=軽減利率!$A$32,軽減利率!$C$31,IF(P34&lt;=軽減利率!$A$33,軽減利率!$C$32,IF(P34&lt;=軽減利率!$A$34,軽減利率!$C$33,IF(P34&lt;=軽減利率!$A$35,軽減利率!$C$34,IF(P34&lt;=軽減利率!$A$36,軽減利率!$C$35,""))))))))))))))))))))))))))))))</f>
        <v/>
      </c>
    </row>
    <row r="35" spans="13:27" x14ac:dyDescent="0.15">
      <c r="M35" s="61">
        <f>入力!N35</f>
        <v>0</v>
      </c>
      <c r="N35" s="62">
        <f>入力!O35</f>
        <v>0</v>
      </c>
      <c r="O35" s="54">
        <f t="shared" si="6"/>
        <v>0</v>
      </c>
      <c r="P35" s="59">
        <f t="shared" si="1"/>
        <v>0</v>
      </c>
      <c r="Q35" s="69" t="str">
        <f t="shared" si="11"/>
        <v/>
      </c>
      <c r="R35" s="17">
        <f t="shared" si="2"/>
        <v>0</v>
      </c>
      <c r="S35" s="60">
        <f t="shared" si="3"/>
        <v>0</v>
      </c>
      <c r="T35" s="17">
        <f t="shared" si="4"/>
        <v>0</v>
      </c>
      <c r="U35" s="17">
        <f t="shared" si="8"/>
        <v>0</v>
      </c>
      <c r="V35" s="25">
        <f t="shared" ref="V35:V66" si="12">IF(P35&lt;=$H$2,0,IF(P34&lt;=$H$2,P35-$H$2,P35-P34))</f>
        <v>0</v>
      </c>
      <c r="W35" s="44">
        <f t="shared" si="5"/>
        <v>14.6</v>
      </c>
      <c r="X35" s="17">
        <f t="shared" si="9"/>
        <v>0</v>
      </c>
      <c r="Z35" s="45">
        <f>IF($L$2="-",軽減利率!$F$2,IF(P35&lt;=軽減利率!$E$3,軽減利率!$F$2,IF(P35&lt;=軽減利率!$E$4,軽減利率!$F$3,IF(P35&lt;=軽減利率!$E$5,軽減利率!$F$4,IF(P35&lt;=軽減利率!$E$6,軽減利率!$F$5,IF(P35&lt;=軽減利率!$E$7,軽減利率!$F$6,IF(P35&lt;=軽減利率!$E$8,軽減利率!$F$7,IF(P35&lt;=軽減利率!$E$9,軽減利率!$F$8,IF(P35&lt;=軽減利率!$E$10,軽減利率!$F$9,IF(P35&lt;=軽減利率!$E$11,軽減利率!$F$10,IF(P35&lt;=軽減利率!$E$12,軽減利率!$F$11,IF(P35&lt;=軽減利率!$E$13,軽減利率!$F$12,IF(P35&lt;=軽減利率!$E$14,軽減利率!$F$13,IF(P35&lt;=軽減利率!$E$15,軽減利率!$F$14,IF(P35&lt;=軽減利率!$E$16,軽減利率!$F$15,IF(P35&lt;=軽減利率!$E$17,軽減利率!$F$16,IF(P35&lt;=軽減利率!$E$18,軽減利率!$F$17,IF(P35&lt;=軽減利率!$E$19,軽減利率!$F$18,IF(P35&lt;=軽減利率!$E$20,軽減利率!$F$19,IF(P35&lt;=軽減利率!$E$21,軽減利率!$F$20,IF(P35&lt;=軽減利率!$E$22,軽減利率!$F$21,IF(P35&lt;=軽減利率!$E$23,軽減利率!$F$22,IF(P35&lt;=軽減利率!$E$24,軽減利率!$F$23,IF(P35&lt;=軽減利率!$E$25,軽減利率!$F$24,IF(P35&lt;=軽減利率!$E$26,軽減利率!$F$25,IF(P35&lt;=軽減利率!$E$27,軽減利率!$F$26,IF(P35&lt;=軽減利率!$E$28,軽減利率!$F$27,IF(P35&lt;=軽減利率!$E$29,軽減利率!$F$28,IF(P35&lt;=軽減利率!$E$30,軽減利率!$F$29,IF(P35&lt;=軽減利率!$E$31,軽減利率!$F$30,IF(P35&lt;=軽減利率!$E$32,軽減利率!$F$31,IF(P35&lt;=軽減利率!$E$33,軽減利率!$F$32,IF(P35&lt;=軽減利率!$E$34,軽減利率!$F$33,IF(P35&lt;=軽減利率!$E$35,軽減利率!$F$34,IF(P35&lt;=軽減利率!$E$36,軽減利率!$F$35,軽減利率!$F$36)))))))))))))))))))))))))))))))))))</f>
        <v>14.6</v>
      </c>
      <c r="AA35" s="71" t="str">
        <f>IF($L$2="-","",IF(P35&lt;=軽減利率!$A$8,軽減利率!$B$7,IF(P35&lt;=軽減利率!$A$9,軽減利率!$C$8,IF(P35&lt;=軽減利率!$A$10,軽減利率!$C$9,IF(P35&lt;=軽減利率!$A$11,軽減利率!$C$10,IF(P35&lt;=軽減利率!$A$12,軽減利率!$C$11,IF(P35&lt;=軽減利率!$A$13,軽減利率!$C$12,IF(P35&lt;=軽減利率!$A$14,軽減利率!$C$13,IF(P35&lt;=軽減利率!$A$15,軽減利率!$C$14,IF(P35&lt;=軽減利率!$A$16,軽減利率!$C$15,IF(P35&lt;=軽減利率!$A$17,軽減利率!$C$16,IF(P35&lt;=軽減利率!$A$18,軽減利率!$C$17,IF(P35&lt;=軽減利率!$A$19,軽減利率!$C$18,IF(P35&lt;=軽減利率!$A$20,軽減利率!$C$19,IF(P35&lt;=軽減利率!$A$21,軽減利率!$C$20,IF(P35&lt;=軽減利率!$A$22,軽減利率!$C$21,IF(P35&lt;=軽減利率!$A$23,軽減利率!$C$22,IF(P35&lt;=軽減利率!$A$24,軽減利率!$C$23,IF(P35&lt;=軽減利率!$A$25,軽減利率!$C$24,IF(P35&lt;=軽減利率!$A$26,軽減利率!$C$25,IF(P35&lt;=軽減利率!$A$27,軽減利率!$C$26,IF(P35&lt;=軽減利率!$A$28,軽減利率!$C$27,IF(P35&lt;=軽減利率!$A$29,軽減利率!$C$28,IF(P35&lt;=軽減利率!$A$30,軽減利率!$C$29,IF(P35&lt;=軽減利率!$A$31,軽減利率!$C$30,IF(P35&lt;=軽減利率!$A$32,軽減利率!$C$31,IF(P35&lt;=軽減利率!$A$33,軽減利率!$C$32,IF(P35&lt;=軽減利率!$A$34,軽減利率!$C$33,IF(P35&lt;=軽減利率!$A$35,軽減利率!$C$34,IF(P35&lt;=軽減利率!$A$36,軽減利率!$C$35,""))))))))))))))))))))))))))))))</f>
        <v/>
      </c>
    </row>
    <row r="36" spans="13:27" x14ac:dyDescent="0.15">
      <c r="M36" s="61">
        <f>入力!N36</f>
        <v>0</v>
      </c>
      <c r="N36" s="62">
        <f>入力!O36</f>
        <v>0</v>
      </c>
      <c r="O36" s="54">
        <f t="shared" si="6"/>
        <v>0</v>
      </c>
      <c r="P36" s="59">
        <f t="shared" si="1"/>
        <v>0</v>
      </c>
      <c r="Q36" s="69" t="str">
        <f t="shared" si="11"/>
        <v/>
      </c>
      <c r="R36" s="17">
        <f t="shared" si="2"/>
        <v>0</v>
      </c>
      <c r="S36" s="60">
        <f t="shared" si="3"/>
        <v>0</v>
      </c>
      <c r="T36" s="17">
        <f t="shared" si="4"/>
        <v>0</v>
      </c>
      <c r="U36" s="17">
        <f t="shared" si="8"/>
        <v>0</v>
      </c>
      <c r="V36" s="25">
        <f t="shared" si="12"/>
        <v>0</v>
      </c>
      <c r="W36" s="44">
        <f t="shared" si="5"/>
        <v>14.6</v>
      </c>
      <c r="X36" s="17">
        <f t="shared" si="9"/>
        <v>0</v>
      </c>
      <c r="Z36" s="45">
        <f>IF($L$2="-",軽減利率!$F$2,IF(P36&lt;=軽減利率!$E$3,軽減利率!$F$2,IF(P36&lt;=軽減利率!$E$4,軽減利率!$F$3,IF(P36&lt;=軽減利率!$E$5,軽減利率!$F$4,IF(P36&lt;=軽減利率!$E$6,軽減利率!$F$5,IF(P36&lt;=軽減利率!$E$7,軽減利率!$F$6,IF(P36&lt;=軽減利率!$E$8,軽減利率!$F$7,IF(P36&lt;=軽減利率!$E$9,軽減利率!$F$8,IF(P36&lt;=軽減利率!$E$10,軽減利率!$F$9,IF(P36&lt;=軽減利率!$E$11,軽減利率!$F$10,IF(P36&lt;=軽減利率!$E$12,軽減利率!$F$11,IF(P36&lt;=軽減利率!$E$13,軽減利率!$F$12,IF(P36&lt;=軽減利率!$E$14,軽減利率!$F$13,IF(P36&lt;=軽減利率!$E$15,軽減利率!$F$14,IF(P36&lt;=軽減利率!$E$16,軽減利率!$F$15,IF(P36&lt;=軽減利率!$E$17,軽減利率!$F$16,IF(P36&lt;=軽減利率!$E$18,軽減利率!$F$17,IF(P36&lt;=軽減利率!$E$19,軽減利率!$F$18,IF(P36&lt;=軽減利率!$E$20,軽減利率!$F$19,IF(P36&lt;=軽減利率!$E$21,軽減利率!$F$20,IF(P36&lt;=軽減利率!$E$22,軽減利率!$F$21,IF(P36&lt;=軽減利率!$E$23,軽減利率!$F$22,IF(P36&lt;=軽減利率!$E$24,軽減利率!$F$23,IF(P36&lt;=軽減利率!$E$25,軽減利率!$F$24,IF(P36&lt;=軽減利率!$E$26,軽減利率!$F$25,IF(P36&lt;=軽減利率!$E$27,軽減利率!$F$26,IF(P36&lt;=軽減利率!$E$28,軽減利率!$F$27,IF(P36&lt;=軽減利率!$E$29,軽減利率!$F$28,IF(P36&lt;=軽減利率!$E$30,軽減利率!$F$29,IF(P36&lt;=軽減利率!$E$31,軽減利率!$F$30,IF(P36&lt;=軽減利率!$E$32,軽減利率!$F$31,IF(P36&lt;=軽減利率!$E$33,軽減利率!$F$32,IF(P36&lt;=軽減利率!$E$34,軽減利率!$F$33,IF(P36&lt;=軽減利率!$E$35,軽減利率!$F$34,IF(P36&lt;=軽減利率!$E$36,軽減利率!$F$35,軽減利率!$F$36)))))))))))))))))))))))))))))))))))</f>
        <v>14.6</v>
      </c>
      <c r="AA36" s="71" t="str">
        <f>IF($L$2="-","",IF(P36&lt;=軽減利率!$A$8,軽減利率!$B$7,IF(P36&lt;=軽減利率!$A$9,軽減利率!$C$8,IF(P36&lt;=軽減利率!$A$10,軽減利率!$C$9,IF(P36&lt;=軽減利率!$A$11,軽減利率!$C$10,IF(P36&lt;=軽減利率!$A$12,軽減利率!$C$11,IF(P36&lt;=軽減利率!$A$13,軽減利率!$C$12,IF(P36&lt;=軽減利率!$A$14,軽減利率!$C$13,IF(P36&lt;=軽減利率!$A$15,軽減利率!$C$14,IF(P36&lt;=軽減利率!$A$16,軽減利率!$C$15,IF(P36&lt;=軽減利率!$A$17,軽減利率!$C$16,IF(P36&lt;=軽減利率!$A$18,軽減利率!$C$17,IF(P36&lt;=軽減利率!$A$19,軽減利率!$C$18,IF(P36&lt;=軽減利率!$A$20,軽減利率!$C$19,IF(P36&lt;=軽減利率!$A$21,軽減利率!$C$20,IF(P36&lt;=軽減利率!$A$22,軽減利率!$C$21,IF(P36&lt;=軽減利率!$A$23,軽減利率!$C$22,IF(P36&lt;=軽減利率!$A$24,軽減利率!$C$23,IF(P36&lt;=軽減利率!$A$25,軽減利率!$C$24,IF(P36&lt;=軽減利率!$A$26,軽減利率!$C$25,IF(P36&lt;=軽減利率!$A$27,軽減利率!$C$26,IF(P36&lt;=軽減利率!$A$28,軽減利率!$C$27,IF(P36&lt;=軽減利率!$A$29,軽減利率!$C$28,IF(P36&lt;=軽減利率!$A$30,軽減利率!$C$29,IF(P36&lt;=軽減利率!$A$31,軽減利率!$C$30,IF(P36&lt;=軽減利率!$A$32,軽減利率!$C$31,IF(P36&lt;=軽減利率!$A$33,軽減利率!$C$32,IF(P36&lt;=軽減利率!$A$34,軽減利率!$C$33,IF(P36&lt;=軽減利率!$A$35,軽減利率!$C$34,IF(P36&lt;=軽減利率!$A$36,軽減利率!$C$35,""))))))))))))))))))))))))))))))</f>
        <v/>
      </c>
    </row>
    <row r="37" spans="13:27" x14ac:dyDescent="0.15">
      <c r="M37" s="61">
        <f>入力!N37</f>
        <v>0</v>
      </c>
      <c r="N37" s="62">
        <f>入力!O37</f>
        <v>0</v>
      </c>
      <c r="O37" s="54">
        <f t="shared" si="6"/>
        <v>0</v>
      </c>
      <c r="P37" s="59">
        <f t="shared" si="1"/>
        <v>0</v>
      </c>
      <c r="Q37" s="69" t="str">
        <f t="shared" si="11"/>
        <v/>
      </c>
      <c r="R37" s="17">
        <f t="shared" si="2"/>
        <v>0</v>
      </c>
      <c r="S37" s="60">
        <f t="shared" si="3"/>
        <v>0</v>
      </c>
      <c r="T37" s="17">
        <f t="shared" si="4"/>
        <v>0</v>
      </c>
      <c r="U37" s="17">
        <f t="shared" si="8"/>
        <v>0</v>
      </c>
      <c r="V37" s="25">
        <f t="shared" si="12"/>
        <v>0</v>
      </c>
      <c r="W37" s="44">
        <f t="shared" si="5"/>
        <v>14.6</v>
      </c>
      <c r="X37" s="17">
        <f t="shared" si="9"/>
        <v>0</v>
      </c>
      <c r="Z37" s="45">
        <f>IF($L$2="-",軽減利率!$F$2,IF(P37&lt;=軽減利率!$E$3,軽減利率!$F$2,IF(P37&lt;=軽減利率!$E$4,軽減利率!$F$3,IF(P37&lt;=軽減利率!$E$5,軽減利率!$F$4,IF(P37&lt;=軽減利率!$E$6,軽減利率!$F$5,IF(P37&lt;=軽減利率!$E$7,軽減利率!$F$6,IF(P37&lt;=軽減利率!$E$8,軽減利率!$F$7,IF(P37&lt;=軽減利率!$E$9,軽減利率!$F$8,IF(P37&lt;=軽減利率!$E$10,軽減利率!$F$9,IF(P37&lt;=軽減利率!$E$11,軽減利率!$F$10,IF(P37&lt;=軽減利率!$E$12,軽減利率!$F$11,IF(P37&lt;=軽減利率!$E$13,軽減利率!$F$12,IF(P37&lt;=軽減利率!$E$14,軽減利率!$F$13,IF(P37&lt;=軽減利率!$E$15,軽減利率!$F$14,IF(P37&lt;=軽減利率!$E$16,軽減利率!$F$15,IF(P37&lt;=軽減利率!$E$17,軽減利率!$F$16,IF(P37&lt;=軽減利率!$E$18,軽減利率!$F$17,IF(P37&lt;=軽減利率!$E$19,軽減利率!$F$18,IF(P37&lt;=軽減利率!$E$20,軽減利率!$F$19,IF(P37&lt;=軽減利率!$E$21,軽減利率!$F$20,IF(P37&lt;=軽減利率!$E$22,軽減利率!$F$21,IF(P37&lt;=軽減利率!$E$23,軽減利率!$F$22,IF(P37&lt;=軽減利率!$E$24,軽減利率!$F$23,IF(P37&lt;=軽減利率!$E$25,軽減利率!$F$24,IF(P37&lt;=軽減利率!$E$26,軽減利率!$F$25,IF(P37&lt;=軽減利率!$E$27,軽減利率!$F$26,IF(P37&lt;=軽減利率!$E$28,軽減利率!$F$27,IF(P37&lt;=軽減利率!$E$29,軽減利率!$F$28,IF(P37&lt;=軽減利率!$E$30,軽減利率!$F$29,IF(P37&lt;=軽減利率!$E$31,軽減利率!$F$30,IF(P37&lt;=軽減利率!$E$32,軽減利率!$F$31,IF(P37&lt;=軽減利率!$E$33,軽減利率!$F$32,IF(P37&lt;=軽減利率!$E$34,軽減利率!$F$33,IF(P37&lt;=軽減利率!$E$35,軽減利率!$F$34,IF(P37&lt;=軽減利率!$E$36,軽減利率!$F$35,軽減利率!$F$36)))))))))))))))))))))))))))))))))))</f>
        <v>14.6</v>
      </c>
      <c r="AA37" s="71" t="str">
        <f>IF($L$2="-","",IF(P37&lt;=軽減利率!$A$8,軽減利率!$B$7,IF(P37&lt;=軽減利率!$A$9,軽減利率!$C$8,IF(P37&lt;=軽減利率!$A$10,軽減利率!$C$9,IF(P37&lt;=軽減利率!$A$11,軽減利率!$C$10,IF(P37&lt;=軽減利率!$A$12,軽減利率!$C$11,IF(P37&lt;=軽減利率!$A$13,軽減利率!$C$12,IF(P37&lt;=軽減利率!$A$14,軽減利率!$C$13,IF(P37&lt;=軽減利率!$A$15,軽減利率!$C$14,IF(P37&lt;=軽減利率!$A$16,軽減利率!$C$15,IF(P37&lt;=軽減利率!$A$17,軽減利率!$C$16,IF(P37&lt;=軽減利率!$A$18,軽減利率!$C$17,IF(P37&lt;=軽減利率!$A$19,軽減利率!$C$18,IF(P37&lt;=軽減利率!$A$20,軽減利率!$C$19,IF(P37&lt;=軽減利率!$A$21,軽減利率!$C$20,IF(P37&lt;=軽減利率!$A$22,軽減利率!$C$21,IF(P37&lt;=軽減利率!$A$23,軽減利率!$C$22,IF(P37&lt;=軽減利率!$A$24,軽減利率!$C$23,IF(P37&lt;=軽減利率!$A$25,軽減利率!$C$24,IF(P37&lt;=軽減利率!$A$26,軽減利率!$C$25,IF(P37&lt;=軽減利率!$A$27,軽減利率!$C$26,IF(P37&lt;=軽減利率!$A$28,軽減利率!$C$27,IF(P37&lt;=軽減利率!$A$29,軽減利率!$C$28,IF(P37&lt;=軽減利率!$A$30,軽減利率!$C$29,IF(P37&lt;=軽減利率!$A$31,軽減利率!$C$30,IF(P37&lt;=軽減利率!$A$32,軽減利率!$C$31,IF(P37&lt;=軽減利率!$A$33,軽減利率!$C$32,IF(P37&lt;=軽減利率!$A$34,軽減利率!$C$33,IF(P37&lt;=軽減利率!$A$35,軽減利率!$C$34,IF(P37&lt;=軽減利率!$A$36,軽減利率!$C$35,""))))))))))))))))))))))))))))))</f>
        <v/>
      </c>
    </row>
    <row r="38" spans="13:27" x14ac:dyDescent="0.15">
      <c r="M38" s="61">
        <f>入力!N38</f>
        <v>0</v>
      </c>
      <c r="N38" s="62">
        <f>入力!O38</f>
        <v>0</v>
      </c>
      <c r="O38" s="54">
        <f t="shared" si="6"/>
        <v>0</v>
      </c>
      <c r="P38" s="59">
        <f t="shared" si="1"/>
        <v>0</v>
      </c>
      <c r="Q38" s="69" t="str">
        <f t="shared" si="11"/>
        <v/>
      </c>
      <c r="R38" s="17">
        <f t="shared" si="2"/>
        <v>0</v>
      </c>
      <c r="S38" s="60">
        <f t="shared" si="3"/>
        <v>0</v>
      </c>
      <c r="T38" s="17">
        <f t="shared" si="4"/>
        <v>0</v>
      </c>
      <c r="U38" s="17">
        <f t="shared" si="8"/>
        <v>0</v>
      </c>
      <c r="V38" s="25">
        <f t="shared" si="12"/>
        <v>0</v>
      </c>
      <c r="W38" s="44">
        <f t="shared" si="5"/>
        <v>14.6</v>
      </c>
      <c r="X38" s="17">
        <f t="shared" si="9"/>
        <v>0</v>
      </c>
      <c r="Z38" s="45">
        <f>IF($L$2="-",軽減利率!$F$2,IF(P38&lt;=軽減利率!$E$3,軽減利率!$F$2,IF(P38&lt;=軽減利率!$E$4,軽減利率!$F$3,IF(P38&lt;=軽減利率!$E$5,軽減利率!$F$4,IF(P38&lt;=軽減利率!$E$6,軽減利率!$F$5,IF(P38&lt;=軽減利率!$E$7,軽減利率!$F$6,IF(P38&lt;=軽減利率!$E$8,軽減利率!$F$7,IF(P38&lt;=軽減利率!$E$9,軽減利率!$F$8,IF(P38&lt;=軽減利率!$E$10,軽減利率!$F$9,IF(P38&lt;=軽減利率!$E$11,軽減利率!$F$10,IF(P38&lt;=軽減利率!$E$12,軽減利率!$F$11,IF(P38&lt;=軽減利率!$E$13,軽減利率!$F$12,IF(P38&lt;=軽減利率!$E$14,軽減利率!$F$13,IF(P38&lt;=軽減利率!$E$15,軽減利率!$F$14,IF(P38&lt;=軽減利率!$E$16,軽減利率!$F$15,IF(P38&lt;=軽減利率!$E$17,軽減利率!$F$16,IF(P38&lt;=軽減利率!$E$18,軽減利率!$F$17,IF(P38&lt;=軽減利率!$E$19,軽減利率!$F$18,IF(P38&lt;=軽減利率!$E$20,軽減利率!$F$19,IF(P38&lt;=軽減利率!$E$21,軽減利率!$F$20,IF(P38&lt;=軽減利率!$E$22,軽減利率!$F$21,IF(P38&lt;=軽減利率!$E$23,軽減利率!$F$22,IF(P38&lt;=軽減利率!$E$24,軽減利率!$F$23,IF(P38&lt;=軽減利率!$E$25,軽減利率!$F$24,IF(P38&lt;=軽減利率!$E$26,軽減利率!$F$25,IF(P38&lt;=軽減利率!$E$27,軽減利率!$F$26,IF(P38&lt;=軽減利率!$E$28,軽減利率!$F$27,IF(P38&lt;=軽減利率!$E$29,軽減利率!$F$28,IF(P38&lt;=軽減利率!$E$30,軽減利率!$F$29,IF(P38&lt;=軽減利率!$E$31,軽減利率!$F$30,IF(P38&lt;=軽減利率!$E$32,軽減利率!$F$31,IF(P38&lt;=軽減利率!$E$33,軽減利率!$F$32,IF(P38&lt;=軽減利率!$E$34,軽減利率!$F$33,IF(P38&lt;=軽減利率!$E$35,軽減利率!$F$34,IF(P38&lt;=軽減利率!$E$36,軽減利率!$F$35,軽減利率!$F$36)))))))))))))))))))))))))))))))))))</f>
        <v>14.6</v>
      </c>
      <c r="AA38" s="71" t="str">
        <f>IF($L$2="-","",IF(P38&lt;=軽減利率!$A$8,軽減利率!$B$7,IF(P38&lt;=軽減利率!$A$9,軽減利率!$C$8,IF(P38&lt;=軽減利率!$A$10,軽減利率!$C$9,IF(P38&lt;=軽減利率!$A$11,軽減利率!$C$10,IF(P38&lt;=軽減利率!$A$12,軽減利率!$C$11,IF(P38&lt;=軽減利率!$A$13,軽減利率!$C$12,IF(P38&lt;=軽減利率!$A$14,軽減利率!$C$13,IF(P38&lt;=軽減利率!$A$15,軽減利率!$C$14,IF(P38&lt;=軽減利率!$A$16,軽減利率!$C$15,IF(P38&lt;=軽減利率!$A$17,軽減利率!$C$16,IF(P38&lt;=軽減利率!$A$18,軽減利率!$C$17,IF(P38&lt;=軽減利率!$A$19,軽減利率!$C$18,IF(P38&lt;=軽減利率!$A$20,軽減利率!$C$19,IF(P38&lt;=軽減利率!$A$21,軽減利率!$C$20,IF(P38&lt;=軽減利率!$A$22,軽減利率!$C$21,IF(P38&lt;=軽減利率!$A$23,軽減利率!$C$22,IF(P38&lt;=軽減利率!$A$24,軽減利率!$C$23,IF(P38&lt;=軽減利率!$A$25,軽減利率!$C$24,IF(P38&lt;=軽減利率!$A$26,軽減利率!$C$25,IF(P38&lt;=軽減利率!$A$27,軽減利率!$C$26,IF(P38&lt;=軽減利率!$A$28,軽減利率!$C$27,IF(P38&lt;=軽減利率!$A$29,軽減利率!$C$28,IF(P38&lt;=軽減利率!$A$30,軽減利率!$C$29,IF(P38&lt;=軽減利率!$A$31,軽減利率!$C$30,IF(P38&lt;=軽減利率!$A$32,軽減利率!$C$31,IF(P38&lt;=軽減利率!$A$33,軽減利率!$C$32,IF(P38&lt;=軽減利率!$A$34,軽減利率!$C$33,IF(P38&lt;=軽減利率!$A$35,軽減利率!$C$34,IF(P38&lt;=軽減利率!$A$36,軽減利率!$C$35,""))))))))))))))))))))))))))))))</f>
        <v/>
      </c>
    </row>
    <row r="39" spans="13:27" x14ac:dyDescent="0.15">
      <c r="M39" s="61">
        <f>入力!N39</f>
        <v>0</v>
      </c>
      <c r="N39" s="62">
        <f>入力!O39</f>
        <v>0</v>
      </c>
      <c r="O39" s="54">
        <f t="shared" si="6"/>
        <v>0</v>
      </c>
      <c r="P39" s="59">
        <f t="shared" si="1"/>
        <v>0</v>
      </c>
      <c r="Q39" s="69" t="str">
        <f t="shared" si="11"/>
        <v/>
      </c>
      <c r="R39" s="17">
        <f t="shared" si="2"/>
        <v>0</v>
      </c>
      <c r="S39" s="60">
        <f t="shared" si="3"/>
        <v>0</v>
      </c>
      <c r="T39" s="17">
        <f t="shared" si="4"/>
        <v>0</v>
      </c>
      <c r="U39" s="17">
        <f t="shared" si="8"/>
        <v>0</v>
      </c>
      <c r="V39" s="25">
        <f t="shared" si="12"/>
        <v>0</v>
      </c>
      <c r="W39" s="44">
        <f t="shared" si="5"/>
        <v>14.6</v>
      </c>
      <c r="X39" s="17">
        <f t="shared" si="9"/>
        <v>0</v>
      </c>
      <c r="Z39" s="45">
        <f>IF($L$2="-",軽減利率!$F$2,IF(P39&lt;=軽減利率!$E$3,軽減利率!$F$2,IF(P39&lt;=軽減利率!$E$4,軽減利率!$F$3,IF(P39&lt;=軽減利率!$E$5,軽減利率!$F$4,IF(P39&lt;=軽減利率!$E$6,軽減利率!$F$5,IF(P39&lt;=軽減利率!$E$7,軽減利率!$F$6,IF(P39&lt;=軽減利率!$E$8,軽減利率!$F$7,IF(P39&lt;=軽減利率!$E$9,軽減利率!$F$8,IF(P39&lt;=軽減利率!$E$10,軽減利率!$F$9,IF(P39&lt;=軽減利率!$E$11,軽減利率!$F$10,IF(P39&lt;=軽減利率!$E$12,軽減利率!$F$11,IF(P39&lt;=軽減利率!$E$13,軽減利率!$F$12,IF(P39&lt;=軽減利率!$E$14,軽減利率!$F$13,IF(P39&lt;=軽減利率!$E$15,軽減利率!$F$14,IF(P39&lt;=軽減利率!$E$16,軽減利率!$F$15,IF(P39&lt;=軽減利率!$E$17,軽減利率!$F$16,IF(P39&lt;=軽減利率!$E$18,軽減利率!$F$17,IF(P39&lt;=軽減利率!$E$19,軽減利率!$F$18,IF(P39&lt;=軽減利率!$E$20,軽減利率!$F$19,IF(P39&lt;=軽減利率!$E$21,軽減利率!$F$20,IF(P39&lt;=軽減利率!$E$22,軽減利率!$F$21,IF(P39&lt;=軽減利率!$E$23,軽減利率!$F$22,IF(P39&lt;=軽減利率!$E$24,軽減利率!$F$23,IF(P39&lt;=軽減利率!$E$25,軽減利率!$F$24,IF(P39&lt;=軽減利率!$E$26,軽減利率!$F$25,IF(P39&lt;=軽減利率!$E$27,軽減利率!$F$26,IF(P39&lt;=軽減利率!$E$28,軽減利率!$F$27,IF(P39&lt;=軽減利率!$E$29,軽減利率!$F$28,IF(P39&lt;=軽減利率!$E$30,軽減利率!$F$29,IF(P39&lt;=軽減利率!$E$31,軽減利率!$F$30,IF(P39&lt;=軽減利率!$E$32,軽減利率!$F$31,IF(P39&lt;=軽減利率!$E$33,軽減利率!$F$32,IF(P39&lt;=軽減利率!$E$34,軽減利率!$F$33,IF(P39&lt;=軽減利率!$E$35,軽減利率!$F$34,IF(P39&lt;=軽減利率!$E$36,軽減利率!$F$35,軽減利率!$F$36)))))))))))))))))))))))))))))))))))</f>
        <v>14.6</v>
      </c>
      <c r="AA39" s="71" t="str">
        <f>IF($L$2="-","",IF(P39&lt;=軽減利率!$A$8,軽減利率!$B$7,IF(P39&lt;=軽減利率!$A$9,軽減利率!$C$8,IF(P39&lt;=軽減利率!$A$10,軽減利率!$C$9,IF(P39&lt;=軽減利率!$A$11,軽減利率!$C$10,IF(P39&lt;=軽減利率!$A$12,軽減利率!$C$11,IF(P39&lt;=軽減利率!$A$13,軽減利率!$C$12,IF(P39&lt;=軽減利率!$A$14,軽減利率!$C$13,IF(P39&lt;=軽減利率!$A$15,軽減利率!$C$14,IF(P39&lt;=軽減利率!$A$16,軽減利率!$C$15,IF(P39&lt;=軽減利率!$A$17,軽減利率!$C$16,IF(P39&lt;=軽減利率!$A$18,軽減利率!$C$17,IF(P39&lt;=軽減利率!$A$19,軽減利率!$C$18,IF(P39&lt;=軽減利率!$A$20,軽減利率!$C$19,IF(P39&lt;=軽減利率!$A$21,軽減利率!$C$20,IF(P39&lt;=軽減利率!$A$22,軽減利率!$C$21,IF(P39&lt;=軽減利率!$A$23,軽減利率!$C$22,IF(P39&lt;=軽減利率!$A$24,軽減利率!$C$23,IF(P39&lt;=軽減利率!$A$25,軽減利率!$C$24,IF(P39&lt;=軽減利率!$A$26,軽減利率!$C$25,IF(P39&lt;=軽減利率!$A$27,軽減利率!$C$26,IF(P39&lt;=軽減利率!$A$28,軽減利率!$C$27,IF(P39&lt;=軽減利率!$A$29,軽減利率!$C$28,IF(P39&lt;=軽減利率!$A$30,軽減利率!$C$29,IF(P39&lt;=軽減利率!$A$31,軽減利率!$C$30,IF(P39&lt;=軽減利率!$A$32,軽減利率!$C$31,IF(P39&lt;=軽減利率!$A$33,軽減利率!$C$32,IF(P39&lt;=軽減利率!$A$34,軽減利率!$C$33,IF(P39&lt;=軽減利率!$A$35,軽減利率!$C$34,IF(P39&lt;=軽減利率!$A$36,軽減利率!$C$35,""))))))))))))))))))))))))))))))</f>
        <v/>
      </c>
    </row>
    <row r="40" spans="13:27" x14ac:dyDescent="0.15">
      <c r="M40" s="61">
        <f>入力!N40</f>
        <v>0</v>
      </c>
      <c r="N40" s="62">
        <f>入力!O40</f>
        <v>0</v>
      </c>
      <c r="O40" s="54">
        <f t="shared" si="6"/>
        <v>0</v>
      </c>
      <c r="P40" s="59">
        <f t="shared" si="1"/>
        <v>0</v>
      </c>
      <c r="Q40" s="69" t="str">
        <f t="shared" si="11"/>
        <v/>
      </c>
      <c r="R40" s="17">
        <f t="shared" si="2"/>
        <v>0</v>
      </c>
      <c r="S40" s="60">
        <f t="shared" si="3"/>
        <v>0</v>
      </c>
      <c r="T40" s="17">
        <f t="shared" si="4"/>
        <v>0</v>
      </c>
      <c r="U40" s="17">
        <f t="shared" si="8"/>
        <v>0</v>
      </c>
      <c r="V40" s="25">
        <f t="shared" si="12"/>
        <v>0</v>
      </c>
      <c r="W40" s="44">
        <f t="shared" si="5"/>
        <v>14.6</v>
      </c>
      <c r="X40" s="17">
        <f t="shared" si="9"/>
        <v>0</v>
      </c>
      <c r="Z40" s="45">
        <f>IF($L$2="-",軽減利率!$F$2,IF(P40&lt;=軽減利率!$E$3,軽減利率!$F$2,IF(P40&lt;=軽減利率!$E$4,軽減利率!$F$3,IF(P40&lt;=軽減利率!$E$5,軽減利率!$F$4,IF(P40&lt;=軽減利率!$E$6,軽減利率!$F$5,IF(P40&lt;=軽減利率!$E$7,軽減利率!$F$6,IF(P40&lt;=軽減利率!$E$8,軽減利率!$F$7,IF(P40&lt;=軽減利率!$E$9,軽減利率!$F$8,IF(P40&lt;=軽減利率!$E$10,軽減利率!$F$9,IF(P40&lt;=軽減利率!$E$11,軽減利率!$F$10,IF(P40&lt;=軽減利率!$E$12,軽減利率!$F$11,IF(P40&lt;=軽減利率!$E$13,軽減利率!$F$12,IF(P40&lt;=軽減利率!$E$14,軽減利率!$F$13,IF(P40&lt;=軽減利率!$E$15,軽減利率!$F$14,IF(P40&lt;=軽減利率!$E$16,軽減利率!$F$15,IF(P40&lt;=軽減利率!$E$17,軽減利率!$F$16,IF(P40&lt;=軽減利率!$E$18,軽減利率!$F$17,IF(P40&lt;=軽減利率!$E$19,軽減利率!$F$18,IF(P40&lt;=軽減利率!$E$20,軽減利率!$F$19,IF(P40&lt;=軽減利率!$E$21,軽減利率!$F$20,IF(P40&lt;=軽減利率!$E$22,軽減利率!$F$21,IF(P40&lt;=軽減利率!$E$23,軽減利率!$F$22,IF(P40&lt;=軽減利率!$E$24,軽減利率!$F$23,IF(P40&lt;=軽減利率!$E$25,軽減利率!$F$24,IF(P40&lt;=軽減利率!$E$26,軽減利率!$F$25,IF(P40&lt;=軽減利率!$E$27,軽減利率!$F$26,IF(P40&lt;=軽減利率!$E$28,軽減利率!$F$27,IF(P40&lt;=軽減利率!$E$29,軽減利率!$F$28,IF(P40&lt;=軽減利率!$E$30,軽減利率!$F$29,IF(P40&lt;=軽減利率!$E$31,軽減利率!$F$30,IF(P40&lt;=軽減利率!$E$32,軽減利率!$F$31,IF(P40&lt;=軽減利率!$E$33,軽減利率!$F$32,IF(P40&lt;=軽減利率!$E$34,軽減利率!$F$33,IF(P40&lt;=軽減利率!$E$35,軽減利率!$F$34,IF(P40&lt;=軽減利率!$E$36,軽減利率!$F$35,軽減利率!$F$36)))))))))))))))))))))))))))))))))))</f>
        <v>14.6</v>
      </c>
      <c r="AA40" s="71" t="str">
        <f>IF($L$2="-","",IF(P40&lt;=軽減利率!$A$8,軽減利率!$B$7,IF(P40&lt;=軽減利率!$A$9,軽減利率!$C$8,IF(P40&lt;=軽減利率!$A$10,軽減利率!$C$9,IF(P40&lt;=軽減利率!$A$11,軽減利率!$C$10,IF(P40&lt;=軽減利率!$A$12,軽減利率!$C$11,IF(P40&lt;=軽減利率!$A$13,軽減利率!$C$12,IF(P40&lt;=軽減利率!$A$14,軽減利率!$C$13,IF(P40&lt;=軽減利率!$A$15,軽減利率!$C$14,IF(P40&lt;=軽減利率!$A$16,軽減利率!$C$15,IF(P40&lt;=軽減利率!$A$17,軽減利率!$C$16,IF(P40&lt;=軽減利率!$A$18,軽減利率!$C$17,IF(P40&lt;=軽減利率!$A$19,軽減利率!$C$18,IF(P40&lt;=軽減利率!$A$20,軽減利率!$C$19,IF(P40&lt;=軽減利率!$A$21,軽減利率!$C$20,IF(P40&lt;=軽減利率!$A$22,軽減利率!$C$21,IF(P40&lt;=軽減利率!$A$23,軽減利率!$C$22,IF(P40&lt;=軽減利率!$A$24,軽減利率!$C$23,IF(P40&lt;=軽減利率!$A$25,軽減利率!$C$24,IF(P40&lt;=軽減利率!$A$26,軽減利率!$C$25,IF(P40&lt;=軽減利率!$A$27,軽減利率!$C$26,IF(P40&lt;=軽減利率!$A$28,軽減利率!$C$27,IF(P40&lt;=軽減利率!$A$29,軽減利率!$C$28,IF(P40&lt;=軽減利率!$A$30,軽減利率!$C$29,IF(P40&lt;=軽減利率!$A$31,軽減利率!$C$30,IF(P40&lt;=軽減利率!$A$32,軽減利率!$C$31,IF(P40&lt;=軽減利率!$A$33,軽減利率!$C$32,IF(P40&lt;=軽減利率!$A$34,軽減利率!$C$33,IF(P40&lt;=軽減利率!$A$35,軽減利率!$C$34,IF(P40&lt;=軽減利率!$A$36,軽減利率!$C$35,""))))))))))))))))))))))))))))))</f>
        <v/>
      </c>
    </row>
    <row r="41" spans="13:27" x14ac:dyDescent="0.15">
      <c r="M41" s="61">
        <f>入力!N41</f>
        <v>0</v>
      </c>
      <c r="N41" s="62">
        <f>入力!O41</f>
        <v>0</v>
      </c>
      <c r="O41" s="54">
        <f t="shared" si="6"/>
        <v>0</v>
      </c>
      <c r="P41" s="59">
        <f t="shared" si="1"/>
        <v>0</v>
      </c>
      <c r="Q41" s="69" t="str">
        <f t="shared" si="11"/>
        <v/>
      </c>
      <c r="R41" s="17">
        <f t="shared" si="2"/>
        <v>0</v>
      </c>
      <c r="S41" s="60">
        <f t="shared" si="3"/>
        <v>0</v>
      </c>
      <c r="T41" s="17">
        <f t="shared" si="4"/>
        <v>0</v>
      </c>
      <c r="U41" s="17">
        <f t="shared" si="8"/>
        <v>0</v>
      </c>
      <c r="V41" s="25">
        <f t="shared" si="12"/>
        <v>0</v>
      </c>
      <c r="W41" s="44">
        <f t="shared" si="5"/>
        <v>14.6</v>
      </c>
      <c r="X41" s="17">
        <f t="shared" si="9"/>
        <v>0</v>
      </c>
      <c r="Z41" s="45">
        <f>IF($L$2="-",軽減利率!$F$2,IF(P41&lt;=軽減利率!$E$3,軽減利率!$F$2,IF(P41&lt;=軽減利率!$E$4,軽減利率!$F$3,IF(P41&lt;=軽減利率!$E$5,軽減利率!$F$4,IF(P41&lt;=軽減利率!$E$6,軽減利率!$F$5,IF(P41&lt;=軽減利率!$E$7,軽減利率!$F$6,IF(P41&lt;=軽減利率!$E$8,軽減利率!$F$7,IF(P41&lt;=軽減利率!$E$9,軽減利率!$F$8,IF(P41&lt;=軽減利率!$E$10,軽減利率!$F$9,IF(P41&lt;=軽減利率!$E$11,軽減利率!$F$10,IF(P41&lt;=軽減利率!$E$12,軽減利率!$F$11,IF(P41&lt;=軽減利率!$E$13,軽減利率!$F$12,IF(P41&lt;=軽減利率!$E$14,軽減利率!$F$13,IF(P41&lt;=軽減利率!$E$15,軽減利率!$F$14,IF(P41&lt;=軽減利率!$E$16,軽減利率!$F$15,IF(P41&lt;=軽減利率!$E$17,軽減利率!$F$16,IF(P41&lt;=軽減利率!$E$18,軽減利率!$F$17,IF(P41&lt;=軽減利率!$E$19,軽減利率!$F$18,IF(P41&lt;=軽減利率!$E$20,軽減利率!$F$19,IF(P41&lt;=軽減利率!$E$21,軽減利率!$F$20,IF(P41&lt;=軽減利率!$E$22,軽減利率!$F$21,IF(P41&lt;=軽減利率!$E$23,軽減利率!$F$22,IF(P41&lt;=軽減利率!$E$24,軽減利率!$F$23,IF(P41&lt;=軽減利率!$E$25,軽減利率!$F$24,IF(P41&lt;=軽減利率!$E$26,軽減利率!$F$25,IF(P41&lt;=軽減利率!$E$27,軽減利率!$F$26,IF(P41&lt;=軽減利率!$E$28,軽減利率!$F$27,IF(P41&lt;=軽減利率!$E$29,軽減利率!$F$28,IF(P41&lt;=軽減利率!$E$30,軽減利率!$F$29,IF(P41&lt;=軽減利率!$E$31,軽減利率!$F$30,IF(P41&lt;=軽減利率!$E$32,軽減利率!$F$31,IF(P41&lt;=軽減利率!$E$33,軽減利率!$F$32,IF(P41&lt;=軽減利率!$E$34,軽減利率!$F$33,IF(P41&lt;=軽減利率!$E$35,軽減利率!$F$34,IF(P41&lt;=軽減利率!$E$36,軽減利率!$F$35,軽減利率!$F$36)))))))))))))))))))))))))))))))))))</f>
        <v>14.6</v>
      </c>
      <c r="AA41" s="71" t="str">
        <f>IF($L$2="-","",IF(P41&lt;=軽減利率!$A$8,軽減利率!$B$7,IF(P41&lt;=軽減利率!$A$9,軽減利率!$C$8,IF(P41&lt;=軽減利率!$A$10,軽減利率!$C$9,IF(P41&lt;=軽減利率!$A$11,軽減利率!$C$10,IF(P41&lt;=軽減利率!$A$12,軽減利率!$C$11,IF(P41&lt;=軽減利率!$A$13,軽減利率!$C$12,IF(P41&lt;=軽減利率!$A$14,軽減利率!$C$13,IF(P41&lt;=軽減利率!$A$15,軽減利率!$C$14,IF(P41&lt;=軽減利率!$A$16,軽減利率!$C$15,IF(P41&lt;=軽減利率!$A$17,軽減利率!$C$16,IF(P41&lt;=軽減利率!$A$18,軽減利率!$C$17,IF(P41&lt;=軽減利率!$A$19,軽減利率!$C$18,IF(P41&lt;=軽減利率!$A$20,軽減利率!$C$19,IF(P41&lt;=軽減利率!$A$21,軽減利率!$C$20,IF(P41&lt;=軽減利率!$A$22,軽減利率!$C$21,IF(P41&lt;=軽減利率!$A$23,軽減利率!$C$22,IF(P41&lt;=軽減利率!$A$24,軽減利率!$C$23,IF(P41&lt;=軽減利率!$A$25,軽減利率!$C$24,IF(P41&lt;=軽減利率!$A$26,軽減利率!$C$25,IF(P41&lt;=軽減利率!$A$27,軽減利率!$C$26,IF(P41&lt;=軽減利率!$A$28,軽減利率!$C$27,IF(P41&lt;=軽減利率!$A$29,軽減利率!$C$28,IF(P41&lt;=軽減利率!$A$30,軽減利率!$C$29,IF(P41&lt;=軽減利率!$A$31,軽減利率!$C$30,IF(P41&lt;=軽減利率!$A$32,軽減利率!$C$31,IF(P41&lt;=軽減利率!$A$33,軽減利率!$C$32,IF(P41&lt;=軽減利率!$A$34,軽減利率!$C$33,IF(P41&lt;=軽減利率!$A$35,軽減利率!$C$34,IF(P41&lt;=軽減利率!$A$36,軽減利率!$C$35,""))))))))))))))))))))))))))))))</f>
        <v/>
      </c>
    </row>
    <row r="42" spans="13:27" x14ac:dyDescent="0.15">
      <c r="M42" s="61">
        <f>入力!N42</f>
        <v>0</v>
      </c>
      <c r="N42" s="62">
        <f>入力!O42</f>
        <v>0</v>
      </c>
      <c r="O42" s="54">
        <f t="shared" si="6"/>
        <v>0</v>
      </c>
      <c r="P42" s="59">
        <f t="shared" si="1"/>
        <v>0</v>
      </c>
      <c r="Q42" s="69" t="str">
        <f t="shared" si="11"/>
        <v/>
      </c>
      <c r="R42" s="17">
        <f t="shared" si="2"/>
        <v>0</v>
      </c>
      <c r="S42" s="60">
        <f t="shared" si="3"/>
        <v>0</v>
      </c>
      <c r="T42" s="17">
        <f t="shared" si="4"/>
        <v>0</v>
      </c>
      <c r="U42" s="17">
        <f t="shared" si="8"/>
        <v>0</v>
      </c>
      <c r="V42" s="25">
        <f t="shared" si="12"/>
        <v>0</v>
      </c>
      <c r="W42" s="44">
        <f t="shared" si="5"/>
        <v>14.6</v>
      </c>
      <c r="X42" s="17">
        <f t="shared" si="9"/>
        <v>0</v>
      </c>
      <c r="Z42" s="45">
        <f>IF($L$2="-",軽減利率!$F$2,IF(P42&lt;=軽減利率!$E$3,軽減利率!$F$2,IF(P42&lt;=軽減利率!$E$4,軽減利率!$F$3,IF(P42&lt;=軽減利率!$E$5,軽減利率!$F$4,IF(P42&lt;=軽減利率!$E$6,軽減利率!$F$5,IF(P42&lt;=軽減利率!$E$7,軽減利率!$F$6,IF(P42&lt;=軽減利率!$E$8,軽減利率!$F$7,IF(P42&lt;=軽減利率!$E$9,軽減利率!$F$8,IF(P42&lt;=軽減利率!$E$10,軽減利率!$F$9,IF(P42&lt;=軽減利率!$E$11,軽減利率!$F$10,IF(P42&lt;=軽減利率!$E$12,軽減利率!$F$11,IF(P42&lt;=軽減利率!$E$13,軽減利率!$F$12,IF(P42&lt;=軽減利率!$E$14,軽減利率!$F$13,IF(P42&lt;=軽減利率!$E$15,軽減利率!$F$14,IF(P42&lt;=軽減利率!$E$16,軽減利率!$F$15,IF(P42&lt;=軽減利率!$E$17,軽減利率!$F$16,IF(P42&lt;=軽減利率!$E$18,軽減利率!$F$17,IF(P42&lt;=軽減利率!$E$19,軽減利率!$F$18,IF(P42&lt;=軽減利率!$E$20,軽減利率!$F$19,IF(P42&lt;=軽減利率!$E$21,軽減利率!$F$20,IF(P42&lt;=軽減利率!$E$22,軽減利率!$F$21,IF(P42&lt;=軽減利率!$E$23,軽減利率!$F$22,IF(P42&lt;=軽減利率!$E$24,軽減利率!$F$23,IF(P42&lt;=軽減利率!$E$25,軽減利率!$F$24,IF(P42&lt;=軽減利率!$E$26,軽減利率!$F$25,IF(P42&lt;=軽減利率!$E$27,軽減利率!$F$26,IF(P42&lt;=軽減利率!$E$28,軽減利率!$F$27,IF(P42&lt;=軽減利率!$E$29,軽減利率!$F$28,IF(P42&lt;=軽減利率!$E$30,軽減利率!$F$29,IF(P42&lt;=軽減利率!$E$31,軽減利率!$F$30,IF(P42&lt;=軽減利率!$E$32,軽減利率!$F$31,IF(P42&lt;=軽減利率!$E$33,軽減利率!$F$32,IF(P42&lt;=軽減利率!$E$34,軽減利率!$F$33,IF(P42&lt;=軽減利率!$E$35,軽減利率!$F$34,IF(P42&lt;=軽減利率!$E$36,軽減利率!$F$35,軽減利率!$F$36)))))))))))))))))))))))))))))))))))</f>
        <v>14.6</v>
      </c>
      <c r="AA42" s="71" t="str">
        <f>IF($L$2="-","",IF(P42&lt;=軽減利率!$A$8,軽減利率!$B$7,IF(P42&lt;=軽減利率!$A$9,軽減利率!$C$8,IF(P42&lt;=軽減利率!$A$10,軽減利率!$C$9,IF(P42&lt;=軽減利率!$A$11,軽減利率!$C$10,IF(P42&lt;=軽減利率!$A$12,軽減利率!$C$11,IF(P42&lt;=軽減利率!$A$13,軽減利率!$C$12,IF(P42&lt;=軽減利率!$A$14,軽減利率!$C$13,IF(P42&lt;=軽減利率!$A$15,軽減利率!$C$14,IF(P42&lt;=軽減利率!$A$16,軽減利率!$C$15,IF(P42&lt;=軽減利率!$A$17,軽減利率!$C$16,IF(P42&lt;=軽減利率!$A$18,軽減利率!$C$17,IF(P42&lt;=軽減利率!$A$19,軽減利率!$C$18,IF(P42&lt;=軽減利率!$A$20,軽減利率!$C$19,IF(P42&lt;=軽減利率!$A$21,軽減利率!$C$20,IF(P42&lt;=軽減利率!$A$22,軽減利率!$C$21,IF(P42&lt;=軽減利率!$A$23,軽減利率!$C$22,IF(P42&lt;=軽減利率!$A$24,軽減利率!$C$23,IF(P42&lt;=軽減利率!$A$25,軽減利率!$C$24,IF(P42&lt;=軽減利率!$A$26,軽減利率!$C$25,IF(P42&lt;=軽減利率!$A$27,軽減利率!$C$26,IF(P42&lt;=軽減利率!$A$28,軽減利率!$C$27,IF(P42&lt;=軽減利率!$A$29,軽減利率!$C$28,IF(P42&lt;=軽減利率!$A$30,軽減利率!$C$29,IF(P42&lt;=軽減利率!$A$31,軽減利率!$C$30,IF(P42&lt;=軽減利率!$A$32,軽減利率!$C$31,IF(P42&lt;=軽減利率!$A$33,軽減利率!$C$32,IF(P42&lt;=軽減利率!$A$34,軽減利率!$C$33,IF(P42&lt;=軽減利率!$A$35,軽減利率!$C$34,IF(P42&lt;=軽減利率!$A$36,軽減利率!$C$35,""))))))))))))))))))))))))))))))</f>
        <v/>
      </c>
    </row>
    <row r="43" spans="13:27" x14ac:dyDescent="0.15">
      <c r="M43" s="61">
        <f>入力!N43</f>
        <v>0</v>
      </c>
      <c r="N43" s="62">
        <f>入力!O43</f>
        <v>0</v>
      </c>
      <c r="O43" s="54">
        <f t="shared" si="6"/>
        <v>0</v>
      </c>
      <c r="P43" s="59">
        <f t="shared" si="1"/>
        <v>0</v>
      </c>
      <c r="Q43" s="69" t="str">
        <f t="shared" si="11"/>
        <v/>
      </c>
      <c r="R43" s="17">
        <f t="shared" si="2"/>
        <v>0</v>
      </c>
      <c r="S43" s="60">
        <f t="shared" si="3"/>
        <v>0</v>
      </c>
      <c r="T43" s="17">
        <f t="shared" si="4"/>
        <v>0</v>
      </c>
      <c r="U43" s="17">
        <f t="shared" si="8"/>
        <v>0</v>
      </c>
      <c r="V43" s="25">
        <f t="shared" si="12"/>
        <v>0</v>
      </c>
      <c r="W43" s="44">
        <f t="shared" si="5"/>
        <v>14.6</v>
      </c>
      <c r="X43" s="17">
        <f t="shared" si="9"/>
        <v>0</v>
      </c>
      <c r="Z43" s="45">
        <f>IF($L$2="-",軽減利率!$F$2,IF(P43&lt;=軽減利率!$E$3,軽減利率!$F$2,IF(P43&lt;=軽減利率!$E$4,軽減利率!$F$3,IF(P43&lt;=軽減利率!$E$5,軽減利率!$F$4,IF(P43&lt;=軽減利率!$E$6,軽減利率!$F$5,IF(P43&lt;=軽減利率!$E$7,軽減利率!$F$6,IF(P43&lt;=軽減利率!$E$8,軽減利率!$F$7,IF(P43&lt;=軽減利率!$E$9,軽減利率!$F$8,IF(P43&lt;=軽減利率!$E$10,軽減利率!$F$9,IF(P43&lt;=軽減利率!$E$11,軽減利率!$F$10,IF(P43&lt;=軽減利率!$E$12,軽減利率!$F$11,IF(P43&lt;=軽減利率!$E$13,軽減利率!$F$12,IF(P43&lt;=軽減利率!$E$14,軽減利率!$F$13,IF(P43&lt;=軽減利率!$E$15,軽減利率!$F$14,IF(P43&lt;=軽減利率!$E$16,軽減利率!$F$15,IF(P43&lt;=軽減利率!$E$17,軽減利率!$F$16,IF(P43&lt;=軽減利率!$E$18,軽減利率!$F$17,IF(P43&lt;=軽減利率!$E$19,軽減利率!$F$18,IF(P43&lt;=軽減利率!$E$20,軽減利率!$F$19,IF(P43&lt;=軽減利率!$E$21,軽減利率!$F$20,IF(P43&lt;=軽減利率!$E$22,軽減利率!$F$21,IF(P43&lt;=軽減利率!$E$23,軽減利率!$F$22,IF(P43&lt;=軽減利率!$E$24,軽減利率!$F$23,IF(P43&lt;=軽減利率!$E$25,軽減利率!$F$24,IF(P43&lt;=軽減利率!$E$26,軽減利率!$F$25,IF(P43&lt;=軽減利率!$E$27,軽減利率!$F$26,IF(P43&lt;=軽減利率!$E$28,軽減利率!$F$27,IF(P43&lt;=軽減利率!$E$29,軽減利率!$F$28,IF(P43&lt;=軽減利率!$E$30,軽減利率!$F$29,IF(P43&lt;=軽減利率!$E$31,軽減利率!$F$30,IF(P43&lt;=軽減利率!$E$32,軽減利率!$F$31,IF(P43&lt;=軽減利率!$E$33,軽減利率!$F$32,IF(P43&lt;=軽減利率!$E$34,軽減利率!$F$33,IF(P43&lt;=軽減利率!$E$35,軽減利率!$F$34,IF(P43&lt;=軽減利率!$E$36,軽減利率!$F$35,軽減利率!$F$36)))))))))))))))))))))))))))))))))))</f>
        <v>14.6</v>
      </c>
      <c r="AA43" s="71" t="str">
        <f>IF($L$2="-","",IF(P43&lt;=軽減利率!$A$8,軽減利率!$B$7,IF(P43&lt;=軽減利率!$A$9,軽減利率!$C$8,IF(P43&lt;=軽減利率!$A$10,軽減利率!$C$9,IF(P43&lt;=軽減利率!$A$11,軽減利率!$C$10,IF(P43&lt;=軽減利率!$A$12,軽減利率!$C$11,IF(P43&lt;=軽減利率!$A$13,軽減利率!$C$12,IF(P43&lt;=軽減利率!$A$14,軽減利率!$C$13,IF(P43&lt;=軽減利率!$A$15,軽減利率!$C$14,IF(P43&lt;=軽減利率!$A$16,軽減利率!$C$15,IF(P43&lt;=軽減利率!$A$17,軽減利率!$C$16,IF(P43&lt;=軽減利率!$A$18,軽減利率!$C$17,IF(P43&lt;=軽減利率!$A$19,軽減利率!$C$18,IF(P43&lt;=軽減利率!$A$20,軽減利率!$C$19,IF(P43&lt;=軽減利率!$A$21,軽減利率!$C$20,IF(P43&lt;=軽減利率!$A$22,軽減利率!$C$21,IF(P43&lt;=軽減利率!$A$23,軽減利率!$C$22,IF(P43&lt;=軽減利率!$A$24,軽減利率!$C$23,IF(P43&lt;=軽減利率!$A$25,軽減利率!$C$24,IF(P43&lt;=軽減利率!$A$26,軽減利率!$C$25,IF(P43&lt;=軽減利率!$A$27,軽減利率!$C$26,IF(P43&lt;=軽減利率!$A$28,軽減利率!$C$27,IF(P43&lt;=軽減利率!$A$29,軽減利率!$C$28,IF(P43&lt;=軽減利率!$A$30,軽減利率!$C$29,IF(P43&lt;=軽減利率!$A$31,軽減利率!$C$30,IF(P43&lt;=軽減利率!$A$32,軽減利率!$C$31,IF(P43&lt;=軽減利率!$A$33,軽減利率!$C$32,IF(P43&lt;=軽減利率!$A$34,軽減利率!$C$33,IF(P43&lt;=軽減利率!$A$35,軽減利率!$C$34,IF(P43&lt;=軽減利率!$A$36,軽減利率!$C$35,""))))))))))))))))))))))))))))))</f>
        <v/>
      </c>
    </row>
    <row r="44" spans="13:27" x14ac:dyDescent="0.15">
      <c r="M44" s="61">
        <f>入力!N44</f>
        <v>0</v>
      </c>
      <c r="N44" s="62">
        <f>入力!O44</f>
        <v>0</v>
      </c>
      <c r="O44" s="54">
        <f t="shared" si="6"/>
        <v>0</v>
      </c>
      <c r="P44" s="59">
        <f t="shared" si="1"/>
        <v>0</v>
      </c>
      <c r="Q44" s="69" t="str">
        <f t="shared" si="11"/>
        <v/>
      </c>
      <c r="R44" s="17">
        <f t="shared" si="2"/>
        <v>0</v>
      </c>
      <c r="S44" s="60">
        <f t="shared" si="3"/>
        <v>0</v>
      </c>
      <c r="T44" s="17">
        <f t="shared" si="4"/>
        <v>0</v>
      </c>
      <c r="U44" s="17">
        <f t="shared" si="8"/>
        <v>0</v>
      </c>
      <c r="V44" s="25">
        <f t="shared" si="12"/>
        <v>0</v>
      </c>
      <c r="W44" s="44">
        <f t="shared" si="5"/>
        <v>14.6</v>
      </c>
      <c r="X44" s="17">
        <f t="shared" si="9"/>
        <v>0</v>
      </c>
      <c r="Z44" s="45">
        <f>IF($L$2="-",軽減利率!$F$2,IF(P44&lt;=軽減利率!$E$3,軽減利率!$F$2,IF(P44&lt;=軽減利率!$E$4,軽減利率!$F$3,IF(P44&lt;=軽減利率!$E$5,軽減利率!$F$4,IF(P44&lt;=軽減利率!$E$6,軽減利率!$F$5,IF(P44&lt;=軽減利率!$E$7,軽減利率!$F$6,IF(P44&lt;=軽減利率!$E$8,軽減利率!$F$7,IF(P44&lt;=軽減利率!$E$9,軽減利率!$F$8,IF(P44&lt;=軽減利率!$E$10,軽減利率!$F$9,IF(P44&lt;=軽減利率!$E$11,軽減利率!$F$10,IF(P44&lt;=軽減利率!$E$12,軽減利率!$F$11,IF(P44&lt;=軽減利率!$E$13,軽減利率!$F$12,IF(P44&lt;=軽減利率!$E$14,軽減利率!$F$13,IF(P44&lt;=軽減利率!$E$15,軽減利率!$F$14,IF(P44&lt;=軽減利率!$E$16,軽減利率!$F$15,IF(P44&lt;=軽減利率!$E$17,軽減利率!$F$16,IF(P44&lt;=軽減利率!$E$18,軽減利率!$F$17,IF(P44&lt;=軽減利率!$E$19,軽減利率!$F$18,IF(P44&lt;=軽減利率!$E$20,軽減利率!$F$19,IF(P44&lt;=軽減利率!$E$21,軽減利率!$F$20,IF(P44&lt;=軽減利率!$E$22,軽減利率!$F$21,IF(P44&lt;=軽減利率!$E$23,軽減利率!$F$22,IF(P44&lt;=軽減利率!$E$24,軽減利率!$F$23,IF(P44&lt;=軽減利率!$E$25,軽減利率!$F$24,IF(P44&lt;=軽減利率!$E$26,軽減利率!$F$25,IF(P44&lt;=軽減利率!$E$27,軽減利率!$F$26,IF(P44&lt;=軽減利率!$E$28,軽減利率!$F$27,IF(P44&lt;=軽減利率!$E$29,軽減利率!$F$28,IF(P44&lt;=軽減利率!$E$30,軽減利率!$F$29,IF(P44&lt;=軽減利率!$E$31,軽減利率!$F$30,IF(P44&lt;=軽減利率!$E$32,軽減利率!$F$31,IF(P44&lt;=軽減利率!$E$33,軽減利率!$F$32,IF(P44&lt;=軽減利率!$E$34,軽減利率!$F$33,IF(P44&lt;=軽減利率!$E$35,軽減利率!$F$34,IF(P44&lt;=軽減利率!$E$36,軽減利率!$F$35,軽減利率!$F$36)))))))))))))))))))))))))))))))))))</f>
        <v>14.6</v>
      </c>
      <c r="AA44" s="71" t="str">
        <f>IF($L$2="-","",IF(P44&lt;=軽減利率!$A$8,軽減利率!$B$7,IF(P44&lt;=軽減利率!$A$9,軽減利率!$C$8,IF(P44&lt;=軽減利率!$A$10,軽減利率!$C$9,IF(P44&lt;=軽減利率!$A$11,軽減利率!$C$10,IF(P44&lt;=軽減利率!$A$12,軽減利率!$C$11,IF(P44&lt;=軽減利率!$A$13,軽減利率!$C$12,IF(P44&lt;=軽減利率!$A$14,軽減利率!$C$13,IF(P44&lt;=軽減利率!$A$15,軽減利率!$C$14,IF(P44&lt;=軽減利率!$A$16,軽減利率!$C$15,IF(P44&lt;=軽減利率!$A$17,軽減利率!$C$16,IF(P44&lt;=軽減利率!$A$18,軽減利率!$C$17,IF(P44&lt;=軽減利率!$A$19,軽減利率!$C$18,IF(P44&lt;=軽減利率!$A$20,軽減利率!$C$19,IF(P44&lt;=軽減利率!$A$21,軽減利率!$C$20,IF(P44&lt;=軽減利率!$A$22,軽減利率!$C$21,IF(P44&lt;=軽減利率!$A$23,軽減利率!$C$22,IF(P44&lt;=軽減利率!$A$24,軽減利率!$C$23,IF(P44&lt;=軽減利率!$A$25,軽減利率!$C$24,IF(P44&lt;=軽減利率!$A$26,軽減利率!$C$25,IF(P44&lt;=軽減利率!$A$27,軽減利率!$C$26,IF(P44&lt;=軽減利率!$A$28,軽減利率!$C$27,IF(P44&lt;=軽減利率!$A$29,軽減利率!$C$28,IF(P44&lt;=軽減利率!$A$30,軽減利率!$C$29,IF(P44&lt;=軽減利率!$A$31,軽減利率!$C$30,IF(P44&lt;=軽減利率!$A$32,軽減利率!$C$31,IF(P44&lt;=軽減利率!$A$33,軽減利率!$C$32,IF(P44&lt;=軽減利率!$A$34,軽減利率!$C$33,IF(P44&lt;=軽減利率!$A$35,軽減利率!$C$34,IF(P44&lt;=軽減利率!$A$36,軽減利率!$C$35,""))))))))))))))))))))))))))))))</f>
        <v/>
      </c>
    </row>
    <row r="45" spans="13:27" x14ac:dyDescent="0.15">
      <c r="M45" s="61">
        <f>入力!N45</f>
        <v>0</v>
      </c>
      <c r="N45" s="62">
        <f>入力!O45</f>
        <v>0</v>
      </c>
      <c r="O45" s="54">
        <f t="shared" si="6"/>
        <v>0</v>
      </c>
      <c r="P45" s="59">
        <f t="shared" si="1"/>
        <v>0</v>
      </c>
      <c r="Q45" s="69" t="str">
        <f t="shared" si="11"/>
        <v/>
      </c>
      <c r="R45" s="17">
        <f t="shared" si="2"/>
        <v>0</v>
      </c>
      <c r="S45" s="60">
        <f t="shared" si="3"/>
        <v>0</v>
      </c>
      <c r="T45" s="17">
        <f t="shared" si="4"/>
        <v>0</v>
      </c>
      <c r="U45" s="17">
        <f t="shared" si="8"/>
        <v>0</v>
      </c>
      <c r="V45" s="25">
        <f t="shared" si="12"/>
        <v>0</v>
      </c>
      <c r="W45" s="44">
        <f t="shared" si="5"/>
        <v>14.6</v>
      </c>
      <c r="X45" s="17">
        <f t="shared" si="9"/>
        <v>0</v>
      </c>
      <c r="Z45" s="45">
        <f>IF($L$2="-",軽減利率!$F$2,IF(P45&lt;=軽減利率!$E$3,軽減利率!$F$2,IF(P45&lt;=軽減利率!$E$4,軽減利率!$F$3,IF(P45&lt;=軽減利率!$E$5,軽減利率!$F$4,IF(P45&lt;=軽減利率!$E$6,軽減利率!$F$5,IF(P45&lt;=軽減利率!$E$7,軽減利率!$F$6,IF(P45&lt;=軽減利率!$E$8,軽減利率!$F$7,IF(P45&lt;=軽減利率!$E$9,軽減利率!$F$8,IF(P45&lt;=軽減利率!$E$10,軽減利率!$F$9,IF(P45&lt;=軽減利率!$E$11,軽減利率!$F$10,IF(P45&lt;=軽減利率!$E$12,軽減利率!$F$11,IF(P45&lt;=軽減利率!$E$13,軽減利率!$F$12,IF(P45&lt;=軽減利率!$E$14,軽減利率!$F$13,IF(P45&lt;=軽減利率!$E$15,軽減利率!$F$14,IF(P45&lt;=軽減利率!$E$16,軽減利率!$F$15,IF(P45&lt;=軽減利率!$E$17,軽減利率!$F$16,IF(P45&lt;=軽減利率!$E$18,軽減利率!$F$17,IF(P45&lt;=軽減利率!$E$19,軽減利率!$F$18,IF(P45&lt;=軽減利率!$E$20,軽減利率!$F$19,IF(P45&lt;=軽減利率!$E$21,軽減利率!$F$20,IF(P45&lt;=軽減利率!$E$22,軽減利率!$F$21,IF(P45&lt;=軽減利率!$E$23,軽減利率!$F$22,IF(P45&lt;=軽減利率!$E$24,軽減利率!$F$23,IF(P45&lt;=軽減利率!$E$25,軽減利率!$F$24,IF(P45&lt;=軽減利率!$E$26,軽減利率!$F$25,IF(P45&lt;=軽減利率!$E$27,軽減利率!$F$26,IF(P45&lt;=軽減利率!$E$28,軽減利率!$F$27,IF(P45&lt;=軽減利率!$E$29,軽減利率!$F$28,IF(P45&lt;=軽減利率!$E$30,軽減利率!$F$29,IF(P45&lt;=軽減利率!$E$31,軽減利率!$F$30,IF(P45&lt;=軽減利率!$E$32,軽減利率!$F$31,IF(P45&lt;=軽減利率!$E$33,軽減利率!$F$32,IF(P45&lt;=軽減利率!$E$34,軽減利率!$F$33,IF(P45&lt;=軽減利率!$E$35,軽減利率!$F$34,IF(P45&lt;=軽減利率!$E$36,軽減利率!$F$35,軽減利率!$F$36)))))))))))))))))))))))))))))))))))</f>
        <v>14.6</v>
      </c>
      <c r="AA45" s="71" t="str">
        <f>IF($L$2="-","",IF(P45&lt;=軽減利率!$A$8,軽減利率!$B$7,IF(P45&lt;=軽減利率!$A$9,軽減利率!$C$8,IF(P45&lt;=軽減利率!$A$10,軽減利率!$C$9,IF(P45&lt;=軽減利率!$A$11,軽減利率!$C$10,IF(P45&lt;=軽減利率!$A$12,軽減利率!$C$11,IF(P45&lt;=軽減利率!$A$13,軽減利率!$C$12,IF(P45&lt;=軽減利率!$A$14,軽減利率!$C$13,IF(P45&lt;=軽減利率!$A$15,軽減利率!$C$14,IF(P45&lt;=軽減利率!$A$16,軽減利率!$C$15,IF(P45&lt;=軽減利率!$A$17,軽減利率!$C$16,IF(P45&lt;=軽減利率!$A$18,軽減利率!$C$17,IF(P45&lt;=軽減利率!$A$19,軽減利率!$C$18,IF(P45&lt;=軽減利率!$A$20,軽減利率!$C$19,IF(P45&lt;=軽減利率!$A$21,軽減利率!$C$20,IF(P45&lt;=軽減利率!$A$22,軽減利率!$C$21,IF(P45&lt;=軽減利率!$A$23,軽減利率!$C$22,IF(P45&lt;=軽減利率!$A$24,軽減利率!$C$23,IF(P45&lt;=軽減利率!$A$25,軽減利率!$C$24,IF(P45&lt;=軽減利率!$A$26,軽減利率!$C$25,IF(P45&lt;=軽減利率!$A$27,軽減利率!$C$26,IF(P45&lt;=軽減利率!$A$28,軽減利率!$C$27,IF(P45&lt;=軽減利率!$A$29,軽減利率!$C$28,IF(P45&lt;=軽減利率!$A$30,軽減利率!$C$29,IF(P45&lt;=軽減利率!$A$31,軽減利率!$C$30,IF(P45&lt;=軽減利率!$A$32,軽減利率!$C$31,IF(P45&lt;=軽減利率!$A$33,軽減利率!$C$32,IF(P45&lt;=軽減利率!$A$34,軽減利率!$C$33,IF(P45&lt;=軽減利率!$A$35,軽減利率!$C$34,IF(P45&lt;=軽減利率!$A$36,軽減利率!$C$35,""))))))))))))))))))))))))))))))</f>
        <v/>
      </c>
    </row>
    <row r="46" spans="13:27" x14ac:dyDescent="0.15">
      <c r="M46" s="61">
        <f>入力!N46</f>
        <v>0</v>
      </c>
      <c r="N46" s="62">
        <f>入力!O46</f>
        <v>0</v>
      </c>
      <c r="O46" s="54">
        <f t="shared" si="6"/>
        <v>0</v>
      </c>
      <c r="P46" s="59">
        <f t="shared" si="1"/>
        <v>0</v>
      </c>
      <c r="Q46" s="69" t="str">
        <f t="shared" si="11"/>
        <v/>
      </c>
      <c r="R46" s="17">
        <f t="shared" si="2"/>
        <v>0</v>
      </c>
      <c r="S46" s="60">
        <f t="shared" si="3"/>
        <v>0</v>
      </c>
      <c r="T46" s="17">
        <f t="shared" si="4"/>
        <v>0</v>
      </c>
      <c r="U46" s="17">
        <f t="shared" si="8"/>
        <v>0</v>
      </c>
      <c r="V46" s="25">
        <f t="shared" si="12"/>
        <v>0</v>
      </c>
      <c r="W46" s="44">
        <f t="shared" si="5"/>
        <v>14.6</v>
      </c>
      <c r="X46" s="17">
        <f t="shared" si="9"/>
        <v>0</v>
      </c>
      <c r="Z46" s="45">
        <f>IF($L$2="-",軽減利率!$F$2,IF(P46&lt;=軽減利率!$E$3,軽減利率!$F$2,IF(P46&lt;=軽減利率!$E$4,軽減利率!$F$3,IF(P46&lt;=軽減利率!$E$5,軽減利率!$F$4,IF(P46&lt;=軽減利率!$E$6,軽減利率!$F$5,IF(P46&lt;=軽減利率!$E$7,軽減利率!$F$6,IF(P46&lt;=軽減利率!$E$8,軽減利率!$F$7,IF(P46&lt;=軽減利率!$E$9,軽減利率!$F$8,IF(P46&lt;=軽減利率!$E$10,軽減利率!$F$9,IF(P46&lt;=軽減利率!$E$11,軽減利率!$F$10,IF(P46&lt;=軽減利率!$E$12,軽減利率!$F$11,IF(P46&lt;=軽減利率!$E$13,軽減利率!$F$12,IF(P46&lt;=軽減利率!$E$14,軽減利率!$F$13,IF(P46&lt;=軽減利率!$E$15,軽減利率!$F$14,IF(P46&lt;=軽減利率!$E$16,軽減利率!$F$15,IF(P46&lt;=軽減利率!$E$17,軽減利率!$F$16,IF(P46&lt;=軽減利率!$E$18,軽減利率!$F$17,IF(P46&lt;=軽減利率!$E$19,軽減利率!$F$18,IF(P46&lt;=軽減利率!$E$20,軽減利率!$F$19,IF(P46&lt;=軽減利率!$E$21,軽減利率!$F$20,IF(P46&lt;=軽減利率!$E$22,軽減利率!$F$21,IF(P46&lt;=軽減利率!$E$23,軽減利率!$F$22,IF(P46&lt;=軽減利率!$E$24,軽減利率!$F$23,IF(P46&lt;=軽減利率!$E$25,軽減利率!$F$24,IF(P46&lt;=軽減利率!$E$26,軽減利率!$F$25,IF(P46&lt;=軽減利率!$E$27,軽減利率!$F$26,IF(P46&lt;=軽減利率!$E$28,軽減利率!$F$27,IF(P46&lt;=軽減利率!$E$29,軽減利率!$F$28,IF(P46&lt;=軽減利率!$E$30,軽減利率!$F$29,IF(P46&lt;=軽減利率!$E$31,軽減利率!$F$30,IF(P46&lt;=軽減利率!$E$32,軽減利率!$F$31,IF(P46&lt;=軽減利率!$E$33,軽減利率!$F$32,IF(P46&lt;=軽減利率!$E$34,軽減利率!$F$33,IF(P46&lt;=軽減利率!$E$35,軽減利率!$F$34,IF(P46&lt;=軽減利率!$E$36,軽減利率!$F$35,軽減利率!$F$36)))))))))))))))))))))))))))))))))))</f>
        <v>14.6</v>
      </c>
      <c r="AA46" s="71" t="str">
        <f>IF($L$2="-","",IF(P46&lt;=軽減利率!$A$8,軽減利率!$B$7,IF(P46&lt;=軽減利率!$A$9,軽減利率!$C$8,IF(P46&lt;=軽減利率!$A$10,軽減利率!$C$9,IF(P46&lt;=軽減利率!$A$11,軽減利率!$C$10,IF(P46&lt;=軽減利率!$A$12,軽減利率!$C$11,IF(P46&lt;=軽減利率!$A$13,軽減利率!$C$12,IF(P46&lt;=軽減利率!$A$14,軽減利率!$C$13,IF(P46&lt;=軽減利率!$A$15,軽減利率!$C$14,IF(P46&lt;=軽減利率!$A$16,軽減利率!$C$15,IF(P46&lt;=軽減利率!$A$17,軽減利率!$C$16,IF(P46&lt;=軽減利率!$A$18,軽減利率!$C$17,IF(P46&lt;=軽減利率!$A$19,軽減利率!$C$18,IF(P46&lt;=軽減利率!$A$20,軽減利率!$C$19,IF(P46&lt;=軽減利率!$A$21,軽減利率!$C$20,IF(P46&lt;=軽減利率!$A$22,軽減利率!$C$21,IF(P46&lt;=軽減利率!$A$23,軽減利率!$C$22,IF(P46&lt;=軽減利率!$A$24,軽減利率!$C$23,IF(P46&lt;=軽減利率!$A$25,軽減利率!$C$24,IF(P46&lt;=軽減利率!$A$26,軽減利率!$C$25,IF(P46&lt;=軽減利率!$A$27,軽減利率!$C$26,IF(P46&lt;=軽減利率!$A$28,軽減利率!$C$27,IF(P46&lt;=軽減利率!$A$29,軽減利率!$C$28,IF(P46&lt;=軽減利率!$A$30,軽減利率!$C$29,IF(P46&lt;=軽減利率!$A$31,軽減利率!$C$30,IF(P46&lt;=軽減利率!$A$32,軽減利率!$C$31,IF(P46&lt;=軽減利率!$A$33,軽減利率!$C$32,IF(P46&lt;=軽減利率!$A$34,軽減利率!$C$33,IF(P46&lt;=軽減利率!$A$35,軽減利率!$C$34,IF(P46&lt;=軽減利率!$A$36,軽減利率!$C$35,""))))))))))))))))))))))))))))))</f>
        <v/>
      </c>
    </row>
    <row r="47" spans="13:27" x14ac:dyDescent="0.15">
      <c r="M47" s="61">
        <f>入力!N47</f>
        <v>0</v>
      </c>
      <c r="N47" s="62">
        <f>入力!O47</f>
        <v>0</v>
      </c>
      <c r="O47" s="54">
        <f t="shared" si="6"/>
        <v>0</v>
      </c>
      <c r="P47" s="59">
        <f t="shared" si="1"/>
        <v>0</v>
      </c>
      <c r="Q47" s="69" t="str">
        <f t="shared" si="11"/>
        <v/>
      </c>
      <c r="R47" s="17">
        <f t="shared" si="2"/>
        <v>0</v>
      </c>
      <c r="S47" s="60">
        <f t="shared" si="3"/>
        <v>0</v>
      </c>
      <c r="T47" s="17">
        <f t="shared" si="4"/>
        <v>0</v>
      </c>
      <c r="U47" s="17">
        <f t="shared" si="8"/>
        <v>0</v>
      </c>
      <c r="V47" s="25">
        <f t="shared" si="12"/>
        <v>0</v>
      </c>
      <c r="W47" s="44">
        <f t="shared" si="5"/>
        <v>14.6</v>
      </c>
      <c r="X47" s="17">
        <f t="shared" si="9"/>
        <v>0</v>
      </c>
      <c r="Z47" s="45">
        <f>IF($L$2="-",軽減利率!$F$2,IF(P47&lt;=軽減利率!$E$3,軽減利率!$F$2,IF(P47&lt;=軽減利率!$E$4,軽減利率!$F$3,IF(P47&lt;=軽減利率!$E$5,軽減利率!$F$4,IF(P47&lt;=軽減利率!$E$6,軽減利率!$F$5,IF(P47&lt;=軽減利率!$E$7,軽減利率!$F$6,IF(P47&lt;=軽減利率!$E$8,軽減利率!$F$7,IF(P47&lt;=軽減利率!$E$9,軽減利率!$F$8,IF(P47&lt;=軽減利率!$E$10,軽減利率!$F$9,IF(P47&lt;=軽減利率!$E$11,軽減利率!$F$10,IF(P47&lt;=軽減利率!$E$12,軽減利率!$F$11,IF(P47&lt;=軽減利率!$E$13,軽減利率!$F$12,IF(P47&lt;=軽減利率!$E$14,軽減利率!$F$13,IF(P47&lt;=軽減利率!$E$15,軽減利率!$F$14,IF(P47&lt;=軽減利率!$E$16,軽減利率!$F$15,IF(P47&lt;=軽減利率!$E$17,軽減利率!$F$16,IF(P47&lt;=軽減利率!$E$18,軽減利率!$F$17,IF(P47&lt;=軽減利率!$E$19,軽減利率!$F$18,IF(P47&lt;=軽減利率!$E$20,軽減利率!$F$19,IF(P47&lt;=軽減利率!$E$21,軽減利率!$F$20,IF(P47&lt;=軽減利率!$E$22,軽減利率!$F$21,IF(P47&lt;=軽減利率!$E$23,軽減利率!$F$22,IF(P47&lt;=軽減利率!$E$24,軽減利率!$F$23,IF(P47&lt;=軽減利率!$E$25,軽減利率!$F$24,IF(P47&lt;=軽減利率!$E$26,軽減利率!$F$25,IF(P47&lt;=軽減利率!$E$27,軽減利率!$F$26,IF(P47&lt;=軽減利率!$E$28,軽減利率!$F$27,IF(P47&lt;=軽減利率!$E$29,軽減利率!$F$28,IF(P47&lt;=軽減利率!$E$30,軽減利率!$F$29,IF(P47&lt;=軽減利率!$E$31,軽減利率!$F$30,IF(P47&lt;=軽減利率!$E$32,軽減利率!$F$31,IF(P47&lt;=軽減利率!$E$33,軽減利率!$F$32,IF(P47&lt;=軽減利率!$E$34,軽減利率!$F$33,IF(P47&lt;=軽減利率!$E$35,軽減利率!$F$34,IF(P47&lt;=軽減利率!$E$36,軽減利率!$F$35,軽減利率!$F$36)))))))))))))))))))))))))))))))))))</f>
        <v>14.6</v>
      </c>
      <c r="AA47" s="71" t="str">
        <f>IF($L$2="-","",IF(P47&lt;=軽減利率!$A$8,軽減利率!$B$7,IF(P47&lt;=軽減利率!$A$9,軽減利率!$C$8,IF(P47&lt;=軽減利率!$A$10,軽減利率!$C$9,IF(P47&lt;=軽減利率!$A$11,軽減利率!$C$10,IF(P47&lt;=軽減利率!$A$12,軽減利率!$C$11,IF(P47&lt;=軽減利率!$A$13,軽減利率!$C$12,IF(P47&lt;=軽減利率!$A$14,軽減利率!$C$13,IF(P47&lt;=軽減利率!$A$15,軽減利率!$C$14,IF(P47&lt;=軽減利率!$A$16,軽減利率!$C$15,IF(P47&lt;=軽減利率!$A$17,軽減利率!$C$16,IF(P47&lt;=軽減利率!$A$18,軽減利率!$C$17,IF(P47&lt;=軽減利率!$A$19,軽減利率!$C$18,IF(P47&lt;=軽減利率!$A$20,軽減利率!$C$19,IF(P47&lt;=軽減利率!$A$21,軽減利率!$C$20,IF(P47&lt;=軽減利率!$A$22,軽減利率!$C$21,IF(P47&lt;=軽減利率!$A$23,軽減利率!$C$22,IF(P47&lt;=軽減利率!$A$24,軽減利率!$C$23,IF(P47&lt;=軽減利率!$A$25,軽減利率!$C$24,IF(P47&lt;=軽減利率!$A$26,軽減利率!$C$25,IF(P47&lt;=軽減利率!$A$27,軽減利率!$C$26,IF(P47&lt;=軽減利率!$A$28,軽減利率!$C$27,IF(P47&lt;=軽減利率!$A$29,軽減利率!$C$28,IF(P47&lt;=軽減利率!$A$30,軽減利率!$C$29,IF(P47&lt;=軽減利率!$A$31,軽減利率!$C$30,IF(P47&lt;=軽減利率!$A$32,軽減利率!$C$31,IF(P47&lt;=軽減利率!$A$33,軽減利率!$C$32,IF(P47&lt;=軽減利率!$A$34,軽減利率!$C$33,IF(P47&lt;=軽減利率!$A$35,軽減利率!$C$34,IF(P47&lt;=軽減利率!$A$36,軽減利率!$C$35,""))))))))))))))))))))))))))))))</f>
        <v/>
      </c>
    </row>
    <row r="48" spans="13:27" x14ac:dyDescent="0.15">
      <c r="M48" s="61">
        <f>入力!N48</f>
        <v>0</v>
      </c>
      <c r="N48" s="62">
        <f>入力!O48</f>
        <v>0</v>
      </c>
      <c r="O48" s="54">
        <f t="shared" si="6"/>
        <v>0</v>
      </c>
      <c r="P48" s="59">
        <f t="shared" si="1"/>
        <v>0</v>
      </c>
      <c r="Q48" s="69" t="str">
        <f t="shared" si="11"/>
        <v/>
      </c>
      <c r="R48" s="17">
        <f t="shared" si="2"/>
        <v>0</v>
      </c>
      <c r="S48" s="60">
        <f t="shared" si="3"/>
        <v>0</v>
      </c>
      <c r="T48" s="17">
        <f t="shared" si="4"/>
        <v>0</v>
      </c>
      <c r="U48" s="17">
        <f t="shared" si="8"/>
        <v>0</v>
      </c>
      <c r="V48" s="25">
        <f t="shared" si="12"/>
        <v>0</v>
      </c>
      <c r="W48" s="44">
        <f t="shared" si="5"/>
        <v>14.6</v>
      </c>
      <c r="X48" s="17">
        <f t="shared" si="9"/>
        <v>0</v>
      </c>
      <c r="Z48" s="45">
        <f>IF($L$2="-",軽減利率!$F$2,IF(P48&lt;=軽減利率!$E$3,軽減利率!$F$2,IF(P48&lt;=軽減利率!$E$4,軽減利率!$F$3,IF(P48&lt;=軽減利率!$E$5,軽減利率!$F$4,IF(P48&lt;=軽減利率!$E$6,軽減利率!$F$5,IF(P48&lt;=軽減利率!$E$7,軽減利率!$F$6,IF(P48&lt;=軽減利率!$E$8,軽減利率!$F$7,IF(P48&lt;=軽減利率!$E$9,軽減利率!$F$8,IF(P48&lt;=軽減利率!$E$10,軽減利率!$F$9,IF(P48&lt;=軽減利率!$E$11,軽減利率!$F$10,IF(P48&lt;=軽減利率!$E$12,軽減利率!$F$11,IF(P48&lt;=軽減利率!$E$13,軽減利率!$F$12,IF(P48&lt;=軽減利率!$E$14,軽減利率!$F$13,IF(P48&lt;=軽減利率!$E$15,軽減利率!$F$14,IF(P48&lt;=軽減利率!$E$16,軽減利率!$F$15,IF(P48&lt;=軽減利率!$E$17,軽減利率!$F$16,IF(P48&lt;=軽減利率!$E$18,軽減利率!$F$17,IF(P48&lt;=軽減利率!$E$19,軽減利率!$F$18,IF(P48&lt;=軽減利率!$E$20,軽減利率!$F$19,IF(P48&lt;=軽減利率!$E$21,軽減利率!$F$20,IF(P48&lt;=軽減利率!$E$22,軽減利率!$F$21,IF(P48&lt;=軽減利率!$E$23,軽減利率!$F$22,IF(P48&lt;=軽減利率!$E$24,軽減利率!$F$23,IF(P48&lt;=軽減利率!$E$25,軽減利率!$F$24,IF(P48&lt;=軽減利率!$E$26,軽減利率!$F$25,IF(P48&lt;=軽減利率!$E$27,軽減利率!$F$26,IF(P48&lt;=軽減利率!$E$28,軽減利率!$F$27,IF(P48&lt;=軽減利率!$E$29,軽減利率!$F$28,IF(P48&lt;=軽減利率!$E$30,軽減利率!$F$29,IF(P48&lt;=軽減利率!$E$31,軽減利率!$F$30,IF(P48&lt;=軽減利率!$E$32,軽減利率!$F$31,IF(P48&lt;=軽減利率!$E$33,軽減利率!$F$32,IF(P48&lt;=軽減利率!$E$34,軽減利率!$F$33,IF(P48&lt;=軽減利率!$E$35,軽減利率!$F$34,IF(P48&lt;=軽減利率!$E$36,軽減利率!$F$35,軽減利率!$F$36)))))))))))))))))))))))))))))))))))</f>
        <v>14.6</v>
      </c>
      <c r="AA48" s="71" t="str">
        <f>IF($L$2="-","",IF(P48&lt;=軽減利率!$A$8,軽減利率!$B$7,IF(P48&lt;=軽減利率!$A$9,軽減利率!$C$8,IF(P48&lt;=軽減利率!$A$10,軽減利率!$C$9,IF(P48&lt;=軽減利率!$A$11,軽減利率!$C$10,IF(P48&lt;=軽減利率!$A$12,軽減利率!$C$11,IF(P48&lt;=軽減利率!$A$13,軽減利率!$C$12,IF(P48&lt;=軽減利率!$A$14,軽減利率!$C$13,IF(P48&lt;=軽減利率!$A$15,軽減利率!$C$14,IF(P48&lt;=軽減利率!$A$16,軽減利率!$C$15,IF(P48&lt;=軽減利率!$A$17,軽減利率!$C$16,IF(P48&lt;=軽減利率!$A$18,軽減利率!$C$17,IF(P48&lt;=軽減利率!$A$19,軽減利率!$C$18,IF(P48&lt;=軽減利率!$A$20,軽減利率!$C$19,IF(P48&lt;=軽減利率!$A$21,軽減利率!$C$20,IF(P48&lt;=軽減利率!$A$22,軽減利率!$C$21,IF(P48&lt;=軽減利率!$A$23,軽減利率!$C$22,IF(P48&lt;=軽減利率!$A$24,軽減利率!$C$23,IF(P48&lt;=軽減利率!$A$25,軽減利率!$C$24,IF(P48&lt;=軽減利率!$A$26,軽減利率!$C$25,IF(P48&lt;=軽減利率!$A$27,軽減利率!$C$26,IF(P48&lt;=軽減利率!$A$28,軽減利率!$C$27,IF(P48&lt;=軽減利率!$A$29,軽減利率!$C$28,IF(P48&lt;=軽減利率!$A$30,軽減利率!$C$29,IF(P48&lt;=軽減利率!$A$31,軽減利率!$C$30,IF(P48&lt;=軽減利率!$A$32,軽減利率!$C$31,IF(P48&lt;=軽減利率!$A$33,軽減利率!$C$32,IF(P48&lt;=軽減利率!$A$34,軽減利率!$C$33,IF(P48&lt;=軽減利率!$A$35,軽減利率!$C$34,IF(P48&lt;=軽減利率!$A$36,軽減利率!$C$35,""))))))))))))))))))))))))))))))</f>
        <v/>
      </c>
    </row>
    <row r="49" spans="13:27" x14ac:dyDescent="0.15">
      <c r="M49" s="61">
        <f>入力!N49</f>
        <v>0</v>
      </c>
      <c r="N49" s="62">
        <f>入力!O49</f>
        <v>0</v>
      </c>
      <c r="O49" s="54">
        <f t="shared" si="6"/>
        <v>0</v>
      </c>
      <c r="P49" s="59">
        <f t="shared" si="1"/>
        <v>0</v>
      </c>
      <c r="Q49" s="69" t="str">
        <f t="shared" si="11"/>
        <v/>
      </c>
      <c r="R49" s="17">
        <f t="shared" si="2"/>
        <v>0</v>
      </c>
      <c r="S49" s="60">
        <f t="shared" si="3"/>
        <v>0</v>
      </c>
      <c r="T49" s="17">
        <f t="shared" si="4"/>
        <v>0</v>
      </c>
      <c r="U49" s="17">
        <f t="shared" si="8"/>
        <v>0</v>
      </c>
      <c r="V49" s="25">
        <f t="shared" si="12"/>
        <v>0</v>
      </c>
      <c r="W49" s="44">
        <f t="shared" si="5"/>
        <v>14.6</v>
      </c>
      <c r="X49" s="17">
        <f t="shared" si="9"/>
        <v>0</v>
      </c>
      <c r="Z49" s="45">
        <f>IF($L$2="-",軽減利率!$F$2,IF(P49&lt;=軽減利率!$E$3,軽減利率!$F$2,IF(P49&lt;=軽減利率!$E$4,軽減利率!$F$3,IF(P49&lt;=軽減利率!$E$5,軽減利率!$F$4,IF(P49&lt;=軽減利率!$E$6,軽減利率!$F$5,IF(P49&lt;=軽減利率!$E$7,軽減利率!$F$6,IF(P49&lt;=軽減利率!$E$8,軽減利率!$F$7,IF(P49&lt;=軽減利率!$E$9,軽減利率!$F$8,IF(P49&lt;=軽減利率!$E$10,軽減利率!$F$9,IF(P49&lt;=軽減利率!$E$11,軽減利率!$F$10,IF(P49&lt;=軽減利率!$E$12,軽減利率!$F$11,IF(P49&lt;=軽減利率!$E$13,軽減利率!$F$12,IF(P49&lt;=軽減利率!$E$14,軽減利率!$F$13,IF(P49&lt;=軽減利率!$E$15,軽減利率!$F$14,IF(P49&lt;=軽減利率!$E$16,軽減利率!$F$15,IF(P49&lt;=軽減利率!$E$17,軽減利率!$F$16,IF(P49&lt;=軽減利率!$E$18,軽減利率!$F$17,IF(P49&lt;=軽減利率!$E$19,軽減利率!$F$18,IF(P49&lt;=軽減利率!$E$20,軽減利率!$F$19,IF(P49&lt;=軽減利率!$E$21,軽減利率!$F$20,IF(P49&lt;=軽減利率!$E$22,軽減利率!$F$21,IF(P49&lt;=軽減利率!$E$23,軽減利率!$F$22,IF(P49&lt;=軽減利率!$E$24,軽減利率!$F$23,IF(P49&lt;=軽減利率!$E$25,軽減利率!$F$24,IF(P49&lt;=軽減利率!$E$26,軽減利率!$F$25,IF(P49&lt;=軽減利率!$E$27,軽減利率!$F$26,IF(P49&lt;=軽減利率!$E$28,軽減利率!$F$27,IF(P49&lt;=軽減利率!$E$29,軽減利率!$F$28,IF(P49&lt;=軽減利率!$E$30,軽減利率!$F$29,IF(P49&lt;=軽減利率!$E$31,軽減利率!$F$30,IF(P49&lt;=軽減利率!$E$32,軽減利率!$F$31,IF(P49&lt;=軽減利率!$E$33,軽減利率!$F$32,IF(P49&lt;=軽減利率!$E$34,軽減利率!$F$33,IF(P49&lt;=軽減利率!$E$35,軽減利率!$F$34,IF(P49&lt;=軽減利率!$E$36,軽減利率!$F$35,軽減利率!$F$36)))))))))))))))))))))))))))))))))))</f>
        <v>14.6</v>
      </c>
      <c r="AA49" s="71" t="str">
        <f>IF($L$2="-","",IF(P49&lt;=軽減利率!$A$8,軽減利率!$B$7,IF(P49&lt;=軽減利率!$A$9,軽減利率!$C$8,IF(P49&lt;=軽減利率!$A$10,軽減利率!$C$9,IF(P49&lt;=軽減利率!$A$11,軽減利率!$C$10,IF(P49&lt;=軽減利率!$A$12,軽減利率!$C$11,IF(P49&lt;=軽減利率!$A$13,軽減利率!$C$12,IF(P49&lt;=軽減利率!$A$14,軽減利率!$C$13,IF(P49&lt;=軽減利率!$A$15,軽減利率!$C$14,IF(P49&lt;=軽減利率!$A$16,軽減利率!$C$15,IF(P49&lt;=軽減利率!$A$17,軽減利率!$C$16,IF(P49&lt;=軽減利率!$A$18,軽減利率!$C$17,IF(P49&lt;=軽減利率!$A$19,軽減利率!$C$18,IF(P49&lt;=軽減利率!$A$20,軽減利率!$C$19,IF(P49&lt;=軽減利率!$A$21,軽減利率!$C$20,IF(P49&lt;=軽減利率!$A$22,軽減利率!$C$21,IF(P49&lt;=軽減利率!$A$23,軽減利率!$C$22,IF(P49&lt;=軽減利率!$A$24,軽減利率!$C$23,IF(P49&lt;=軽減利率!$A$25,軽減利率!$C$24,IF(P49&lt;=軽減利率!$A$26,軽減利率!$C$25,IF(P49&lt;=軽減利率!$A$27,軽減利率!$C$26,IF(P49&lt;=軽減利率!$A$28,軽減利率!$C$27,IF(P49&lt;=軽減利率!$A$29,軽減利率!$C$28,IF(P49&lt;=軽減利率!$A$30,軽減利率!$C$29,IF(P49&lt;=軽減利率!$A$31,軽減利率!$C$30,IF(P49&lt;=軽減利率!$A$32,軽減利率!$C$31,IF(P49&lt;=軽減利率!$A$33,軽減利率!$C$32,IF(P49&lt;=軽減利率!$A$34,軽減利率!$C$33,IF(P49&lt;=軽減利率!$A$35,軽減利率!$C$34,IF(P49&lt;=軽減利率!$A$36,軽減利率!$C$35,""))))))))))))))))))))))))))))))</f>
        <v/>
      </c>
    </row>
    <row r="50" spans="13:27" x14ac:dyDescent="0.15">
      <c r="M50" s="61">
        <f>入力!N50</f>
        <v>0</v>
      </c>
      <c r="N50" s="62">
        <f>入力!O50</f>
        <v>0</v>
      </c>
      <c r="O50" s="54">
        <f t="shared" si="6"/>
        <v>0</v>
      </c>
      <c r="P50" s="59">
        <f t="shared" si="1"/>
        <v>0</v>
      </c>
      <c r="Q50" s="69" t="str">
        <f t="shared" si="11"/>
        <v/>
      </c>
      <c r="R50" s="17">
        <f t="shared" si="2"/>
        <v>0</v>
      </c>
      <c r="S50" s="60">
        <f t="shared" si="3"/>
        <v>0</v>
      </c>
      <c r="T50" s="17">
        <f t="shared" si="4"/>
        <v>0</v>
      </c>
      <c r="U50" s="17">
        <f t="shared" si="8"/>
        <v>0</v>
      </c>
      <c r="V50" s="25">
        <f t="shared" si="12"/>
        <v>0</v>
      </c>
      <c r="W50" s="44">
        <f t="shared" si="5"/>
        <v>14.6</v>
      </c>
      <c r="X50" s="17">
        <f t="shared" si="9"/>
        <v>0</v>
      </c>
      <c r="Z50" s="45">
        <f>IF($L$2="-",軽減利率!$F$2,IF(P50&lt;=軽減利率!$E$3,軽減利率!$F$2,IF(P50&lt;=軽減利率!$E$4,軽減利率!$F$3,IF(P50&lt;=軽減利率!$E$5,軽減利率!$F$4,IF(P50&lt;=軽減利率!$E$6,軽減利率!$F$5,IF(P50&lt;=軽減利率!$E$7,軽減利率!$F$6,IF(P50&lt;=軽減利率!$E$8,軽減利率!$F$7,IF(P50&lt;=軽減利率!$E$9,軽減利率!$F$8,IF(P50&lt;=軽減利率!$E$10,軽減利率!$F$9,IF(P50&lt;=軽減利率!$E$11,軽減利率!$F$10,IF(P50&lt;=軽減利率!$E$12,軽減利率!$F$11,IF(P50&lt;=軽減利率!$E$13,軽減利率!$F$12,IF(P50&lt;=軽減利率!$E$14,軽減利率!$F$13,IF(P50&lt;=軽減利率!$E$15,軽減利率!$F$14,IF(P50&lt;=軽減利率!$E$16,軽減利率!$F$15,IF(P50&lt;=軽減利率!$E$17,軽減利率!$F$16,IF(P50&lt;=軽減利率!$E$18,軽減利率!$F$17,IF(P50&lt;=軽減利率!$E$19,軽減利率!$F$18,IF(P50&lt;=軽減利率!$E$20,軽減利率!$F$19,IF(P50&lt;=軽減利率!$E$21,軽減利率!$F$20,IF(P50&lt;=軽減利率!$E$22,軽減利率!$F$21,IF(P50&lt;=軽減利率!$E$23,軽減利率!$F$22,IF(P50&lt;=軽減利率!$E$24,軽減利率!$F$23,IF(P50&lt;=軽減利率!$E$25,軽減利率!$F$24,IF(P50&lt;=軽減利率!$E$26,軽減利率!$F$25,IF(P50&lt;=軽減利率!$E$27,軽減利率!$F$26,IF(P50&lt;=軽減利率!$E$28,軽減利率!$F$27,IF(P50&lt;=軽減利率!$E$29,軽減利率!$F$28,IF(P50&lt;=軽減利率!$E$30,軽減利率!$F$29,IF(P50&lt;=軽減利率!$E$31,軽減利率!$F$30,IF(P50&lt;=軽減利率!$E$32,軽減利率!$F$31,IF(P50&lt;=軽減利率!$E$33,軽減利率!$F$32,IF(P50&lt;=軽減利率!$E$34,軽減利率!$F$33,IF(P50&lt;=軽減利率!$E$35,軽減利率!$F$34,IF(P50&lt;=軽減利率!$E$36,軽減利率!$F$35,軽減利率!$F$36)))))))))))))))))))))))))))))))))))</f>
        <v>14.6</v>
      </c>
      <c r="AA50" s="71" t="str">
        <f>IF($L$2="-","",IF(P50&lt;=軽減利率!$A$8,軽減利率!$B$7,IF(P50&lt;=軽減利率!$A$9,軽減利率!$C$8,IF(P50&lt;=軽減利率!$A$10,軽減利率!$C$9,IF(P50&lt;=軽減利率!$A$11,軽減利率!$C$10,IF(P50&lt;=軽減利率!$A$12,軽減利率!$C$11,IF(P50&lt;=軽減利率!$A$13,軽減利率!$C$12,IF(P50&lt;=軽減利率!$A$14,軽減利率!$C$13,IF(P50&lt;=軽減利率!$A$15,軽減利率!$C$14,IF(P50&lt;=軽減利率!$A$16,軽減利率!$C$15,IF(P50&lt;=軽減利率!$A$17,軽減利率!$C$16,IF(P50&lt;=軽減利率!$A$18,軽減利率!$C$17,IF(P50&lt;=軽減利率!$A$19,軽減利率!$C$18,IF(P50&lt;=軽減利率!$A$20,軽減利率!$C$19,IF(P50&lt;=軽減利率!$A$21,軽減利率!$C$20,IF(P50&lt;=軽減利率!$A$22,軽減利率!$C$21,IF(P50&lt;=軽減利率!$A$23,軽減利率!$C$22,IF(P50&lt;=軽減利率!$A$24,軽減利率!$C$23,IF(P50&lt;=軽減利率!$A$25,軽減利率!$C$24,IF(P50&lt;=軽減利率!$A$26,軽減利率!$C$25,IF(P50&lt;=軽減利率!$A$27,軽減利率!$C$26,IF(P50&lt;=軽減利率!$A$28,軽減利率!$C$27,IF(P50&lt;=軽減利率!$A$29,軽減利率!$C$28,IF(P50&lt;=軽減利率!$A$30,軽減利率!$C$29,IF(P50&lt;=軽減利率!$A$31,軽減利率!$C$30,IF(P50&lt;=軽減利率!$A$32,軽減利率!$C$31,IF(P50&lt;=軽減利率!$A$33,軽減利率!$C$32,IF(P50&lt;=軽減利率!$A$34,軽減利率!$C$33,IF(P50&lt;=軽減利率!$A$35,軽減利率!$C$34,IF(P50&lt;=軽減利率!$A$36,軽減利率!$C$35,""))))))))))))))))))))))))))))))</f>
        <v/>
      </c>
    </row>
    <row r="51" spans="13:27" x14ac:dyDescent="0.15">
      <c r="M51" s="61">
        <f>入力!N51</f>
        <v>0</v>
      </c>
      <c r="N51" s="62">
        <f>入力!O51</f>
        <v>0</v>
      </c>
      <c r="O51" s="54">
        <f t="shared" si="6"/>
        <v>0</v>
      </c>
      <c r="P51" s="59">
        <f t="shared" si="1"/>
        <v>0</v>
      </c>
      <c r="Q51" s="69" t="str">
        <f t="shared" si="11"/>
        <v/>
      </c>
      <c r="R51" s="17">
        <f t="shared" si="2"/>
        <v>0</v>
      </c>
      <c r="S51" s="60">
        <f t="shared" si="3"/>
        <v>0</v>
      </c>
      <c r="T51" s="17">
        <f t="shared" si="4"/>
        <v>0</v>
      </c>
      <c r="U51" s="17">
        <f t="shared" si="8"/>
        <v>0</v>
      </c>
      <c r="V51" s="25">
        <f t="shared" si="12"/>
        <v>0</v>
      </c>
      <c r="W51" s="44">
        <f t="shared" si="5"/>
        <v>14.6</v>
      </c>
      <c r="X51" s="17">
        <f t="shared" si="9"/>
        <v>0</v>
      </c>
      <c r="Z51" s="45">
        <f>IF($L$2="-",軽減利率!$F$2,IF(P51&lt;=軽減利率!$E$3,軽減利率!$F$2,IF(P51&lt;=軽減利率!$E$4,軽減利率!$F$3,IF(P51&lt;=軽減利率!$E$5,軽減利率!$F$4,IF(P51&lt;=軽減利率!$E$6,軽減利率!$F$5,IF(P51&lt;=軽減利率!$E$7,軽減利率!$F$6,IF(P51&lt;=軽減利率!$E$8,軽減利率!$F$7,IF(P51&lt;=軽減利率!$E$9,軽減利率!$F$8,IF(P51&lt;=軽減利率!$E$10,軽減利率!$F$9,IF(P51&lt;=軽減利率!$E$11,軽減利率!$F$10,IF(P51&lt;=軽減利率!$E$12,軽減利率!$F$11,IF(P51&lt;=軽減利率!$E$13,軽減利率!$F$12,IF(P51&lt;=軽減利率!$E$14,軽減利率!$F$13,IF(P51&lt;=軽減利率!$E$15,軽減利率!$F$14,IF(P51&lt;=軽減利率!$E$16,軽減利率!$F$15,IF(P51&lt;=軽減利率!$E$17,軽減利率!$F$16,IF(P51&lt;=軽減利率!$E$18,軽減利率!$F$17,IF(P51&lt;=軽減利率!$E$19,軽減利率!$F$18,IF(P51&lt;=軽減利率!$E$20,軽減利率!$F$19,IF(P51&lt;=軽減利率!$E$21,軽減利率!$F$20,IF(P51&lt;=軽減利率!$E$22,軽減利率!$F$21,IF(P51&lt;=軽減利率!$E$23,軽減利率!$F$22,IF(P51&lt;=軽減利率!$E$24,軽減利率!$F$23,IF(P51&lt;=軽減利率!$E$25,軽減利率!$F$24,IF(P51&lt;=軽減利率!$E$26,軽減利率!$F$25,IF(P51&lt;=軽減利率!$E$27,軽減利率!$F$26,IF(P51&lt;=軽減利率!$E$28,軽減利率!$F$27,IF(P51&lt;=軽減利率!$E$29,軽減利率!$F$28,IF(P51&lt;=軽減利率!$E$30,軽減利率!$F$29,IF(P51&lt;=軽減利率!$E$31,軽減利率!$F$30,IF(P51&lt;=軽減利率!$E$32,軽減利率!$F$31,IF(P51&lt;=軽減利率!$E$33,軽減利率!$F$32,IF(P51&lt;=軽減利率!$E$34,軽減利率!$F$33,IF(P51&lt;=軽減利率!$E$35,軽減利率!$F$34,IF(P51&lt;=軽減利率!$E$36,軽減利率!$F$35,軽減利率!$F$36)))))))))))))))))))))))))))))))))))</f>
        <v>14.6</v>
      </c>
      <c r="AA51" s="71" t="str">
        <f>IF($L$2="-","",IF(P51&lt;=軽減利率!$A$8,軽減利率!$B$7,IF(P51&lt;=軽減利率!$A$9,軽減利率!$C$8,IF(P51&lt;=軽減利率!$A$10,軽減利率!$C$9,IF(P51&lt;=軽減利率!$A$11,軽減利率!$C$10,IF(P51&lt;=軽減利率!$A$12,軽減利率!$C$11,IF(P51&lt;=軽減利率!$A$13,軽減利率!$C$12,IF(P51&lt;=軽減利率!$A$14,軽減利率!$C$13,IF(P51&lt;=軽減利率!$A$15,軽減利率!$C$14,IF(P51&lt;=軽減利率!$A$16,軽減利率!$C$15,IF(P51&lt;=軽減利率!$A$17,軽減利率!$C$16,IF(P51&lt;=軽減利率!$A$18,軽減利率!$C$17,IF(P51&lt;=軽減利率!$A$19,軽減利率!$C$18,IF(P51&lt;=軽減利率!$A$20,軽減利率!$C$19,IF(P51&lt;=軽減利率!$A$21,軽減利率!$C$20,IF(P51&lt;=軽減利率!$A$22,軽減利率!$C$21,IF(P51&lt;=軽減利率!$A$23,軽減利率!$C$22,IF(P51&lt;=軽減利率!$A$24,軽減利率!$C$23,IF(P51&lt;=軽減利率!$A$25,軽減利率!$C$24,IF(P51&lt;=軽減利率!$A$26,軽減利率!$C$25,IF(P51&lt;=軽減利率!$A$27,軽減利率!$C$26,IF(P51&lt;=軽減利率!$A$28,軽減利率!$C$27,IF(P51&lt;=軽減利率!$A$29,軽減利率!$C$28,IF(P51&lt;=軽減利率!$A$30,軽減利率!$C$29,IF(P51&lt;=軽減利率!$A$31,軽減利率!$C$30,IF(P51&lt;=軽減利率!$A$32,軽減利率!$C$31,IF(P51&lt;=軽減利率!$A$33,軽減利率!$C$32,IF(P51&lt;=軽減利率!$A$34,軽減利率!$C$33,IF(P51&lt;=軽減利率!$A$35,軽減利率!$C$34,IF(P51&lt;=軽減利率!$A$36,軽減利率!$C$35,""))))))))))))))))))))))))))))))</f>
        <v/>
      </c>
    </row>
    <row r="52" spans="13:27" x14ac:dyDescent="0.15">
      <c r="M52" s="61">
        <f>入力!N52</f>
        <v>0</v>
      </c>
      <c r="N52" s="62">
        <f>入力!O52</f>
        <v>0</v>
      </c>
      <c r="O52" s="54">
        <f t="shared" si="6"/>
        <v>0</v>
      </c>
      <c r="P52" s="59">
        <f t="shared" si="1"/>
        <v>0</v>
      </c>
      <c r="Q52" s="69" t="str">
        <f t="shared" si="11"/>
        <v/>
      </c>
      <c r="R52" s="17">
        <f t="shared" si="2"/>
        <v>0</v>
      </c>
      <c r="S52" s="60">
        <f t="shared" si="3"/>
        <v>0</v>
      </c>
      <c r="T52" s="17">
        <f t="shared" si="4"/>
        <v>0</v>
      </c>
      <c r="U52" s="17">
        <f t="shared" si="8"/>
        <v>0</v>
      </c>
      <c r="V52" s="25">
        <f t="shared" si="12"/>
        <v>0</v>
      </c>
      <c r="W52" s="44">
        <f t="shared" si="5"/>
        <v>14.6</v>
      </c>
      <c r="X52" s="17">
        <f t="shared" si="9"/>
        <v>0</v>
      </c>
      <c r="Z52" s="45">
        <f>IF($L$2="-",軽減利率!$F$2,IF(P52&lt;=軽減利率!$E$3,軽減利率!$F$2,IF(P52&lt;=軽減利率!$E$4,軽減利率!$F$3,IF(P52&lt;=軽減利率!$E$5,軽減利率!$F$4,IF(P52&lt;=軽減利率!$E$6,軽減利率!$F$5,IF(P52&lt;=軽減利率!$E$7,軽減利率!$F$6,IF(P52&lt;=軽減利率!$E$8,軽減利率!$F$7,IF(P52&lt;=軽減利率!$E$9,軽減利率!$F$8,IF(P52&lt;=軽減利率!$E$10,軽減利率!$F$9,IF(P52&lt;=軽減利率!$E$11,軽減利率!$F$10,IF(P52&lt;=軽減利率!$E$12,軽減利率!$F$11,IF(P52&lt;=軽減利率!$E$13,軽減利率!$F$12,IF(P52&lt;=軽減利率!$E$14,軽減利率!$F$13,IF(P52&lt;=軽減利率!$E$15,軽減利率!$F$14,IF(P52&lt;=軽減利率!$E$16,軽減利率!$F$15,IF(P52&lt;=軽減利率!$E$17,軽減利率!$F$16,IF(P52&lt;=軽減利率!$E$18,軽減利率!$F$17,IF(P52&lt;=軽減利率!$E$19,軽減利率!$F$18,IF(P52&lt;=軽減利率!$E$20,軽減利率!$F$19,IF(P52&lt;=軽減利率!$E$21,軽減利率!$F$20,IF(P52&lt;=軽減利率!$E$22,軽減利率!$F$21,IF(P52&lt;=軽減利率!$E$23,軽減利率!$F$22,IF(P52&lt;=軽減利率!$E$24,軽減利率!$F$23,IF(P52&lt;=軽減利率!$E$25,軽減利率!$F$24,IF(P52&lt;=軽減利率!$E$26,軽減利率!$F$25,IF(P52&lt;=軽減利率!$E$27,軽減利率!$F$26,IF(P52&lt;=軽減利率!$E$28,軽減利率!$F$27,IF(P52&lt;=軽減利率!$E$29,軽減利率!$F$28,IF(P52&lt;=軽減利率!$E$30,軽減利率!$F$29,IF(P52&lt;=軽減利率!$E$31,軽減利率!$F$30,IF(P52&lt;=軽減利率!$E$32,軽減利率!$F$31,IF(P52&lt;=軽減利率!$E$33,軽減利率!$F$32,IF(P52&lt;=軽減利率!$E$34,軽減利率!$F$33,IF(P52&lt;=軽減利率!$E$35,軽減利率!$F$34,IF(P52&lt;=軽減利率!$E$36,軽減利率!$F$35,軽減利率!$F$36)))))))))))))))))))))))))))))))))))</f>
        <v>14.6</v>
      </c>
      <c r="AA52" s="71" t="str">
        <f>IF($L$2="-","",IF(P52&lt;=軽減利率!$A$8,軽減利率!$B$7,IF(P52&lt;=軽減利率!$A$9,軽減利率!$C$8,IF(P52&lt;=軽減利率!$A$10,軽減利率!$C$9,IF(P52&lt;=軽減利率!$A$11,軽減利率!$C$10,IF(P52&lt;=軽減利率!$A$12,軽減利率!$C$11,IF(P52&lt;=軽減利率!$A$13,軽減利率!$C$12,IF(P52&lt;=軽減利率!$A$14,軽減利率!$C$13,IF(P52&lt;=軽減利率!$A$15,軽減利率!$C$14,IF(P52&lt;=軽減利率!$A$16,軽減利率!$C$15,IF(P52&lt;=軽減利率!$A$17,軽減利率!$C$16,IF(P52&lt;=軽減利率!$A$18,軽減利率!$C$17,IF(P52&lt;=軽減利率!$A$19,軽減利率!$C$18,IF(P52&lt;=軽減利率!$A$20,軽減利率!$C$19,IF(P52&lt;=軽減利率!$A$21,軽減利率!$C$20,IF(P52&lt;=軽減利率!$A$22,軽減利率!$C$21,IF(P52&lt;=軽減利率!$A$23,軽減利率!$C$22,IF(P52&lt;=軽減利率!$A$24,軽減利率!$C$23,IF(P52&lt;=軽減利率!$A$25,軽減利率!$C$24,IF(P52&lt;=軽減利率!$A$26,軽減利率!$C$25,IF(P52&lt;=軽減利率!$A$27,軽減利率!$C$26,IF(P52&lt;=軽減利率!$A$28,軽減利率!$C$27,IF(P52&lt;=軽減利率!$A$29,軽減利率!$C$28,IF(P52&lt;=軽減利率!$A$30,軽減利率!$C$29,IF(P52&lt;=軽減利率!$A$31,軽減利率!$C$30,IF(P52&lt;=軽減利率!$A$32,軽減利率!$C$31,IF(P52&lt;=軽減利率!$A$33,軽減利率!$C$32,IF(P52&lt;=軽減利率!$A$34,軽減利率!$C$33,IF(P52&lt;=軽減利率!$A$35,軽減利率!$C$34,IF(P52&lt;=軽減利率!$A$36,軽減利率!$C$35,""))))))))))))))))))))))))))))))</f>
        <v/>
      </c>
    </row>
    <row r="53" spans="13:27" x14ac:dyDescent="0.15">
      <c r="M53" s="61">
        <f>入力!N53</f>
        <v>0</v>
      </c>
      <c r="N53" s="62">
        <f>入力!O53</f>
        <v>0</v>
      </c>
      <c r="O53" s="54">
        <f t="shared" si="6"/>
        <v>0</v>
      </c>
      <c r="P53" s="59">
        <f t="shared" si="1"/>
        <v>0</v>
      </c>
      <c r="Q53" s="69" t="str">
        <f t="shared" si="11"/>
        <v/>
      </c>
      <c r="R53" s="17">
        <f t="shared" si="2"/>
        <v>0</v>
      </c>
      <c r="S53" s="60">
        <f t="shared" si="3"/>
        <v>0</v>
      </c>
      <c r="T53" s="17">
        <f t="shared" si="4"/>
        <v>0</v>
      </c>
      <c r="U53" s="17">
        <f t="shared" si="8"/>
        <v>0</v>
      </c>
      <c r="V53" s="25">
        <f t="shared" si="12"/>
        <v>0</v>
      </c>
      <c r="W53" s="44">
        <f t="shared" si="5"/>
        <v>14.6</v>
      </c>
      <c r="X53" s="17">
        <f t="shared" si="9"/>
        <v>0</v>
      </c>
      <c r="Z53" s="45">
        <f>IF($L$2="-",軽減利率!$F$2,IF(P53&lt;=軽減利率!$E$3,軽減利率!$F$2,IF(P53&lt;=軽減利率!$E$4,軽減利率!$F$3,IF(P53&lt;=軽減利率!$E$5,軽減利率!$F$4,IF(P53&lt;=軽減利率!$E$6,軽減利率!$F$5,IF(P53&lt;=軽減利率!$E$7,軽減利率!$F$6,IF(P53&lt;=軽減利率!$E$8,軽減利率!$F$7,IF(P53&lt;=軽減利率!$E$9,軽減利率!$F$8,IF(P53&lt;=軽減利率!$E$10,軽減利率!$F$9,IF(P53&lt;=軽減利率!$E$11,軽減利率!$F$10,IF(P53&lt;=軽減利率!$E$12,軽減利率!$F$11,IF(P53&lt;=軽減利率!$E$13,軽減利率!$F$12,IF(P53&lt;=軽減利率!$E$14,軽減利率!$F$13,IF(P53&lt;=軽減利率!$E$15,軽減利率!$F$14,IF(P53&lt;=軽減利率!$E$16,軽減利率!$F$15,IF(P53&lt;=軽減利率!$E$17,軽減利率!$F$16,IF(P53&lt;=軽減利率!$E$18,軽減利率!$F$17,IF(P53&lt;=軽減利率!$E$19,軽減利率!$F$18,IF(P53&lt;=軽減利率!$E$20,軽減利率!$F$19,IF(P53&lt;=軽減利率!$E$21,軽減利率!$F$20,IF(P53&lt;=軽減利率!$E$22,軽減利率!$F$21,IF(P53&lt;=軽減利率!$E$23,軽減利率!$F$22,IF(P53&lt;=軽減利率!$E$24,軽減利率!$F$23,IF(P53&lt;=軽減利率!$E$25,軽減利率!$F$24,IF(P53&lt;=軽減利率!$E$26,軽減利率!$F$25,IF(P53&lt;=軽減利率!$E$27,軽減利率!$F$26,IF(P53&lt;=軽減利率!$E$28,軽減利率!$F$27,IF(P53&lt;=軽減利率!$E$29,軽減利率!$F$28,IF(P53&lt;=軽減利率!$E$30,軽減利率!$F$29,IF(P53&lt;=軽減利率!$E$31,軽減利率!$F$30,IF(P53&lt;=軽減利率!$E$32,軽減利率!$F$31,IF(P53&lt;=軽減利率!$E$33,軽減利率!$F$32,IF(P53&lt;=軽減利率!$E$34,軽減利率!$F$33,IF(P53&lt;=軽減利率!$E$35,軽減利率!$F$34,IF(P53&lt;=軽減利率!$E$36,軽減利率!$F$35,軽減利率!$F$36)))))))))))))))))))))))))))))))))))</f>
        <v>14.6</v>
      </c>
      <c r="AA53" s="71" t="str">
        <f>IF($L$2="-","",IF(P53&lt;=軽減利率!$A$8,軽減利率!$B$7,IF(P53&lt;=軽減利率!$A$9,軽減利率!$C$8,IF(P53&lt;=軽減利率!$A$10,軽減利率!$C$9,IF(P53&lt;=軽減利率!$A$11,軽減利率!$C$10,IF(P53&lt;=軽減利率!$A$12,軽減利率!$C$11,IF(P53&lt;=軽減利率!$A$13,軽減利率!$C$12,IF(P53&lt;=軽減利率!$A$14,軽減利率!$C$13,IF(P53&lt;=軽減利率!$A$15,軽減利率!$C$14,IF(P53&lt;=軽減利率!$A$16,軽減利率!$C$15,IF(P53&lt;=軽減利率!$A$17,軽減利率!$C$16,IF(P53&lt;=軽減利率!$A$18,軽減利率!$C$17,IF(P53&lt;=軽減利率!$A$19,軽減利率!$C$18,IF(P53&lt;=軽減利率!$A$20,軽減利率!$C$19,IF(P53&lt;=軽減利率!$A$21,軽減利率!$C$20,IF(P53&lt;=軽減利率!$A$22,軽減利率!$C$21,IF(P53&lt;=軽減利率!$A$23,軽減利率!$C$22,IF(P53&lt;=軽減利率!$A$24,軽減利率!$C$23,IF(P53&lt;=軽減利率!$A$25,軽減利率!$C$24,IF(P53&lt;=軽減利率!$A$26,軽減利率!$C$25,IF(P53&lt;=軽減利率!$A$27,軽減利率!$C$26,IF(P53&lt;=軽減利率!$A$28,軽減利率!$C$27,IF(P53&lt;=軽減利率!$A$29,軽減利率!$C$28,IF(P53&lt;=軽減利率!$A$30,軽減利率!$C$29,IF(P53&lt;=軽減利率!$A$31,軽減利率!$C$30,IF(P53&lt;=軽減利率!$A$32,軽減利率!$C$31,IF(P53&lt;=軽減利率!$A$33,軽減利率!$C$32,IF(P53&lt;=軽減利率!$A$34,軽減利率!$C$33,IF(P53&lt;=軽減利率!$A$35,軽減利率!$C$34,IF(P53&lt;=軽減利率!$A$36,軽減利率!$C$35,""))))))))))))))))))))))))))))))</f>
        <v/>
      </c>
    </row>
    <row r="54" spans="13:27" x14ac:dyDescent="0.15">
      <c r="M54" s="61">
        <f>入力!N54</f>
        <v>0</v>
      </c>
      <c r="N54" s="62">
        <f>入力!O54</f>
        <v>0</v>
      </c>
      <c r="O54" s="54">
        <f t="shared" si="6"/>
        <v>0</v>
      </c>
      <c r="P54" s="59">
        <f t="shared" si="1"/>
        <v>0</v>
      </c>
      <c r="Q54" s="69" t="str">
        <f t="shared" si="11"/>
        <v/>
      </c>
      <c r="R54" s="17">
        <f t="shared" si="2"/>
        <v>0</v>
      </c>
      <c r="S54" s="60">
        <f t="shared" si="3"/>
        <v>0</v>
      </c>
      <c r="T54" s="17">
        <f t="shared" si="4"/>
        <v>0</v>
      </c>
      <c r="U54" s="17">
        <f t="shared" si="8"/>
        <v>0</v>
      </c>
      <c r="V54" s="25">
        <f t="shared" si="12"/>
        <v>0</v>
      </c>
      <c r="W54" s="44">
        <f t="shared" si="5"/>
        <v>14.6</v>
      </c>
      <c r="X54" s="17">
        <f t="shared" si="9"/>
        <v>0</v>
      </c>
      <c r="Z54" s="45">
        <f>IF($L$2="-",軽減利率!$F$2,IF(P54&lt;=軽減利率!$E$3,軽減利率!$F$2,IF(P54&lt;=軽減利率!$E$4,軽減利率!$F$3,IF(P54&lt;=軽減利率!$E$5,軽減利率!$F$4,IF(P54&lt;=軽減利率!$E$6,軽減利率!$F$5,IF(P54&lt;=軽減利率!$E$7,軽減利率!$F$6,IF(P54&lt;=軽減利率!$E$8,軽減利率!$F$7,IF(P54&lt;=軽減利率!$E$9,軽減利率!$F$8,IF(P54&lt;=軽減利率!$E$10,軽減利率!$F$9,IF(P54&lt;=軽減利率!$E$11,軽減利率!$F$10,IF(P54&lt;=軽減利率!$E$12,軽減利率!$F$11,IF(P54&lt;=軽減利率!$E$13,軽減利率!$F$12,IF(P54&lt;=軽減利率!$E$14,軽減利率!$F$13,IF(P54&lt;=軽減利率!$E$15,軽減利率!$F$14,IF(P54&lt;=軽減利率!$E$16,軽減利率!$F$15,IF(P54&lt;=軽減利率!$E$17,軽減利率!$F$16,IF(P54&lt;=軽減利率!$E$18,軽減利率!$F$17,IF(P54&lt;=軽減利率!$E$19,軽減利率!$F$18,IF(P54&lt;=軽減利率!$E$20,軽減利率!$F$19,IF(P54&lt;=軽減利率!$E$21,軽減利率!$F$20,IF(P54&lt;=軽減利率!$E$22,軽減利率!$F$21,IF(P54&lt;=軽減利率!$E$23,軽減利率!$F$22,IF(P54&lt;=軽減利率!$E$24,軽減利率!$F$23,IF(P54&lt;=軽減利率!$E$25,軽減利率!$F$24,IF(P54&lt;=軽減利率!$E$26,軽減利率!$F$25,IF(P54&lt;=軽減利率!$E$27,軽減利率!$F$26,IF(P54&lt;=軽減利率!$E$28,軽減利率!$F$27,IF(P54&lt;=軽減利率!$E$29,軽減利率!$F$28,IF(P54&lt;=軽減利率!$E$30,軽減利率!$F$29,IF(P54&lt;=軽減利率!$E$31,軽減利率!$F$30,IF(P54&lt;=軽減利率!$E$32,軽減利率!$F$31,IF(P54&lt;=軽減利率!$E$33,軽減利率!$F$32,IF(P54&lt;=軽減利率!$E$34,軽減利率!$F$33,IF(P54&lt;=軽減利率!$E$35,軽減利率!$F$34,IF(P54&lt;=軽減利率!$E$36,軽減利率!$F$35,軽減利率!$F$36)))))))))))))))))))))))))))))))))))</f>
        <v>14.6</v>
      </c>
      <c r="AA54" s="71" t="str">
        <f>IF($L$2="-","",IF(P54&lt;=軽減利率!$A$8,軽減利率!$B$7,IF(P54&lt;=軽減利率!$A$9,軽減利率!$C$8,IF(P54&lt;=軽減利率!$A$10,軽減利率!$C$9,IF(P54&lt;=軽減利率!$A$11,軽減利率!$C$10,IF(P54&lt;=軽減利率!$A$12,軽減利率!$C$11,IF(P54&lt;=軽減利率!$A$13,軽減利率!$C$12,IF(P54&lt;=軽減利率!$A$14,軽減利率!$C$13,IF(P54&lt;=軽減利率!$A$15,軽減利率!$C$14,IF(P54&lt;=軽減利率!$A$16,軽減利率!$C$15,IF(P54&lt;=軽減利率!$A$17,軽減利率!$C$16,IF(P54&lt;=軽減利率!$A$18,軽減利率!$C$17,IF(P54&lt;=軽減利率!$A$19,軽減利率!$C$18,IF(P54&lt;=軽減利率!$A$20,軽減利率!$C$19,IF(P54&lt;=軽減利率!$A$21,軽減利率!$C$20,IF(P54&lt;=軽減利率!$A$22,軽減利率!$C$21,IF(P54&lt;=軽減利率!$A$23,軽減利率!$C$22,IF(P54&lt;=軽減利率!$A$24,軽減利率!$C$23,IF(P54&lt;=軽減利率!$A$25,軽減利率!$C$24,IF(P54&lt;=軽減利率!$A$26,軽減利率!$C$25,IF(P54&lt;=軽減利率!$A$27,軽減利率!$C$26,IF(P54&lt;=軽減利率!$A$28,軽減利率!$C$27,IF(P54&lt;=軽減利率!$A$29,軽減利率!$C$28,IF(P54&lt;=軽減利率!$A$30,軽減利率!$C$29,IF(P54&lt;=軽減利率!$A$31,軽減利率!$C$30,IF(P54&lt;=軽減利率!$A$32,軽減利率!$C$31,IF(P54&lt;=軽減利率!$A$33,軽減利率!$C$32,IF(P54&lt;=軽減利率!$A$34,軽減利率!$C$33,IF(P54&lt;=軽減利率!$A$35,軽減利率!$C$34,IF(P54&lt;=軽減利率!$A$36,軽減利率!$C$35,""))))))))))))))))))))))))))))))</f>
        <v/>
      </c>
    </row>
    <row r="55" spans="13:27" x14ac:dyDescent="0.15">
      <c r="M55" s="61">
        <f>入力!N55</f>
        <v>0</v>
      </c>
      <c r="N55" s="62">
        <f>入力!O55</f>
        <v>0</v>
      </c>
      <c r="O55" s="54">
        <f t="shared" si="6"/>
        <v>0</v>
      </c>
      <c r="P55" s="59">
        <f t="shared" si="1"/>
        <v>0</v>
      </c>
      <c r="Q55" s="69" t="str">
        <f t="shared" si="11"/>
        <v/>
      </c>
      <c r="R55" s="17">
        <f t="shared" si="2"/>
        <v>0</v>
      </c>
      <c r="S55" s="60">
        <f t="shared" si="3"/>
        <v>0</v>
      </c>
      <c r="T55" s="17">
        <f t="shared" si="4"/>
        <v>0</v>
      </c>
      <c r="U55" s="17">
        <f t="shared" si="8"/>
        <v>0</v>
      </c>
      <c r="V55" s="25">
        <f t="shared" si="12"/>
        <v>0</v>
      </c>
      <c r="W55" s="44">
        <f t="shared" si="5"/>
        <v>14.6</v>
      </c>
      <c r="X55" s="17">
        <f t="shared" si="9"/>
        <v>0</v>
      </c>
      <c r="Z55" s="45">
        <f>IF($L$2="-",軽減利率!$F$2,IF(P55&lt;=軽減利率!$E$3,軽減利率!$F$2,IF(P55&lt;=軽減利率!$E$4,軽減利率!$F$3,IF(P55&lt;=軽減利率!$E$5,軽減利率!$F$4,IF(P55&lt;=軽減利率!$E$6,軽減利率!$F$5,IF(P55&lt;=軽減利率!$E$7,軽減利率!$F$6,IF(P55&lt;=軽減利率!$E$8,軽減利率!$F$7,IF(P55&lt;=軽減利率!$E$9,軽減利率!$F$8,IF(P55&lt;=軽減利率!$E$10,軽減利率!$F$9,IF(P55&lt;=軽減利率!$E$11,軽減利率!$F$10,IF(P55&lt;=軽減利率!$E$12,軽減利率!$F$11,IF(P55&lt;=軽減利率!$E$13,軽減利率!$F$12,IF(P55&lt;=軽減利率!$E$14,軽減利率!$F$13,IF(P55&lt;=軽減利率!$E$15,軽減利率!$F$14,IF(P55&lt;=軽減利率!$E$16,軽減利率!$F$15,IF(P55&lt;=軽減利率!$E$17,軽減利率!$F$16,IF(P55&lt;=軽減利率!$E$18,軽減利率!$F$17,IF(P55&lt;=軽減利率!$E$19,軽減利率!$F$18,IF(P55&lt;=軽減利率!$E$20,軽減利率!$F$19,IF(P55&lt;=軽減利率!$E$21,軽減利率!$F$20,IF(P55&lt;=軽減利率!$E$22,軽減利率!$F$21,IF(P55&lt;=軽減利率!$E$23,軽減利率!$F$22,IF(P55&lt;=軽減利率!$E$24,軽減利率!$F$23,IF(P55&lt;=軽減利率!$E$25,軽減利率!$F$24,IF(P55&lt;=軽減利率!$E$26,軽減利率!$F$25,IF(P55&lt;=軽減利率!$E$27,軽減利率!$F$26,IF(P55&lt;=軽減利率!$E$28,軽減利率!$F$27,IF(P55&lt;=軽減利率!$E$29,軽減利率!$F$28,IF(P55&lt;=軽減利率!$E$30,軽減利率!$F$29,IF(P55&lt;=軽減利率!$E$31,軽減利率!$F$30,IF(P55&lt;=軽減利率!$E$32,軽減利率!$F$31,IF(P55&lt;=軽減利率!$E$33,軽減利率!$F$32,IF(P55&lt;=軽減利率!$E$34,軽減利率!$F$33,IF(P55&lt;=軽減利率!$E$35,軽減利率!$F$34,IF(P55&lt;=軽減利率!$E$36,軽減利率!$F$35,軽減利率!$F$36)))))))))))))))))))))))))))))))))))</f>
        <v>14.6</v>
      </c>
      <c r="AA55" s="71" t="str">
        <f>IF($L$2="-","",IF(P55&lt;=軽減利率!$A$8,軽減利率!$B$7,IF(P55&lt;=軽減利率!$A$9,軽減利率!$C$8,IF(P55&lt;=軽減利率!$A$10,軽減利率!$C$9,IF(P55&lt;=軽減利率!$A$11,軽減利率!$C$10,IF(P55&lt;=軽減利率!$A$12,軽減利率!$C$11,IF(P55&lt;=軽減利率!$A$13,軽減利率!$C$12,IF(P55&lt;=軽減利率!$A$14,軽減利率!$C$13,IF(P55&lt;=軽減利率!$A$15,軽減利率!$C$14,IF(P55&lt;=軽減利率!$A$16,軽減利率!$C$15,IF(P55&lt;=軽減利率!$A$17,軽減利率!$C$16,IF(P55&lt;=軽減利率!$A$18,軽減利率!$C$17,IF(P55&lt;=軽減利率!$A$19,軽減利率!$C$18,IF(P55&lt;=軽減利率!$A$20,軽減利率!$C$19,IF(P55&lt;=軽減利率!$A$21,軽減利率!$C$20,IF(P55&lt;=軽減利率!$A$22,軽減利率!$C$21,IF(P55&lt;=軽減利率!$A$23,軽減利率!$C$22,IF(P55&lt;=軽減利率!$A$24,軽減利率!$C$23,IF(P55&lt;=軽減利率!$A$25,軽減利率!$C$24,IF(P55&lt;=軽減利率!$A$26,軽減利率!$C$25,IF(P55&lt;=軽減利率!$A$27,軽減利率!$C$26,IF(P55&lt;=軽減利率!$A$28,軽減利率!$C$27,IF(P55&lt;=軽減利率!$A$29,軽減利率!$C$28,IF(P55&lt;=軽減利率!$A$30,軽減利率!$C$29,IF(P55&lt;=軽減利率!$A$31,軽減利率!$C$30,IF(P55&lt;=軽減利率!$A$32,軽減利率!$C$31,IF(P55&lt;=軽減利率!$A$33,軽減利率!$C$32,IF(P55&lt;=軽減利率!$A$34,軽減利率!$C$33,IF(P55&lt;=軽減利率!$A$35,軽減利率!$C$34,IF(P55&lt;=軽減利率!$A$36,軽減利率!$C$35,""))))))))))))))))))))))))))))))</f>
        <v/>
      </c>
    </row>
    <row r="56" spans="13:27" x14ac:dyDescent="0.15">
      <c r="M56" s="61">
        <f>入力!N56</f>
        <v>0</v>
      </c>
      <c r="N56" s="62">
        <f>入力!O56</f>
        <v>0</v>
      </c>
      <c r="O56" s="54">
        <f t="shared" si="6"/>
        <v>0</v>
      </c>
      <c r="P56" s="59">
        <f t="shared" si="1"/>
        <v>0</v>
      </c>
      <c r="Q56" s="69" t="str">
        <f t="shared" si="11"/>
        <v/>
      </c>
      <c r="R56" s="17">
        <f t="shared" si="2"/>
        <v>0</v>
      </c>
      <c r="S56" s="60">
        <f t="shared" si="3"/>
        <v>0</v>
      </c>
      <c r="T56" s="17">
        <f t="shared" si="4"/>
        <v>0</v>
      </c>
      <c r="U56" s="17">
        <f t="shared" si="8"/>
        <v>0</v>
      </c>
      <c r="V56" s="25">
        <f t="shared" si="12"/>
        <v>0</v>
      </c>
      <c r="W56" s="44">
        <f t="shared" si="5"/>
        <v>14.6</v>
      </c>
      <c r="X56" s="17">
        <f t="shared" si="9"/>
        <v>0</v>
      </c>
      <c r="Z56" s="45">
        <f>IF($L$2="-",軽減利率!$F$2,IF(P56&lt;=軽減利率!$E$3,軽減利率!$F$2,IF(P56&lt;=軽減利率!$E$4,軽減利率!$F$3,IF(P56&lt;=軽減利率!$E$5,軽減利率!$F$4,IF(P56&lt;=軽減利率!$E$6,軽減利率!$F$5,IF(P56&lt;=軽減利率!$E$7,軽減利率!$F$6,IF(P56&lt;=軽減利率!$E$8,軽減利率!$F$7,IF(P56&lt;=軽減利率!$E$9,軽減利率!$F$8,IF(P56&lt;=軽減利率!$E$10,軽減利率!$F$9,IF(P56&lt;=軽減利率!$E$11,軽減利率!$F$10,IF(P56&lt;=軽減利率!$E$12,軽減利率!$F$11,IF(P56&lt;=軽減利率!$E$13,軽減利率!$F$12,IF(P56&lt;=軽減利率!$E$14,軽減利率!$F$13,IF(P56&lt;=軽減利率!$E$15,軽減利率!$F$14,IF(P56&lt;=軽減利率!$E$16,軽減利率!$F$15,IF(P56&lt;=軽減利率!$E$17,軽減利率!$F$16,IF(P56&lt;=軽減利率!$E$18,軽減利率!$F$17,IF(P56&lt;=軽減利率!$E$19,軽減利率!$F$18,IF(P56&lt;=軽減利率!$E$20,軽減利率!$F$19,IF(P56&lt;=軽減利率!$E$21,軽減利率!$F$20,IF(P56&lt;=軽減利率!$E$22,軽減利率!$F$21,IF(P56&lt;=軽減利率!$E$23,軽減利率!$F$22,IF(P56&lt;=軽減利率!$E$24,軽減利率!$F$23,IF(P56&lt;=軽減利率!$E$25,軽減利率!$F$24,IF(P56&lt;=軽減利率!$E$26,軽減利率!$F$25,IF(P56&lt;=軽減利率!$E$27,軽減利率!$F$26,IF(P56&lt;=軽減利率!$E$28,軽減利率!$F$27,IF(P56&lt;=軽減利率!$E$29,軽減利率!$F$28,IF(P56&lt;=軽減利率!$E$30,軽減利率!$F$29,IF(P56&lt;=軽減利率!$E$31,軽減利率!$F$30,IF(P56&lt;=軽減利率!$E$32,軽減利率!$F$31,IF(P56&lt;=軽減利率!$E$33,軽減利率!$F$32,IF(P56&lt;=軽減利率!$E$34,軽減利率!$F$33,IF(P56&lt;=軽減利率!$E$35,軽減利率!$F$34,IF(P56&lt;=軽減利率!$E$36,軽減利率!$F$35,軽減利率!$F$36)))))))))))))))))))))))))))))))))))</f>
        <v>14.6</v>
      </c>
      <c r="AA56" s="71" t="str">
        <f>IF($L$2="-","",IF(P56&lt;=軽減利率!$A$8,軽減利率!$B$7,IF(P56&lt;=軽減利率!$A$9,軽減利率!$C$8,IF(P56&lt;=軽減利率!$A$10,軽減利率!$C$9,IF(P56&lt;=軽減利率!$A$11,軽減利率!$C$10,IF(P56&lt;=軽減利率!$A$12,軽減利率!$C$11,IF(P56&lt;=軽減利率!$A$13,軽減利率!$C$12,IF(P56&lt;=軽減利率!$A$14,軽減利率!$C$13,IF(P56&lt;=軽減利率!$A$15,軽減利率!$C$14,IF(P56&lt;=軽減利率!$A$16,軽減利率!$C$15,IF(P56&lt;=軽減利率!$A$17,軽減利率!$C$16,IF(P56&lt;=軽減利率!$A$18,軽減利率!$C$17,IF(P56&lt;=軽減利率!$A$19,軽減利率!$C$18,IF(P56&lt;=軽減利率!$A$20,軽減利率!$C$19,IF(P56&lt;=軽減利率!$A$21,軽減利率!$C$20,IF(P56&lt;=軽減利率!$A$22,軽減利率!$C$21,IF(P56&lt;=軽減利率!$A$23,軽減利率!$C$22,IF(P56&lt;=軽減利率!$A$24,軽減利率!$C$23,IF(P56&lt;=軽減利率!$A$25,軽減利率!$C$24,IF(P56&lt;=軽減利率!$A$26,軽減利率!$C$25,IF(P56&lt;=軽減利率!$A$27,軽減利率!$C$26,IF(P56&lt;=軽減利率!$A$28,軽減利率!$C$27,IF(P56&lt;=軽減利率!$A$29,軽減利率!$C$28,IF(P56&lt;=軽減利率!$A$30,軽減利率!$C$29,IF(P56&lt;=軽減利率!$A$31,軽減利率!$C$30,IF(P56&lt;=軽減利率!$A$32,軽減利率!$C$31,IF(P56&lt;=軽減利率!$A$33,軽減利率!$C$32,IF(P56&lt;=軽減利率!$A$34,軽減利率!$C$33,IF(P56&lt;=軽減利率!$A$35,軽減利率!$C$34,IF(P56&lt;=軽減利率!$A$36,軽減利率!$C$35,""))))))))))))))))))))))))))))))</f>
        <v/>
      </c>
    </row>
    <row r="57" spans="13:27" x14ac:dyDescent="0.15">
      <c r="M57" s="61">
        <f>入力!N57</f>
        <v>0</v>
      </c>
      <c r="N57" s="62">
        <f>入力!O57</f>
        <v>0</v>
      </c>
      <c r="O57" s="54">
        <f t="shared" si="6"/>
        <v>0</v>
      </c>
      <c r="P57" s="59">
        <f t="shared" si="1"/>
        <v>0</v>
      </c>
      <c r="Q57" s="69" t="str">
        <f t="shared" si="11"/>
        <v/>
      </c>
      <c r="R57" s="17">
        <f t="shared" si="2"/>
        <v>0</v>
      </c>
      <c r="S57" s="60">
        <f t="shared" si="3"/>
        <v>0</v>
      </c>
      <c r="T57" s="17">
        <f t="shared" si="4"/>
        <v>0</v>
      </c>
      <c r="U57" s="17">
        <f t="shared" si="8"/>
        <v>0</v>
      </c>
      <c r="V57" s="25">
        <f t="shared" si="12"/>
        <v>0</v>
      </c>
      <c r="W57" s="44">
        <f t="shared" si="5"/>
        <v>14.6</v>
      </c>
      <c r="X57" s="17">
        <f t="shared" si="9"/>
        <v>0</v>
      </c>
      <c r="Z57" s="45">
        <f>IF($L$2="-",軽減利率!$F$2,IF(P57&lt;=軽減利率!$E$3,軽減利率!$F$2,IF(P57&lt;=軽減利率!$E$4,軽減利率!$F$3,IF(P57&lt;=軽減利率!$E$5,軽減利率!$F$4,IF(P57&lt;=軽減利率!$E$6,軽減利率!$F$5,IF(P57&lt;=軽減利率!$E$7,軽減利率!$F$6,IF(P57&lt;=軽減利率!$E$8,軽減利率!$F$7,IF(P57&lt;=軽減利率!$E$9,軽減利率!$F$8,IF(P57&lt;=軽減利率!$E$10,軽減利率!$F$9,IF(P57&lt;=軽減利率!$E$11,軽減利率!$F$10,IF(P57&lt;=軽減利率!$E$12,軽減利率!$F$11,IF(P57&lt;=軽減利率!$E$13,軽減利率!$F$12,IF(P57&lt;=軽減利率!$E$14,軽減利率!$F$13,IF(P57&lt;=軽減利率!$E$15,軽減利率!$F$14,IF(P57&lt;=軽減利率!$E$16,軽減利率!$F$15,IF(P57&lt;=軽減利率!$E$17,軽減利率!$F$16,IF(P57&lt;=軽減利率!$E$18,軽減利率!$F$17,IF(P57&lt;=軽減利率!$E$19,軽減利率!$F$18,IF(P57&lt;=軽減利率!$E$20,軽減利率!$F$19,IF(P57&lt;=軽減利率!$E$21,軽減利率!$F$20,IF(P57&lt;=軽減利率!$E$22,軽減利率!$F$21,IF(P57&lt;=軽減利率!$E$23,軽減利率!$F$22,IF(P57&lt;=軽減利率!$E$24,軽減利率!$F$23,IF(P57&lt;=軽減利率!$E$25,軽減利率!$F$24,IF(P57&lt;=軽減利率!$E$26,軽減利率!$F$25,IF(P57&lt;=軽減利率!$E$27,軽減利率!$F$26,IF(P57&lt;=軽減利率!$E$28,軽減利率!$F$27,IF(P57&lt;=軽減利率!$E$29,軽減利率!$F$28,IF(P57&lt;=軽減利率!$E$30,軽減利率!$F$29,IF(P57&lt;=軽減利率!$E$31,軽減利率!$F$30,IF(P57&lt;=軽減利率!$E$32,軽減利率!$F$31,IF(P57&lt;=軽減利率!$E$33,軽減利率!$F$32,IF(P57&lt;=軽減利率!$E$34,軽減利率!$F$33,IF(P57&lt;=軽減利率!$E$35,軽減利率!$F$34,IF(P57&lt;=軽減利率!$E$36,軽減利率!$F$35,軽減利率!$F$36)))))))))))))))))))))))))))))))))))</f>
        <v>14.6</v>
      </c>
      <c r="AA57" s="71" t="str">
        <f>IF($L$2="-","",IF(P57&lt;=軽減利率!$A$8,軽減利率!$B$7,IF(P57&lt;=軽減利率!$A$9,軽減利率!$C$8,IF(P57&lt;=軽減利率!$A$10,軽減利率!$C$9,IF(P57&lt;=軽減利率!$A$11,軽減利率!$C$10,IF(P57&lt;=軽減利率!$A$12,軽減利率!$C$11,IF(P57&lt;=軽減利率!$A$13,軽減利率!$C$12,IF(P57&lt;=軽減利率!$A$14,軽減利率!$C$13,IF(P57&lt;=軽減利率!$A$15,軽減利率!$C$14,IF(P57&lt;=軽減利率!$A$16,軽減利率!$C$15,IF(P57&lt;=軽減利率!$A$17,軽減利率!$C$16,IF(P57&lt;=軽減利率!$A$18,軽減利率!$C$17,IF(P57&lt;=軽減利率!$A$19,軽減利率!$C$18,IF(P57&lt;=軽減利率!$A$20,軽減利率!$C$19,IF(P57&lt;=軽減利率!$A$21,軽減利率!$C$20,IF(P57&lt;=軽減利率!$A$22,軽減利率!$C$21,IF(P57&lt;=軽減利率!$A$23,軽減利率!$C$22,IF(P57&lt;=軽減利率!$A$24,軽減利率!$C$23,IF(P57&lt;=軽減利率!$A$25,軽減利率!$C$24,IF(P57&lt;=軽減利率!$A$26,軽減利率!$C$25,IF(P57&lt;=軽減利率!$A$27,軽減利率!$C$26,IF(P57&lt;=軽減利率!$A$28,軽減利率!$C$27,IF(P57&lt;=軽減利率!$A$29,軽減利率!$C$28,IF(P57&lt;=軽減利率!$A$30,軽減利率!$C$29,IF(P57&lt;=軽減利率!$A$31,軽減利率!$C$30,IF(P57&lt;=軽減利率!$A$32,軽減利率!$C$31,IF(P57&lt;=軽減利率!$A$33,軽減利率!$C$32,IF(P57&lt;=軽減利率!$A$34,軽減利率!$C$33,IF(P57&lt;=軽減利率!$A$35,軽減利率!$C$34,IF(P57&lt;=軽減利率!$A$36,軽減利率!$C$35,""))))))))))))))))))))))))))))))</f>
        <v/>
      </c>
    </row>
    <row r="58" spans="13:27" x14ac:dyDescent="0.15">
      <c r="M58" s="61">
        <f>入力!N58</f>
        <v>0</v>
      </c>
      <c r="N58" s="62">
        <f>入力!O58</f>
        <v>0</v>
      </c>
      <c r="O58" s="54">
        <f t="shared" si="6"/>
        <v>0</v>
      </c>
      <c r="P58" s="59">
        <f t="shared" si="1"/>
        <v>0</v>
      </c>
      <c r="Q58" s="69" t="str">
        <f t="shared" si="11"/>
        <v/>
      </c>
      <c r="R58" s="17">
        <f t="shared" si="2"/>
        <v>0</v>
      </c>
      <c r="S58" s="60">
        <f t="shared" si="3"/>
        <v>0</v>
      </c>
      <c r="T58" s="17">
        <f t="shared" si="4"/>
        <v>0</v>
      </c>
      <c r="U58" s="17">
        <f t="shared" si="8"/>
        <v>0</v>
      </c>
      <c r="V58" s="25">
        <f t="shared" si="12"/>
        <v>0</v>
      </c>
      <c r="W58" s="44">
        <f t="shared" si="5"/>
        <v>14.6</v>
      </c>
      <c r="X58" s="17">
        <f t="shared" si="9"/>
        <v>0</v>
      </c>
      <c r="Z58" s="45">
        <f>IF($L$2="-",軽減利率!$F$2,IF(P58&lt;=軽減利率!$E$3,軽減利率!$F$2,IF(P58&lt;=軽減利率!$E$4,軽減利率!$F$3,IF(P58&lt;=軽減利率!$E$5,軽減利率!$F$4,IF(P58&lt;=軽減利率!$E$6,軽減利率!$F$5,IF(P58&lt;=軽減利率!$E$7,軽減利率!$F$6,IF(P58&lt;=軽減利率!$E$8,軽減利率!$F$7,IF(P58&lt;=軽減利率!$E$9,軽減利率!$F$8,IF(P58&lt;=軽減利率!$E$10,軽減利率!$F$9,IF(P58&lt;=軽減利率!$E$11,軽減利率!$F$10,IF(P58&lt;=軽減利率!$E$12,軽減利率!$F$11,IF(P58&lt;=軽減利率!$E$13,軽減利率!$F$12,IF(P58&lt;=軽減利率!$E$14,軽減利率!$F$13,IF(P58&lt;=軽減利率!$E$15,軽減利率!$F$14,IF(P58&lt;=軽減利率!$E$16,軽減利率!$F$15,IF(P58&lt;=軽減利率!$E$17,軽減利率!$F$16,IF(P58&lt;=軽減利率!$E$18,軽減利率!$F$17,IF(P58&lt;=軽減利率!$E$19,軽減利率!$F$18,IF(P58&lt;=軽減利率!$E$20,軽減利率!$F$19,IF(P58&lt;=軽減利率!$E$21,軽減利率!$F$20,IF(P58&lt;=軽減利率!$E$22,軽減利率!$F$21,IF(P58&lt;=軽減利率!$E$23,軽減利率!$F$22,IF(P58&lt;=軽減利率!$E$24,軽減利率!$F$23,IF(P58&lt;=軽減利率!$E$25,軽減利率!$F$24,IF(P58&lt;=軽減利率!$E$26,軽減利率!$F$25,IF(P58&lt;=軽減利率!$E$27,軽減利率!$F$26,IF(P58&lt;=軽減利率!$E$28,軽減利率!$F$27,IF(P58&lt;=軽減利率!$E$29,軽減利率!$F$28,IF(P58&lt;=軽減利率!$E$30,軽減利率!$F$29,IF(P58&lt;=軽減利率!$E$31,軽減利率!$F$30,IF(P58&lt;=軽減利率!$E$32,軽減利率!$F$31,IF(P58&lt;=軽減利率!$E$33,軽減利率!$F$32,IF(P58&lt;=軽減利率!$E$34,軽減利率!$F$33,IF(P58&lt;=軽減利率!$E$35,軽減利率!$F$34,IF(P58&lt;=軽減利率!$E$36,軽減利率!$F$35,軽減利率!$F$36)))))))))))))))))))))))))))))))))))</f>
        <v>14.6</v>
      </c>
      <c r="AA58" s="71" t="str">
        <f>IF($L$2="-","",IF(P58&lt;=軽減利率!$A$8,軽減利率!$B$7,IF(P58&lt;=軽減利率!$A$9,軽減利率!$C$8,IF(P58&lt;=軽減利率!$A$10,軽減利率!$C$9,IF(P58&lt;=軽減利率!$A$11,軽減利率!$C$10,IF(P58&lt;=軽減利率!$A$12,軽減利率!$C$11,IF(P58&lt;=軽減利率!$A$13,軽減利率!$C$12,IF(P58&lt;=軽減利率!$A$14,軽減利率!$C$13,IF(P58&lt;=軽減利率!$A$15,軽減利率!$C$14,IF(P58&lt;=軽減利率!$A$16,軽減利率!$C$15,IF(P58&lt;=軽減利率!$A$17,軽減利率!$C$16,IF(P58&lt;=軽減利率!$A$18,軽減利率!$C$17,IF(P58&lt;=軽減利率!$A$19,軽減利率!$C$18,IF(P58&lt;=軽減利率!$A$20,軽減利率!$C$19,IF(P58&lt;=軽減利率!$A$21,軽減利率!$C$20,IF(P58&lt;=軽減利率!$A$22,軽減利率!$C$21,IF(P58&lt;=軽減利率!$A$23,軽減利率!$C$22,IF(P58&lt;=軽減利率!$A$24,軽減利率!$C$23,IF(P58&lt;=軽減利率!$A$25,軽減利率!$C$24,IF(P58&lt;=軽減利率!$A$26,軽減利率!$C$25,IF(P58&lt;=軽減利率!$A$27,軽減利率!$C$26,IF(P58&lt;=軽減利率!$A$28,軽減利率!$C$27,IF(P58&lt;=軽減利率!$A$29,軽減利率!$C$28,IF(P58&lt;=軽減利率!$A$30,軽減利率!$C$29,IF(P58&lt;=軽減利率!$A$31,軽減利率!$C$30,IF(P58&lt;=軽減利率!$A$32,軽減利率!$C$31,IF(P58&lt;=軽減利率!$A$33,軽減利率!$C$32,IF(P58&lt;=軽減利率!$A$34,軽減利率!$C$33,IF(P58&lt;=軽減利率!$A$35,軽減利率!$C$34,IF(P58&lt;=軽減利率!$A$36,軽減利率!$C$35,""))))))))))))))))))))))))))))))</f>
        <v/>
      </c>
    </row>
    <row r="59" spans="13:27" x14ac:dyDescent="0.15">
      <c r="M59" s="61">
        <f>入力!N59</f>
        <v>0</v>
      </c>
      <c r="N59" s="62">
        <f>入力!O59</f>
        <v>0</v>
      </c>
      <c r="O59" s="54">
        <f t="shared" si="6"/>
        <v>0</v>
      </c>
      <c r="P59" s="59">
        <f t="shared" si="1"/>
        <v>0</v>
      </c>
      <c r="Q59" s="69" t="str">
        <f t="shared" si="11"/>
        <v/>
      </c>
      <c r="R59" s="17">
        <f t="shared" si="2"/>
        <v>0</v>
      </c>
      <c r="S59" s="60">
        <f t="shared" si="3"/>
        <v>0</v>
      </c>
      <c r="T59" s="17">
        <f t="shared" si="4"/>
        <v>0</v>
      </c>
      <c r="U59" s="17">
        <f t="shared" si="8"/>
        <v>0</v>
      </c>
      <c r="V59" s="25">
        <f t="shared" si="12"/>
        <v>0</v>
      </c>
      <c r="W59" s="44">
        <f t="shared" si="5"/>
        <v>14.6</v>
      </c>
      <c r="X59" s="17">
        <f t="shared" si="9"/>
        <v>0</v>
      </c>
      <c r="Z59" s="45">
        <f>IF($L$2="-",軽減利率!$F$2,IF(P59&lt;=軽減利率!$E$3,軽減利率!$F$2,IF(P59&lt;=軽減利率!$E$4,軽減利率!$F$3,IF(P59&lt;=軽減利率!$E$5,軽減利率!$F$4,IF(P59&lt;=軽減利率!$E$6,軽減利率!$F$5,IF(P59&lt;=軽減利率!$E$7,軽減利率!$F$6,IF(P59&lt;=軽減利率!$E$8,軽減利率!$F$7,IF(P59&lt;=軽減利率!$E$9,軽減利率!$F$8,IF(P59&lt;=軽減利率!$E$10,軽減利率!$F$9,IF(P59&lt;=軽減利率!$E$11,軽減利率!$F$10,IF(P59&lt;=軽減利率!$E$12,軽減利率!$F$11,IF(P59&lt;=軽減利率!$E$13,軽減利率!$F$12,IF(P59&lt;=軽減利率!$E$14,軽減利率!$F$13,IF(P59&lt;=軽減利率!$E$15,軽減利率!$F$14,IF(P59&lt;=軽減利率!$E$16,軽減利率!$F$15,IF(P59&lt;=軽減利率!$E$17,軽減利率!$F$16,IF(P59&lt;=軽減利率!$E$18,軽減利率!$F$17,IF(P59&lt;=軽減利率!$E$19,軽減利率!$F$18,IF(P59&lt;=軽減利率!$E$20,軽減利率!$F$19,IF(P59&lt;=軽減利率!$E$21,軽減利率!$F$20,IF(P59&lt;=軽減利率!$E$22,軽減利率!$F$21,IF(P59&lt;=軽減利率!$E$23,軽減利率!$F$22,IF(P59&lt;=軽減利率!$E$24,軽減利率!$F$23,IF(P59&lt;=軽減利率!$E$25,軽減利率!$F$24,IF(P59&lt;=軽減利率!$E$26,軽減利率!$F$25,IF(P59&lt;=軽減利率!$E$27,軽減利率!$F$26,IF(P59&lt;=軽減利率!$E$28,軽減利率!$F$27,IF(P59&lt;=軽減利率!$E$29,軽減利率!$F$28,IF(P59&lt;=軽減利率!$E$30,軽減利率!$F$29,IF(P59&lt;=軽減利率!$E$31,軽減利率!$F$30,IF(P59&lt;=軽減利率!$E$32,軽減利率!$F$31,IF(P59&lt;=軽減利率!$E$33,軽減利率!$F$32,IF(P59&lt;=軽減利率!$E$34,軽減利率!$F$33,IF(P59&lt;=軽減利率!$E$35,軽減利率!$F$34,IF(P59&lt;=軽減利率!$E$36,軽減利率!$F$35,軽減利率!$F$36)))))))))))))))))))))))))))))))))))</f>
        <v>14.6</v>
      </c>
      <c r="AA59" s="71" t="str">
        <f>IF($L$2="-","",IF(P59&lt;=軽減利率!$A$8,軽減利率!$B$7,IF(P59&lt;=軽減利率!$A$9,軽減利率!$C$8,IF(P59&lt;=軽減利率!$A$10,軽減利率!$C$9,IF(P59&lt;=軽減利率!$A$11,軽減利率!$C$10,IF(P59&lt;=軽減利率!$A$12,軽減利率!$C$11,IF(P59&lt;=軽減利率!$A$13,軽減利率!$C$12,IF(P59&lt;=軽減利率!$A$14,軽減利率!$C$13,IF(P59&lt;=軽減利率!$A$15,軽減利率!$C$14,IF(P59&lt;=軽減利率!$A$16,軽減利率!$C$15,IF(P59&lt;=軽減利率!$A$17,軽減利率!$C$16,IF(P59&lt;=軽減利率!$A$18,軽減利率!$C$17,IF(P59&lt;=軽減利率!$A$19,軽減利率!$C$18,IF(P59&lt;=軽減利率!$A$20,軽減利率!$C$19,IF(P59&lt;=軽減利率!$A$21,軽減利率!$C$20,IF(P59&lt;=軽減利率!$A$22,軽減利率!$C$21,IF(P59&lt;=軽減利率!$A$23,軽減利率!$C$22,IF(P59&lt;=軽減利率!$A$24,軽減利率!$C$23,IF(P59&lt;=軽減利率!$A$25,軽減利率!$C$24,IF(P59&lt;=軽減利率!$A$26,軽減利率!$C$25,IF(P59&lt;=軽減利率!$A$27,軽減利率!$C$26,IF(P59&lt;=軽減利率!$A$28,軽減利率!$C$27,IF(P59&lt;=軽減利率!$A$29,軽減利率!$C$28,IF(P59&lt;=軽減利率!$A$30,軽減利率!$C$29,IF(P59&lt;=軽減利率!$A$31,軽減利率!$C$30,IF(P59&lt;=軽減利率!$A$32,軽減利率!$C$31,IF(P59&lt;=軽減利率!$A$33,軽減利率!$C$32,IF(P59&lt;=軽減利率!$A$34,軽減利率!$C$33,IF(P59&lt;=軽減利率!$A$35,軽減利率!$C$34,IF(P59&lt;=軽減利率!$A$36,軽減利率!$C$35,""))))))))))))))))))))))))))))))</f>
        <v/>
      </c>
    </row>
    <row r="60" spans="13:27" x14ac:dyDescent="0.15">
      <c r="M60" s="61">
        <f>入力!N60</f>
        <v>0</v>
      </c>
      <c r="N60" s="62">
        <f>入力!O60</f>
        <v>0</v>
      </c>
      <c r="O60" s="54">
        <f t="shared" si="6"/>
        <v>0</v>
      </c>
      <c r="P60" s="59">
        <f t="shared" si="1"/>
        <v>0</v>
      </c>
      <c r="Q60" s="69" t="str">
        <f t="shared" si="11"/>
        <v/>
      </c>
      <c r="R60" s="17">
        <f t="shared" si="2"/>
        <v>0</v>
      </c>
      <c r="S60" s="60">
        <f t="shared" si="3"/>
        <v>0</v>
      </c>
      <c r="T60" s="17">
        <f t="shared" si="4"/>
        <v>0</v>
      </c>
      <c r="U60" s="17">
        <f t="shared" si="8"/>
        <v>0</v>
      </c>
      <c r="V60" s="25">
        <f t="shared" si="12"/>
        <v>0</v>
      </c>
      <c r="W60" s="44">
        <f t="shared" si="5"/>
        <v>14.6</v>
      </c>
      <c r="X60" s="17">
        <f t="shared" si="9"/>
        <v>0</v>
      </c>
      <c r="Z60" s="45">
        <f>IF($L$2="-",軽減利率!$F$2,IF(P60&lt;=軽減利率!$E$3,軽減利率!$F$2,IF(P60&lt;=軽減利率!$E$4,軽減利率!$F$3,IF(P60&lt;=軽減利率!$E$5,軽減利率!$F$4,IF(P60&lt;=軽減利率!$E$6,軽減利率!$F$5,IF(P60&lt;=軽減利率!$E$7,軽減利率!$F$6,IF(P60&lt;=軽減利率!$E$8,軽減利率!$F$7,IF(P60&lt;=軽減利率!$E$9,軽減利率!$F$8,IF(P60&lt;=軽減利率!$E$10,軽減利率!$F$9,IF(P60&lt;=軽減利率!$E$11,軽減利率!$F$10,IF(P60&lt;=軽減利率!$E$12,軽減利率!$F$11,IF(P60&lt;=軽減利率!$E$13,軽減利率!$F$12,IF(P60&lt;=軽減利率!$E$14,軽減利率!$F$13,IF(P60&lt;=軽減利率!$E$15,軽減利率!$F$14,IF(P60&lt;=軽減利率!$E$16,軽減利率!$F$15,IF(P60&lt;=軽減利率!$E$17,軽減利率!$F$16,IF(P60&lt;=軽減利率!$E$18,軽減利率!$F$17,IF(P60&lt;=軽減利率!$E$19,軽減利率!$F$18,IF(P60&lt;=軽減利率!$E$20,軽減利率!$F$19,IF(P60&lt;=軽減利率!$E$21,軽減利率!$F$20,IF(P60&lt;=軽減利率!$E$22,軽減利率!$F$21,IF(P60&lt;=軽減利率!$E$23,軽減利率!$F$22,IF(P60&lt;=軽減利率!$E$24,軽減利率!$F$23,IF(P60&lt;=軽減利率!$E$25,軽減利率!$F$24,IF(P60&lt;=軽減利率!$E$26,軽減利率!$F$25,IF(P60&lt;=軽減利率!$E$27,軽減利率!$F$26,IF(P60&lt;=軽減利率!$E$28,軽減利率!$F$27,IF(P60&lt;=軽減利率!$E$29,軽減利率!$F$28,IF(P60&lt;=軽減利率!$E$30,軽減利率!$F$29,IF(P60&lt;=軽減利率!$E$31,軽減利率!$F$30,IF(P60&lt;=軽減利率!$E$32,軽減利率!$F$31,IF(P60&lt;=軽減利率!$E$33,軽減利率!$F$32,IF(P60&lt;=軽減利率!$E$34,軽減利率!$F$33,IF(P60&lt;=軽減利率!$E$35,軽減利率!$F$34,IF(P60&lt;=軽減利率!$E$36,軽減利率!$F$35,軽減利率!$F$36)))))))))))))))))))))))))))))))))))</f>
        <v>14.6</v>
      </c>
      <c r="AA60" s="71" t="str">
        <f>IF($L$2="-","",IF(P60&lt;=軽減利率!$A$8,軽減利率!$B$7,IF(P60&lt;=軽減利率!$A$9,軽減利率!$C$8,IF(P60&lt;=軽減利率!$A$10,軽減利率!$C$9,IF(P60&lt;=軽減利率!$A$11,軽減利率!$C$10,IF(P60&lt;=軽減利率!$A$12,軽減利率!$C$11,IF(P60&lt;=軽減利率!$A$13,軽減利率!$C$12,IF(P60&lt;=軽減利率!$A$14,軽減利率!$C$13,IF(P60&lt;=軽減利率!$A$15,軽減利率!$C$14,IF(P60&lt;=軽減利率!$A$16,軽減利率!$C$15,IF(P60&lt;=軽減利率!$A$17,軽減利率!$C$16,IF(P60&lt;=軽減利率!$A$18,軽減利率!$C$17,IF(P60&lt;=軽減利率!$A$19,軽減利率!$C$18,IF(P60&lt;=軽減利率!$A$20,軽減利率!$C$19,IF(P60&lt;=軽減利率!$A$21,軽減利率!$C$20,IF(P60&lt;=軽減利率!$A$22,軽減利率!$C$21,IF(P60&lt;=軽減利率!$A$23,軽減利率!$C$22,IF(P60&lt;=軽減利率!$A$24,軽減利率!$C$23,IF(P60&lt;=軽減利率!$A$25,軽減利率!$C$24,IF(P60&lt;=軽減利率!$A$26,軽減利率!$C$25,IF(P60&lt;=軽減利率!$A$27,軽減利率!$C$26,IF(P60&lt;=軽減利率!$A$28,軽減利率!$C$27,IF(P60&lt;=軽減利率!$A$29,軽減利率!$C$28,IF(P60&lt;=軽減利率!$A$30,軽減利率!$C$29,IF(P60&lt;=軽減利率!$A$31,軽減利率!$C$30,IF(P60&lt;=軽減利率!$A$32,軽減利率!$C$31,IF(P60&lt;=軽減利率!$A$33,軽減利率!$C$32,IF(P60&lt;=軽減利率!$A$34,軽減利率!$C$33,IF(P60&lt;=軽減利率!$A$35,軽減利率!$C$34,IF(P60&lt;=軽減利率!$A$36,軽減利率!$C$35,""))))))))))))))))))))))))))))))</f>
        <v/>
      </c>
    </row>
    <row r="61" spans="13:27" x14ac:dyDescent="0.15">
      <c r="M61" s="61">
        <f>入力!N61</f>
        <v>0</v>
      </c>
      <c r="N61" s="62">
        <f>入力!O61</f>
        <v>0</v>
      </c>
      <c r="O61" s="54">
        <f t="shared" si="6"/>
        <v>0</v>
      </c>
      <c r="P61" s="59">
        <f t="shared" si="1"/>
        <v>0</v>
      </c>
      <c r="Q61" s="69" t="str">
        <f t="shared" si="11"/>
        <v/>
      </c>
      <c r="R61" s="17">
        <f t="shared" si="2"/>
        <v>0</v>
      </c>
      <c r="S61" s="60">
        <f t="shared" si="3"/>
        <v>0</v>
      </c>
      <c r="T61" s="17">
        <f t="shared" si="4"/>
        <v>0</v>
      </c>
      <c r="U61" s="17">
        <f t="shared" si="8"/>
        <v>0</v>
      </c>
      <c r="V61" s="25">
        <f t="shared" si="12"/>
        <v>0</v>
      </c>
      <c r="W61" s="44">
        <f t="shared" si="5"/>
        <v>14.6</v>
      </c>
      <c r="X61" s="17">
        <f t="shared" si="9"/>
        <v>0</v>
      </c>
      <c r="Z61" s="45">
        <f>IF($L$2="-",軽減利率!$F$2,IF(P61&lt;=軽減利率!$E$3,軽減利率!$F$2,IF(P61&lt;=軽減利率!$E$4,軽減利率!$F$3,IF(P61&lt;=軽減利率!$E$5,軽減利率!$F$4,IF(P61&lt;=軽減利率!$E$6,軽減利率!$F$5,IF(P61&lt;=軽減利率!$E$7,軽減利率!$F$6,IF(P61&lt;=軽減利率!$E$8,軽減利率!$F$7,IF(P61&lt;=軽減利率!$E$9,軽減利率!$F$8,IF(P61&lt;=軽減利率!$E$10,軽減利率!$F$9,IF(P61&lt;=軽減利率!$E$11,軽減利率!$F$10,IF(P61&lt;=軽減利率!$E$12,軽減利率!$F$11,IF(P61&lt;=軽減利率!$E$13,軽減利率!$F$12,IF(P61&lt;=軽減利率!$E$14,軽減利率!$F$13,IF(P61&lt;=軽減利率!$E$15,軽減利率!$F$14,IF(P61&lt;=軽減利率!$E$16,軽減利率!$F$15,IF(P61&lt;=軽減利率!$E$17,軽減利率!$F$16,IF(P61&lt;=軽減利率!$E$18,軽減利率!$F$17,IF(P61&lt;=軽減利率!$E$19,軽減利率!$F$18,IF(P61&lt;=軽減利率!$E$20,軽減利率!$F$19,IF(P61&lt;=軽減利率!$E$21,軽減利率!$F$20,IF(P61&lt;=軽減利率!$E$22,軽減利率!$F$21,IF(P61&lt;=軽減利率!$E$23,軽減利率!$F$22,IF(P61&lt;=軽減利率!$E$24,軽減利率!$F$23,IF(P61&lt;=軽減利率!$E$25,軽減利率!$F$24,IF(P61&lt;=軽減利率!$E$26,軽減利率!$F$25,IF(P61&lt;=軽減利率!$E$27,軽減利率!$F$26,IF(P61&lt;=軽減利率!$E$28,軽減利率!$F$27,IF(P61&lt;=軽減利率!$E$29,軽減利率!$F$28,IF(P61&lt;=軽減利率!$E$30,軽減利率!$F$29,IF(P61&lt;=軽減利率!$E$31,軽減利率!$F$30,IF(P61&lt;=軽減利率!$E$32,軽減利率!$F$31,IF(P61&lt;=軽減利率!$E$33,軽減利率!$F$32,IF(P61&lt;=軽減利率!$E$34,軽減利率!$F$33,IF(P61&lt;=軽減利率!$E$35,軽減利率!$F$34,IF(P61&lt;=軽減利率!$E$36,軽減利率!$F$35,軽減利率!$F$36)))))))))))))))))))))))))))))))))))</f>
        <v>14.6</v>
      </c>
      <c r="AA61" s="71" t="str">
        <f>IF($L$2="-","",IF(P61&lt;=軽減利率!$A$8,軽減利率!$B$7,IF(P61&lt;=軽減利率!$A$9,軽減利率!$C$8,IF(P61&lt;=軽減利率!$A$10,軽減利率!$C$9,IF(P61&lt;=軽減利率!$A$11,軽減利率!$C$10,IF(P61&lt;=軽減利率!$A$12,軽減利率!$C$11,IF(P61&lt;=軽減利率!$A$13,軽減利率!$C$12,IF(P61&lt;=軽減利率!$A$14,軽減利率!$C$13,IF(P61&lt;=軽減利率!$A$15,軽減利率!$C$14,IF(P61&lt;=軽減利率!$A$16,軽減利率!$C$15,IF(P61&lt;=軽減利率!$A$17,軽減利率!$C$16,IF(P61&lt;=軽減利率!$A$18,軽減利率!$C$17,IF(P61&lt;=軽減利率!$A$19,軽減利率!$C$18,IF(P61&lt;=軽減利率!$A$20,軽減利率!$C$19,IF(P61&lt;=軽減利率!$A$21,軽減利率!$C$20,IF(P61&lt;=軽減利率!$A$22,軽減利率!$C$21,IF(P61&lt;=軽減利率!$A$23,軽減利率!$C$22,IF(P61&lt;=軽減利率!$A$24,軽減利率!$C$23,IF(P61&lt;=軽減利率!$A$25,軽減利率!$C$24,IF(P61&lt;=軽減利率!$A$26,軽減利率!$C$25,IF(P61&lt;=軽減利率!$A$27,軽減利率!$C$26,IF(P61&lt;=軽減利率!$A$28,軽減利率!$C$27,IF(P61&lt;=軽減利率!$A$29,軽減利率!$C$28,IF(P61&lt;=軽減利率!$A$30,軽減利率!$C$29,IF(P61&lt;=軽減利率!$A$31,軽減利率!$C$30,IF(P61&lt;=軽減利率!$A$32,軽減利率!$C$31,IF(P61&lt;=軽減利率!$A$33,軽減利率!$C$32,IF(P61&lt;=軽減利率!$A$34,軽減利率!$C$33,IF(P61&lt;=軽減利率!$A$35,軽減利率!$C$34,IF(P61&lt;=軽減利率!$A$36,軽減利率!$C$35,""))))))))))))))))))))))))))))))</f>
        <v/>
      </c>
    </row>
    <row r="62" spans="13:27" x14ac:dyDescent="0.15">
      <c r="M62" s="61">
        <f>入力!N62</f>
        <v>0</v>
      </c>
      <c r="N62" s="62">
        <f>入力!O62</f>
        <v>0</v>
      </c>
      <c r="O62" s="54">
        <f t="shared" si="6"/>
        <v>0</v>
      </c>
      <c r="P62" s="59">
        <f t="shared" si="1"/>
        <v>0</v>
      </c>
      <c r="Q62" s="69" t="str">
        <f t="shared" si="11"/>
        <v/>
      </c>
      <c r="R62" s="17">
        <f t="shared" si="2"/>
        <v>0</v>
      </c>
      <c r="S62" s="60">
        <f t="shared" si="3"/>
        <v>0</v>
      </c>
      <c r="T62" s="17">
        <f t="shared" si="4"/>
        <v>0</v>
      </c>
      <c r="U62" s="17">
        <f t="shared" si="8"/>
        <v>0</v>
      </c>
      <c r="V62" s="25">
        <f t="shared" si="12"/>
        <v>0</v>
      </c>
      <c r="W62" s="44">
        <f t="shared" si="5"/>
        <v>14.6</v>
      </c>
      <c r="X62" s="17">
        <f t="shared" si="9"/>
        <v>0</v>
      </c>
      <c r="Z62" s="45">
        <f>IF($L$2="-",軽減利率!$F$2,IF(P62&lt;=軽減利率!$E$3,軽減利率!$F$2,IF(P62&lt;=軽減利率!$E$4,軽減利率!$F$3,IF(P62&lt;=軽減利率!$E$5,軽減利率!$F$4,IF(P62&lt;=軽減利率!$E$6,軽減利率!$F$5,IF(P62&lt;=軽減利率!$E$7,軽減利率!$F$6,IF(P62&lt;=軽減利率!$E$8,軽減利率!$F$7,IF(P62&lt;=軽減利率!$E$9,軽減利率!$F$8,IF(P62&lt;=軽減利率!$E$10,軽減利率!$F$9,IF(P62&lt;=軽減利率!$E$11,軽減利率!$F$10,IF(P62&lt;=軽減利率!$E$12,軽減利率!$F$11,IF(P62&lt;=軽減利率!$E$13,軽減利率!$F$12,IF(P62&lt;=軽減利率!$E$14,軽減利率!$F$13,IF(P62&lt;=軽減利率!$E$15,軽減利率!$F$14,IF(P62&lt;=軽減利率!$E$16,軽減利率!$F$15,IF(P62&lt;=軽減利率!$E$17,軽減利率!$F$16,IF(P62&lt;=軽減利率!$E$18,軽減利率!$F$17,IF(P62&lt;=軽減利率!$E$19,軽減利率!$F$18,IF(P62&lt;=軽減利率!$E$20,軽減利率!$F$19,IF(P62&lt;=軽減利率!$E$21,軽減利率!$F$20,IF(P62&lt;=軽減利率!$E$22,軽減利率!$F$21,IF(P62&lt;=軽減利率!$E$23,軽減利率!$F$22,IF(P62&lt;=軽減利率!$E$24,軽減利率!$F$23,IF(P62&lt;=軽減利率!$E$25,軽減利率!$F$24,IF(P62&lt;=軽減利率!$E$26,軽減利率!$F$25,IF(P62&lt;=軽減利率!$E$27,軽減利率!$F$26,IF(P62&lt;=軽減利率!$E$28,軽減利率!$F$27,IF(P62&lt;=軽減利率!$E$29,軽減利率!$F$28,IF(P62&lt;=軽減利率!$E$30,軽減利率!$F$29,IF(P62&lt;=軽減利率!$E$31,軽減利率!$F$30,IF(P62&lt;=軽減利率!$E$32,軽減利率!$F$31,IF(P62&lt;=軽減利率!$E$33,軽減利率!$F$32,IF(P62&lt;=軽減利率!$E$34,軽減利率!$F$33,IF(P62&lt;=軽減利率!$E$35,軽減利率!$F$34,IF(P62&lt;=軽減利率!$E$36,軽減利率!$F$35,軽減利率!$F$36)))))))))))))))))))))))))))))))))))</f>
        <v>14.6</v>
      </c>
      <c r="AA62" s="71" t="str">
        <f>IF($L$2="-","",IF(P62&lt;=軽減利率!$A$8,軽減利率!$B$7,IF(P62&lt;=軽減利率!$A$9,軽減利率!$C$8,IF(P62&lt;=軽減利率!$A$10,軽減利率!$C$9,IF(P62&lt;=軽減利率!$A$11,軽減利率!$C$10,IF(P62&lt;=軽減利率!$A$12,軽減利率!$C$11,IF(P62&lt;=軽減利率!$A$13,軽減利率!$C$12,IF(P62&lt;=軽減利率!$A$14,軽減利率!$C$13,IF(P62&lt;=軽減利率!$A$15,軽減利率!$C$14,IF(P62&lt;=軽減利率!$A$16,軽減利率!$C$15,IF(P62&lt;=軽減利率!$A$17,軽減利率!$C$16,IF(P62&lt;=軽減利率!$A$18,軽減利率!$C$17,IF(P62&lt;=軽減利率!$A$19,軽減利率!$C$18,IF(P62&lt;=軽減利率!$A$20,軽減利率!$C$19,IF(P62&lt;=軽減利率!$A$21,軽減利率!$C$20,IF(P62&lt;=軽減利率!$A$22,軽減利率!$C$21,IF(P62&lt;=軽減利率!$A$23,軽減利率!$C$22,IF(P62&lt;=軽減利率!$A$24,軽減利率!$C$23,IF(P62&lt;=軽減利率!$A$25,軽減利率!$C$24,IF(P62&lt;=軽減利率!$A$26,軽減利率!$C$25,IF(P62&lt;=軽減利率!$A$27,軽減利率!$C$26,IF(P62&lt;=軽減利率!$A$28,軽減利率!$C$27,IF(P62&lt;=軽減利率!$A$29,軽減利率!$C$28,IF(P62&lt;=軽減利率!$A$30,軽減利率!$C$29,IF(P62&lt;=軽減利率!$A$31,軽減利率!$C$30,IF(P62&lt;=軽減利率!$A$32,軽減利率!$C$31,IF(P62&lt;=軽減利率!$A$33,軽減利率!$C$32,IF(P62&lt;=軽減利率!$A$34,軽減利率!$C$33,IF(P62&lt;=軽減利率!$A$35,軽減利率!$C$34,IF(P62&lt;=軽減利率!$A$36,軽減利率!$C$35,""))))))))))))))))))))))))))))))</f>
        <v/>
      </c>
    </row>
    <row r="63" spans="13:27" x14ac:dyDescent="0.15">
      <c r="M63" s="61">
        <f>入力!N63</f>
        <v>0</v>
      </c>
      <c r="N63" s="62">
        <f>入力!O63</f>
        <v>0</v>
      </c>
      <c r="O63" s="54">
        <f t="shared" si="6"/>
        <v>0</v>
      </c>
      <c r="P63" s="59">
        <f t="shared" si="1"/>
        <v>0</v>
      </c>
      <c r="Q63" s="69" t="str">
        <f t="shared" si="11"/>
        <v/>
      </c>
      <c r="R63" s="17">
        <f t="shared" si="2"/>
        <v>0</v>
      </c>
      <c r="S63" s="60">
        <f t="shared" si="3"/>
        <v>0</v>
      </c>
      <c r="T63" s="17">
        <f t="shared" si="4"/>
        <v>0</v>
      </c>
      <c r="U63" s="17">
        <f t="shared" si="8"/>
        <v>0</v>
      </c>
      <c r="V63" s="25">
        <f t="shared" si="12"/>
        <v>0</v>
      </c>
      <c r="W63" s="44">
        <f t="shared" si="5"/>
        <v>14.6</v>
      </c>
      <c r="X63" s="17">
        <f t="shared" si="9"/>
        <v>0</v>
      </c>
      <c r="Z63" s="45">
        <f>IF($L$2="-",軽減利率!$F$2,IF(P63&lt;=軽減利率!$E$3,軽減利率!$F$2,IF(P63&lt;=軽減利率!$E$4,軽減利率!$F$3,IF(P63&lt;=軽減利率!$E$5,軽減利率!$F$4,IF(P63&lt;=軽減利率!$E$6,軽減利率!$F$5,IF(P63&lt;=軽減利率!$E$7,軽減利率!$F$6,IF(P63&lt;=軽減利率!$E$8,軽減利率!$F$7,IF(P63&lt;=軽減利率!$E$9,軽減利率!$F$8,IF(P63&lt;=軽減利率!$E$10,軽減利率!$F$9,IF(P63&lt;=軽減利率!$E$11,軽減利率!$F$10,IF(P63&lt;=軽減利率!$E$12,軽減利率!$F$11,IF(P63&lt;=軽減利率!$E$13,軽減利率!$F$12,IF(P63&lt;=軽減利率!$E$14,軽減利率!$F$13,IF(P63&lt;=軽減利率!$E$15,軽減利率!$F$14,IF(P63&lt;=軽減利率!$E$16,軽減利率!$F$15,IF(P63&lt;=軽減利率!$E$17,軽減利率!$F$16,IF(P63&lt;=軽減利率!$E$18,軽減利率!$F$17,IF(P63&lt;=軽減利率!$E$19,軽減利率!$F$18,IF(P63&lt;=軽減利率!$E$20,軽減利率!$F$19,IF(P63&lt;=軽減利率!$E$21,軽減利率!$F$20,IF(P63&lt;=軽減利率!$E$22,軽減利率!$F$21,IF(P63&lt;=軽減利率!$E$23,軽減利率!$F$22,IF(P63&lt;=軽減利率!$E$24,軽減利率!$F$23,IF(P63&lt;=軽減利率!$E$25,軽減利率!$F$24,IF(P63&lt;=軽減利率!$E$26,軽減利率!$F$25,IF(P63&lt;=軽減利率!$E$27,軽減利率!$F$26,IF(P63&lt;=軽減利率!$E$28,軽減利率!$F$27,IF(P63&lt;=軽減利率!$E$29,軽減利率!$F$28,IF(P63&lt;=軽減利率!$E$30,軽減利率!$F$29,IF(P63&lt;=軽減利率!$E$31,軽減利率!$F$30,IF(P63&lt;=軽減利率!$E$32,軽減利率!$F$31,IF(P63&lt;=軽減利率!$E$33,軽減利率!$F$32,IF(P63&lt;=軽減利率!$E$34,軽減利率!$F$33,IF(P63&lt;=軽減利率!$E$35,軽減利率!$F$34,IF(P63&lt;=軽減利率!$E$36,軽減利率!$F$35,軽減利率!$F$36)))))))))))))))))))))))))))))))))))</f>
        <v>14.6</v>
      </c>
      <c r="AA63" s="71" t="str">
        <f>IF($L$2="-","",IF(P63&lt;=軽減利率!$A$8,軽減利率!$B$7,IF(P63&lt;=軽減利率!$A$9,軽減利率!$C$8,IF(P63&lt;=軽減利率!$A$10,軽減利率!$C$9,IF(P63&lt;=軽減利率!$A$11,軽減利率!$C$10,IF(P63&lt;=軽減利率!$A$12,軽減利率!$C$11,IF(P63&lt;=軽減利率!$A$13,軽減利率!$C$12,IF(P63&lt;=軽減利率!$A$14,軽減利率!$C$13,IF(P63&lt;=軽減利率!$A$15,軽減利率!$C$14,IF(P63&lt;=軽減利率!$A$16,軽減利率!$C$15,IF(P63&lt;=軽減利率!$A$17,軽減利率!$C$16,IF(P63&lt;=軽減利率!$A$18,軽減利率!$C$17,IF(P63&lt;=軽減利率!$A$19,軽減利率!$C$18,IF(P63&lt;=軽減利率!$A$20,軽減利率!$C$19,IF(P63&lt;=軽減利率!$A$21,軽減利率!$C$20,IF(P63&lt;=軽減利率!$A$22,軽減利率!$C$21,IF(P63&lt;=軽減利率!$A$23,軽減利率!$C$22,IF(P63&lt;=軽減利率!$A$24,軽減利率!$C$23,IF(P63&lt;=軽減利率!$A$25,軽減利率!$C$24,IF(P63&lt;=軽減利率!$A$26,軽減利率!$C$25,IF(P63&lt;=軽減利率!$A$27,軽減利率!$C$26,IF(P63&lt;=軽減利率!$A$28,軽減利率!$C$27,IF(P63&lt;=軽減利率!$A$29,軽減利率!$C$28,IF(P63&lt;=軽減利率!$A$30,軽減利率!$C$29,IF(P63&lt;=軽減利率!$A$31,軽減利率!$C$30,IF(P63&lt;=軽減利率!$A$32,軽減利率!$C$31,IF(P63&lt;=軽減利率!$A$33,軽減利率!$C$32,IF(P63&lt;=軽減利率!$A$34,軽減利率!$C$33,IF(P63&lt;=軽減利率!$A$35,軽減利率!$C$34,IF(P63&lt;=軽減利率!$A$36,軽減利率!$C$35,""))))))))))))))))))))))))))))))</f>
        <v/>
      </c>
    </row>
    <row r="64" spans="13:27" x14ac:dyDescent="0.15">
      <c r="M64" s="61">
        <f>入力!N64</f>
        <v>0</v>
      </c>
      <c r="N64" s="62">
        <f>入力!O64</f>
        <v>0</v>
      </c>
      <c r="O64" s="54">
        <f t="shared" si="6"/>
        <v>0</v>
      </c>
      <c r="P64" s="59">
        <f t="shared" si="1"/>
        <v>0</v>
      </c>
      <c r="Q64" s="69" t="str">
        <f t="shared" si="11"/>
        <v/>
      </c>
      <c r="R64" s="17">
        <f t="shared" si="2"/>
        <v>0</v>
      </c>
      <c r="S64" s="60">
        <f t="shared" si="3"/>
        <v>0</v>
      </c>
      <c r="T64" s="17">
        <f t="shared" si="4"/>
        <v>0</v>
      </c>
      <c r="U64" s="17">
        <f t="shared" si="8"/>
        <v>0</v>
      </c>
      <c r="V64" s="25">
        <f t="shared" si="12"/>
        <v>0</v>
      </c>
      <c r="W64" s="44">
        <f t="shared" si="5"/>
        <v>14.6</v>
      </c>
      <c r="X64" s="17">
        <f t="shared" si="9"/>
        <v>0</v>
      </c>
      <c r="Z64" s="45">
        <f>IF($L$2="-",軽減利率!$F$2,IF(P64&lt;=軽減利率!$E$3,軽減利率!$F$2,IF(P64&lt;=軽減利率!$E$4,軽減利率!$F$3,IF(P64&lt;=軽減利率!$E$5,軽減利率!$F$4,IF(P64&lt;=軽減利率!$E$6,軽減利率!$F$5,IF(P64&lt;=軽減利率!$E$7,軽減利率!$F$6,IF(P64&lt;=軽減利率!$E$8,軽減利率!$F$7,IF(P64&lt;=軽減利率!$E$9,軽減利率!$F$8,IF(P64&lt;=軽減利率!$E$10,軽減利率!$F$9,IF(P64&lt;=軽減利率!$E$11,軽減利率!$F$10,IF(P64&lt;=軽減利率!$E$12,軽減利率!$F$11,IF(P64&lt;=軽減利率!$E$13,軽減利率!$F$12,IF(P64&lt;=軽減利率!$E$14,軽減利率!$F$13,IF(P64&lt;=軽減利率!$E$15,軽減利率!$F$14,IF(P64&lt;=軽減利率!$E$16,軽減利率!$F$15,IF(P64&lt;=軽減利率!$E$17,軽減利率!$F$16,IF(P64&lt;=軽減利率!$E$18,軽減利率!$F$17,IF(P64&lt;=軽減利率!$E$19,軽減利率!$F$18,IF(P64&lt;=軽減利率!$E$20,軽減利率!$F$19,IF(P64&lt;=軽減利率!$E$21,軽減利率!$F$20,IF(P64&lt;=軽減利率!$E$22,軽減利率!$F$21,IF(P64&lt;=軽減利率!$E$23,軽減利率!$F$22,IF(P64&lt;=軽減利率!$E$24,軽減利率!$F$23,IF(P64&lt;=軽減利率!$E$25,軽減利率!$F$24,IF(P64&lt;=軽減利率!$E$26,軽減利率!$F$25,IF(P64&lt;=軽減利率!$E$27,軽減利率!$F$26,IF(P64&lt;=軽減利率!$E$28,軽減利率!$F$27,IF(P64&lt;=軽減利率!$E$29,軽減利率!$F$28,IF(P64&lt;=軽減利率!$E$30,軽減利率!$F$29,IF(P64&lt;=軽減利率!$E$31,軽減利率!$F$30,IF(P64&lt;=軽減利率!$E$32,軽減利率!$F$31,IF(P64&lt;=軽減利率!$E$33,軽減利率!$F$32,IF(P64&lt;=軽減利率!$E$34,軽減利率!$F$33,IF(P64&lt;=軽減利率!$E$35,軽減利率!$F$34,IF(P64&lt;=軽減利率!$E$36,軽減利率!$F$35,軽減利率!$F$36)))))))))))))))))))))))))))))))))))</f>
        <v>14.6</v>
      </c>
      <c r="AA64" s="71" t="str">
        <f>IF($L$2="-","",IF(P64&lt;=軽減利率!$A$8,軽減利率!$B$7,IF(P64&lt;=軽減利率!$A$9,軽減利率!$C$8,IF(P64&lt;=軽減利率!$A$10,軽減利率!$C$9,IF(P64&lt;=軽減利率!$A$11,軽減利率!$C$10,IF(P64&lt;=軽減利率!$A$12,軽減利率!$C$11,IF(P64&lt;=軽減利率!$A$13,軽減利率!$C$12,IF(P64&lt;=軽減利率!$A$14,軽減利率!$C$13,IF(P64&lt;=軽減利率!$A$15,軽減利率!$C$14,IF(P64&lt;=軽減利率!$A$16,軽減利率!$C$15,IF(P64&lt;=軽減利率!$A$17,軽減利率!$C$16,IF(P64&lt;=軽減利率!$A$18,軽減利率!$C$17,IF(P64&lt;=軽減利率!$A$19,軽減利率!$C$18,IF(P64&lt;=軽減利率!$A$20,軽減利率!$C$19,IF(P64&lt;=軽減利率!$A$21,軽減利率!$C$20,IF(P64&lt;=軽減利率!$A$22,軽減利率!$C$21,IF(P64&lt;=軽減利率!$A$23,軽減利率!$C$22,IF(P64&lt;=軽減利率!$A$24,軽減利率!$C$23,IF(P64&lt;=軽減利率!$A$25,軽減利率!$C$24,IF(P64&lt;=軽減利率!$A$26,軽減利率!$C$25,IF(P64&lt;=軽減利率!$A$27,軽減利率!$C$26,IF(P64&lt;=軽減利率!$A$28,軽減利率!$C$27,IF(P64&lt;=軽減利率!$A$29,軽減利率!$C$28,IF(P64&lt;=軽減利率!$A$30,軽減利率!$C$29,IF(P64&lt;=軽減利率!$A$31,軽減利率!$C$30,IF(P64&lt;=軽減利率!$A$32,軽減利率!$C$31,IF(P64&lt;=軽減利率!$A$33,軽減利率!$C$32,IF(P64&lt;=軽減利率!$A$34,軽減利率!$C$33,IF(P64&lt;=軽減利率!$A$35,軽減利率!$C$34,IF(P64&lt;=軽減利率!$A$36,軽減利率!$C$35,""))))))))))))))))))))))))))))))</f>
        <v/>
      </c>
    </row>
    <row r="65" spans="13:27" x14ac:dyDescent="0.15">
      <c r="M65" s="61">
        <f>入力!N65</f>
        <v>0</v>
      </c>
      <c r="N65" s="62">
        <f>入力!O65</f>
        <v>0</v>
      </c>
      <c r="O65" s="54">
        <f t="shared" si="6"/>
        <v>0</v>
      </c>
      <c r="P65" s="59">
        <f t="shared" si="1"/>
        <v>0</v>
      </c>
      <c r="Q65" s="69" t="str">
        <f t="shared" si="11"/>
        <v/>
      </c>
      <c r="R65" s="17">
        <f t="shared" si="2"/>
        <v>0</v>
      </c>
      <c r="S65" s="60">
        <f t="shared" si="3"/>
        <v>0</v>
      </c>
      <c r="T65" s="17">
        <f t="shared" si="4"/>
        <v>0</v>
      </c>
      <c r="U65" s="17">
        <f t="shared" si="8"/>
        <v>0</v>
      </c>
      <c r="V65" s="25">
        <f t="shared" si="12"/>
        <v>0</v>
      </c>
      <c r="W65" s="44">
        <f t="shared" si="5"/>
        <v>14.6</v>
      </c>
      <c r="X65" s="17">
        <f t="shared" si="9"/>
        <v>0</v>
      </c>
      <c r="Z65" s="45">
        <f>IF($L$2="-",軽減利率!$F$2,IF(P65&lt;=軽減利率!$E$3,軽減利率!$F$2,IF(P65&lt;=軽減利率!$E$4,軽減利率!$F$3,IF(P65&lt;=軽減利率!$E$5,軽減利率!$F$4,IF(P65&lt;=軽減利率!$E$6,軽減利率!$F$5,IF(P65&lt;=軽減利率!$E$7,軽減利率!$F$6,IF(P65&lt;=軽減利率!$E$8,軽減利率!$F$7,IF(P65&lt;=軽減利率!$E$9,軽減利率!$F$8,IF(P65&lt;=軽減利率!$E$10,軽減利率!$F$9,IF(P65&lt;=軽減利率!$E$11,軽減利率!$F$10,IF(P65&lt;=軽減利率!$E$12,軽減利率!$F$11,IF(P65&lt;=軽減利率!$E$13,軽減利率!$F$12,IF(P65&lt;=軽減利率!$E$14,軽減利率!$F$13,IF(P65&lt;=軽減利率!$E$15,軽減利率!$F$14,IF(P65&lt;=軽減利率!$E$16,軽減利率!$F$15,IF(P65&lt;=軽減利率!$E$17,軽減利率!$F$16,IF(P65&lt;=軽減利率!$E$18,軽減利率!$F$17,IF(P65&lt;=軽減利率!$E$19,軽減利率!$F$18,IF(P65&lt;=軽減利率!$E$20,軽減利率!$F$19,IF(P65&lt;=軽減利率!$E$21,軽減利率!$F$20,IF(P65&lt;=軽減利率!$E$22,軽減利率!$F$21,IF(P65&lt;=軽減利率!$E$23,軽減利率!$F$22,IF(P65&lt;=軽減利率!$E$24,軽減利率!$F$23,IF(P65&lt;=軽減利率!$E$25,軽減利率!$F$24,IF(P65&lt;=軽減利率!$E$26,軽減利率!$F$25,IF(P65&lt;=軽減利率!$E$27,軽減利率!$F$26,IF(P65&lt;=軽減利率!$E$28,軽減利率!$F$27,IF(P65&lt;=軽減利率!$E$29,軽減利率!$F$28,IF(P65&lt;=軽減利率!$E$30,軽減利率!$F$29,IF(P65&lt;=軽減利率!$E$31,軽減利率!$F$30,IF(P65&lt;=軽減利率!$E$32,軽減利率!$F$31,IF(P65&lt;=軽減利率!$E$33,軽減利率!$F$32,IF(P65&lt;=軽減利率!$E$34,軽減利率!$F$33,IF(P65&lt;=軽減利率!$E$35,軽減利率!$F$34,IF(P65&lt;=軽減利率!$E$36,軽減利率!$F$35,軽減利率!$F$36)))))))))))))))))))))))))))))))))))</f>
        <v>14.6</v>
      </c>
      <c r="AA65" s="71" t="str">
        <f>IF($L$2="-","",IF(P65&lt;=軽減利率!$A$8,軽減利率!$B$7,IF(P65&lt;=軽減利率!$A$9,軽減利率!$C$8,IF(P65&lt;=軽減利率!$A$10,軽減利率!$C$9,IF(P65&lt;=軽減利率!$A$11,軽減利率!$C$10,IF(P65&lt;=軽減利率!$A$12,軽減利率!$C$11,IF(P65&lt;=軽減利率!$A$13,軽減利率!$C$12,IF(P65&lt;=軽減利率!$A$14,軽減利率!$C$13,IF(P65&lt;=軽減利率!$A$15,軽減利率!$C$14,IF(P65&lt;=軽減利率!$A$16,軽減利率!$C$15,IF(P65&lt;=軽減利率!$A$17,軽減利率!$C$16,IF(P65&lt;=軽減利率!$A$18,軽減利率!$C$17,IF(P65&lt;=軽減利率!$A$19,軽減利率!$C$18,IF(P65&lt;=軽減利率!$A$20,軽減利率!$C$19,IF(P65&lt;=軽減利率!$A$21,軽減利率!$C$20,IF(P65&lt;=軽減利率!$A$22,軽減利率!$C$21,IF(P65&lt;=軽減利率!$A$23,軽減利率!$C$22,IF(P65&lt;=軽減利率!$A$24,軽減利率!$C$23,IF(P65&lt;=軽減利率!$A$25,軽減利率!$C$24,IF(P65&lt;=軽減利率!$A$26,軽減利率!$C$25,IF(P65&lt;=軽減利率!$A$27,軽減利率!$C$26,IF(P65&lt;=軽減利率!$A$28,軽減利率!$C$27,IF(P65&lt;=軽減利率!$A$29,軽減利率!$C$28,IF(P65&lt;=軽減利率!$A$30,軽減利率!$C$29,IF(P65&lt;=軽減利率!$A$31,軽減利率!$C$30,IF(P65&lt;=軽減利率!$A$32,軽減利率!$C$31,IF(P65&lt;=軽減利率!$A$33,軽減利率!$C$32,IF(P65&lt;=軽減利率!$A$34,軽減利率!$C$33,IF(P65&lt;=軽減利率!$A$35,軽減利率!$C$34,IF(P65&lt;=軽減利率!$A$36,軽減利率!$C$35,""))))))))))))))))))))))))))))))</f>
        <v/>
      </c>
    </row>
    <row r="66" spans="13:27" x14ac:dyDescent="0.15">
      <c r="M66" s="61">
        <f>入力!N66</f>
        <v>0</v>
      </c>
      <c r="N66" s="62">
        <f>入力!O66</f>
        <v>0</v>
      </c>
      <c r="O66" s="54">
        <f t="shared" si="6"/>
        <v>0</v>
      </c>
      <c r="P66" s="59">
        <f t="shared" si="1"/>
        <v>0</v>
      </c>
      <c r="Q66" s="69" t="str">
        <f t="shared" si="11"/>
        <v/>
      </c>
      <c r="R66" s="17">
        <f t="shared" si="2"/>
        <v>0</v>
      </c>
      <c r="S66" s="60">
        <f t="shared" si="3"/>
        <v>0</v>
      </c>
      <c r="T66" s="17">
        <f t="shared" si="4"/>
        <v>0</v>
      </c>
      <c r="U66" s="17">
        <f t="shared" si="8"/>
        <v>0</v>
      </c>
      <c r="V66" s="25">
        <f t="shared" si="12"/>
        <v>0</v>
      </c>
      <c r="W66" s="44">
        <f t="shared" si="5"/>
        <v>14.6</v>
      </c>
      <c r="X66" s="17">
        <f t="shared" si="9"/>
        <v>0</v>
      </c>
      <c r="Z66" s="45">
        <f>IF($L$2="-",軽減利率!$F$2,IF(P66&lt;=軽減利率!$E$3,軽減利率!$F$2,IF(P66&lt;=軽減利率!$E$4,軽減利率!$F$3,IF(P66&lt;=軽減利率!$E$5,軽減利率!$F$4,IF(P66&lt;=軽減利率!$E$6,軽減利率!$F$5,IF(P66&lt;=軽減利率!$E$7,軽減利率!$F$6,IF(P66&lt;=軽減利率!$E$8,軽減利率!$F$7,IF(P66&lt;=軽減利率!$E$9,軽減利率!$F$8,IF(P66&lt;=軽減利率!$E$10,軽減利率!$F$9,IF(P66&lt;=軽減利率!$E$11,軽減利率!$F$10,IF(P66&lt;=軽減利率!$E$12,軽減利率!$F$11,IF(P66&lt;=軽減利率!$E$13,軽減利率!$F$12,IF(P66&lt;=軽減利率!$E$14,軽減利率!$F$13,IF(P66&lt;=軽減利率!$E$15,軽減利率!$F$14,IF(P66&lt;=軽減利率!$E$16,軽減利率!$F$15,IF(P66&lt;=軽減利率!$E$17,軽減利率!$F$16,IF(P66&lt;=軽減利率!$E$18,軽減利率!$F$17,IF(P66&lt;=軽減利率!$E$19,軽減利率!$F$18,IF(P66&lt;=軽減利率!$E$20,軽減利率!$F$19,IF(P66&lt;=軽減利率!$E$21,軽減利率!$F$20,IF(P66&lt;=軽減利率!$E$22,軽減利率!$F$21,IF(P66&lt;=軽減利率!$E$23,軽減利率!$F$22,IF(P66&lt;=軽減利率!$E$24,軽減利率!$F$23,IF(P66&lt;=軽減利率!$E$25,軽減利率!$F$24,IF(P66&lt;=軽減利率!$E$26,軽減利率!$F$25,IF(P66&lt;=軽減利率!$E$27,軽減利率!$F$26,IF(P66&lt;=軽減利率!$E$28,軽減利率!$F$27,IF(P66&lt;=軽減利率!$E$29,軽減利率!$F$28,IF(P66&lt;=軽減利率!$E$30,軽減利率!$F$29,IF(P66&lt;=軽減利率!$E$31,軽減利率!$F$30,IF(P66&lt;=軽減利率!$E$32,軽減利率!$F$31,IF(P66&lt;=軽減利率!$E$33,軽減利率!$F$32,IF(P66&lt;=軽減利率!$E$34,軽減利率!$F$33,IF(P66&lt;=軽減利率!$E$35,軽減利率!$F$34,IF(P66&lt;=軽減利率!$E$36,軽減利率!$F$35,軽減利率!$F$36)))))))))))))))))))))))))))))))))))</f>
        <v>14.6</v>
      </c>
      <c r="AA66" s="71" t="str">
        <f>IF($L$2="-","",IF(P66&lt;=軽減利率!$A$8,軽減利率!$B$7,IF(P66&lt;=軽減利率!$A$9,軽減利率!$C$8,IF(P66&lt;=軽減利率!$A$10,軽減利率!$C$9,IF(P66&lt;=軽減利率!$A$11,軽減利率!$C$10,IF(P66&lt;=軽減利率!$A$12,軽減利率!$C$11,IF(P66&lt;=軽減利率!$A$13,軽減利率!$C$12,IF(P66&lt;=軽減利率!$A$14,軽減利率!$C$13,IF(P66&lt;=軽減利率!$A$15,軽減利率!$C$14,IF(P66&lt;=軽減利率!$A$16,軽減利率!$C$15,IF(P66&lt;=軽減利率!$A$17,軽減利率!$C$16,IF(P66&lt;=軽減利率!$A$18,軽減利率!$C$17,IF(P66&lt;=軽減利率!$A$19,軽減利率!$C$18,IF(P66&lt;=軽減利率!$A$20,軽減利率!$C$19,IF(P66&lt;=軽減利率!$A$21,軽減利率!$C$20,IF(P66&lt;=軽減利率!$A$22,軽減利率!$C$21,IF(P66&lt;=軽減利率!$A$23,軽減利率!$C$22,IF(P66&lt;=軽減利率!$A$24,軽減利率!$C$23,IF(P66&lt;=軽減利率!$A$25,軽減利率!$C$24,IF(P66&lt;=軽減利率!$A$26,軽減利率!$C$25,IF(P66&lt;=軽減利率!$A$27,軽減利率!$C$26,IF(P66&lt;=軽減利率!$A$28,軽減利率!$C$27,IF(P66&lt;=軽減利率!$A$29,軽減利率!$C$28,IF(P66&lt;=軽減利率!$A$30,軽減利率!$C$29,IF(P66&lt;=軽減利率!$A$31,軽減利率!$C$30,IF(P66&lt;=軽減利率!$A$32,軽減利率!$C$31,IF(P66&lt;=軽減利率!$A$33,軽減利率!$C$32,IF(P66&lt;=軽減利率!$A$34,軽減利率!$C$33,IF(P66&lt;=軽減利率!$A$35,軽減利率!$C$34,IF(P66&lt;=軽減利率!$A$36,軽減利率!$C$35,""))))))))))))))))))))))))))))))</f>
        <v/>
      </c>
    </row>
    <row r="67" spans="13:27" x14ac:dyDescent="0.15">
      <c r="M67" s="61">
        <f>入力!N67</f>
        <v>0</v>
      </c>
      <c r="N67" s="62">
        <f>入力!O67</f>
        <v>0</v>
      </c>
      <c r="O67" s="54">
        <f t="shared" si="6"/>
        <v>0</v>
      </c>
      <c r="P67" s="59">
        <f t="shared" si="1"/>
        <v>0</v>
      </c>
      <c r="Q67" s="69" t="str">
        <f t="shared" si="11"/>
        <v/>
      </c>
      <c r="R67" s="17">
        <f t="shared" si="2"/>
        <v>0</v>
      </c>
      <c r="S67" s="60">
        <f t="shared" si="3"/>
        <v>0</v>
      </c>
      <c r="T67" s="17">
        <f t="shared" si="4"/>
        <v>0</v>
      </c>
      <c r="U67" s="17">
        <f t="shared" si="8"/>
        <v>0</v>
      </c>
      <c r="V67" s="25">
        <f t="shared" ref="V67:V100" si="13">IF(P67&lt;=$H$2,0,IF(P66&lt;=$H$2,P67-$H$2,P67-P66))</f>
        <v>0</v>
      </c>
      <c r="W67" s="44">
        <f t="shared" si="5"/>
        <v>14.6</v>
      </c>
      <c r="X67" s="17">
        <f t="shared" si="9"/>
        <v>0</v>
      </c>
      <c r="Z67" s="45">
        <f>IF($L$2="-",軽減利率!$F$2,IF(P67&lt;=軽減利率!$E$3,軽減利率!$F$2,IF(P67&lt;=軽減利率!$E$4,軽減利率!$F$3,IF(P67&lt;=軽減利率!$E$5,軽減利率!$F$4,IF(P67&lt;=軽減利率!$E$6,軽減利率!$F$5,IF(P67&lt;=軽減利率!$E$7,軽減利率!$F$6,IF(P67&lt;=軽減利率!$E$8,軽減利率!$F$7,IF(P67&lt;=軽減利率!$E$9,軽減利率!$F$8,IF(P67&lt;=軽減利率!$E$10,軽減利率!$F$9,IF(P67&lt;=軽減利率!$E$11,軽減利率!$F$10,IF(P67&lt;=軽減利率!$E$12,軽減利率!$F$11,IF(P67&lt;=軽減利率!$E$13,軽減利率!$F$12,IF(P67&lt;=軽減利率!$E$14,軽減利率!$F$13,IF(P67&lt;=軽減利率!$E$15,軽減利率!$F$14,IF(P67&lt;=軽減利率!$E$16,軽減利率!$F$15,IF(P67&lt;=軽減利率!$E$17,軽減利率!$F$16,IF(P67&lt;=軽減利率!$E$18,軽減利率!$F$17,IF(P67&lt;=軽減利率!$E$19,軽減利率!$F$18,IF(P67&lt;=軽減利率!$E$20,軽減利率!$F$19,IF(P67&lt;=軽減利率!$E$21,軽減利率!$F$20,IF(P67&lt;=軽減利率!$E$22,軽減利率!$F$21,IF(P67&lt;=軽減利率!$E$23,軽減利率!$F$22,IF(P67&lt;=軽減利率!$E$24,軽減利率!$F$23,IF(P67&lt;=軽減利率!$E$25,軽減利率!$F$24,IF(P67&lt;=軽減利率!$E$26,軽減利率!$F$25,IF(P67&lt;=軽減利率!$E$27,軽減利率!$F$26,IF(P67&lt;=軽減利率!$E$28,軽減利率!$F$27,IF(P67&lt;=軽減利率!$E$29,軽減利率!$F$28,IF(P67&lt;=軽減利率!$E$30,軽減利率!$F$29,IF(P67&lt;=軽減利率!$E$31,軽減利率!$F$30,IF(P67&lt;=軽減利率!$E$32,軽減利率!$F$31,IF(P67&lt;=軽減利率!$E$33,軽減利率!$F$32,IF(P67&lt;=軽減利率!$E$34,軽減利率!$F$33,IF(P67&lt;=軽減利率!$E$35,軽減利率!$F$34,IF(P67&lt;=軽減利率!$E$36,軽減利率!$F$35,軽減利率!$F$36)))))))))))))))))))))))))))))))))))</f>
        <v>14.6</v>
      </c>
      <c r="AA67" s="71" t="str">
        <f>IF($L$2="-","",IF(P67&lt;=軽減利率!$A$8,軽減利率!$B$7,IF(P67&lt;=軽減利率!$A$9,軽減利率!$C$8,IF(P67&lt;=軽減利率!$A$10,軽減利率!$C$9,IF(P67&lt;=軽減利率!$A$11,軽減利率!$C$10,IF(P67&lt;=軽減利率!$A$12,軽減利率!$C$11,IF(P67&lt;=軽減利率!$A$13,軽減利率!$C$12,IF(P67&lt;=軽減利率!$A$14,軽減利率!$C$13,IF(P67&lt;=軽減利率!$A$15,軽減利率!$C$14,IF(P67&lt;=軽減利率!$A$16,軽減利率!$C$15,IF(P67&lt;=軽減利率!$A$17,軽減利率!$C$16,IF(P67&lt;=軽減利率!$A$18,軽減利率!$C$17,IF(P67&lt;=軽減利率!$A$19,軽減利率!$C$18,IF(P67&lt;=軽減利率!$A$20,軽減利率!$C$19,IF(P67&lt;=軽減利率!$A$21,軽減利率!$C$20,IF(P67&lt;=軽減利率!$A$22,軽減利率!$C$21,IF(P67&lt;=軽減利率!$A$23,軽減利率!$C$22,IF(P67&lt;=軽減利率!$A$24,軽減利率!$C$23,IF(P67&lt;=軽減利率!$A$25,軽減利率!$C$24,IF(P67&lt;=軽減利率!$A$26,軽減利率!$C$25,IF(P67&lt;=軽減利率!$A$27,軽減利率!$C$26,IF(P67&lt;=軽減利率!$A$28,軽減利率!$C$27,IF(P67&lt;=軽減利率!$A$29,軽減利率!$C$28,IF(P67&lt;=軽減利率!$A$30,軽減利率!$C$29,IF(P67&lt;=軽減利率!$A$31,軽減利率!$C$30,IF(P67&lt;=軽減利率!$A$32,軽減利率!$C$31,IF(P67&lt;=軽減利率!$A$33,軽減利率!$C$32,IF(P67&lt;=軽減利率!$A$34,軽減利率!$C$33,IF(P67&lt;=軽減利率!$A$35,軽減利率!$C$34,IF(P67&lt;=軽減利率!$A$36,軽減利率!$C$35,""))))))))))))))))))))))))))))))</f>
        <v/>
      </c>
    </row>
    <row r="68" spans="13:27" x14ac:dyDescent="0.15">
      <c r="M68" s="61">
        <f>入力!N68</f>
        <v>0</v>
      </c>
      <c r="N68" s="62">
        <f>入力!O68</f>
        <v>0</v>
      </c>
      <c r="O68" s="54">
        <f t="shared" ref="O68:O100" si="14">IF($L$2="-",M68,IF(O67=M67,IF(O67&gt;=$I$2,M68,IF(M68&lt;=$I$2,M68,$I$2)),M67))</f>
        <v>0</v>
      </c>
      <c r="P68" s="59">
        <f t="shared" ref="P68:P100" si="15">IF($L$2="-",O68,IF(P67=O67,IF(O67&gt;=$I$3,O68,IF(O68&lt;=$I$3,O68,$I$3)),O67))</f>
        <v>0</v>
      </c>
      <c r="Q68" s="69" t="str">
        <f t="shared" si="11"/>
        <v/>
      </c>
      <c r="R68" s="17">
        <f t="shared" ref="R68:R100" si="16">IF($L$2="-",N68,IF(O67=M67,IF(O67&gt;=$I$2,N68,IF(M68&lt;=$I$2,N68,0)),N67))</f>
        <v>0</v>
      </c>
      <c r="S68" s="60">
        <f t="shared" ref="S68:S100" si="17">IF($L$2="-",N68,IF(OR(P68=0,Q68="基準日納付なし"),0,IF(P67=O67,R68,R67)))</f>
        <v>0</v>
      </c>
      <c r="T68" s="17">
        <f t="shared" ref="T68:T100" si="18">T67-S68</f>
        <v>0</v>
      </c>
      <c r="U68" s="17">
        <f t="shared" ref="U68:U100" si="19">ROUNDDOWN(T67,-3)</f>
        <v>0</v>
      </c>
      <c r="V68" s="25">
        <f t="shared" si="13"/>
        <v>0</v>
      </c>
      <c r="W68" s="44">
        <f t="shared" ref="W68:W100" si="20">IF($L$2="-",Z68,IF(P68&gt;$I$2,Z68,AA68))</f>
        <v>14.6</v>
      </c>
      <c r="X68" s="17">
        <f t="shared" ref="X68:X100" si="21">ROUNDDOWN(U68*(W68/100)*(V68/365),0)</f>
        <v>0</v>
      </c>
      <c r="Z68" s="45">
        <f>IF($L$2="-",軽減利率!$F$2,IF(P68&lt;=軽減利率!$E$3,軽減利率!$F$2,IF(P68&lt;=軽減利率!$E$4,軽減利率!$F$3,IF(P68&lt;=軽減利率!$E$5,軽減利率!$F$4,IF(P68&lt;=軽減利率!$E$6,軽減利率!$F$5,IF(P68&lt;=軽減利率!$E$7,軽減利率!$F$6,IF(P68&lt;=軽減利率!$E$8,軽減利率!$F$7,IF(P68&lt;=軽減利率!$E$9,軽減利率!$F$8,IF(P68&lt;=軽減利率!$E$10,軽減利率!$F$9,IF(P68&lt;=軽減利率!$E$11,軽減利率!$F$10,IF(P68&lt;=軽減利率!$E$12,軽減利率!$F$11,IF(P68&lt;=軽減利率!$E$13,軽減利率!$F$12,IF(P68&lt;=軽減利率!$E$14,軽減利率!$F$13,IF(P68&lt;=軽減利率!$E$15,軽減利率!$F$14,IF(P68&lt;=軽減利率!$E$16,軽減利率!$F$15,IF(P68&lt;=軽減利率!$E$17,軽減利率!$F$16,IF(P68&lt;=軽減利率!$E$18,軽減利率!$F$17,IF(P68&lt;=軽減利率!$E$19,軽減利率!$F$18,IF(P68&lt;=軽減利率!$E$20,軽減利率!$F$19,IF(P68&lt;=軽減利率!$E$21,軽減利率!$F$20,IF(P68&lt;=軽減利率!$E$22,軽減利率!$F$21,IF(P68&lt;=軽減利率!$E$23,軽減利率!$F$22,IF(P68&lt;=軽減利率!$E$24,軽減利率!$F$23,IF(P68&lt;=軽減利率!$E$25,軽減利率!$F$24,IF(P68&lt;=軽減利率!$E$26,軽減利率!$F$25,IF(P68&lt;=軽減利率!$E$27,軽減利率!$F$26,IF(P68&lt;=軽減利率!$E$28,軽減利率!$F$27,IF(P68&lt;=軽減利率!$E$29,軽減利率!$F$28,IF(P68&lt;=軽減利率!$E$30,軽減利率!$F$29,IF(P68&lt;=軽減利率!$E$31,軽減利率!$F$30,IF(P68&lt;=軽減利率!$E$32,軽減利率!$F$31,IF(P68&lt;=軽減利率!$E$33,軽減利率!$F$32,IF(P68&lt;=軽減利率!$E$34,軽減利率!$F$33,IF(P68&lt;=軽減利率!$E$35,軽減利率!$F$34,IF(P68&lt;=軽減利率!$E$36,軽減利率!$F$35,軽減利率!$F$36)))))))))))))))))))))))))))))))))))</f>
        <v>14.6</v>
      </c>
      <c r="AA68" s="71" t="str">
        <f>IF($L$2="-","",IF(P68&lt;=軽減利率!$A$8,軽減利率!$B$7,IF(P68&lt;=軽減利率!$A$9,軽減利率!$C$8,IF(P68&lt;=軽減利率!$A$10,軽減利率!$C$9,IF(P68&lt;=軽減利率!$A$11,軽減利率!$C$10,IF(P68&lt;=軽減利率!$A$12,軽減利率!$C$11,IF(P68&lt;=軽減利率!$A$13,軽減利率!$C$12,IF(P68&lt;=軽減利率!$A$14,軽減利率!$C$13,IF(P68&lt;=軽減利率!$A$15,軽減利率!$C$14,IF(P68&lt;=軽減利率!$A$16,軽減利率!$C$15,IF(P68&lt;=軽減利率!$A$17,軽減利率!$C$16,IF(P68&lt;=軽減利率!$A$18,軽減利率!$C$17,IF(P68&lt;=軽減利率!$A$19,軽減利率!$C$18,IF(P68&lt;=軽減利率!$A$20,軽減利率!$C$19,IF(P68&lt;=軽減利率!$A$21,軽減利率!$C$20,IF(P68&lt;=軽減利率!$A$22,軽減利率!$C$21,IF(P68&lt;=軽減利率!$A$23,軽減利率!$C$22,IF(P68&lt;=軽減利率!$A$24,軽減利率!$C$23,IF(P68&lt;=軽減利率!$A$25,軽減利率!$C$24,IF(P68&lt;=軽減利率!$A$26,軽減利率!$C$25,IF(P68&lt;=軽減利率!$A$27,軽減利率!$C$26,IF(P68&lt;=軽減利率!$A$28,軽減利率!$C$27,IF(P68&lt;=軽減利率!$A$29,軽減利率!$C$28,IF(P68&lt;=軽減利率!$A$30,軽減利率!$C$29,IF(P68&lt;=軽減利率!$A$31,軽減利率!$C$30,IF(P68&lt;=軽減利率!$A$32,軽減利率!$C$31,IF(P68&lt;=軽減利率!$A$33,軽減利率!$C$32,IF(P68&lt;=軽減利率!$A$34,軽減利率!$C$33,IF(P68&lt;=軽減利率!$A$35,軽減利率!$C$34,IF(P68&lt;=軽減利率!$A$36,軽減利率!$C$35,""))))))))))))))))))))))))))))))</f>
        <v/>
      </c>
    </row>
    <row r="69" spans="13:27" x14ac:dyDescent="0.15">
      <c r="M69" s="61">
        <f>入力!N69</f>
        <v>0</v>
      </c>
      <c r="N69" s="62">
        <f>入力!O69</f>
        <v>0</v>
      </c>
      <c r="O69" s="54">
        <f t="shared" si="14"/>
        <v>0</v>
      </c>
      <c r="P69" s="59">
        <f t="shared" si="15"/>
        <v>0</v>
      </c>
      <c r="Q69" s="69" t="str">
        <f t="shared" si="11"/>
        <v/>
      </c>
      <c r="R69" s="17">
        <f t="shared" si="16"/>
        <v>0</v>
      </c>
      <c r="S69" s="60">
        <f t="shared" si="17"/>
        <v>0</v>
      </c>
      <c r="T69" s="17">
        <f t="shared" si="18"/>
        <v>0</v>
      </c>
      <c r="U69" s="17">
        <f t="shared" si="19"/>
        <v>0</v>
      </c>
      <c r="V69" s="25">
        <f t="shared" si="13"/>
        <v>0</v>
      </c>
      <c r="W69" s="44">
        <f t="shared" si="20"/>
        <v>14.6</v>
      </c>
      <c r="X69" s="17">
        <f t="shared" si="21"/>
        <v>0</v>
      </c>
      <c r="Z69" s="45">
        <f>IF($L$2="-",軽減利率!$F$2,IF(P69&lt;=軽減利率!$E$3,軽減利率!$F$2,IF(P69&lt;=軽減利率!$E$4,軽減利率!$F$3,IF(P69&lt;=軽減利率!$E$5,軽減利率!$F$4,IF(P69&lt;=軽減利率!$E$6,軽減利率!$F$5,IF(P69&lt;=軽減利率!$E$7,軽減利率!$F$6,IF(P69&lt;=軽減利率!$E$8,軽減利率!$F$7,IF(P69&lt;=軽減利率!$E$9,軽減利率!$F$8,IF(P69&lt;=軽減利率!$E$10,軽減利率!$F$9,IF(P69&lt;=軽減利率!$E$11,軽減利率!$F$10,IF(P69&lt;=軽減利率!$E$12,軽減利率!$F$11,IF(P69&lt;=軽減利率!$E$13,軽減利率!$F$12,IF(P69&lt;=軽減利率!$E$14,軽減利率!$F$13,IF(P69&lt;=軽減利率!$E$15,軽減利率!$F$14,IF(P69&lt;=軽減利率!$E$16,軽減利率!$F$15,IF(P69&lt;=軽減利率!$E$17,軽減利率!$F$16,IF(P69&lt;=軽減利率!$E$18,軽減利率!$F$17,IF(P69&lt;=軽減利率!$E$19,軽減利率!$F$18,IF(P69&lt;=軽減利率!$E$20,軽減利率!$F$19,IF(P69&lt;=軽減利率!$E$21,軽減利率!$F$20,IF(P69&lt;=軽減利率!$E$22,軽減利率!$F$21,IF(P69&lt;=軽減利率!$E$23,軽減利率!$F$22,IF(P69&lt;=軽減利率!$E$24,軽減利率!$F$23,IF(P69&lt;=軽減利率!$E$25,軽減利率!$F$24,IF(P69&lt;=軽減利率!$E$26,軽減利率!$F$25,IF(P69&lt;=軽減利率!$E$27,軽減利率!$F$26,IF(P69&lt;=軽減利率!$E$28,軽減利率!$F$27,IF(P69&lt;=軽減利率!$E$29,軽減利率!$F$28,IF(P69&lt;=軽減利率!$E$30,軽減利率!$F$29,IF(P69&lt;=軽減利率!$E$31,軽減利率!$F$30,IF(P69&lt;=軽減利率!$E$32,軽減利率!$F$31,IF(P69&lt;=軽減利率!$E$33,軽減利率!$F$32,IF(P69&lt;=軽減利率!$E$34,軽減利率!$F$33,IF(P69&lt;=軽減利率!$E$35,軽減利率!$F$34,IF(P69&lt;=軽減利率!$E$36,軽減利率!$F$35,軽減利率!$F$36)))))))))))))))))))))))))))))))))))</f>
        <v>14.6</v>
      </c>
      <c r="AA69" s="71" t="str">
        <f>IF($L$2="-","",IF(P69&lt;=軽減利率!$A$8,軽減利率!$B$7,IF(P69&lt;=軽減利率!$A$9,軽減利率!$C$8,IF(P69&lt;=軽減利率!$A$10,軽減利率!$C$9,IF(P69&lt;=軽減利率!$A$11,軽減利率!$C$10,IF(P69&lt;=軽減利率!$A$12,軽減利率!$C$11,IF(P69&lt;=軽減利率!$A$13,軽減利率!$C$12,IF(P69&lt;=軽減利率!$A$14,軽減利率!$C$13,IF(P69&lt;=軽減利率!$A$15,軽減利率!$C$14,IF(P69&lt;=軽減利率!$A$16,軽減利率!$C$15,IF(P69&lt;=軽減利率!$A$17,軽減利率!$C$16,IF(P69&lt;=軽減利率!$A$18,軽減利率!$C$17,IF(P69&lt;=軽減利率!$A$19,軽減利率!$C$18,IF(P69&lt;=軽減利率!$A$20,軽減利率!$C$19,IF(P69&lt;=軽減利率!$A$21,軽減利率!$C$20,IF(P69&lt;=軽減利率!$A$22,軽減利率!$C$21,IF(P69&lt;=軽減利率!$A$23,軽減利率!$C$22,IF(P69&lt;=軽減利率!$A$24,軽減利率!$C$23,IF(P69&lt;=軽減利率!$A$25,軽減利率!$C$24,IF(P69&lt;=軽減利率!$A$26,軽減利率!$C$25,IF(P69&lt;=軽減利率!$A$27,軽減利率!$C$26,IF(P69&lt;=軽減利率!$A$28,軽減利率!$C$27,IF(P69&lt;=軽減利率!$A$29,軽減利率!$C$28,IF(P69&lt;=軽減利率!$A$30,軽減利率!$C$29,IF(P69&lt;=軽減利率!$A$31,軽減利率!$C$30,IF(P69&lt;=軽減利率!$A$32,軽減利率!$C$31,IF(P69&lt;=軽減利率!$A$33,軽減利率!$C$32,IF(P69&lt;=軽減利率!$A$34,軽減利率!$C$33,IF(P69&lt;=軽減利率!$A$35,軽減利率!$C$34,IF(P69&lt;=軽減利率!$A$36,軽減利率!$C$35,""))))))))))))))))))))))))))))))</f>
        <v/>
      </c>
    </row>
    <row r="70" spans="13:27" x14ac:dyDescent="0.15">
      <c r="M70" s="61">
        <f>入力!N70</f>
        <v>0</v>
      </c>
      <c r="N70" s="62">
        <f>入力!O70</f>
        <v>0</v>
      </c>
      <c r="O70" s="54">
        <f t="shared" si="14"/>
        <v>0</v>
      </c>
      <c r="P70" s="59">
        <f t="shared" si="15"/>
        <v>0</v>
      </c>
      <c r="Q70" s="69" t="str">
        <f t="shared" si="11"/>
        <v/>
      </c>
      <c r="R70" s="17">
        <f t="shared" si="16"/>
        <v>0</v>
      </c>
      <c r="S70" s="60">
        <f t="shared" si="17"/>
        <v>0</v>
      </c>
      <c r="T70" s="17">
        <f t="shared" si="18"/>
        <v>0</v>
      </c>
      <c r="U70" s="17">
        <f t="shared" si="19"/>
        <v>0</v>
      </c>
      <c r="V70" s="25">
        <f t="shared" si="13"/>
        <v>0</v>
      </c>
      <c r="W70" s="44">
        <f t="shared" si="20"/>
        <v>14.6</v>
      </c>
      <c r="X70" s="17">
        <f t="shared" si="21"/>
        <v>0</v>
      </c>
      <c r="Z70" s="45">
        <f>IF($L$2="-",軽減利率!$F$2,IF(P70&lt;=軽減利率!$E$3,軽減利率!$F$2,IF(P70&lt;=軽減利率!$E$4,軽減利率!$F$3,IF(P70&lt;=軽減利率!$E$5,軽減利率!$F$4,IF(P70&lt;=軽減利率!$E$6,軽減利率!$F$5,IF(P70&lt;=軽減利率!$E$7,軽減利率!$F$6,IF(P70&lt;=軽減利率!$E$8,軽減利率!$F$7,IF(P70&lt;=軽減利率!$E$9,軽減利率!$F$8,IF(P70&lt;=軽減利率!$E$10,軽減利率!$F$9,IF(P70&lt;=軽減利率!$E$11,軽減利率!$F$10,IF(P70&lt;=軽減利率!$E$12,軽減利率!$F$11,IF(P70&lt;=軽減利率!$E$13,軽減利率!$F$12,IF(P70&lt;=軽減利率!$E$14,軽減利率!$F$13,IF(P70&lt;=軽減利率!$E$15,軽減利率!$F$14,IF(P70&lt;=軽減利率!$E$16,軽減利率!$F$15,IF(P70&lt;=軽減利率!$E$17,軽減利率!$F$16,IF(P70&lt;=軽減利率!$E$18,軽減利率!$F$17,IF(P70&lt;=軽減利率!$E$19,軽減利率!$F$18,IF(P70&lt;=軽減利率!$E$20,軽減利率!$F$19,IF(P70&lt;=軽減利率!$E$21,軽減利率!$F$20,IF(P70&lt;=軽減利率!$E$22,軽減利率!$F$21,IF(P70&lt;=軽減利率!$E$23,軽減利率!$F$22,IF(P70&lt;=軽減利率!$E$24,軽減利率!$F$23,IF(P70&lt;=軽減利率!$E$25,軽減利率!$F$24,IF(P70&lt;=軽減利率!$E$26,軽減利率!$F$25,IF(P70&lt;=軽減利率!$E$27,軽減利率!$F$26,IF(P70&lt;=軽減利率!$E$28,軽減利率!$F$27,IF(P70&lt;=軽減利率!$E$29,軽減利率!$F$28,IF(P70&lt;=軽減利率!$E$30,軽減利率!$F$29,IF(P70&lt;=軽減利率!$E$31,軽減利率!$F$30,IF(P70&lt;=軽減利率!$E$32,軽減利率!$F$31,IF(P70&lt;=軽減利率!$E$33,軽減利率!$F$32,IF(P70&lt;=軽減利率!$E$34,軽減利率!$F$33,IF(P70&lt;=軽減利率!$E$35,軽減利率!$F$34,IF(P70&lt;=軽減利率!$E$36,軽減利率!$F$35,軽減利率!$F$36)))))))))))))))))))))))))))))))))))</f>
        <v>14.6</v>
      </c>
      <c r="AA70" s="71" t="str">
        <f>IF($L$2="-","",IF(P70&lt;=軽減利率!$A$8,軽減利率!$B$7,IF(P70&lt;=軽減利率!$A$9,軽減利率!$C$8,IF(P70&lt;=軽減利率!$A$10,軽減利率!$C$9,IF(P70&lt;=軽減利率!$A$11,軽減利率!$C$10,IF(P70&lt;=軽減利率!$A$12,軽減利率!$C$11,IF(P70&lt;=軽減利率!$A$13,軽減利率!$C$12,IF(P70&lt;=軽減利率!$A$14,軽減利率!$C$13,IF(P70&lt;=軽減利率!$A$15,軽減利率!$C$14,IF(P70&lt;=軽減利率!$A$16,軽減利率!$C$15,IF(P70&lt;=軽減利率!$A$17,軽減利率!$C$16,IF(P70&lt;=軽減利率!$A$18,軽減利率!$C$17,IF(P70&lt;=軽減利率!$A$19,軽減利率!$C$18,IF(P70&lt;=軽減利率!$A$20,軽減利率!$C$19,IF(P70&lt;=軽減利率!$A$21,軽減利率!$C$20,IF(P70&lt;=軽減利率!$A$22,軽減利率!$C$21,IF(P70&lt;=軽減利率!$A$23,軽減利率!$C$22,IF(P70&lt;=軽減利率!$A$24,軽減利率!$C$23,IF(P70&lt;=軽減利率!$A$25,軽減利率!$C$24,IF(P70&lt;=軽減利率!$A$26,軽減利率!$C$25,IF(P70&lt;=軽減利率!$A$27,軽減利率!$C$26,IF(P70&lt;=軽減利率!$A$28,軽減利率!$C$27,IF(P70&lt;=軽減利率!$A$29,軽減利率!$C$28,IF(P70&lt;=軽減利率!$A$30,軽減利率!$C$29,IF(P70&lt;=軽減利率!$A$31,軽減利率!$C$30,IF(P70&lt;=軽減利率!$A$32,軽減利率!$C$31,IF(P70&lt;=軽減利率!$A$33,軽減利率!$C$32,IF(P70&lt;=軽減利率!$A$34,軽減利率!$C$33,IF(P70&lt;=軽減利率!$A$35,軽減利率!$C$34,IF(P70&lt;=軽減利率!$A$36,軽減利率!$C$35,""))))))))))))))))))))))))))))))</f>
        <v/>
      </c>
    </row>
    <row r="71" spans="13:27" x14ac:dyDescent="0.15">
      <c r="M71" s="61">
        <f>入力!N71</f>
        <v>0</v>
      </c>
      <c r="N71" s="62">
        <f>入力!O71</f>
        <v>0</v>
      </c>
      <c r="O71" s="54">
        <f t="shared" si="14"/>
        <v>0</v>
      </c>
      <c r="P71" s="59">
        <f t="shared" si="15"/>
        <v>0</v>
      </c>
      <c r="Q71" s="69" t="str">
        <f t="shared" si="11"/>
        <v/>
      </c>
      <c r="R71" s="17">
        <f t="shared" si="16"/>
        <v>0</v>
      </c>
      <c r="S71" s="60">
        <f t="shared" si="17"/>
        <v>0</v>
      </c>
      <c r="T71" s="17">
        <f t="shared" si="18"/>
        <v>0</v>
      </c>
      <c r="U71" s="17">
        <f t="shared" si="19"/>
        <v>0</v>
      </c>
      <c r="V71" s="25">
        <f t="shared" si="13"/>
        <v>0</v>
      </c>
      <c r="W71" s="44">
        <f t="shared" si="20"/>
        <v>14.6</v>
      </c>
      <c r="X71" s="17">
        <f t="shared" si="21"/>
        <v>0</v>
      </c>
      <c r="Z71" s="45">
        <f>IF($L$2="-",軽減利率!$F$2,IF(P71&lt;=軽減利率!$E$3,軽減利率!$F$2,IF(P71&lt;=軽減利率!$E$4,軽減利率!$F$3,IF(P71&lt;=軽減利率!$E$5,軽減利率!$F$4,IF(P71&lt;=軽減利率!$E$6,軽減利率!$F$5,IF(P71&lt;=軽減利率!$E$7,軽減利率!$F$6,IF(P71&lt;=軽減利率!$E$8,軽減利率!$F$7,IF(P71&lt;=軽減利率!$E$9,軽減利率!$F$8,IF(P71&lt;=軽減利率!$E$10,軽減利率!$F$9,IF(P71&lt;=軽減利率!$E$11,軽減利率!$F$10,IF(P71&lt;=軽減利率!$E$12,軽減利率!$F$11,IF(P71&lt;=軽減利率!$E$13,軽減利率!$F$12,IF(P71&lt;=軽減利率!$E$14,軽減利率!$F$13,IF(P71&lt;=軽減利率!$E$15,軽減利率!$F$14,IF(P71&lt;=軽減利率!$E$16,軽減利率!$F$15,IF(P71&lt;=軽減利率!$E$17,軽減利率!$F$16,IF(P71&lt;=軽減利率!$E$18,軽減利率!$F$17,IF(P71&lt;=軽減利率!$E$19,軽減利率!$F$18,IF(P71&lt;=軽減利率!$E$20,軽減利率!$F$19,IF(P71&lt;=軽減利率!$E$21,軽減利率!$F$20,IF(P71&lt;=軽減利率!$E$22,軽減利率!$F$21,IF(P71&lt;=軽減利率!$E$23,軽減利率!$F$22,IF(P71&lt;=軽減利率!$E$24,軽減利率!$F$23,IF(P71&lt;=軽減利率!$E$25,軽減利率!$F$24,IF(P71&lt;=軽減利率!$E$26,軽減利率!$F$25,IF(P71&lt;=軽減利率!$E$27,軽減利率!$F$26,IF(P71&lt;=軽減利率!$E$28,軽減利率!$F$27,IF(P71&lt;=軽減利率!$E$29,軽減利率!$F$28,IF(P71&lt;=軽減利率!$E$30,軽減利率!$F$29,IF(P71&lt;=軽減利率!$E$31,軽減利率!$F$30,IF(P71&lt;=軽減利率!$E$32,軽減利率!$F$31,IF(P71&lt;=軽減利率!$E$33,軽減利率!$F$32,IF(P71&lt;=軽減利率!$E$34,軽減利率!$F$33,IF(P71&lt;=軽減利率!$E$35,軽減利率!$F$34,IF(P71&lt;=軽減利率!$E$36,軽減利率!$F$35,軽減利率!$F$36)))))))))))))))))))))))))))))))))))</f>
        <v>14.6</v>
      </c>
      <c r="AA71" s="71" t="str">
        <f>IF($L$2="-","",IF(P71&lt;=軽減利率!$A$8,軽減利率!$B$7,IF(P71&lt;=軽減利率!$A$9,軽減利率!$C$8,IF(P71&lt;=軽減利率!$A$10,軽減利率!$C$9,IF(P71&lt;=軽減利率!$A$11,軽減利率!$C$10,IF(P71&lt;=軽減利率!$A$12,軽減利率!$C$11,IF(P71&lt;=軽減利率!$A$13,軽減利率!$C$12,IF(P71&lt;=軽減利率!$A$14,軽減利率!$C$13,IF(P71&lt;=軽減利率!$A$15,軽減利率!$C$14,IF(P71&lt;=軽減利率!$A$16,軽減利率!$C$15,IF(P71&lt;=軽減利率!$A$17,軽減利率!$C$16,IF(P71&lt;=軽減利率!$A$18,軽減利率!$C$17,IF(P71&lt;=軽減利率!$A$19,軽減利率!$C$18,IF(P71&lt;=軽減利率!$A$20,軽減利率!$C$19,IF(P71&lt;=軽減利率!$A$21,軽減利率!$C$20,IF(P71&lt;=軽減利率!$A$22,軽減利率!$C$21,IF(P71&lt;=軽減利率!$A$23,軽減利率!$C$22,IF(P71&lt;=軽減利率!$A$24,軽減利率!$C$23,IF(P71&lt;=軽減利率!$A$25,軽減利率!$C$24,IF(P71&lt;=軽減利率!$A$26,軽減利率!$C$25,IF(P71&lt;=軽減利率!$A$27,軽減利率!$C$26,IF(P71&lt;=軽減利率!$A$28,軽減利率!$C$27,IF(P71&lt;=軽減利率!$A$29,軽減利率!$C$28,IF(P71&lt;=軽減利率!$A$30,軽減利率!$C$29,IF(P71&lt;=軽減利率!$A$31,軽減利率!$C$30,IF(P71&lt;=軽減利率!$A$32,軽減利率!$C$31,IF(P71&lt;=軽減利率!$A$33,軽減利率!$C$32,IF(P71&lt;=軽減利率!$A$34,軽減利率!$C$33,IF(P71&lt;=軽減利率!$A$35,軽減利率!$C$34,IF(P71&lt;=軽減利率!$A$36,軽減利率!$C$35,""))))))))))))))))))))))))))))))</f>
        <v/>
      </c>
    </row>
    <row r="72" spans="13:27" x14ac:dyDescent="0.15">
      <c r="M72" s="61">
        <f>入力!N72</f>
        <v>0</v>
      </c>
      <c r="N72" s="62">
        <f>入力!O72</f>
        <v>0</v>
      </c>
      <c r="O72" s="54">
        <f t="shared" si="14"/>
        <v>0</v>
      </c>
      <c r="P72" s="59">
        <f t="shared" si="15"/>
        <v>0</v>
      </c>
      <c r="Q72" s="69" t="str">
        <f t="shared" si="11"/>
        <v/>
      </c>
      <c r="R72" s="17">
        <f t="shared" si="16"/>
        <v>0</v>
      </c>
      <c r="S72" s="60">
        <f t="shared" si="17"/>
        <v>0</v>
      </c>
      <c r="T72" s="17">
        <f t="shared" si="18"/>
        <v>0</v>
      </c>
      <c r="U72" s="17">
        <f t="shared" si="19"/>
        <v>0</v>
      </c>
      <c r="V72" s="25">
        <f t="shared" si="13"/>
        <v>0</v>
      </c>
      <c r="W72" s="44">
        <f t="shared" si="20"/>
        <v>14.6</v>
      </c>
      <c r="X72" s="17">
        <f t="shared" si="21"/>
        <v>0</v>
      </c>
      <c r="Z72" s="45">
        <f>IF($L$2="-",軽減利率!$F$2,IF(P72&lt;=軽減利率!$E$3,軽減利率!$F$2,IF(P72&lt;=軽減利率!$E$4,軽減利率!$F$3,IF(P72&lt;=軽減利率!$E$5,軽減利率!$F$4,IF(P72&lt;=軽減利率!$E$6,軽減利率!$F$5,IF(P72&lt;=軽減利率!$E$7,軽減利率!$F$6,IF(P72&lt;=軽減利率!$E$8,軽減利率!$F$7,IF(P72&lt;=軽減利率!$E$9,軽減利率!$F$8,IF(P72&lt;=軽減利率!$E$10,軽減利率!$F$9,IF(P72&lt;=軽減利率!$E$11,軽減利率!$F$10,IF(P72&lt;=軽減利率!$E$12,軽減利率!$F$11,IF(P72&lt;=軽減利率!$E$13,軽減利率!$F$12,IF(P72&lt;=軽減利率!$E$14,軽減利率!$F$13,IF(P72&lt;=軽減利率!$E$15,軽減利率!$F$14,IF(P72&lt;=軽減利率!$E$16,軽減利率!$F$15,IF(P72&lt;=軽減利率!$E$17,軽減利率!$F$16,IF(P72&lt;=軽減利率!$E$18,軽減利率!$F$17,IF(P72&lt;=軽減利率!$E$19,軽減利率!$F$18,IF(P72&lt;=軽減利率!$E$20,軽減利率!$F$19,IF(P72&lt;=軽減利率!$E$21,軽減利率!$F$20,IF(P72&lt;=軽減利率!$E$22,軽減利率!$F$21,IF(P72&lt;=軽減利率!$E$23,軽減利率!$F$22,IF(P72&lt;=軽減利率!$E$24,軽減利率!$F$23,IF(P72&lt;=軽減利率!$E$25,軽減利率!$F$24,IF(P72&lt;=軽減利率!$E$26,軽減利率!$F$25,IF(P72&lt;=軽減利率!$E$27,軽減利率!$F$26,IF(P72&lt;=軽減利率!$E$28,軽減利率!$F$27,IF(P72&lt;=軽減利率!$E$29,軽減利率!$F$28,IF(P72&lt;=軽減利率!$E$30,軽減利率!$F$29,IF(P72&lt;=軽減利率!$E$31,軽減利率!$F$30,IF(P72&lt;=軽減利率!$E$32,軽減利率!$F$31,IF(P72&lt;=軽減利率!$E$33,軽減利率!$F$32,IF(P72&lt;=軽減利率!$E$34,軽減利率!$F$33,IF(P72&lt;=軽減利率!$E$35,軽減利率!$F$34,IF(P72&lt;=軽減利率!$E$36,軽減利率!$F$35,軽減利率!$F$36)))))))))))))))))))))))))))))))))))</f>
        <v>14.6</v>
      </c>
      <c r="AA72" s="71" t="str">
        <f>IF($L$2="-","",IF(P72&lt;=軽減利率!$A$8,軽減利率!$B$7,IF(P72&lt;=軽減利率!$A$9,軽減利率!$C$8,IF(P72&lt;=軽減利率!$A$10,軽減利率!$C$9,IF(P72&lt;=軽減利率!$A$11,軽減利率!$C$10,IF(P72&lt;=軽減利率!$A$12,軽減利率!$C$11,IF(P72&lt;=軽減利率!$A$13,軽減利率!$C$12,IF(P72&lt;=軽減利率!$A$14,軽減利率!$C$13,IF(P72&lt;=軽減利率!$A$15,軽減利率!$C$14,IF(P72&lt;=軽減利率!$A$16,軽減利率!$C$15,IF(P72&lt;=軽減利率!$A$17,軽減利率!$C$16,IF(P72&lt;=軽減利率!$A$18,軽減利率!$C$17,IF(P72&lt;=軽減利率!$A$19,軽減利率!$C$18,IF(P72&lt;=軽減利率!$A$20,軽減利率!$C$19,IF(P72&lt;=軽減利率!$A$21,軽減利率!$C$20,IF(P72&lt;=軽減利率!$A$22,軽減利率!$C$21,IF(P72&lt;=軽減利率!$A$23,軽減利率!$C$22,IF(P72&lt;=軽減利率!$A$24,軽減利率!$C$23,IF(P72&lt;=軽減利率!$A$25,軽減利率!$C$24,IF(P72&lt;=軽減利率!$A$26,軽減利率!$C$25,IF(P72&lt;=軽減利率!$A$27,軽減利率!$C$26,IF(P72&lt;=軽減利率!$A$28,軽減利率!$C$27,IF(P72&lt;=軽減利率!$A$29,軽減利率!$C$28,IF(P72&lt;=軽減利率!$A$30,軽減利率!$C$29,IF(P72&lt;=軽減利率!$A$31,軽減利率!$C$30,IF(P72&lt;=軽減利率!$A$32,軽減利率!$C$31,IF(P72&lt;=軽減利率!$A$33,軽減利率!$C$32,IF(P72&lt;=軽減利率!$A$34,軽減利率!$C$33,IF(P72&lt;=軽減利率!$A$35,軽減利率!$C$34,IF(P72&lt;=軽減利率!$A$36,軽減利率!$C$35,""))))))))))))))))))))))))))))))</f>
        <v/>
      </c>
    </row>
    <row r="73" spans="13:27" x14ac:dyDescent="0.15">
      <c r="M73" s="61">
        <f>入力!N73</f>
        <v>0</v>
      </c>
      <c r="N73" s="62">
        <f>入力!O73</f>
        <v>0</v>
      </c>
      <c r="O73" s="54">
        <f t="shared" si="14"/>
        <v>0</v>
      </c>
      <c r="P73" s="59">
        <f t="shared" si="15"/>
        <v>0</v>
      </c>
      <c r="Q73" s="69" t="str">
        <f t="shared" si="11"/>
        <v/>
      </c>
      <c r="R73" s="17">
        <f t="shared" si="16"/>
        <v>0</v>
      </c>
      <c r="S73" s="60">
        <f t="shared" si="17"/>
        <v>0</v>
      </c>
      <c r="T73" s="17">
        <f t="shared" si="18"/>
        <v>0</v>
      </c>
      <c r="U73" s="17">
        <f t="shared" si="19"/>
        <v>0</v>
      </c>
      <c r="V73" s="25">
        <f t="shared" si="13"/>
        <v>0</v>
      </c>
      <c r="W73" s="44">
        <f t="shared" si="20"/>
        <v>14.6</v>
      </c>
      <c r="X73" s="17">
        <f t="shared" si="21"/>
        <v>0</v>
      </c>
      <c r="Z73" s="45">
        <f>IF($L$2="-",軽減利率!$F$2,IF(P73&lt;=軽減利率!$E$3,軽減利率!$F$2,IF(P73&lt;=軽減利率!$E$4,軽減利率!$F$3,IF(P73&lt;=軽減利率!$E$5,軽減利率!$F$4,IF(P73&lt;=軽減利率!$E$6,軽減利率!$F$5,IF(P73&lt;=軽減利率!$E$7,軽減利率!$F$6,IF(P73&lt;=軽減利率!$E$8,軽減利率!$F$7,IF(P73&lt;=軽減利率!$E$9,軽減利率!$F$8,IF(P73&lt;=軽減利率!$E$10,軽減利率!$F$9,IF(P73&lt;=軽減利率!$E$11,軽減利率!$F$10,IF(P73&lt;=軽減利率!$E$12,軽減利率!$F$11,IF(P73&lt;=軽減利率!$E$13,軽減利率!$F$12,IF(P73&lt;=軽減利率!$E$14,軽減利率!$F$13,IF(P73&lt;=軽減利率!$E$15,軽減利率!$F$14,IF(P73&lt;=軽減利率!$E$16,軽減利率!$F$15,IF(P73&lt;=軽減利率!$E$17,軽減利率!$F$16,IF(P73&lt;=軽減利率!$E$18,軽減利率!$F$17,IF(P73&lt;=軽減利率!$E$19,軽減利率!$F$18,IF(P73&lt;=軽減利率!$E$20,軽減利率!$F$19,IF(P73&lt;=軽減利率!$E$21,軽減利率!$F$20,IF(P73&lt;=軽減利率!$E$22,軽減利率!$F$21,IF(P73&lt;=軽減利率!$E$23,軽減利率!$F$22,IF(P73&lt;=軽減利率!$E$24,軽減利率!$F$23,IF(P73&lt;=軽減利率!$E$25,軽減利率!$F$24,IF(P73&lt;=軽減利率!$E$26,軽減利率!$F$25,IF(P73&lt;=軽減利率!$E$27,軽減利率!$F$26,IF(P73&lt;=軽減利率!$E$28,軽減利率!$F$27,IF(P73&lt;=軽減利率!$E$29,軽減利率!$F$28,IF(P73&lt;=軽減利率!$E$30,軽減利率!$F$29,IF(P73&lt;=軽減利率!$E$31,軽減利率!$F$30,IF(P73&lt;=軽減利率!$E$32,軽減利率!$F$31,IF(P73&lt;=軽減利率!$E$33,軽減利率!$F$32,IF(P73&lt;=軽減利率!$E$34,軽減利率!$F$33,IF(P73&lt;=軽減利率!$E$35,軽減利率!$F$34,IF(P73&lt;=軽減利率!$E$36,軽減利率!$F$35,軽減利率!$F$36)))))))))))))))))))))))))))))))))))</f>
        <v>14.6</v>
      </c>
      <c r="AA73" s="71" t="str">
        <f>IF($L$2="-","",IF(P73&lt;=軽減利率!$A$8,軽減利率!$B$7,IF(P73&lt;=軽減利率!$A$9,軽減利率!$C$8,IF(P73&lt;=軽減利率!$A$10,軽減利率!$C$9,IF(P73&lt;=軽減利率!$A$11,軽減利率!$C$10,IF(P73&lt;=軽減利率!$A$12,軽減利率!$C$11,IF(P73&lt;=軽減利率!$A$13,軽減利率!$C$12,IF(P73&lt;=軽減利率!$A$14,軽減利率!$C$13,IF(P73&lt;=軽減利率!$A$15,軽減利率!$C$14,IF(P73&lt;=軽減利率!$A$16,軽減利率!$C$15,IF(P73&lt;=軽減利率!$A$17,軽減利率!$C$16,IF(P73&lt;=軽減利率!$A$18,軽減利率!$C$17,IF(P73&lt;=軽減利率!$A$19,軽減利率!$C$18,IF(P73&lt;=軽減利率!$A$20,軽減利率!$C$19,IF(P73&lt;=軽減利率!$A$21,軽減利率!$C$20,IF(P73&lt;=軽減利率!$A$22,軽減利率!$C$21,IF(P73&lt;=軽減利率!$A$23,軽減利率!$C$22,IF(P73&lt;=軽減利率!$A$24,軽減利率!$C$23,IF(P73&lt;=軽減利率!$A$25,軽減利率!$C$24,IF(P73&lt;=軽減利率!$A$26,軽減利率!$C$25,IF(P73&lt;=軽減利率!$A$27,軽減利率!$C$26,IF(P73&lt;=軽減利率!$A$28,軽減利率!$C$27,IF(P73&lt;=軽減利率!$A$29,軽減利率!$C$28,IF(P73&lt;=軽減利率!$A$30,軽減利率!$C$29,IF(P73&lt;=軽減利率!$A$31,軽減利率!$C$30,IF(P73&lt;=軽減利率!$A$32,軽減利率!$C$31,IF(P73&lt;=軽減利率!$A$33,軽減利率!$C$32,IF(P73&lt;=軽減利率!$A$34,軽減利率!$C$33,IF(P73&lt;=軽減利率!$A$35,軽減利率!$C$34,IF(P73&lt;=軽減利率!$A$36,軽減利率!$C$35,""))))))))))))))))))))))))))))))</f>
        <v/>
      </c>
    </row>
    <row r="74" spans="13:27" x14ac:dyDescent="0.15">
      <c r="M74" s="61">
        <f>入力!N74</f>
        <v>0</v>
      </c>
      <c r="N74" s="62">
        <f>入力!O74</f>
        <v>0</v>
      </c>
      <c r="O74" s="54">
        <f t="shared" si="14"/>
        <v>0</v>
      </c>
      <c r="P74" s="59">
        <f t="shared" si="15"/>
        <v>0</v>
      </c>
      <c r="Q74" s="69" t="str">
        <f t="shared" si="11"/>
        <v/>
      </c>
      <c r="R74" s="17">
        <f t="shared" si="16"/>
        <v>0</v>
      </c>
      <c r="S74" s="60">
        <f t="shared" si="17"/>
        <v>0</v>
      </c>
      <c r="T74" s="17">
        <f t="shared" si="18"/>
        <v>0</v>
      </c>
      <c r="U74" s="17">
        <f t="shared" si="19"/>
        <v>0</v>
      </c>
      <c r="V74" s="25">
        <f t="shared" si="13"/>
        <v>0</v>
      </c>
      <c r="W74" s="44">
        <f t="shared" si="20"/>
        <v>14.6</v>
      </c>
      <c r="X74" s="17">
        <f t="shared" si="21"/>
        <v>0</v>
      </c>
      <c r="Z74" s="45">
        <f>IF($L$2="-",軽減利率!$F$2,IF(P74&lt;=軽減利率!$E$3,軽減利率!$F$2,IF(P74&lt;=軽減利率!$E$4,軽減利率!$F$3,IF(P74&lt;=軽減利率!$E$5,軽減利率!$F$4,IF(P74&lt;=軽減利率!$E$6,軽減利率!$F$5,IF(P74&lt;=軽減利率!$E$7,軽減利率!$F$6,IF(P74&lt;=軽減利率!$E$8,軽減利率!$F$7,IF(P74&lt;=軽減利率!$E$9,軽減利率!$F$8,IF(P74&lt;=軽減利率!$E$10,軽減利率!$F$9,IF(P74&lt;=軽減利率!$E$11,軽減利率!$F$10,IF(P74&lt;=軽減利率!$E$12,軽減利率!$F$11,IF(P74&lt;=軽減利率!$E$13,軽減利率!$F$12,IF(P74&lt;=軽減利率!$E$14,軽減利率!$F$13,IF(P74&lt;=軽減利率!$E$15,軽減利率!$F$14,IF(P74&lt;=軽減利率!$E$16,軽減利率!$F$15,IF(P74&lt;=軽減利率!$E$17,軽減利率!$F$16,IF(P74&lt;=軽減利率!$E$18,軽減利率!$F$17,IF(P74&lt;=軽減利率!$E$19,軽減利率!$F$18,IF(P74&lt;=軽減利率!$E$20,軽減利率!$F$19,IF(P74&lt;=軽減利率!$E$21,軽減利率!$F$20,IF(P74&lt;=軽減利率!$E$22,軽減利率!$F$21,IF(P74&lt;=軽減利率!$E$23,軽減利率!$F$22,IF(P74&lt;=軽減利率!$E$24,軽減利率!$F$23,IF(P74&lt;=軽減利率!$E$25,軽減利率!$F$24,IF(P74&lt;=軽減利率!$E$26,軽減利率!$F$25,IF(P74&lt;=軽減利率!$E$27,軽減利率!$F$26,IF(P74&lt;=軽減利率!$E$28,軽減利率!$F$27,IF(P74&lt;=軽減利率!$E$29,軽減利率!$F$28,IF(P74&lt;=軽減利率!$E$30,軽減利率!$F$29,IF(P74&lt;=軽減利率!$E$31,軽減利率!$F$30,IF(P74&lt;=軽減利率!$E$32,軽減利率!$F$31,IF(P74&lt;=軽減利率!$E$33,軽減利率!$F$32,IF(P74&lt;=軽減利率!$E$34,軽減利率!$F$33,IF(P74&lt;=軽減利率!$E$35,軽減利率!$F$34,IF(P74&lt;=軽減利率!$E$36,軽減利率!$F$35,軽減利率!$F$36)))))))))))))))))))))))))))))))))))</f>
        <v>14.6</v>
      </c>
      <c r="AA74" s="71" t="str">
        <f>IF($L$2="-","",IF(P74&lt;=軽減利率!$A$8,軽減利率!$B$7,IF(P74&lt;=軽減利率!$A$9,軽減利率!$C$8,IF(P74&lt;=軽減利率!$A$10,軽減利率!$C$9,IF(P74&lt;=軽減利率!$A$11,軽減利率!$C$10,IF(P74&lt;=軽減利率!$A$12,軽減利率!$C$11,IF(P74&lt;=軽減利率!$A$13,軽減利率!$C$12,IF(P74&lt;=軽減利率!$A$14,軽減利率!$C$13,IF(P74&lt;=軽減利率!$A$15,軽減利率!$C$14,IF(P74&lt;=軽減利率!$A$16,軽減利率!$C$15,IF(P74&lt;=軽減利率!$A$17,軽減利率!$C$16,IF(P74&lt;=軽減利率!$A$18,軽減利率!$C$17,IF(P74&lt;=軽減利率!$A$19,軽減利率!$C$18,IF(P74&lt;=軽減利率!$A$20,軽減利率!$C$19,IF(P74&lt;=軽減利率!$A$21,軽減利率!$C$20,IF(P74&lt;=軽減利率!$A$22,軽減利率!$C$21,IF(P74&lt;=軽減利率!$A$23,軽減利率!$C$22,IF(P74&lt;=軽減利率!$A$24,軽減利率!$C$23,IF(P74&lt;=軽減利率!$A$25,軽減利率!$C$24,IF(P74&lt;=軽減利率!$A$26,軽減利率!$C$25,IF(P74&lt;=軽減利率!$A$27,軽減利率!$C$26,IF(P74&lt;=軽減利率!$A$28,軽減利率!$C$27,IF(P74&lt;=軽減利率!$A$29,軽減利率!$C$28,IF(P74&lt;=軽減利率!$A$30,軽減利率!$C$29,IF(P74&lt;=軽減利率!$A$31,軽減利率!$C$30,IF(P74&lt;=軽減利率!$A$32,軽減利率!$C$31,IF(P74&lt;=軽減利率!$A$33,軽減利率!$C$32,IF(P74&lt;=軽減利率!$A$34,軽減利率!$C$33,IF(P74&lt;=軽減利率!$A$35,軽減利率!$C$34,IF(P74&lt;=軽減利率!$A$36,軽減利率!$C$35,""))))))))))))))))))))))))))))))</f>
        <v/>
      </c>
    </row>
    <row r="75" spans="13:27" x14ac:dyDescent="0.15">
      <c r="M75" s="61">
        <f>入力!N75</f>
        <v>0</v>
      </c>
      <c r="N75" s="62">
        <f>入力!O75</f>
        <v>0</v>
      </c>
      <c r="O75" s="54">
        <f t="shared" si="14"/>
        <v>0</v>
      </c>
      <c r="P75" s="59">
        <f t="shared" si="15"/>
        <v>0</v>
      </c>
      <c r="Q75" s="69" t="str">
        <f t="shared" si="11"/>
        <v/>
      </c>
      <c r="R75" s="17">
        <f t="shared" si="16"/>
        <v>0</v>
      </c>
      <c r="S75" s="60">
        <f t="shared" si="17"/>
        <v>0</v>
      </c>
      <c r="T75" s="17">
        <f t="shared" si="18"/>
        <v>0</v>
      </c>
      <c r="U75" s="17">
        <f t="shared" si="19"/>
        <v>0</v>
      </c>
      <c r="V75" s="25">
        <f t="shared" si="13"/>
        <v>0</v>
      </c>
      <c r="W75" s="44">
        <f t="shared" si="20"/>
        <v>14.6</v>
      </c>
      <c r="X75" s="17">
        <f t="shared" si="21"/>
        <v>0</v>
      </c>
      <c r="Z75" s="45">
        <f>IF($L$2="-",軽減利率!$F$2,IF(P75&lt;=軽減利率!$E$3,軽減利率!$F$2,IF(P75&lt;=軽減利率!$E$4,軽減利率!$F$3,IF(P75&lt;=軽減利率!$E$5,軽減利率!$F$4,IF(P75&lt;=軽減利率!$E$6,軽減利率!$F$5,IF(P75&lt;=軽減利率!$E$7,軽減利率!$F$6,IF(P75&lt;=軽減利率!$E$8,軽減利率!$F$7,IF(P75&lt;=軽減利率!$E$9,軽減利率!$F$8,IF(P75&lt;=軽減利率!$E$10,軽減利率!$F$9,IF(P75&lt;=軽減利率!$E$11,軽減利率!$F$10,IF(P75&lt;=軽減利率!$E$12,軽減利率!$F$11,IF(P75&lt;=軽減利率!$E$13,軽減利率!$F$12,IF(P75&lt;=軽減利率!$E$14,軽減利率!$F$13,IF(P75&lt;=軽減利率!$E$15,軽減利率!$F$14,IF(P75&lt;=軽減利率!$E$16,軽減利率!$F$15,IF(P75&lt;=軽減利率!$E$17,軽減利率!$F$16,IF(P75&lt;=軽減利率!$E$18,軽減利率!$F$17,IF(P75&lt;=軽減利率!$E$19,軽減利率!$F$18,IF(P75&lt;=軽減利率!$E$20,軽減利率!$F$19,IF(P75&lt;=軽減利率!$E$21,軽減利率!$F$20,IF(P75&lt;=軽減利率!$E$22,軽減利率!$F$21,IF(P75&lt;=軽減利率!$E$23,軽減利率!$F$22,IF(P75&lt;=軽減利率!$E$24,軽減利率!$F$23,IF(P75&lt;=軽減利率!$E$25,軽減利率!$F$24,IF(P75&lt;=軽減利率!$E$26,軽減利率!$F$25,IF(P75&lt;=軽減利率!$E$27,軽減利率!$F$26,IF(P75&lt;=軽減利率!$E$28,軽減利率!$F$27,IF(P75&lt;=軽減利率!$E$29,軽減利率!$F$28,IF(P75&lt;=軽減利率!$E$30,軽減利率!$F$29,IF(P75&lt;=軽減利率!$E$31,軽減利率!$F$30,IF(P75&lt;=軽減利率!$E$32,軽減利率!$F$31,IF(P75&lt;=軽減利率!$E$33,軽減利率!$F$32,IF(P75&lt;=軽減利率!$E$34,軽減利率!$F$33,IF(P75&lt;=軽減利率!$E$35,軽減利率!$F$34,IF(P75&lt;=軽減利率!$E$36,軽減利率!$F$35,軽減利率!$F$36)))))))))))))))))))))))))))))))))))</f>
        <v>14.6</v>
      </c>
      <c r="AA75" s="71" t="str">
        <f>IF($L$2="-","",IF(P75&lt;=軽減利率!$A$8,軽減利率!$B$7,IF(P75&lt;=軽減利率!$A$9,軽減利率!$C$8,IF(P75&lt;=軽減利率!$A$10,軽減利率!$C$9,IF(P75&lt;=軽減利率!$A$11,軽減利率!$C$10,IF(P75&lt;=軽減利率!$A$12,軽減利率!$C$11,IF(P75&lt;=軽減利率!$A$13,軽減利率!$C$12,IF(P75&lt;=軽減利率!$A$14,軽減利率!$C$13,IF(P75&lt;=軽減利率!$A$15,軽減利率!$C$14,IF(P75&lt;=軽減利率!$A$16,軽減利率!$C$15,IF(P75&lt;=軽減利率!$A$17,軽減利率!$C$16,IF(P75&lt;=軽減利率!$A$18,軽減利率!$C$17,IF(P75&lt;=軽減利率!$A$19,軽減利率!$C$18,IF(P75&lt;=軽減利率!$A$20,軽減利率!$C$19,IF(P75&lt;=軽減利率!$A$21,軽減利率!$C$20,IF(P75&lt;=軽減利率!$A$22,軽減利率!$C$21,IF(P75&lt;=軽減利率!$A$23,軽減利率!$C$22,IF(P75&lt;=軽減利率!$A$24,軽減利率!$C$23,IF(P75&lt;=軽減利率!$A$25,軽減利率!$C$24,IF(P75&lt;=軽減利率!$A$26,軽減利率!$C$25,IF(P75&lt;=軽減利率!$A$27,軽減利率!$C$26,IF(P75&lt;=軽減利率!$A$28,軽減利率!$C$27,IF(P75&lt;=軽減利率!$A$29,軽減利率!$C$28,IF(P75&lt;=軽減利率!$A$30,軽減利率!$C$29,IF(P75&lt;=軽減利率!$A$31,軽減利率!$C$30,IF(P75&lt;=軽減利率!$A$32,軽減利率!$C$31,IF(P75&lt;=軽減利率!$A$33,軽減利率!$C$32,IF(P75&lt;=軽減利率!$A$34,軽減利率!$C$33,IF(P75&lt;=軽減利率!$A$35,軽減利率!$C$34,IF(P75&lt;=軽減利率!$A$36,軽減利率!$C$35,""))))))))))))))))))))))))))))))</f>
        <v/>
      </c>
    </row>
    <row r="76" spans="13:27" x14ac:dyDescent="0.15">
      <c r="M76" s="61">
        <f>入力!N76</f>
        <v>0</v>
      </c>
      <c r="N76" s="62">
        <f>入力!O76</f>
        <v>0</v>
      </c>
      <c r="O76" s="54">
        <f t="shared" si="14"/>
        <v>0</v>
      </c>
      <c r="P76" s="59">
        <f t="shared" si="15"/>
        <v>0</v>
      </c>
      <c r="Q76" s="69" t="str">
        <f t="shared" si="11"/>
        <v/>
      </c>
      <c r="R76" s="17">
        <f t="shared" si="16"/>
        <v>0</v>
      </c>
      <c r="S76" s="60">
        <f t="shared" si="17"/>
        <v>0</v>
      </c>
      <c r="T76" s="17">
        <f t="shared" si="18"/>
        <v>0</v>
      </c>
      <c r="U76" s="17">
        <f t="shared" si="19"/>
        <v>0</v>
      </c>
      <c r="V76" s="25">
        <f t="shared" si="13"/>
        <v>0</v>
      </c>
      <c r="W76" s="44">
        <f t="shared" si="20"/>
        <v>14.6</v>
      </c>
      <c r="X76" s="17">
        <f t="shared" si="21"/>
        <v>0</v>
      </c>
      <c r="Z76" s="45">
        <f>IF($L$2="-",軽減利率!$F$2,IF(P76&lt;=軽減利率!$E$3,軽減利率!$F$2,IF(P76&lt;=軽減利率!$E$4,軽減利率!$F$3,IF(P76&lt;=軽減利率!$E$5,軽減利率!$F$4,IF(P76&lt;=軽減利率!$E$6,軽減利率!$F$5,IF(P76&lt;=軽減利率!$E$7,軽減利率!$F$6,IF(P76&lt;=軽減利率!$E$8,軽減利率!$F$7,IF(P76&lt;=軽減利率!$E$9,軽減利率!$F$8,IF(P76&lt;=軽減利率!$E$10,軽減利率!$F$9,IF(P76&lt;=軽減利率!$E$11,軽減利率!$F$10,IF(P76&lt;=軽減利率!$E$12,軽減利率!$F$11,IF(P76&lt;=軽減利率!$E$13,軽減利率!$F$12,IF(P76&lt;=軽減利率!$E$14,軽減利率!$F$13,IF(P76&lt;=軽減利率!$E$15,軽減利率!$F$14,IF(P76&lt;=軽減利率!$E$16,軽減利率!$F$15,IF(P76&lt;=軽減利率!$E$17,軽減利率!$F$16,IF(P76&lt;=軽減利率!$E$18,軽減利率!$F$17,IF(P76&lt;=軽減利率!$E$19,軽減利率!$F$18,IF(P76&lt;=軽減利率!$E$20,軽減利率!$F$19,IF(P76&lt;=軽減利率!$E$21,軽減利率!$F$20,IF(P76&lt;=軽減利率!$E$22,軽減利率!$F$21,IF(P76&lt;=軽減利率!$E$23,軽減利率!$F$22,IF(P76&lt;=軽減利率!$E$24,軽減利率!$F$23,IF(P76&lt;=軽減利率!$E$25,軽減利率!$F$24,IF(P76&lt;=軽減利率!$E$26,軽減利率!$F$25,IF(P76&lt;=軽減利率!$E$27,軽減利率!$F$26,IF(P76&lt;=軽減利率!$E$28,軽減利率!$F$27,IF(P76&lt;=軽減利率!$E$29,軽減利率!$F$28,IF(P76&lt;=軽減利率!$E$30,軽減利率!$F$29,IF(P76&lt;=軽減利率!$E$31,軽減利率!$F$30,IF(P76&lt;=軽減利率!$E$32,軽減利率!$F$31,IF(P76&lt;=軽減利率!$E$33,軽減利率!$F$32,IF(P76&lt;=軽減利率!$E$34,軽減利率!$F$33,IF(P76&lt;=軽減利率!$E$35,軽減利率!$F$34,IF(P76&lt;=軽減利率!$E$36,軽減利率!$F$35,軽減利率!$F$36)))))))))))))))))))))))))))))))))))</f>
        <v>14.6</v>
      </c>
      <c r="AA76" s="71" t="str">
        <f>IF($L$2="-","",IF(P76&lt;=軽減利率!$A$8,軽減利率!$B$7,IF(P76&lt;=軽減利率!$A$9,軽減利率!$C$8,IF(P76&lt;=軽減利率!$A$10,軽減利率!$C$9,IF(P76&lt;=軽減利率!$A$11,軽減利率!$C$10,IF(P76&lt;=軽減利率!$A$12,軽減利率!$C$11,IF(P76&lt;=軽減利率!$A$13,軽減利率!$C$12,IF(P76&lt;=軽減利率!$A$14,軽減利率!$C$13,IF(P76&lt;=軽減利率!$A$15,軽減利率!$C$14,IF(P76&lt;=軽減利率!$A$16,軽減利率!$C$15,IF(P76&lt;=軽減利率!$A$17,軽減利率!$C$16,IF(P76&lt;=軽減利率!$A$18,軽減利率!$C$17,IF(P76&lt;=軽減利率!$A$19,軽減利率!$C$18,IF(P76&lt;=軽減利率!$A$20,軽減利率!$C$19,IF(P76&lt;=軽減利率!$A$21,軽減利率!$C$20,IF(P76&lt;=軽減利率!$A$22,軽減利率!$C$21,IF(P76&lt;=軽減利率!$A$23,軽減利率!$C$22,IF(P76&lt;=軽減利率!$A$24,軽減利率!$C$23,IF(P76&lt;=軽減利率!$A$25,軽減利率!$C$24,IF(P76&lt;=軽減利率!$A$26,軽減利率!$C$25,IF(P76&lt;=軽減利率!$A$27,軽減利率!$C$26,IF(P76&lt;=軽減利率!$A$28,軽減利率!$C$27,IF(P76&lt;=軽減利率!$A$29,軽減利率!$C$28,IF(P76&lt;=軽減利率!$A$30,軽減利率!$C$29,IF(P76&lt;=軽減利率!$A$31,軽減利率!$C$30,IF(P76&lt;=軽減利率!$A$32,軽減利率!$C$31,IF(P76&lt;=軽減利率!$A$33,軽減利率!$C$32,IF(P76&lt;=軽減利率!$A$34,軽減利率!$C$33,IF(P76&lt;=軽減利率!$A$35,軽減利率!$C$34,IF(P76&lt;=軽減利率!$A$36,軽減利率!$C$35,""))))))))))))))))))))))))))))))</f>
        <v/>
      </c>
    </row>
    <row r="77" spans="13:27" x14ac:dyDescent="0.15">
      <c r="M77" s="61">
        <f>入力!N77</f>
        <v>0</v>
      </c>
      <c r="N77" s="62">
        <f>入力!O77</f>
        <v>0</v>
      </c>
      <c r="O77" s="54">
        <f t="shared" si="14"/>
        <v>0</v>
      </c>
      <c r="P77" s="59">
        <f t="shared" si="15"/>
        <v>0</v>
      </c>
      <c r="Q77" s="69" t="str">
        <f t="shared" si="11"/>
        <v/>
      </c>
      <c r="R77" s="17">
        <f t="shared" si="16"/>
        <v>0</v>
      </c>
      <c r="S77" s="60">
        <f t="shared" si="17"/>
        <v>0</v>
      </c>
      <c r="T77" s="17">
        <f t="shared" si="18"/>
        <v>0</v>
      </c>
      <c r="U77" s="17">
        <f t="shared" si="19"/>
        <v>0</v>
      </c>
      <c r="V77" s="25">
        <f t="shared" si="13"/>
        <v>0</v>
      </c>
      <c r="W77" s="44">
        <f t="shared" si="20"/>
        <v>14.6</v>
      </c>
      <c r="X77" s="17">
        <f t="shared" si="21"/>
        <v>0</v>
      </c>
      <c r="Z77" s="45">
        <f>IF($L$2="-",軽減利率!$F$2,IF(P77&lt;=軽減利率!$E$3,軽減利率!$F$2,IF(P77&lt;=軽減利率!$E$4,軽減利率!$F$3,IF(P77&lt;=軽減利率!$E$5,軽減利率!$F$4,IF(P77&lt;=軽減利率!$E$6,軽減利率!$F$5,IF(P77&lt;=軽減利率!$E$7,軽減利率!$F$6,IF(P77&lt;=軽減利率!$E$8,軽減利率!$F$7,IF(P77&lt;=軽減利率!$E$9,軽減利率!$F$8,IF(P77&lt;=軽減利率!$E$10,軽減利率!$F$9,IF(P77&lt;=軽減利率!$E$11,軽減利率!$F$10,IF(P77&lt;=軽減利率!$E$12,軽減利率!$F$11,IF(P77&lt;=軽減利率!$E$13,軽減利率!$F$12,IF(P77&lt;=軽減利率!$E$14,軽減利率!$F$13,IF(P77&lt;=軽減利率!$E$15,軽減利率!$F$14,IF(P77&lt;=軽減利率!$E$16,軽減利率!$F$15,IF(P77&lt;=軽減利率!$E$17,軽減利率!$F$16,IF(P77&lt;=軽減利率!$E$18,軽減利率!$F$17,IF(P77&lt;=軽減利率!$E$19,軽減利率!$F$18,IF(P77&lt;=軽減利率!$E$20,軽減利率!$F$19,IF(P77&lt;=軽減利率!$E$21,軽減利率!$F$20,IF(P77&lt;=軽減利率!$E$22,軽減利率!$F$21,IF(P77&lt;=軽減利率!$E$23,軽減利率!$F$22,IF(P77&lt;=軽減利率!$E$24,軽減利率!$F$23,IF(P77&lt;=軽減利率!$E$25,軽減利率!$F$24,IF(P77&lt;=軽減利率!$E$26,軽減利率!$F$25,IF(P77&lt;=軽減利率!$E$27,軽減利率!$F$26,IF(P77&lt;=軽減利率!$E$28,軽減利率!$F$27,IF(P77&lt;=軽減利率!$E$29,軽減利率!$F$28,IF(P77&lt;=軽減利率!$E$30,軽減利率!$F$29,IF(P77&lt;=軽減利率!$E$31,軽減利率!$F$30,IF(P77&lt;=軽減利率!$E$32,軽減利率!$F$31,IF(P77&lt;=軽減利率!$E$33,軽減利率!$F$32,IF(P77&lt;=軽減利率!$E$34,軽減利率!$F$33,IF(P77&lt;=軽減利率!$E$35,軽減利率!$F$34,IF(P77&lt;=軽減利率!$E$36,軽減利率!$F$35,軽減利率!$F$36)))))))))))))))))))))))))))))))))))</f>
        <v>14.6</v>
      </c>
      <c r="AA77" s="71" t="str">
        <f>IF($L$2="-","",IF(P77&lt;=軽減利率!$A$8,軽減利率!$B$7,IF(P77&lt;=軽減利率!$A$9,軽減利率!$C$8,IF(P77&lt;=軽減利率!$A$10,軽減利率!$C$9,IF(P77&lt;=軽減利率!$A$11,軽減利率!$C$10,IF(P77&lt;=軽減利率!$A$12,軽減利率!$C$11,IF(P77&lt;=軽減利率!$A$13,軽減利率!$C$12,IF(P77&lt;=軽減利率!$A$14,軽減利率!$C$13,IF(P77&lt;=軽減利率!$A$15,軽減利率!$C$14,IF(P77&lt;=軽減利率!$A$16,軽減利率!$C$15,IF(P77&lt;=軽減利率!$A$17,軽減利率!$C$16,IF(P77&lt;=軽減利率!$A$18,軽減利率!$C$17,IF(P77&lt;=軽減利率!$A$19,軽減利率!$C$18,IF(P77&lt;=軽減利率!$A$20,軽減利率!$C$19,IF(P77&lt;=軽減利率!$A$21,軽減利率!$C$20,IF(P77&lt;=軽減利率!$A$22,軽減利率!$C$21,IF(P77&lt;=軽減利率!$A$23,軽減利率!$C$22,IF(P77&lt;=軽減利率!$A$24,軽減利率!$C$23,IF(P77&lt;=軽減利率!$A$25,軽減利率!$C$24,IF(P77&lt;=軽減利率!$A$26,軽減利率!$C$25,IF(P77&lt;=軽減利率!$A$27,軽減利率!$C$26,IF(P77&lt;=軽減利率!$A$28,軽減利率!$C$27,IF(P77&lt;=軽減利率!$A$29,軽減利率!$C$28,IF(P77&lt;=軽減利率!$A$30,軽減利率!$C$29,IF(P77&lt;=軽減利率!$A$31,軽減利率!$C$30,IF(P77&lt;=軽減利率!$A$32,軽減利率!$C$31,IF(P77&lt;=軽減利率!$A$33,軽減利率!$C$32,IF(P77&lt;=軽減利率!$A$34,軽減利率!$C$33,IF(P77&lt;=軽減利率!$A$35,軽減利率!$C$34,IF(P77&lt;=軽減利率!$A$36,軽減利率!$C$35,""))))))))))))))))))))))))))))))</f>
        <v/>
      </c>
    </row>
    <row r="78" spans="13:27" x14ac:dyDescent="0.15">
      <c r="M78" s="61">
        <f>入力!N78</f>
        <v>0</v>
      </c>
      <c r="N78" s="62">
        <f>入力!O78</f>
        <v>0</v>
      </c>
      <c r="O78" s="54">
        <f t="shared" si="14"/>
        <v>0</v>
      </c>
      <c r="P78" s="59">
        <f t="shared" si="15"/>
        <v>0</v>
      </c>
      <c r="Q78" s="69" t="str">
        <f t="shared" si="11"/>
        <v/>
      </c>
      <c r="R78" s="17">
        <f t="shared" si="16"/>
        <v>0</v>
      </c>
      <c r="S78" s="60">
        <f t="shared" si="17"/>
        <v>0</v>
      </c>
      <c r="T78" s="17">
        <f t="shared" si="18"/>
        <v>0</v>
      </c>
      <c r="U78" s="17">
        <f t="shared" si="19"/>
        <v>0</v>
      </c>
      <c r="V78" s="25">
        <f t="shared" si="13"/>
        <v>0</v>
      </c>
      <c r="W78" s="44">
        <f t="shared" si="20"/>
        <v>14.6</v>
      </c>
      <c r="X78" s="17">
        <f t="shared" si="21"/>
        <v>0</v>
      </c>
      <c r="Z78" s="45">
        <f>IF($L$2="-",軽減利率!$F$2,IF(P78&lt;=軽減利率!$E$3,軽減利率!$F$2,IF(P78&lt;=軽減利率!$E$4,軽減利率!$F$3,IF(P78&lt;=軽減利率!$E$5,軽減利率!$F$4,IF(P78&lt;=軽減利率!$E$6,軽減利率!$F$5,IF(P78&lt;=軽減利率!$E$7,軽減利率!$F$6,IF(P78&lt;=軽減利率!$E$8,軽減利率!$F$7,IF(P78&lt;=軽減利率!$E$9,軽減利率!$F$8,IF(P78&lt;=軽減利率!$E$10,軽減利率!$F$9,IF(P78&lt;=軽減利率!$E$11,軽減利率!$F$10,IF(P78&lt;=軽減利率!$E$12,軽減利率!$F$11,IF(P78&lt;=軽減利率!$E$13,軽減利率!$F$12,IF(P78&lt;=軽減利率!$E$14,軽減利率!$F$13,IF(P78&lt;=軽減利率!$E$15,軽減利率!$F$14,IF(P78&lt;=軽減利率!$E$16,軽減利率!$F$15,IF(P78&lt;=軽減利率!$E$17,軽減利率!$F$16,IF(P78&lt;=軽減利率!$E$18,軽減利率!$F$17,IF(P78&lt;=軽減利率!$E$19,軽減利率!$F$18,IF(P78&lt;=軽減利率!$E$20,軽減利率!$F$19,IF(P78&lt;=軽減利率!$E$21,軽減利率!$F$20,IF(P78&lt;=軽減利率!$E$22,軽減利率!$F$21,IF(P78&lt;=軽減利率!$E$23,軽減利率!$F$22,IF(P78&lt;=軽減利率!$E$24,軽減利率!$F$23,IF(P78&lt;=軽減利率!$E$25,軽減利率!$F$24,IF(P78&lt;=軽減利率!$E$26,軽減利率!$F$25,IF(P78&lt;=軽減利率!$E$27,軽減利率!$F$26,IF(P78&lt;=軽減利率!$E$28,軽減利率!$F$27,IF(P78&lt;=軽減利率!$E$29,軽減利率!$F$28,IF(P78&lt;=軽減利率!$E$30,軽減利率!$F$29,IF(P78&lt;=軽減利率!$E$31,軽減利率!$F$30,IF(P78&lt;=軽減利率!$E$32,軽減利率!$F$31,IF(P78&lt;=軽減利率!$E$33,軽減利率!$F$32,IF(P78&lt;=軽減利率!$E$34,軽減利率!$F$33,IF(P78&lt;=軽減利率!$E$35,軽減利率!$F$34,IF(P78&lt;=軽減利率!$E$36,軽減利率!$F$35,軽減利率!$F$36)))))))))))))))))))))))))))))))))))</f>
        <v>14.6</v>
      </c>
      <c r="AA78" s="71" t="str">
        <f>IF($L$2="-","",IF(P78&lt;=軽減利率!$A$8,軽減利率!$B$7,IF(P78&lt;=軽減利率!$A$9,軽減利率!$C$8,IF(P78&lt;=軽減利率!$A$10,軽減利率!$C$9,IF(P78&lt;=軽減利率!$A$11,軽減利率!$C$10,IF(P78&lt;=軽減利率!$A$12,軽減利率!$C$11,IF(P78&lt;=軽減利率!$A$13,軽減利率!$C$12,IF(P78&lt;=軽減利率!$A$14,軽減利率!$C$13,IF(P78&lt;=軽減利率!$A$15,軽減利率!$C$14,IF(P78&lt;=軽減利率!$A$16,軽減利率!$C$15,IF(P78&lt;=軽減利率!$A$17,軽減利率!$C$16,IF(P78&lt;=軽減利率!$A$18,軽減利率!$C$17,IF(P78&lt;=軽減利率!$A$19,軽減利率!$C$18,IF(P78&lt;=軽減利率!$A$20,軽減利率!$C$19,IF(P78&lt;=軽減利率!$A$21,軽減利率!$C$20,IF(P78&lt;=軽減利率!$A$22,軽減利率!$C$21,IF(P78&lt;=軽減利率!$A$23,軽減利率!$C$22,IF(P78&lt;=軽減利率!$A$24,軽減利率!$C$23,IF(P78&lt;=軽減利率!$A$25,軽減利率!$C$24,IF(P78&lt;=軽減利率!$A$26,軽減利率!$C$25,IF(P78&lt;=軽減利率!$A$27,軽減利率!$C$26,IF(P78&lt;=軽減利率!$A$28,軽減利率!$C$27,IF(P78&lt;=軽減利率!$A$29,軽減利率!$C$28,IF(P78&lt;=軽減利率!$A$30,軽減利率!$C$29,IF(P78&lt;=軽減利率!$A$31,軽減利率!$C$30,IF(P78&lt;=軽減利率!$A$32,軽減利率!$C$31,IF(P78&lt;=軽減利率!$A$33,軽減利率!$C$32,IF(P78&lt;=軽減利率!$A$34,軽減利率!$C$33,IF(P78&lt;=軽減利率!$A$35,軽減利率!$C$34,IF(P78&lt;=軽減利率!$A$36,軽減利率!$C$35,""))))))))))))))))))))))))))))))</f>
        <v/>
      </c>
    </row>
    <row r="79" spans="13:27" x14ac:dyDescent="0.15">
      <c r="M79" s="61">
        <f>入力!N79</f>
        <v>0</v>
      </c>
      <c r="N79" s="62">
        <f>入力!O79</f>
        <v>0</v>
      </c>
      <c r="O79" s="54">
        <f t="shared" si="14"/>
        <v>0</v>
      </c>
      <c r="P79" s="59">
        <f t="shared" si="15"/>
        <v>0</v>
      </c>
      <c r="Q79" s="69" t="str">
        <f t="shared" ref="Q79:Q100" si="22">IF(P79=0,"",IF(OR(P79=$I$2,P79=$I$3),IF(OR(P79=M79,P79=M78,P79=M77,P79=M76),"基準日納付あり","基準日納付なし"),IF(OR(P79=M79,P79=M78,P79=M77,P79=M76),"基準日外納付あり","基準日外納付なし")))</f>
        <v/>
      </c>
      <c r="R79" s="17">
        <f t="shared" si="16"/>
        <v>0</v>
      </c>
      <c r="S79" s="60">
        <f t="shared" si="17"/>
        <v>0</v>
      </c>
      <c r="T79" s="17">
        <f t="shared" si="18"/>
        <v>0</v>
      </c>
      <c r="U79" s="17">
        <f t="shared" si="19"/>
        <v>0</v>
      </c>
      <c r="V79" s="25">
        <f t="shared" si="13"/>
        <v>0</v>
      </c>
      <c r="W79" s="44">
        <f t="shared" si="20"/>
        <v>14.6</v>
      </c>
      <c r="X79" s="17">
        <f t="shared" si="21"/>
        <v>0</v>
      </c>
      <c r="Z79" s="45">
        <f>IF($L$2="-",軽減利率!$F$2,IF(P79&lt;=軽減利率!$E$3,軽減利率!$F$2,IF(P79&lt;=軽減利率!$E$4,軽減利率!$F$3,IF(P79&lt;=軽減利率!$E$5,軽減利率!$F$4,IF(P79&lt;=軽減利率!$E$6,軽減利率!$F$5,IF(P79&lt;=軽減利率!$E$7,軽減利率!$F$6,IF(P79&lt;=軽減利率!$E$8,軽減利率!$F$7,IF(P79&lt;=軽減利率!$E$9,軽減利率!$F$8,IF(P79&lt;=軽減利率!$E$10,軽減利率!$F$9,IF(P79&lt;=軽減利率!$E$11,軽減利率!$F$10,IF(P79&lt;=軽減利率!$E$12,軽減利率!$F$11,IF(P79&lt;=軽減利率!$E$13,軽減利率!$F$12,IF(P79&lt;=軽減利率!$E$14,軽減利率!$F$13,IF(P79&lt;=軽減利率!$E$15,軽減利率!$F$14,IF(P79&lt;=軽減利率!$E$16,軽減利率!$F$15,IF(P79&lt;=軽減利率!$E$17,軽減利率!$F$16,IF(P79&lt;=軽減利率!$E$18,軽減利率!$F$17,IF(P79&lt;=軽減利率!$E$19,軽減利率!$F$18,IF(P79&lt;=軽減利率!$E$20,軽減利率!$F$19,IF(P79&lt;=軽減利率!$E$21,軽減利率!$F$20,IF(P79&lt;=軽減利率!$E$22,軽減利率!$F$21,IF(P79&lt;=軽減利率!$E$23,軽減利率!$F$22,IF(P79&lt;=軽減利率!$E$24,軽減利率!$F$23,IF(P79&lt;=軽減利率!$E$25,軽減利率!$F$24,IF(P79&lt;=軽減利率!$E$26,軽減利率!$F$25,IF(P79&lt;=軽減利率!$E$27,軽減利率!$F$26,IF(P79&lt;=軽減利率!$E$28,軽減利率!$F$27,IF(P79&lt;=軽減利率!$E$29,軽減利率!$F$28,IF(P79&lt;=軽減利率!$E$30,軽減利率!$F$29,IF(P79&lt;=軽減利率!$E$31,軽減利率!$F$30,IF(P79&lt;=軽減利率!$E$32,軽減利率!$F$31,IF(P79&lt;=軽減利率!$E$33,軽減利率!$F$32,IF(P79&lt;=軽減利率!$E$34,軽減利率!$F$33,IF(P79&lt;=軽減利率!$E$35,軽減利率!$F$34,IF(P79&lt;=軽減利率!$E$36,軽減利率!$F$35,軽減利率!$F$36)))))))))))))))))))))))))))))))))))</f>
        <v>14.6</v>
      </c>
      <c r="AA79" s="71" t="str">
        <f>IF($L$2="-","",IF(P79&lt;=軽減利率!$A$8,軽減利率!$B$7,IF(P79&lt;=軽減利率!$A$9,軽減利率!$C$8,IF(P79&lt;=軽減利率!$A$10,軽減利率!$C$9,IF(P79&lt;=軽減利率!$A$11,軽減利率!$C$10,IF(P79&lt;=軽減利率!$A$12,軽減利率!$C$11,IF(P79&lt;=軽減利率!$A$13,軽減利率!$C$12,IF(P79&lt;=軽減利率!$A$14,軽減利率!$C$13,IF(P79&lt;=軽減利率!$A$15,軽減利率!$C$14,IF(P79&lt;=軽減利率!$A$16,軽減利率!$C$15,IF(P79&lt;=軽減利率!$A$17,軽減利率!$C$16,IF(P79&lt;=軽減利率!$A$18,軽減利率!$C$17,IF(P79&lt;=軽減利率!$A$19,軽減利率!$C$18,IF(P79&lt;=軽減利率!$A$20,軽減利率!$C$19,IF(P79&lt;=軽減利率!$A$21,軽減利率!$C$20,IF(P79&lt;=軽減利率!$A$22,軽減利率!$C$21,IF(P79&lt;=軽減利率!$A$23,軽減利率!$C$22,IF(P79&lt;=軽減利率!$A$24,軽減利率!$C$23,IF(P79&lt;=軽減利率!$A$25,軽減利率!$C$24,IF(P79&lt;=軽減利率!$A$26,軽減利率!$C$25,IF(P79&lt;=軽減利率!$A$27,軽減利率!$C$26,IF(P79&lt;=軽減利率!$A$28,軽減利率!$C$27,IF(P79&lt;=軽減利率!$A$29,軽減利率!$C$28,IF(P79&lt;=軽減利率!$A$30,軽減利率!$C$29,IF(P79&lt;=軽減利率!$A$31,軽減利率!$C$30,IF(P79&lt;=軽減利率!$A$32,軽減利率!$C$31,IF(P79&lt;=軽減利率!$A$33,軽減利率!$C$32,IF(P79&lt;=軽減利率!$A$34,軽減利率!$C$33,IF(P79&lt;=軽減利率!$A$35,軽減利率!$C$34,IF(P79&lt;=軽減利率!$A$36,軽減利率!$C$35,""))))))))))))))))))))))))))))))</f>
        <v/>
      </c>
    </row>
    <row r="80" spans="13:27" x14ac:dyDescent="0.15">
      <c r="M80" s="61">
        <f>入力!N80</f>
        <v>0</v>
      </c>
      <c r="N80" s="62">
        <f>入力!O80</f>
        <v>0</v>
      </c>
      <c r="O80" s="54">
        <f t="shared" si="14"/>
        <v>0</v>
      </c>
      <c r="P80" s="59">
        <f t="shared" si="15"/>
        <v>0</v>
      </c>
      <c r="Q80" s="69" t="str">
        <f t="shared" si="22"/>
        <v/>
      </c>
      <c r="R80" s="17">
        <f t="shared" si="16"/>
        <v>0</v>
      </c>
      <c r="S80" s="60">
        <f t="shared" si="17"/>
        <v>0</v>
      </c>
      <c r="T80" s="17">
        <f t="shared" si="18"/>
        <v>0</v>
      </c>
      <c r="U80" s="17">
        <f t="shared" si="19"/>
        <v>0</v>
      </c>
      <c r="V80" s="25">
        <f t="shared" si="13"/>
        <v>0</v>
      </c>
      <c r="W80" s="44">
        <f t="shared" si="20"/>
        <v>14.6</v>
      </c>
      <c r="X80" s="17">
        <f t="shared" si="21"/>
        <v>0</v>
      </c>
      <c r="Z80" s="45">
        <f>IF($L$2="-",軽減利率!$F$2,IF(P80&lt;=軽減利率!$E$3,軽減利率!$F$2,IF(P80&lt;=軽減利率!$E$4,軽減利率!$F$3,IF(P80&lt;=軽減利率!$E$5,軽減利率!$F$4,IF(P80&lt;=軽減利率!$E$6,軽減利率!$F$5,IF(P80&lt;=軽減利率!$E$7,軽減利率!$F$6,IF(P80&lt;=軽減利率!$E$8,軽減利率!$F$7,IF(P80&lt;=軽減利率!$E$9,軽減利率!$F$8,IF(P80&lt;=軽減利率!$E$10,軽減利率!$F$9,IF(P80&lt;=軽減利率!$E$11,軽減利率!$F$10,IF(P80&lt;=軽減利率!$E$12,軽減利率!$F$11,IF(P80&lt;=軽減利率!$E$13,軽減利率!$F$12,IF(P80&lt;=軽減利率!$E$14,軽減利率!$F$13,IF(P80&lt;=軽減利率!$E$15,軽減利率!$F$14,IF(P80&lt;=軽減利率!$E$16,軽減利率!$F$15,IF(P80&lt;=軽減利率!$E$17,軽減利率!$F$16,IF(P80&lt;=軽減利率!$E$18,軽減利率!$F$17,IF(P80&lt;=軽減利率!$E$19,軽減利率!$F$18,IF(P80&lt;=軽減利率!$E$20,軽減利率!$F$19,IF(P80&lt;=軽減利率!$E$21,軽減利率!$F$20,IF(P80&lt;=軽減利率!$E$22,軽減利率!$F$21,IF(P80&lt;=軽減利率!$E$23,軽減利率!$F$22,IF(P80&lt;=軽減利率!$E$24,軽減利率!$F$23,IF(P80&lt;=軽減利率!$E$25,軽減利率!$F$24,IF(P80&lt;=軽減利率!$E$26,軽減利率!$F$25,IF(P80&lt;=軽減利率!$E$27,軽減利率!$F$26,IF(P80&lt;=軽減利率!$E$28,軽減利率!$F$27,IF(P80&lt;=軽減利率!$E$29,軽減利率!$F$28,IF(P80&lt;=軽減利率!$E$30,軽減利率!$F$29,IF(P80&lt;=軽減利率!$E$31,軽減利率!$F$30,IF(P80&lt;=軽減利率!$E$32,軽減利率!$F$31,IF(P80&lt;=軽減利率!$E$33,軽減利率!$F$32,IF(P80&lt;=軽減利率!$E$34,軽減利率!$F$33,IF(P80&lt;=軽減利率!$E$35,軽減利率!$F$34,IF(P80&lt;=軽減利率!$E$36,軽減利率!$F$35,軽減利率!$F$36)))))))))))))))))))))))))))))))))))</f>
        <v>14.6</v>
      </c>
      <c r="AA80" s="71" t="str">
        <f>IF($L$2="-","",IF(P80&lt;=軽減利率!$A$8,軽減利率!$B$7,IF(P80&lt;=軽減利率!$A$9,軽減利率!$C$8,IF(P80&lt;=軽減利率!$A$10,軽減利率!$C$9,IF(P80&lt;=軽減利率!$A$11,軽減利率!$C$10,IF(P80&lt;=軽減利率!$A$12,軽減利率!$C$11,IF(P80&lt;=軽減利率!$A$13,軽減利率!$C$12,IF(P80&lt;=軽減利率!$A$14,軽減利率!$C$13,IF(P80&lt;=軽減利率!$A$15,軽減利率!$C$14,IF(P80&lt;=軽減利率!$A$16,軽減利率!$C$15,IF(P80&lt;=軽減利率!$A$17,軽減利率!$C$16,IF(P80&lt;=軽減利率!$A$18,軽減利率!$C$17,IF(P80&lt;=軽減利率!$A$19,軽減利率!$C$18,IF(P80&lt;=軽減利率!$A$20,軽減利率!$C$19,IF(P80&lt;=軽減利率!$A$21,軽減利率!$C$20,IF(P80&lt;=軽減利率!$A$22,軽減利率!$C$21,IF(P80&lt;=軽減利率!$A$23,軽減利率!$C$22,IF(P80&lt;=軽減利率!$A$24,軽減利率!$C$23,IF(P80&lt;=軽減利率!$A$25,軽減利率!$C$24,IF(P80&lt;=軽減利率!$A$26,軽減利率!$C$25,IF(P80&lt;=軽減利率!$A$27,軽減利率!$C$26,IF(P80&lt;=軽減利率!$A$28,軽減利率!$C$27,IF(P80&lt;=軽減利率!$A$29,軽減利率!$C$28,IF(P80&lt;=軽減利率!$A$30,軽減利率!$C$29,IF(P80&lt;=軽減利率!$A$31,軽減利率!$C$30,IF(P80&lt;=軽減利率!$A$32,軽減利率!$C$31,IF(P80&lt;=軽減利率!$A$33,軽減利率!$C$32,IF(P80&lt;=軽減利率!$A$34,軽減利率!$C$33,IF(P80&lt;=軽減利率!$A$35,軽減利率!$C$34,IF(P80&lt;=軽減利率!$A$36,軽減利率!$C$35,""))))))))))))))))))))))))))))))</f>
        <v/>
      </c>
    </row>
    <row r="81" spans="13:27" x14ac:dyDescent="0.15">
      <c r="M81" s="61">
        <f>入力!N81</f>
        <v>0</v>
      </c>
      <c r="N81" s="62">
        <f>入力!O81</f>
        <v>0</v>
      </c>
      <c r="O81" s="54">
        <f t="shared" si="14"/>
        <v>0</v>
      </c>
      <c r="P81" s="59">
        <f t="shared" si="15"/>
        <v>0</v>
      </c>
      <c r="Q81" s="69" t="str">
        <f t="shared" si="22"/>
        <v/>
      </c>
      <c r="R81" s="17">
        <f t="shared" si="16"/>
        <v>0</v>
      </c>
      <c r="S81" s="60">
        <f t="shared" si="17"/>
        <v>0</v>
      </c>
      <c r="T81" s="17">
        <f t="shared" si="18"/>
        <v>0</v>
      </c>
      <c r="U81" s="17">
        <f t="shared" si="19"/>
        <v>0</v>
      </c>
      <c r="V81" s="25">
        <f t="shared" si="13"/>
        <v>0</v>
      </c>
      <c r="W81" s="44">
        <f t="shared" si="20"/>
        <v>14.6</v>
      </c>
      <c r="X81" s="17">
        <f t="shared" si="21"/>
        <v>0</v>
      </c>
      <c r="Z81" s="45">
        <f>IF($L$2="-",軽減利率!$F$2,IF(P81&lt;=軽減利率!$E$3,軽減利率!$F$2,IF(P81&lt;=軽減利率!$E$4,軽減利率!$F$3,IF(P81&lt;=軽減利率!$E$5,軽減利率!$F$4,IF(P81&lt;=軽減利率!$E$6,軽減利率!$F$5,IF(P81&lt;=軽減利率!$E$7,軽減利率!$F$6,IF(P81&lt;=軽減利率!$E$8,軽減利率!$F$7,IF(P81&lt;=軽減利率!$E$9,軽減利率!$F$8,IF(P81&lt;=軽減利率!$E$10,軽減利率!$F$9,IF(P81&lt;=軽減利率!$E$11,軽減利率!$F$10,IF(P81&lt;=軽減利率!$E$12,軽減利率!$F$11,IF(P81&lt;=軽減利率!$E$13,軽減利率!$F$12,IF(P81&lt;=軽減利率!$E$14,軽減利率!$F$13,IF(P81&lt;=軽減利率!$E$15,軽減利率!$F$14,IF(P81&lt;=軽減利率!$E$16,軽減利率!$F$15,IF(P81&lt;=軽減利率!$E$17,軽減利率!$F$16,IF(P81&lt;=軽減利率!$E$18,軽減利率!$F$17,IF(P81&lt;=軽減利率!$E$19,軽減利率!$F$18,IF(P81&lt;=軽減利率!$E$20,軽減利率!$F$19,IF(P81&lt;=軽減利率!$E$21,軽減利率!$F$20,IF(P81&lt;=軽減利率!$E$22,軽減利率!$F$21,IF(P81&lt;=軽減利率!$E$23,軽減利率!$F$22,IF(P81&lt;=軽減利率!$E$24,軽減利率!$F$23,IF(P81&lt;=軽減利率!$E$25,軽減利率!$F$24,IF(P81&lt;=軽減利率!$E$26,軽減利率!$F$25,IF(P81&lt;=軽減利率!$E$27,軽減利率!$F$26,IF(P81&lt;=軽減利率!$E$28,軽減利率!$F$27,IF(P81&lt;=軽減利率!$E$29,軽減利率!$F$28,IF(P81&lt;=軽減利率!$E$30,軽減利率!$F$29,IF(P81&lt;=軽減利率!$E$31,軽減利率!$F$30,IF(P81&lt;=軽減利率!$E$32,軽減利率!$F$31,IF(P81&lt;=軽減利率!$E$33,軽減利率!$F$32,IF(P81&lt;=軽減利率!$E$34,軽減利率!$F$33,IF(P81&lt;=軽減利率!$E$35,軽減利率!$F$34,IF(P81&lt;=軽減利率!$E$36,軽減利率!$F$35,軽減利率!$F$36)))))))))))))))))))))))))))))))))))</f>
        <v>14.6</v>
      </c>
      <c r="AA81" s="71" t="str">
        <f>IF($L$2="-","",IF(P81&lt;=軽減利率!$A$8,軽減利率!$B$7,IF(P81&lt;=軽減利率!$A$9,軽減利率!$C$8,IF(P81&lt;=軽減利率!$A$10,軽減利率!$C$9,IF(P81&lt;=軽減利率!$A$11,軽減利率!$C$10,IF(P81&lt;=軽減利率!$A$12,軽減利率!$C$11,IF(P81&lt;=軽減利率!$A$13,軽減利率!$C$12,IF(P81&lt;=軽減利率!$A$14,軽減利率!$C$13,IF(P81&lt;=軽減利率!$A$15,軽減利率!$C$14,IF(P81&lt;=軽減利率!$A$16,軽減利率!$C$15,IF(P81&lt;=軽減利率!$A$17,軽減利率!$C$16,IF(P81&lt;=軽減利率!$A$18,軽減利率!$C$17,IF(P81&lt;=軽減利率!$A$19,軽減利率!$C$18,IF(P81&lt;=軽減利率!$A$20,軽減利率!$C$19,IF(P81&lt;=軽減利率!$A$21,軽減利率!$C$20,IF(P81&lt;=軽減利率!$A$22,軽減利率!$C$21,IF(P81&lt;=軽減利率!$A$23,軽減利率!$C$22,IF(P81&lt;=軽減利率!$A$24,軽減利率!$C$23,IF(P81&lt;=軽減利率!$A$25,軽減利率!$C$24,IF(P81&lt;=軽減利率!$A$26,軽減利率!$C$25,IF(P81&lt;=軽減利率!$A$27,軽減利率!$C$26,IF(P81&lt;=軽減利率!$A$28,軽減利率!$C$27,IF(P81&lt;=軽減利率!$A$29,軽減利率!$C$28,IF(P81&lt;=軽減利率!$A$30,軽減利率!$C$29,IF(P81&lt;=軽減利率!$A$31,軽減利率!$C$30,IF(P81&lt;=軽減利率!$A$32,軽減利率!$C$31,IF(P81&lt;=軽減利率!$A$33,軽減利率!$C$32,IF(P81&lt;=軽減利率!$A$34,軽減利率!$C$33,IF(P81&lt;=軽減利率!$A$35,軽減利率!$C$34,IF(P81&lt;=軽減利率!$A$36,軽減利率!$C$35,""))))))))))))))))))))))))))))))</f>
        <v/>
      </c>
    </row>
    <row r="82" spans="13:27" x14ac:dyDescent="0.15">
      <c r="M82" s="61">
        <f>入力!N82</f>
        <v>0</v>
      </c>
      <c r="N82" s="62">
        <f>入力!O82</f>
        <v>0</v>
      </c>
      <c r="O82" s="54">
        <f t="shared" si="14"/>
        <v>0</v>
      </c>
      <c r="P82" s="59">
        <f t="shared" si="15"/>
        <v>0</v>
      </c>
      <c r="Q82" s="69" t="str">
        <f t="shared" si="22"/>
        <v/>
      </c>
      <c r="R82" s="17">
        <f t="shared" si="16"/>
        <v>0</v>
      </c>
      <c r="S82" s="60">
        <f t="shared" si="17"/>
        <v>0</v>
      </c>
      <c r="T82" s="17">
        <f t="shared" si="18"/>
        <v>0</v>
      </c>
      <c r="U82" s="17">
        <f t="shared" si="19"/>
        <v>0</v>
      </c>
      <c r="V82" s="25">
        <f t="shared" si="13"/>
        <v>0</v>
      </c>
      <c r="W82" s="44">
        <f t="shared" si="20"/>
        <v>14.6</v>
      </c>
      <c r="X82" s="17">
        <f t="shared" si="21"/>
        <v>0</v>
      </c>
      <c r="Z82" s="45">
        <f>IF($L$2="-",軽減利率!$F$2,IF(P82&lt;=軽減利率!$E$3,軽減利率!$F$2,IF(P82&lt;=軽減利率!$E$4,軽減利率!$F$3,IF(P82&lt;=軽減利率!$E$5,軽減利率!$F$4,IF(P82&lt;=軽減利率!$E$6,軽減利率!$F$5,IF(P82&lt;=軽減利率!$E$7,軽減利率!$F$6,IF(P82&lt;=軽減利率!$E$8,軽減利率!$F$7,IF(P82&lt;=軽減利率!$E$9,軽減利率!$F$8,IF(P82&lt;=軽減利率!$E$10,軽減利率!$F$9,IF(P82&lt;=軽減利率!$E$11,軽減利率!$F$10,IF(P82&lt;=軽減利率!$E$12,軽減利率!$F$11,IF(P82&lt;=軽減利率!$E$13,軽減利率!$F$12,IF(P82&lt;=軽減利率!$E$14,軽減利率!$F$13,IF(P82&lt;=軽減利率!$E$15,軽減利率!$F$14,IF(P82&lt;=軽減利率!$E$16,軽減利率!$F$15,IF(P82&lt;=軽減利率!$E$17,軽減利率!$F$16,IF(P82&lt;=軽減利率!$E$18,軽減利率!$F$17,IF(P82&lt;=軽減利率!$E$19,軽減利率!$F$18,IF(P82&lt;=軽減利率!$E$20,軽減利率!$F$19,IF(P82&lt;=軽減利率!$E$21,軽減利率!$F$20,IF(P82&lt;=軽減利率!$E$22,軽減利率!$F$21,IF(P82&lt;=軽減利率!$E$23,軽減利率!$F$22,IF(P82&lt;=軽減利率!$E$24,軽減利率!$F$23,IF(P82&lt;=軽減利率!$E$25,軽減利率!$F$24,IF(P82&lt;=軽減利率!$E$26,軽減利率!$F$25,IF(P82&lt;=軽減利率!$E$27,軽減利率!$F$26,IF(P82&lt;=軽減利率!$E$28,軽減利率!$F$27,IF(P82&lt;=軽減利率!$E$29,軽減利率!$F$28,IF(P82&lt;=軽減利率!$E$30,軽減利率!$F$29,IF(P82&lt;=軽減利率!$E$31,軽減利率!$F$30,IF(P82&lt;=軽減利率!$E$32,軽減利率!$F$31,IF(P82&lt;=軽減利率!$E$33,軽減利率!$F$32,IF(P82&lt;=軽減利率!$E$34,軽減利率!$F$33,IF(P82&lt;=軽減利率!$E$35,軽減利率!$F$34,IF(P82&lt;=軽減利率!$E$36,軽減利率!$F$35,軽減利率!$F$36)))))))))))))))))))))))))))))))))))</f>
        <v>14.6</v>
      </c>
      <c r="AA82" s="71" t="str">
        <f>IF($L$2="-","",IF(P82&lt;=軽減利率!$A$8,軽減利率!$B$7,IF(P82&lt;=軽減利率!$A$9,軽減利率!$C$8,IF(P82&lt;=軽減利率!$A$10,軽減利率!$C$9,IF(P82&lt;=軽減利率!$A$11,軽減利率!$C$10,IF(P82&lt;=軽減利率!$A$12,軽減利率!$C$11,IF(P82&lt;=軽減利率!$A$13,軽減利率!$C$12,IF(P82&lt;=軽減利率!$A$14,軽減利率!$C$13,IF(P82&lt;=軽減利率!$A$15,軽減利率!$C$14,IF(P82&lt;=軽減利率!$A$16,軽減利率!$C$15,IF(P82&lt;=軽減利率!$A$17,軽減利率!$C$16,IF(P82&lt;=軽減利率!$A$18,軽減利率!$C$17,IF(P82&lt;=軽減利率!$A$19,軽減利率!$C$18,IF(P82&lt;=軽減利率!$A$20,軽減利率!$C$19,IF(P82&lt;=軽減利率!$A$21,軽減利率!$C$20,IF(P82&lt;=軽減利率!$A$22,軽減利率!$C$21,IF(P82&lt;=軽減利率!$A$23,軽減利率!$C$22,IF(P82&lt;=軽減利率!$A$24,軽減利率!$C$23,IF(P82&lt;=軽減利率!$A$25,軽減利率!$C$24,IF(P82&lt;=軽減利率!$A$26,軽減利率!$C$25,IF(P82&lt;=軽減利率!$A$27,軽減利率!$C$26,IF(P82&lt;=軽減利率!$A$28,軽減利率!$C$27,IF(P82&lt;=軽減利率!$A$29,軽減利率!$C$28,IF(P82&lt;=軽減利率!$A$30,軽減利率!$C$29,IF(P82&lt;=軽減利率!$A$31,軽減利率!$C$30,IF(P82&lt;=軽減利率!$A$32,軽減利率!$C$31,IF(P82&lt;=軽減利率!$A$33,軽減利率!$C$32,IF(P82&lt;=軽減利率!$A$34,軽減利率!$C$33,IF(P82&lt;=軽減利率!$A$35,軽減利率!$C$34,IF(P82&lt;=軽減利率!$A$36,軽減利率!$C$35,""))))))))))))))))))))))))))))))</f>
        <v/>
      </c>
    </row>
    <row r="83" spans="13:27" x14ac:dyDescent="0.15">
      <c r="M83" s="61">
        <f>入力!N83</f>
        <v>0</v>
      </c>
      <c r="N83" s="62">
        <f>入力!O83</f>
        <v>0</v>
      </c>
      <c r="O83" s="54">
        <f t="shared" si="14"/>
        <v>0</v>
      </c>
      <c r="P83" s="59">
        <f t="shared" si="15"/>
        <v>0</v>
      </c>
      <c r="Q83" s="69" t="str">
        <f t="shared" si="22"/>
        <v/>
      </c>
      <c r="R83" s="17">
        <f t="shared" si="16"/>
        <v>0</v>
      </c>
      <c r="S83" s="60">
        <f t="shared" si="17"/>
        <v>0</v>
      </c>
      <c r="T83" s="17">
        <f t="shared" si="18"/>
        <v>0</v>
      </c>
      <c r="U83" s="17">
        <f t="shared" si="19"/>
        <v>0</v>
      </c>
      <c r="V83" s="25">
        <f t="shared" si="13"/>
        <v>0</v>
      </c>
      <c r="W83" s="44">
        <f t="shared" si="20"/>
        <v>14.6</v>
      </c>
      <c r="X83" s="17">
        <f t="shared" si="21"/>
        <v>0</v>
      </c>
      <c r="Z83" s="45">
        <f>IF($L$2="-",軽減利率!$F$2,IF(P83&lt;=軽減利率!$E$3,軽減利率!$F$2,IF(P83&lt;=軽減利率!$E$4,軽減利率!$F$3,IF(P83&lt;=軽減利率!$E$5,軽減利率!$F$4,IF(P83&lt;=軽減利率!$E$6,軽減利率!$F$5,IF(P83&lt;=軽減利率!$E$7,軽減利率!$F$6,IF(P83&lt;=軽減利率!$E$8,軽減利率!$F$7,IF(P83&lt;=軽減利率!$E$9,軽減利率!$F$8,IF(P83&lt;=軽減利率!$E$10,軽減利率!$F$9,IF(P83&lt;=軽減利率!$E$11,軽減利率!$F$10,IF(P83&lt;=軽減利率!$E$12,軽減利率!$F$11,IF(P83&lt;=軽減利率!$E$13,軽減利率!$F$12,IF(P83&lt;=軽減利率!$E$14,軽減利率!$F$13,IF(P83&lt;=軽減利率!$E$15,軽減利率!$F$14,IF(P83&lt;=軽減利率!$E$16,軽減利率!$F$15,IF(P83&lt;=軽減利率!$E$17,軽減利率!$F$16,IF(P83&lt;=軽減利率!$E$18,軽減利率!$F$17,IF(P83&lt;=軽減利率!$E$19,軽減利率!$F$18,IF(P83&lt;=軽減利率!$E$20,軽減利率!$F$19,IF(P83&lt;=軽減利率!$E$21,軽減利率!$F$20,IF(P83&lt;=軽減利率!$E$22,軽減利率!$F$21,IF(P83&lt;=軽減利率!$E$23,軽減利率!$F$22,IF(P83&lt;=軽減利率!$E$24,軽減利率!$F$23,IF(P83&lt;=軽減利率!$E$25,軽減利率!$F$24,IF(P83&lt;=軽減利率!$E$26,軽減利率!$F$25,IF(P83&lt;=軽減利率!$E$27,軽減利率!$F$26,IF(P83&lt;=軽減利率!$E$28,軽減利率!$F$27,IF(P83&lt;=軽減利率!$E$29,軽減利率!$F$28,IF(P83&lt;=軽減利率!$E$30,軽減利率!$F$29,IF(P83&lt;=軽減利率!$E$31,軽減利率!$F$30,IF(P83&lt;=軽減利率!$E$32,軽減利率!$F$31,IF(P83&lt;=軽減利率!$E$33,軽減利率!$F$32,IF(P83&lt;=軽減利率!$E$34,軽減利率!$F$33,IF(P83&lt;=軽減利率!$E$35,軽減利率!$F$34,IF(P83&lt;=軽減利率!$E$36,軽減利率!$F$35,軽減利率!$F$36)))))))))))))))))))))))))))))))))))</f>
        <v>14.6</v>
      </c>
      <c r="AA83" s="71" t="str">
        <f>IF($L$2="-","",IF(P83&lt;=軽減利率!$A$8,軽減利率!$B$7,IF(P83&lt;=軽減利率!$A$9,軽減利率!$C$8,IF(P83&lt;=軽減利率!$A$10,軽減利率!$C$9,IF(P83&lt;=軽減利率!$A$11,軽減利率!$C$10,IF(P83&lt;=軽減利率!$A$12,軽減利率!$C$11,IF(P83&lt;=軽減利率!$A$13,軽減利率!$C$12,IF(P83&lt;=軽減利率!$A$14,軽減利率!$C$13,IF(P83&lt;=軽減利率!$A$15,軽減利率!$C$14,IF(P83&lt;=軽減利率!$A$16,軽減利率!$C$15,IF(P83&lt;=軽減利率!$A$17,軽減利率!$C$16,IF(P83&lt;=軽減利率!$A$18,軽減利率!$C$17,IF(P83&lt;=軽減利率!$A$19,軽減利率!$C$18,IF(P83&lt;=軽減利率!$A$20,軽減利率!$C$19,IF(P83&lt;=軽減利率!$A$21,軽減利率!$C$20,IF(P83&lt;=軽減利率!$A$22,軽減利率!$C$21,IF(P83&lt;=軽減利率!$A$23,軽減利率!$C$22,IF(P83&lt;=軽減利率!$A$24,軽減利率!$C$23,IF(P83&lt;=軽減利率!$A$25,軽減利率!$C$24,IF(P83&lt;=軽減利率!$A$26,軽減利率!$C$25,IF(P83&lt;=軽減利率!$A$27,軽減利率!$C$26,IF(P83&lt;=軽減利率!$A$28,軽減利率!$C$27,IF(P83&lt;=軽減利率!$A$29,軽減利率!$C$28,IF(P83&lt;=軽減利率!$A$30,軽減利率!$C$29,IF(P83&lt;=軽減利率!$A$31,軽減利率!$C$30,IF(P83&lt;=軽減利率!$A$32,軽減利率!$C$31,IF(P83&lt;=軽減利率!$A$33,軽減利率!$C$32,IF(P83&lt;=軽減利率!$A$34,軽減利率!$C$33,IF(P83&lt;=軽減利率!$A$35,軽減利率!$C$34,IF(P83&lt;=軽減利率!$A$36,軽減利率!$C$35,""))))))))))))))))))))))))))))))</f>
        <v/>
      </c>
    </row>
    <row r="84" spans="13:27" x14ac:dyDescent="0.15">
      <c r="M84" s="61">
        <f>入力!N84</f>
        <v>0</v>
      </c>
      <c r="N84" s="62">
        <f>入力!O84</f>
        <v>0</v>
      </c>
      <c r="O84" s="54">
        <f t="shared" si="14"/>
        <v>0</v>
      </c>
      <c r="P84" s="59">
        <f t="shared" si="15"/>
        <v>0</v>
      </c>
      <c r="Q84" s="69" t="str">
        <f t="shared" si="22"/>
        <v/>
      </c>
      <c r="R84" s="17">
        <f t="shared" si="16"/>
        <v>0</v>
      </c>
      <c r="S84" s="60">
        <f t="shared" si="17"/>
        <v>0</v>
      </c>
      <c r="T84" s="17">
        <f t="shared" si="18"/>
        <v>0</v>
      </c>
      <c r="U84" s="17">
        <f t="shared" si="19"/>
        <v>0</v>
      </c>
      <c r="V84" s="25">
        <f t="shared" si="13"/>
        <v>0</v>
      </c>
      <c r="W84" s="44">
        <f t="shared" si="20"/>
        <v>14.6</v>
      </c>
      <c r="X84" s="17">
        <f t="shared" si="21"/>
        <v>0</v>
      </c>
      <c r="Z84" s="45">
        <f>IF($L$2="-",軽減利率!$F$2,IF(P84&lt;=軽減利率!$E$3,軽減利率!$F$2,IF(P84&lt;=軽減利率!$E$4,軽減利率!$F$3,IF(P84&lt;=軽減利率!$E$5,軽減利率!$F$4,IF(P84&lt;=軽減利率!$E$6,軽減利率!$F$5,IF(P84&lt;=軽減利率!$E$7,軽減利率!$F$6,IF(P84&lt;=軽減利率!$E$8,軽減利率!$F$7,IF(P84&lt;=軽減利率!$E$9,軽減利率!$F$8,IF(P84&lt;=軽減利率!$E$10,軽減利率!$F$9,IF(P84&lt;=軽減利率!$E$11,軽減利率!$F$10,IF(P84&lt;=軽減利率!$E$12,軽減利率!$F$11,IF(P84&lt;=軽減利率!$E$13,軽減利率!$F$12,IF(P84&lt;=軽減利率!$E$14,軽減利率!$F$13,IF(P84&lt;=軽減利率!$E$15,軽減利率!$F$14,IF(P84&lt;=軽減利率!$E$16,軽減利率!$F$15,IF(P84&lt;=軽減利率!$E$17,軽減利率!$F$16,IF(P84&lt;=軽減利率!$E$18,軽減利率!$F$17,IF(P84&lt;=軽減利率!$E$19,軽減利率!$F$18,IF(P84&lt;=軽減利率!$E$20,軽減利率!$F$19,IF(P84&lt;=軽減利率!$E$21,軽減利率!$F$20,IF(P84&lt;=軽減利率!$E$22,軽減利率!$F$21,IF(P84&lt;=軽減利率!$E$23,軽減利率!$F$22,IF(P84&lt;=軽減利率!$E$24,軽減利率!$F$23,IF(P84&lt;=軽減利率!$E$25,軽減利率!$F$24,IF(P84&lt;=軽減利率!$E$26,軽減利率!$F$25,IF(P84&lt;=軽減利率!$E$27,軽減利率!$F$26,IF(P84&lt;=軽減利率!$E$28,軽減利率!$F$27,IF(P84&lt;=軽減利率!$E$29,軽減利率!$F$28,IF(P84&lt;=軽減利率!$E$30,軽減利率!$F$29,IF(P84&lt;=軽減利率!$E$31,軽減利率!$F$30,IF(P84&lt;=軽減利率!$E$32,軽減利率!$F$31,IF(P84&lt;=軽減利率!$E$33,軽減利率!$F$32,IF(P84&lt;=軽減利率!$E$34,軽減利率!$F$33,IF(P84&lt;=軽減利率!$E$35,軽減利率!$F$34,IF(P84&lt;=軽減利率!$E$36,軽減利率!$F$35,軽減利率!$F$36)))))))))))))))))))))))))))))))))))</f>
        <v>14.6</v>
      </c>
      <c r="AA84" s="71" t="str">
        <f>IF($L$2="-","",IF(P84&lt;=軽減利率!$A$8,軽減利率!$B$7,IF(P84&lt;=軽減利率!$A$9,軽減利率!$C$8,IF(P84&lt;=軽減利率!$A$10,軽減利率!$C$9,IF(P84&lt;=軽減利率!$A$11,軽減利率!$C$10,IF(P84&lt;=軽減利率!$A$12,軽減利率!$C$11,IF(P84&lt;=軽減利率!$A$13,軽減利率!$C$12,IF(P84&lt;=軽減利率!$A$14,軽減利率!$C$13,IF(P84&lt;=軽減利率!$A$15,軽減利率!$C$14,IF(P84&lt;=軽減利率!$A$16,軽減利率!$C$15,IF(P84&lt;=軽減利率!$A$17,軽減利率!$C$16,IF(P84&lt;=軽減利率!$A$18,軽減利率!$C$17,IF(P84&lt;=軽減利率!$A$19,軽減利率!$C$18,IF(P84&lt;=軽減利率!$A$20,軽減利率!$C$19,IF(P84&lt;=軽減利率!$A$21,軽減利率!$C$20,IF(P84&lt;=軽減利率!$A$22,軽減利率!$C$21,IF(P84&lt;=軽減利率!$A$23,軽減利率!$C$22,IF(P84&lt;=軽減利率!$A$24,軽減利率!$C$23,IF(P84&lt;=軽減利率!$A$25,軽減利率!$C$24,IF(P84&lt;=軽減利率!$A$26,軽減利率!$C$25,IF(P84&lt;=軽減利率!$A$27,軽減利率!$C$26,IF(P84&lt;=軽減利率!$A$28,軽減利率!$C$27,IF(P84&lt;=軽減利率!$A$29,軽減利率!$C$28,IF(P84&lt;=軽減利率!$A$30,軽減利率!$C$29,IF(P84&lt;=軽減利率!$A$31,軽減利率!$C$30,IF(P84&lt;=軽減利率!$A$32,軽減利率!$C$31,IF(P84&lt;=軽減利率!$A$33,軽減利率!$C$32,IF(P84&lt;=軽減利率!$A$34,軽減利率!$C$33,IF(P84&lt;=軽減利率!$A$35,軽減利率!$C$34,IF(P84&lt;=軽減利率!$A$36,軽減利率!$C$35,""))))))))))))))))))))))))))))))</f>
        <v/>
      </c>
    </row>
    <row r="85" spans="13:27" x14ac:dyDescent="0.15">
      <c r="M85" s="61">
        <f>入力!N85</f>
        <v>0</v>
      </c>
      <c r="N85" s="62">
        <f>入力!O85</f>
        <v>0</v>
      </c>
      <c r="O85" s="54">
        <f t="shared" si="14"/>
        <v>0</v>
      </c>
      <c r="P85" s="59">
        <f t="shared" si="15"/>
        <v>0</v>
      </c>
      <c r="Q85" s="69" t="str">
        <f t="shared" si="22"/>
        <v/>
      </c>
      <c r="R85" s="17">
        <f t="shared" si="16"/>
        <v>0</v>
      </c>
      <c r="S85" s="60">
        <f t="shared" si="17"/>
        <v>0</v>
      </c>
      <c r="T85" s="17">
        <f t="shared" si="18"/>
        <v>0</v>
      </c>
      <c r="U85" s="17">
        <f t="shared" si="19"/>
        <v>0</v>
      </c>
      <c r="V85" s="25">
        <f t="shared" si="13"/>
        <v>0</v>
      </c>
      <c r="W85" s="44">
        <f t="shared" si="20"/>
        <v>14.6</v>
      </c>
      <c r="X85" s="17">
        <f t="shared" si="21"/>
        <v>0</v>
      </c>
      <c r="Z85" s="45">
        <f>IF($L$2="-",軽減利率!$F$2,IF(P85&lt;=軽減利率!$E$3,軽減利率!$F$2,IF(P85&lt;=軽減利率!$E$4,軽減利率!$F$3,IF(P85&lt;=軽減利率!$E$5,軽減利率!$F$4,IF(P85&lt;=軽減利率!$E$6,軽減利率!$F$5,IF(P85&lt;=軽減利率!$E$7,軽減利率!$F$6,IF(P85&lt;=軽減利率!$E$8,軽減利率!$F$7,IF(P85&lt;=軽減利率!$E$9,軽減利率!$F$8,IF(P85&lt;=軽減利率!$E$10,軽減利率!$F$9,IF(P85&lt;=軽減利率!$E$11,軽減利率!$F$10,IF(P85&lt;=軽減利率!$E$12,軽減利率!$F$11,IF(P85&lt;=軽減利率!$E$13,軽減利率!$F$12,IF(P85&lt;=軽減利率!$E$14,軽減利率!$F$13,IF(P85&lt;=軽減利率!$E$15,軽減利率!$F$14,IF(P85&lt;=軽減利率!$E$16,軽減利率!$F$15,IF(P85&lt;=軽減利率!$E$17,軽減利率!$F$16,IF(P85&lt;=軽減利率!$E$18,軽減利率!$F$17,IF(P85&lt;=軽減利率!$E$19,軽減利率!$F$18,IF(P85&lt;=軽減利率!$E$20,軽減利率!$F$19,IF(P85&lt;=軽減利率!$E$21,軽減利率!$F$20,IF(P85&lt;=軽減利率!$E$22,軽減利率!$F$21,IF(P85&lt;=軽減利率!$E$23,軽減利率!$F$22,IF(P85&lt;=軽減利率!$E$24,軽減利率!$F$23,IF(P85&lt;=軽減利率!$E$25,軽減利率!$F$24,IF(P85&lt;=軽減利率!$E$26,軽減利率!$F$25,IF(P85&lt;=軽減利率!$E$27,軽減利率!$F$26,IF(P85&lt;=軽減利率!$E$28,軽減利率!$F$27,IF(P85&lt;=軽減利率!$E$29,軽減利率!$F$28,IF(P85&lt;=軽減利率!$E$30,軽減利率!$F$29,IF(P85&lt;=軽減利率!$E$31,軽減利率!$F$30,IF(P85&lt;=軽減利率!$E$32,軽減利率!$F$31,IF(P85&lt;=軽減利率!$E$33,軽減利率!$F$32,IF(P85&lt;=軽減利率!$E$34,軽減利率!$F$33,IF(P85&lt;=軽減利率!$E$35,軽減利率!$F$34,IF(P85&lt;=軽減利率!$E$36,軽減利率!$F$35,軽減利率!$F$36)))))))))))))))))))))))))))))))))))</f>
        <v>14.6</v>
      </c>
      <c r="AA85" s="71" t="str">
        <f>IF($L$2="-","",IF(P85&lt;=軽減利率!$A$8,軽減利率!$B$7,IF(P85&lt;=軽減利率!$A$9,軽減利率!$C$8,IF(P85&lt;=軽減利率!$A$10,軽減利率!$C$9,IF(P85&lt;=軽減利率!$A$11,軽減利率!$C$10,IF(P85&lt;=軽減利率!$A$12,軽減利率!$C$11,IF(P85&lt;=軽減利率!$A$13,軽減利率!$C$12,IF(P85&lt;=軽減利率!$A$14,軽減利率!$C$13,IF(P85&lt;=軽減利率!$A$15,軽減利率!$C$14,IF(P85&lt;=軽減利率!$A$16,軽減利率!$C$15,IF(P85&lt;=軽減利率!$A$17,軽減利率!$C$16,IF(P85&lt;=軽減利率!$A$18,軽減利率!$C$17,IF(P85&lt;=軽減利率!$A$19,軽減利率!$C$18,IF(P85&lt;=軽減利率!$A$20,軽減利率!$C$19,IF(P85&lt;=軽減利率!$A$21,軽減利率!$C$20,IF(P85&lt;=軽減利率!$A$22,軽減利率!$C$21,IF(P85&lt;=軽減利率!$A$23,軽減利率!$C$22,IF(P85&lt;=軽減利率!$A$24,軽減利率!$C$23,IF(P85&lt;=軽減利率!$A$25,軽減利率!$C$24,IF(P85&lt;=軽減利率!$A$26,軽減利率!$C$25,IF(P85&lt;=軽減利率!$A$27,軽減利率!$C$26,IF(P85&lt;=軽減利率!$A$28,軽減利率!$C$27,IF(P85&lt;=軽減利率!$A$29,軽減利率!$C$28,IF(P85&lt;=軽減利率!$A$30,軽減利率!$C$29,IF(P85&lt;=軽減利率!$A$31,軽減利率!$C$30,IF(P85&lt;=軽減利率!$A$32,軽減利率!$C$31,IF(P85&lt;=軽減利率!$A$33,軽減利率!$C$32,IF(P85&lt;=軽減利率!$A$34,軽減利率!$C$33,IF(P85&lt;=軽減利率!$A$35,軽減利率!$C$34,IF(P85&lt;=軽減利率!$A$36,軽減利率!$C$35,""))))))))))))))))))))))))))))))</f>
        <v/>
      </c>
    </row>
    <row r="86" spans="13:27" x14ac:dyDescent="0.15">
      <c r="M86" s="61">
        <f>入力!N86</f>
        <v>0</v>
      </c>
      <c r="N86" s="62">
        <f>入力!O86</f>
        <v>0</v>
      </c>
      <c r="O86" s="54">
        <f t="shared" si="14"/>
        <v>0</v>
      </c>
      <c r="P86" s="59">
        <f t="shared" si="15"/>
        <v>0</v>
      </c>
      <c r="Q86" s="69" t="str">
        <f t="shared" si="22"/>
        <v/>
      </c>
      <c r="R86" s="17">
        <f t="shared" si="16"/>
        <v>0</v>
      </c>
      <c r="S86" s="60">
        <f t="shared" si="17"/>
        <v>0</v>
      </c>
      <c r="T86" s="17">
        <f t="shared" si="18"/>
        <v>0</v>
      </c>
      <c r="U86" s="17">
        <f t="shared" si="19"/>
        <v>0</v>
      </c>
      <c r="V86" s="25">
        <f t="shared" si="13"/>
        <v>0</v>
      </c>
      <c r="W86" s="44">
        <f t="shared" si="20"/>
        <v>14.6</v>
      </c>
      <c r="X86" s="17">
        <f t="shared" si="21"/>
        <v>0</v>
      </c>
      <c r="Z86" s="45">
        <f>IF($L$2="-",軽減利率!$F$2,IF(P86&lt;=軽減利率!$E$3,軽減利率!$F$2,IF(P86&lt;=軽減利率!$E$4,軽減利率!$F$3,IF(P86&lt;=軽減利率!$E$5,軽減利率!$F$4,IF(P86&lt;=軽減利率!$E$6,軽減利率!$F$5,IF(P86&lt;=軽減利率!$E$7,軽減利率!$F$6,IF(P86&lt;=軽減利率!$E$8,軽減利率!$F$7,IF(P86&lt;=軽減利率!$E$9,軽減利率!$F$8,IF(P86&lt;=軽減利率!$E$10,軽減利率!$F$9,IF(P86&lt;=軽減利率!$E$11,軽減利率!$F$10,IF(P86&lt;=軽減利率!$E$12,軽減利率!$F$11,IF(P86&lt;=軽減利率!$E$13,軽減利率!$F$12,IF(P86&lt;=軽減利率!$E$14,軽減利率!$F$13,IF(P86&lt;=軽減利率!$E$15,軽減利率!$F$14,IF(P86&lt;=軽減利率!$E$16,軽減利率!$F$15,IF(P86&lt;=軽減利率!$E$17,軽減利率!$F$16,IF(P86&lt;=軽減利率!$E$18,軽減利率!$F$17,IF(P86&lt;=軽減利率!$E$19,軽減利率!$F$18,IF(P86&lt;=軽減利率!$E$20,軽減利率!$F$19,IF(P86&lt;=軽減利率!$E$21,軽減利率!$F$20,IF(P86&lt;=軽減利率!$E$22,軽減利率!$F$21,IF(P86&lt;=軽減利率!$E$23,軽減利率!$F$22,IF(P86&lt;=軽減利率!$E$24,軽減利率!$F$23,IF(P86&lt;=軽減利率!$E$25,軽減利率!$F$24,IF(P86&lt;=軽減利率!$E$26,軽減利率!$F$25,IF(P86&lt;=軽減利率!$E$27,軽減利率!$F$26,IF(P86&lt;=軽減利率!$E$28,軽減利率!$F$27,IF(P86&lt;=軽減利率!$E$29,軽減利率!$F$28,IF(P86&lt;=軽減利率!$E$30,軽減利率!$F$29,IF(P86&lt;=軽減利率!$E$31,軽減利率!$F$30,IF(P86&lt;=軽減利率!$E$32,軽減利率!$F$31,IF(P86&lt;=軽減利率!$E$33,軽減利率!$F$32,IF(P86&lt;=軽減利率!$E$34,軽減利率!$F$33,IF(P86&lt;=軽減利率!$E$35,軽減利率!$F$34,IF(P86&lt;=軽減利率!$E$36,軽減利率!$F$35,軽減利率!$F$36)))))))))))))))))))))))))))))))))))</f>
        <v>14.6</v>
      </c>
      <c r="AA86" s="71" t="str">
        <f>IF($L$2="-","",IF(P86&lt;=軽減利率!$A$8,軽減利率!$B$7,IF(P86&lt;=軽減利率!$A$9,軽減利率!$C$8,IF(P86&lt;=軽減利率!$A$10,軽減利率!$C$9,IF(P86&lt;=軽減利率!$A$11,軽減利率!$C$10,IF(P86&lt;=軽減利率!$A$12,軽減利率!$C$11,IF(P86&lt;=軽減利率!$A$13,軽減利率!$C$12,IF(P86&lt;=軽減利率!$A$14,軽減利率!$C$13,IF(P86&lt;=軽減利率!$A$15,軽減利率!$C$14,IF(P86&lt;=軽減利率!$A$16,軽減利率!$C$15,IF(P86&lt;=軽減利率!$A$17,軽減利率!$C$16,IF(P86&lt;=軽減利率!$A$18,軽減利率!$C$17,IF(P86&lt;=軽減利率!$A$19,軽減利率!$C$18,IF(P86&lt;=軽減利率!$A$20,軽減利率!$C$19,IF(P86&lt;=軽減利率!$A$21,軽減利率!$C$20,IF(P86&lt;=軽減利率!$A$22,軽減利率!$C$21,IF(P86&lt;=軽減利率!$A$23,軽減利率!$C$22,IF(P86&lt;=軽減利率!$A$24,軽減利率!$C$23,IF(P86&lt;=軽減利率!$A$25,軽減利率!$C$24,IF(P86&lt;=軽減利率!$A$26,軽減利率!$C$25,IF(P86&lt;=軽減利率!$A$27,軽減利率!$C$26,IF(P86&lt;=軽減利率!$A$28,軽減利率!$C$27,IF(P86&lt;=軽減利率!$A$29,軽減利率!$C$28,IF(P86&lt;=軽減利率!$A$30,軽減利率!$C$29,IF(P86&lt;=軽減利率!$A$31,軽減利率!$C$30,IF(P86&lt;=軽減利率!$A$32,軽減利率!$C$31,IF(P86&lt;=軽減利率!$A$33,軽減利率!$C$32,IF(P86&lt;=軽減利率!$A$34,軽減利率!$C$33,IF(P86&lt;=軽減利率!$A$35,軽減利率!$C$34,IF(P86&lt;=軽減利率!$A$36,軽減利率!$C$35,""))))))))))))))))))))))))))))))</f>
        <v/>
      </c>
    </row>
    <row r="87" spans="13:27" x14ac:dyDescent="0.15">
      <c r="M87" s="61">
        <f>入力!N87</f>
        <v>0</v>
      </c>
      <c r="N87" s="62">
        <f>入力!O87</f>
        <v>0</v>
      </c>
      <c r="O87" s="54">
        <f t="shared" si="14"/>
        <v>0</v>
      </c>
      <c r="P87" s="59">
        <f t="shared" si="15"/>
        <v>0</v>
      </c>
      <c r="Q87" s="69" t="str">
        <f t="shared" si="22"/>
        <v/>
      </c>
      <c r="R87" s="17">
        <f t="shared" si="16"/>
        <v>0</v>
      </c>
      <c r="S87" s="60">
        <f t="shared" si="17"/>
        <v>0</v>
      </c>
      <c r="T87" s="17">
        <f t="shared" si="18"/>
        <v>0</v>
      </c>
      <c r="U87" s="17">
        <f t="shared" si="19"/>
        <v>0</v>
      </c>
      <c r="V87" s="25">
        <f t="shared" si="13"/>
        <v>0</v>
      </c>
      <c r="W87" s="44">
        <f t="shared" si="20"/>
        <v>14.6</v>
      </c>
      <c r="X87" s="17">
        <f t="shared" si="21"/>
        <v>0</v>
      </c>
      <c r="Z87" s="45">
        <f>IF($L$2="-",軽減利率!$F$2,IF(P87&lt;=軽減利率!$E$3,軽減利率!$F$2,IF(P87&lt;=軽減利率!$E$4,軽減利率!$F$3,IF(P87&lt;=軽減利率!$E$5,軽減利率!$F$4,IF(P87&lt;=軽減利率!$E$6,軽減利率!$F$5,IF(P87&lt;=軽減利率!$E$7,軽減利率!$F$6,IF(P87&lt;=軽減利率!$E$8,軽減利率!$F$7,IF(P87&lt;=軽減利率!$E$9,軽減利率!$F$8,IF(P87&lt;=軽減利率!$E$10,軽減利率!$F$9,IF(P87&lt;=軽減利率!$E$11,軽減利率!$F$10,IF(P87&lt;=軽減利率!$E$12,軽減利率!$F$11,IF(P87&lt;=軽減利率!$E$13,軽減利率!$F$12,IF(P87&lt;=軽減利率!$E$14,軽減利率!$F$13,IF(P87&lt;=軽減利率!$E$15,軽減利率!$F$14,IF(P87&lt;=軽減利率!$E$16,軽減利率!$F$15,IF(P87&lt;=軽減利率!$E$17,軽減利率!$F$16,IF(P87&lt;=軽減利率!$E$18,軽減利率!$F$17,IF(P87&lt;=軽減利率!$E$19,軽減利率!$F$18,IF(P87&lt;=軽減利率!$E$20,軽減利率!$F$19,IF(P87&lt;=軽減利率!$E$21,軽減利率!$F$20,IF(P87&lt;=軽減利率!$E$22,軽減利率!$F$21,IF(P87&lt;=軽減利率!$E$23,軽減利率!$F$22,IF(P87&lt;=軽減利率!$E$24,軽減利率!$F$23,IF(P87&lt;=軽減利率!$E$25,軽減利率!$F$24,IF(P87&lt;=軽減利率!$E$26,軽減利率!$F$25,IF(P87&lt;=軽減利率!$E$27,軽減利率!$F$26,IF(P87&lt;=軽減利率!$E$28,軽減利率!$F$27,IF(P87&lt;=軽減利率!$E$29,軽減利率!$F$28,IF(P87&lt;=軽減利率!$E$30,軽減利率!$F$29,IF(P87&lt;=軽減利率!$E$31,軽減利率!$F$30,IF(P87&lt;=軽減利率!$E$32,軽減利率!$F$31,IF(P87&lt;=軽減利率!$E$33,軽減利率!$F$32,IF(P87&lt;=軽減利率!$E$34,軽減利率!$F$33,IF(P87&lt;=軽減利率!$E$35,軽減利率!$F$34,IF(P87&lt;=軽減利率!$E$36,軽減利率!$F$35,軽減利率!$F$36)))))))))))))))))))))))))))))))))))</f>
        <v>14.6</v>
      </c>
      <c r="AA87" s="71" t="str">
        <f>IF($L$2="-","",IF(P87&lt;=軽減利率!$A$8,軽減利率!$B$7,IF(P87&lt;=軽減利率!$A$9,軽減利率!$C$8,IF(P87&lt;=軽減利率!$A$10,軽減利率!$C$9,IF(P87&lt;=軽減利率!$A$11,軽減利率!$C$10,IF(P87&lt;=軽減利率!$A$12,軽減利率!$C$11,IF(P87&lt;=軽減利率!$A$13,軽減利率!$C$12,IF(P87&lt;=軽減利率!$A$14,軽減利率!$C$13,IF(P87&lt;=軽減利率!$A$15,軽減利率!$C$14,IF(P87&lt;=軽減利率!$A$16,軽減利率!$C$15,IF(P87&lt;=軽減利率!$A$17,軽減利率!$C$16,IF(P87&lt;=軽減利率!$A$18,軽減利率!$C$17,IF(P87&lt;=軽減利率!$A$19,軽減利率!$C$18,IF(P87&lt;=軽減利率!$A$20,軽減利率!$C$19,IF(P87&lt;=軽減利率!$A$21,軽減利率!$C$20,IF(P87&lt;=軽減利率!$A$22,軽減利率!$C$21,IF(P87&lt;=軽減利率!$A$23,軽減利率!$C$22,IF(P87&lt;=軽減利率!$A$24,軽減利率!$C$23,IF(P87&lt;=軽減利率!$A$25,軽減利率!$C$24,IF(P87&lt;=軽減利率!$A$26,軽減利率!$C$25,IF(P87&lt;=軽減利率!$A$27,軽減利率!$C$26,IF(P87&lt;=軽減利率!$A$28,軽減利率!$C$27,IF(P87&lt;=軽減利率!$A$29,軽減利率!$C$28,IF(P87&lt;=軽減利率!$A$30,軽減利率!$C$29,IF(P87&lt;=軽減利率!$A$31,軽減利率!$C$30,IF(P87&lt;=軽減利率!$A$32,軽減利率!$C$31,IF(P87&lt;=軽減利率!$A$33,軽減利率!$C$32,IF(P87&lt;=軽減利率!$A$34,軽減利率!$C$33,IF(P87&lt;=軽減利率!$A$35,軽減利率!$C$34,IF(P87&lt;=軽減利率!$A$36,軽減利率!$C$35,""))))))))))))))))))))))))))))))</f>
        <v/>
      </c>
    </row>
    <row r="88" spans="13:27" x14ac:dyDescent="0.15">
      <c r="M88" s="61">
        <f>入力!N88</f>
        <v>0</v>
      </c>
      <c r="N88" s="62">
        <f>入力!O88</f>
        <v>0</v>
      </c>
      <c r="O88" s="54">
        <f t="shared" si="14"/>
        <v>0</v>
      </c>
      <c r="P88" s="59">
        <f t="shared" si="15"/>
        <v>0</v>
      </c>
      <c r="Q88" s="69" t="str">
        <f t="shared" si="22"/>
        <v/>
      </c>
      <c r="R88" s="17">
        <f t="shared" si="16"/>
        <v>0</v>
      </c>
      <c r="S88" s="60">
        <f t="shared" si="17"/>
        <v>0</v>
      </c>
      <c r="T88" s="17">
        <f t="shared" si="18"/>
        <v>0</v>
      </c>
      <c r="U88" s="17">
        <f t="shared" si="19"/>
        <v>0</v>
      </c>
      <c r="V88" s="25">
        <f t="shared" si="13"/>
        <v>0</v>
      </c>
      <c r="W88" s="44">
        <f t="shared" si="20"/>
        <v>14.6</v>
      </c>
      <c r="X88" s="17">
        <f t="shared" si="21"/>
        <v>0</v>
      </c>
      <c r="Z88" s="45">
        <f>IF($L$2="-",軽減利率!$F$2,IF(P88&lt;=軽減利率!$E$3,軽減利率!$F$2,IF(P88&lt;=軽減利率!$E$4,軽減利率!$F$3,IF(P88&lt;=軽減利率!$E$5,軽減利率!$F$4,IF(P88&lt;=軽減利率!$E$6,軽減利率!$F$5,IF(P88&lt;=軽減利率!$E$7,軽減利率!$F$6,IF(P88&lt;=軽減利率!$E$8,軽減利率!$F$7,IF(P88&lt;=軽減利率!$E$9,軽減利率!$F$8,IF(P88&lt;=軽減利率!$E$10,軽減利率!$F$9,IF(P88&lt;=軽減利率!$E$11,軽減利率!$F$10,IF(P88&lt;=軽減利率!$E$12,軽減利率!$F$11,IF(P88&lt;=軽減利率!$E$13,軽減利率!$F$12,IF(P88&lt;=軽減利率!$E$14,軽減利率!$F$13,IF(P88&lt;=軽減利率!$E$15,軽減利率!$F$14,IF(P88&lt;=軽減利率!$E$16,軽減利率!$F$15,IF(P88&lt;=軽減利率!$E$17,軽減利率!$F$16,IF(P88&lt;=軽減利率!$E$18,軽減利率!$F$17,IF(P88&lt;=軽減利率!$E$19,軽減利率!$F$18,IF(P88&lt;=軽減利率!$E$20,軽減利率!$F$19,IF(P88&lt;=軽減利率!$E$21,軽減利率!$F$20,IF(P88&lt;=軽減利率!$E$22,軽減利率!$F$21,IF(P88&lt;=軽減利率!$E$23,軽減利率!$F$22,IF(P88&lt;=軽減利率!$E$24,軽減利率!$F$23,IF(P88&lt;=軽減利率!$E$25,軽減利率!$F$24,IF(P88&lt;=軽減利率!$E$26,軽減利率!$F$25,IF(P88&lt;=軽減利率!$E$27,軽減利率!$F$26,IF(P88&lt;=軽減利率!$E$28,軽減利率!$F$27,IF(P88&lt;=軽減利率!$E$29,軽減利率!$F$28,IF(P88&lt;=軽減利率!$E$30,軽減利率!$F$29,IF(P88&lt;=軽減利率!$E$31,軽減利率!$F$30,IF(P88&lt;=軽減利率!$E$32,軽減利率!$F$31,IF(P88&lt;=軽減利率!$E$33,軽減利率!$F$32,IF(P88&lt;=軽減利率!$E$34,軽減利率!$F$33,IF(P88&lt;=軽減利率!$E$35,軽減利率!$F$34,IF(P88&lt;=軽減利率!$E$36,軽減利率!$F$35,軽減利率!$F$36)))))))))))))))))))))))))))))))))))</f>
        <v>14.6</v>
      </c>
      <c r="AA88" s="71" t="str">
        <f>IF($L$2="-","",IF(P88&lt;=軽減利率!$A$8,軽減利率!$B$7,IF(P88&lt;=軽減利率!$A$9,軽減利率!$C$8,IF(P88&lt;=軽減利率!$A$10,軽減利率!$C$9,IF(P88&lt;=軽減利率!$A$11,軽減利率!$C$10,IF(P88&lt;=軽減利率!$A$12,軽減利率!$C$11,IF(P88&lt;=軽減利率!$A$13,軽減利率!$C$12,IF(P88&lt;=軽減利率!$A$14,軽減利率!$C$13,IF(P88&lt;=軽減利率!$A$15,軽減利率!$C$14,IF(P88&lt;=軽減利率!$A$16,軽減利率!$C$15,IF(P88&lt;=軽減利率!$A$17,軽減利率!$C$16,IF(P88&lt;=軽減利率!$A$18,軽減利率!$C$17,IF(P88&lt;=軽減利率!$A$19,軽減利率!$C$18,IF(P88&lt;=軽減利率!$A$20,軽減利率!$C$19,IF(P88&lt;=軽減利率!$A$21,軽減利率!$C$20,IF(P88&lt;=軽減利率!$A$22,軽減利率!$C$21,IF(P88&lt;=軽減利率!$A$23,軽減利率!$C$22,IF(P88&lt;=軽減利率!$A$24,軽減利率!$C$23,IF(P88&lt;=軽減利率!$A$25,軽減利率!$C$24,IF(P88&lt;=軽減利率!$A$26,軽減利率!$C$25,IF(P88&lt;=軽減利率!$A$27,軽減利率!$C$26,IF(P88&lt;=軽減利率!$A$28,軽減利率!$C$27,IF(P88&lt;=軽減利率!$A$29,軽減利率!$C$28,IF(P88&lt;=軽減利率!$A$30,軽減利率!$C$29,IF(P88&lt;=軽減利率!$A$31,軽減利率!$C$30,IF(P88&lt;=軽減利率!$A$32,軽減利率!$C$31,IF(P88&lt;=軽減利率!$A$33,軽減利率!$C$32,IF(P88&lt;=軽減利率!$A$34,軽減利率!$C$33,IF(P88&lt;=軽減利率!$A$35,軽減利率!$C$34,IF(P88&lt;=軽減利率!$A$36,軽減利率!$C$35,""))))))))))))))))))))))))))))))</f>
        <v/>
      </c>
    </row>
    <row r="89" spans="13:27" x14ac:dyDescent="0.15">
      <c r="M89" s="61">
        <f>入力!N89</f>
        <v>0</v>
      </c>
      <c r="N89" s="62">
        <f>入力!O89</f>
        <v>0</v>
      </c>
      <c r="O89" s="54">
        <f t="shared" si="14"/>
        <v>0</v>
      </c>
      <c r="P89" s="59">
        <f t="shared" si="15"/>
        <v>0</v>
      </c>
      <c r="Q89" s="69" t="str">
        <f t="shared" si="22"/>
        <v/>
      </c>
      <c r="R89" s="17">
        <f t="shared" si="16"/>
        <v>0</v>
      </c>
      <c r="S89" s="60">
        <f t="shared" si="17"/>
        <v>0</v>
      </c>
      <c r="T89" s="17">
        <f t="shared" si="18"/>
        <v>0</v>
      </c>
      <c r="U89" s="17">
        <f t="shared" si="19"/>
        <v>0</v>
      </c>
      <c r="V89" s="25">
        <f t="shared" si="13"/>
        <v>0</v>
      </c>
      <c r="W89" s="44">
        <f t="shared" si="20"/>
        <v>14.6</v>
      </c>
      <c r="X89" s="17">
        <f t="shared" si="21"/>
        <v>0</v>
      </c>
      <c r="Z89" s="45">
        <f>IF($L$2="-",軽減利率!$F$2,IF(P89&lt;=軽減利率!$E$3,軽減利率!$F$2,IF(P89&lt;=軽減利率!$E$4,軽減利率!$F$3,IF(P89&lt;=軽減利率!$E$5,軽減利率!$F$4,IF(P89&lt;=軽減利率!$E$6,軽減利率!$F$5,IF(P89&lt;=軽減利率!$E$7,軽減利率!$F$6,IF(P89&lt;=軽減利率!$E$8,軽減利率!$F$7,IF(P89&lt;=軽減利率!$E$9,軽減利率!$F$8,IF(P89&lt;=軽減利率!$E$10,軽減利率!$F$9,IF(P89&lt;=軽減利率!$E$11,軽減利率!$F$10,IF(P89&lt;=軽減利率!$E$12,軽減利率!$F$11,IF(P89&lt;=軽減利率!$E$13,軽減利率!$F$12,IF(P89&lt;=軽減利率!$E$14,軽減利率!$F$13,IF(P89&lt;=軽減利率!$E$15,軽減利率!$F$14,IF(P89&lt;=軽減利率!$E$16,軽減利率!$F$15,IF(P89&lt;=軽減利率!$E$17,軽減利率!$F$16,IF(P89&lt;=軽減利率!$E$18,軽減利率!$F$17,IF(P89&lt;=軽減利率!$E$19,軽減利率!$F$18,IF(P89&lt;=軽減利率!$E$20,軽減利率!$F$19,IF(P89&lt;=軽減利率!$E$21,軽減利率!$F$20,IF(P89&lt;=軽減利率!$E$22,軽減利率!$F$21,IF(P89&lt;=軽減利率!$E$23,軽減利率!$F$22,IF(P89&lt;=軽減利率!$E$24,軽減利率!$F$23,IF(P89&lt;=軽減利率!$E$25,軽減利率!$F$24,IF(P89&lt;=軽減利率!$E$26,軽減利率!$F$25,IF(P89&lt;=軽減利率!$E$27,軽減利率!$F$26,IF(P89&lt;=軽減利率!$E$28,軽減利率!$F$27,IF(P89&lt;=軽減利率!$E$29,軽減利率!$F$28,IF(P89&lt;=軽減利率!$E$30,軽減利率!$F$29,IF(P89&lt;=軽減利率!$E$31,軽減利率!$F$30,IF(P89&lt;=軽減利率!$E$32,軽減利率!$F$31,IF(P89&lt;=軽減利率!$E$33,軽減利率!$F$32,IF(P89&lt;=軽減利率!$E$34,軽減利率!$F$33,IF(P89&lt;=軽減利率!$E$35,軽減利率!$F$34,IF(P89&lt;=軽減利率!$E$36,軽減利率!$F$35,軽減利率!$F$36)))))))))))))))))))))))))))))))))))</f>
        <v>14.6</v>
      </c>
      <c r="AA89" s="71" t="str">
        <f>IF($L$2="-","",IF(P89&lt;=軽減利率!$A$8,軽減利率!$B$7,IF(P89&lt;=軽減利率!$A$9,軽減利率!$C$8,IF(P89&lt;=軽減利率!$A$10,軽減利率!$C$9,IF(P89&lt;=軽減利率!$A$11,軽減利率!$C$10,IF(P89&lt;=軽減利率!$A$12,軽減利率!$C$11,IF(P89&lt;=軽減利率!$A$13,軽減利率!$C$12,IF(P89&lt;=軽減利率!$A$14,軽減利率!$C$13,IF(P89&lt;=軽減利率!$A$15,軽減利率!$C$14,IF(P89&lt;=軽減利率!$A$16,軽減利率!$C$15,IF(P89&lt;=軽減利率!$A$17,軽減利率!$C$16,IF(P89&lt;=軽減利率!$A$18,軽減利率!$C$17,IF(P89&lt;=軽減利率!$A$19,軽減利率!$C$18,IF(P89&lt;=軽減利率!$A$20,軽減利率!$C$19,IF(P89&lt;=軽減利率!$A$21,軽減利率!$C$20,IF(P89&lt;=軽減利率!$A$22,軽減利率!$C$21,IF(P89&lt;=軽減利率!$A$23,軽減利率!$C$22,IF(P89&lt;=軽減利率!$A$24,軽減利率!$C$23,IF(P89&lt;=軽減利率!$A$25,軽減利率!$C$24,IF(P89&lt;=軽減利率!$A$26,軽減利率!$C$25,IF(P89&lt;=軽減利率!$A$27,軽減利率!$C$26,IF(P89&lt;=軽減利率!$A$28,軽減利率!$C$27,IF(P89&lt;=軽減利率!$A$29,軽減利率!$C$28,IF(P89&lt;=軽減利率!$A$30,軽減利率!$C$29,IF(P89&lt;=軽減利率!$A$31,軽減利率!$C$30,IF(P89&lt;=軽減利率!$A$32,軽減利率!$C$31,IF(P89&lt;=軽減利率!$A$33,軽減利率!$C$32,IF(P89&lt;=軽減利率!$A$34,軽減利率!$C$33,IF(P89&lt;=軽減利率!$A$35,軽減利率!$C$34,IF(P89&lt;=軽減利率!$A$36,軽減利率!$C$35,""))))))))))))))))))))))))))))))</f>
        <v/>
      </c>
    </row>
    <row r="90" spans="13:27" x14ac:dyDescent="0.15">
      <c r="M90" s="61">
        <f>入力!N90</f>
        <v>0</v>
      </c>
      <c r="N90" s="62">
        <f>入力!O90</f>
        <v>0</v>
      </c>
      <c r="O90" s="54">
        <f t="shared" si="14"/>
        <v>0</v>
      </c>
      <c r="P90" s="59">
        <f t="shared" si="15"/>
        <v>0</v>
      </c>
      <c r="Q90" s="69" t="str">
        <f t="shared" si="22"/>
        <v/>
      </c>
      <c r="R90" s="17">
        <f t="shared" si="16"/>
        <v>0</v>
      </c>
      <c r="S90" s="60">
        <f t="shared" si="17"/>
        <v>0</v>
      </c>
      <c r="T90" s="17">
        <f t="shared" si="18"/>
        <v>0</v>
      </c>
      <c r="U90" s="17">
        <f t="shared" si="19"/>
        <v>0</v>
      </c>
      <c r="V90" s="25">
        <f t="shared" si="13"/>
        <v>0</v>
      </c>
      <c r="W90" s="44">
        <f t="shared" si="20"/>
        <v>14.6</v>
      </c>
      <c r="X90" s="17">
        <f t="shared" si="21"/>
        <v>0</v>
      </c>
      <c r="Z90" s="45">
        <f>IF($L$2="-",軽減利率!$F$2,IF(P90&lt;=軽減利率!$E$3,軽減利率!$F$2,IF(P90&lt;=軽減利率!$E$4,軽減利率!$F$3,IF(P90&lt;=軽減利率!$E$5,軽減利率!$F$4,IF(P90&lt;=軽減利率!$E$6,軽減利率!$F$5,IF(P90&lt;=軽減利率!$E$7,軽減利率!$F$6,IF(P90&lt;=軽減利率!$E$8,軽減利率!$F$7,IF(P90&lt;=軽減利率!$E$9,軽減利率!$F$8,IF(P90&lt;=軽減利率!$E$10,軽減利率!$F$9,IF(P90&lt;=軽減利率!$E$11,軽減利率!$F$10,IF(P90&lt;=軽減利率!$E$12,軽減利率!$F$11,IF(P90&lt;=軽減利率!$E$13,軽減利率!$F$12,IF(P90&lt;=軽減利率!$E$14,軽減利率!$F$13,IF(P90&lt;=軽減利率!$E$15,軽減利率!$F$14,IF(P90&lt;=軽減利率!$E$16,軽減利率!$F$15,IF(P90&lt;=軽減利率!$E$17,軽減利率!$F$16,IF(P90&lt;=軽減利率!$E$18,軽減利率!$F$17,IF(P90&lt;=軽減利率!$E$19,軽減利率!$F$18,IF(P90&lt;=軽減利率!$E$20,軽減利率!$F$19,IF(P90&lt;=軽減利率!$E$21,軽減利率!$F$20,IF(P90&lt;=軽減利率!$E$22,軽減利率!$F$21,IF(P90&lt;=軽減利率!$E$23,軽減利率!$F$22,IF(P90&lt;=軽減利率!$E$24,軽減利率!$F$23,IF(P90&lt;=軽減利率!$E$25,軽減利率!$F$24,IF(P90&lt;=軽減利率!$E$26,軽減利率!$F$25,IF(P90&lt;=軽減利率!$E$27,軽減利率!$F$26,IF(P90&lt;=軽減利率!$E$28,軽減利率!$F$27,IF(P90&lt;=軽減利率!$E$29,軽減利率!$F$28,IF(P90&lt;=軽減利率!$E$30,軽減利率!$F$29,IF(P90&lt;=軽減利率!$E$31,軽減利率!$F$30,IF(P90&lt;=軽減利率!$E$32,軽減利率!$F$31,IF(P90&lt;=軽減利率!$E$33,軽減利率!$F$32,IF(P90&lt;=軽減利率!$E$34,軽減利率!$F$33,IF(P90&lt;=軽減利率!$E$35,軽減利率!$F$34,IF(P90&lt;=軽減利率!$E$36,軽減利率!$F$35,軽減利率!$F$36)))))))))))))))))))))))))))))))))))</f>
        <v>14.6</v>
      </c>
      <c r="AA90" s="71" t="str">
        <f>IF($L$2="-","",IF(P90&lt;=軽減利率!$A$8,軽減利率!$B$7,IF(P90&lt;=軽減利率!$A$9,軽減利率!$C$8,IF(P90&lt;=軽減利率!$A$10,軽減利率!$C$9,IF(P90&lt;=軽減利率!$A$11,軽減利率!$C$10,IF(P90&lt;=軽減利率!$A$12,軽減利率!$C$11,IF(P90&lt;=軽減利率!$A$13,軽減利率!$C$12,IF(P90&lt;=軽減利率!$A$14,軽減利率!$C$13,IF(P90&lt;=軽減利率!$A$15,軽減利率!$C$14,IF(P90&lt;=軽減利率!$A$16,軽減利率!$C$15,IF(P90&lt;=軽減利率!$A$17,軽減利率!$C$16,IF(P90&lt;=軽減利率!$A$18,軽減利率!$C$17,IF(P90&lt;=軽減利率!$A$19,軽減利率!$C$18,IF(P90&lt;=軽減利率!$A$20,軽減利率!$C$19,IF(P90&lt;=軽減利率!$A$21,軽減利率!$C$20,IF(P90&lt;=軽減利率!$A$22,軽減利率!$C$21,IF(P90&lt;=軽減利率!$A$23,軽減利率!$C$22,IF(P90&lt;=軽減利率!$A$24,軽減利率!$C$23,IF(P90&lt;=軽減利率!$A$25,軽減利率!$C$24,IF(P90&lt;=軽減利率!$A$26,軽減利率!$C$25,IF(P90&lt;=軽減利率!$A$27,軽減利率!$C$26,IF(P90&lt;=軽減利率!$A$28,軽減利率!$C$27,IF(P90&lt;=軽減利率!$A$29,軽減利率!$C$28,IF(P90&lt;=軽減利率!$A$30,軽減利率!$C$29,IF(P90&lt;=軽減利率!$A$31,軽減利率!$C$30,IF(P90&lt;=軽減利率!$A$32,軽減利率!$C$31,IF(P90&lt;=軽減利率!$A$33,軽減利率!$C$32,IF(P90&lt;=軽減利率!$A$34,軽減利率!$C$33,IF(P90&lt;=軽減利率!$A$35,軽減利率!$C$34,IF(P90&lt;=軽減利率!$A$36,軽減利率!$C$35,""))))))))))))))))))))))))))))))</f>
        <v/>
      </c>
    </row>
    <row r="91" spans="13:27" x14ac:dyDescent="0.15">
      <c r="M91" s="61">
        <f>入力!N91</f>
        <v>0</v>
      </c>
      <c r="N91" s="62">
        <f>入力!O91</f>
        <v>0</v>
      </c>
      <c r="O91" s="54">
        <f t="shared" si="14"/>
        <v>0</v>
      </c>
      <c r="P91" s="59">
        <f t="shared" si="15"/>
        <v>0</v>
      </c>
      <c r="Q91" s="69" t="str">
        <f t="shared" si="22"/>
        <v/>
      </c>
      <c r="R91" s="17">
        <f t="shared" si="16"/>
        <v>0</v>
      </c>
      <c r="S91" s="60">
        <f t="shared" si="17"/>
        <v>0</v>
      </c>
      <c r="T91" s="17">
        <f t="shared" si="18"/>
        <v>0</v>
      </c>
      <c r="U91" s="17">
        <f t="shared" si="19"/>
        <v>0</v>
      </c>
      <c r="V91" s="25">
        <f t="shared" si="13"/>
        <v>0</v>
      </c>
      <c r="W91" s="44">
        <f t="shared" si="20"/>
        <v>14.6</v>
      </c>
      <c r="X91" s="17">
        <f t="shared" si="21"/>
        <v>0</v>
      </c>
      <c r="Z91" s="45">
        <f>IF($L$2="-",軽減利率!$F$2,IF(P91&lt;=軽減利率!$E$3,軽減利率!$F$2,IF(P91&lt;=軽減利率!$E$4,軽減利率!$F$3,IF(P91&lt;=軽減利率!$E$5,軽減利率!$F$4,IF(P91&lt;=軽減利率!$E$6,軽減利率!$F$5,IF(P91&lt;=軽減利率!$E$7,軽減利率!$F$6,IF(P91&lt;=軽減利率!$E$8,軽減利率!$F$7,IF(P91&lt;=軽減利率!$E$9,軽減利率!$F$8,IF(P91&lt;=軽減利率!$E$10,軽減利率!$F$9,IF(P91&lt;=軽減利率!$E$11,軽減利率!$F$10,IF(P91&lt;=軽減利率!$E$12,軽減利率!$F$11,IF(P91&lt;=軽減利率!$E$13,軽減利率!$F$12,IF(P91&lt;=軽減利率!$E$14,軽減利率!$F$13,IF(P91&lt;=軽減利率!$E$15,軽減利率!$F$14,IF(P91&lt;=軽減利率!$E$16,軽減利率!$F$15,IF(P91&lt;=軽減利率!$E$17,軽減利率!$F$16,IF(P91&lt;=軽減利率!$E$18,軽減利率!$F$17,IF(P91&lt;=軽減利率!$E$19,軽減利率!$F$18,IF(P91&lt;=軽減利率!$E$20,軽減利率!$F$19,IF(P91&lt;=軽減利率!$E$21,軽減利率!$F$20,IF(P91&lt;=軽減利率!$E$22,軽減利率!$F$21,IF(P91&lt;=軽減利率!$E$23,軽減利率!$F$22,IF(P91&lt;=軽減利率!$E$24,軽減利率!$F$23,IF(P91&lt;=軽減利率!$E$25,軽減利率!$F$24,IF(P91&lt;=軽減利率!$E$26,軽減利率!$F$25,IF(P91&lt;=軽減利率!$E$27,軽減利率!$F$26,IF(P91&lt;=軽減利率!$E$28,軽減利率!$F$27,IF(P91&lt;=軽減利率!$E$29,軽減利率!$F$28,IF(P91&lt;=軽減利率!$E$30,軽減利率!$F$29,IF(P91&lt;=軽減利率!$E$31,軽減利率!$F$30,IF(P91&lt;=軽減利率!$E$32,軽減利率!$F$31,IF(P91&lt;=軽減利率!$E$33,軽減利率!$F$32,IF(P91&lt;=軽減利率!$E$34,軽減利率!$F$33,IF(P91&lt;=軽減利率!$E$35,軽減利率!$F$34,IF(P91&lt;=軽減利率!$E$36,軽減利率!$F$35,軽減利率!$F$36)))))))))))))))))))))))))))))))))))</f>
        <v>14.6</v>
      </c>
      <c r="AA91" s="71" t="str">
        <f>IF($L$2="-","",IF(P91&lt;=軽減利率!$A$8,軽減利率!$B$7,IF(P91&lt;=軽減利率!$A$9,軽減利率!$C$8,IF(P91&lt;=軽減利率!$A$10,軽減利率!$C$9,IF(P91&lt;=軽減利率!$A$11,軽減利率!$C$10,IF(P91&lt;=軽減利率!$A$12,軽減利率!$C$11,IF(P91&lt;=軽減利率!$A$13,軽減利率!$C$12,IF(P91&lt;=軽減利率!$A$14,軽減利率!$C$13,IF(P91&lt;=軽減利率!$A$15,軽減利率!$C$14,IF(P91&lt;=軽減利率!$A$16,軽減利率!$C$15,IF(P91&lt;=軽減利率!$A$17,軽減利率!$C$16,IF(P91&lt;=軽減利率!$A$18,軽減利率!$C$17,IF(P91&lt;=軽減利率!$A$19,軽減利率!$C$18,IF(P91&lt;=軽減利率!$A$20,軽減利率!$C$19,IF(P91&lt;=軽減利率!$A$21,軽減利率!$C$20,IF(P91&lt;=軽減利率!$A$22,軽減利率!$C$21,IF(P91&lt;=軽減利率!$A$23,軽減利率!$C$22,IF(P91&lt;=軽減利率!$A$24,軽減利率!$C$23,IF(P91&lt;=軽減利率!$A$25,軽減利率!$C$24,IF(P91&lt;=軽減利率!$A$26,軽減利率!$C$25,IF(P91&lt;=軽減利率!$A$27,軽減利率!$C$26,IF(P91&lt;=軽減利率!$A$28,軽減利率!$C$27,IF(P91&lt;=軽減利率!$A$29,軽減利率!$C$28,IF(P91&lt;=軽減利率!$A$30,軽減利率!$C$29,IF(P91&lt;=軽減利率!$A$31,軽減利率!$C$30,IF(P91&lt;=軽減利率!$A$32,軽減利率!$C$31,IF(P91&lt;=軽減利率!$A$33,軽減利率!$C$32,IF(P91&lt;=軽減利率!$A$34,軽減利率!$C$33,IF(P91&lt;=軽減利率!$A$35,軽減利率!$C$34,IF(P91&lt;=軽減利率!$A$36,軽減利率!$C$35,""))))))))))))))))))))))))))))))</f>
        <v/>
      </c>
    </row>
    <row r="92" spans="13:27" x14ac:dyDescent="0.15">
      <c r="M92" s="61">
        <f>入力!N92</f>
        <v>0</v>
      </c>
      <c r="N92" s="62">
        <f>入力!O92</f>
        <v>0</v>
      </c>
      <c r="O92" s="54">
        <f t="shared" si="14"/>
        <v>0</v>
      </c>
      <c r="P92" s="59">
        <f t="shared" si="15"/>
        <v>0</v>
      </c>
      <c r="Q92" s="69" t="str">
        <f t="shared" si="22"/>
        <v/>
      </c>
      <c r="R92" s="17">
        <f t="shared" si="16"/>
        <v>0</v>
      </c>
      <c r="S92" s="60">
        <f t="shared" si="17"/>
        <v>0</v>
      </c>
      <c r="T92" s="17">
        <f t="shared" si="18"/>
        <v>0</v>
      </c>
      <c r="U92" s="17">
        <f t="shared" si="19"/>
        <v>0</v>
      </c>
      <c r="V92" s="25">
        <f t="shared" si="13"/>
        <v>0</v>
      </c>
      <c r="W92" s="44">
        <f t="shared" si="20"/>
        <v>14.6</v>
      </c>
      <c r="X92" s="17">
        <f t="shared" si="21"/>
        <v>0</v>
      </c>
      <c r="Z92" s="45">
        <f>IF($L$2="-",軽減利率!$F$2,IF(P92&lt;=軽減利率!$E$3,軽減利率!$F$2,IF(P92&lt;=軽減利率!$E$4,軽減利率!$F$3,IF(P92&lt;=軽減利率!$E$5,軽減利率!$F$4,IF(P92&lt;=軽減利率!$E$6,軽減利率!$F$5,IF(P92&lt;=軽減利率!$E$7,軽減利率!$F$6,IF(P92&lt;=軽減利率!$E$8,軽減利率!$F$7,IF(P92&lt;=軽減利率!$E$9,軽減利率!$F$8,IF(P92&lt;=軽減利率!$E$10,軽減利率!$F$9,IF(P92&lt;=軽減利率!$E$11,軽減利率!$F$10,IF(P92&lt;=軽減利率!$E$12,軽減利率!$F$11,IF(P92&lt;=軽減利率!$E$13,軽減利率!$F$12,IF(P92&lt;=軽減利率!$E$14,軽減利率!$F$13,IF(P92&lt;=軽減利率!$E$15,軽減利率!$F$14,IF(P92&lt;=軽減利率!$E$16,軽減利率!$F$15,IF(P92&lt;=軽減利率!$E$17,軽減利率!$F$16,IF(P92&lt;=軽減利率!$E$18,軽減利率!$F$17,IF(P92&lt;=軽減利率!$E$19,軽減利率!$F$18,IF(P92&lt;=軽減利率!$E$20,軽減利率!$F$19,IF(P92&lt;=軽減利率!$E$21,軽減利率!$F$20,IF(P92&lt;=軽減利率!$E$22,軽減利率!$F$21,IF(P92&lt;=軽減利率!$E$23,軽減利率!$F$22,IF(P92&lt;=軽減利率!$E$24,軽減利率!$F$23,IF(P92&lt;=軽減利率!$E$25,軽減利率!$F$24,IF(P92&lt;=軽減利率!$E$26,軽減利率!$F$25,IF(P92&lt;=軽減利率!$E$27,軽減利率!$F$26,IF(P92&lt;=軽減利率!$E$28,軽減利率!$F$27,IF(P92&lt;=軽減利率!$E$29,軽減利率!$F$28,IF(P92&lt;=軽減利率!$E$30,軽減利率!$F$29,IF(P92&lt;=軽減利率!$E$31,軽減利率!$F$30,IF(P92&lt;=軽減利率!$E$32,軽減利率!$F$31,IF(P92&lt;=軽減利率!$E$33,軽減利率!$F$32,IF(P92&lt;=軽減利率!$E$34,軽減利率!$F$33,IF(P92&lt;=軽減利率!$E$35,軽減利率!$F$34,IF(P92&lt;=軽減利率!$E$36,軽減利率!$F$35,軽減利率!$F$36)))))))))))))))))))))))))))))))))))</f>
        <v>14.6</v>
      </c>
      <c r="AA92" s="71" t="str">
        <f>IF($L$2="-","",IF(P92&lt;=軽減利率!$A$8,軽減利率!$B$7,IF(P92&lt;=軽減利率!$A$9,軽減利率!$C$8,IF(P92&lt;=軽減利率!$A$10,軽減利率!$C$9,IF(P92&lt;=軽減利率!$A$11,軽減利率!$C$10,IF(P92&lt;=軽減利率!$A$12,軽減利率!$C$11,IF(P92&lt;=軽減利率!$A$13,軽減利率!$C$12,IF(P92&lt;=軽減利率!$A$14,軽減利率!$C$13,IF(P92&lt;=軽減利率!$A$15,軽減利率!$C$14,IF(P92&lt;=軽減利率!$A$16,軽減利率!$C$15,IF(P92&lt;=軽減利率!$A$17,軽減利率!$C$16,IF(P92&lt;=軽減利率!$A$18,軽減利率!$C$17,IF(P92&lt;=軽減利率!$A$19,軽減利率!$C$18,IF(P92&lt;=軽減利率!$A$20,軽減利率!$C$19,IF(P92&lt;=軽減利率!$A$21,軽減利率!$C$20,IF(P92&lt;=軽減利率!$A$22,軽減利率!$C$21,IF(P92&lt;=軽減利率!$A$23,軽減利率!$C$22,IF(P92&lt;=軽減利率!$A$24,軽減利率!$C$23,IF(P92&lt;=軽減利率!$A$25,軽減利率!$C$24,IF(P92&lt;=軽減利率!$A$26,軽減利率!$C$25,IF(P92&lt;=軽減利率!$A$27,軽減利率!$C$26,IF(P92&lt;=軽減利率!$A$28,軽減利率!$C$27,IF(P92&lt;=軽減利率!$A$29,軽減利率!$C$28,IF(P92&lt;=軽減利率!$A$30,軽減利率!$C$29,IF(P92&lt;=軽減利率!$A$31,軽減利率!$C$30,IF(P92&lt;=軽減利率!$A$32,軽減利率!$C$31,IF(P92&lt;=軽減利率!$A$33,軽減利率!$C$32,IF(P92&lt;=軽減利率!$A$34,軽減利率!$C$33,IF(P92&lt;=軽減利率!$A$35,軽減利率!$C$34,IF(P92&lt;=軽減利率!$A$36,軽減利率!$C$35,""))))))))))))))))))))))))))))))</f>
        <v/>
      </c>
    </row>
    <row r="93" spans="13:27" x14ac:dyDescent="0.15">
      <c r="M93" s="61">
        <f>入力!N93</f>
        <v>0</v>
      </c>
      <c r="N93" s="62">
        <f>入力!O93</f>
        <v>0</v>
      </c>
      <c r="O93" s="54">
        <f t="shared" si="14"/>
        <v>0</v>
      </c>
      <c r="P93" s="59">
        <f t="shared" si="15"/>
        <v>0</v>
      </c>
      <c r="Q93" s="69" t="str">
        <f t="shared" si="22"/>
        <v/>
      </c>
      <c r="R93" s="17">
        <f t="shared" si="16"/>
        <v>0</v>
      </c>
      <c r="S93" s="60">
        <f t="shared" si="17"/>
        <v>0</v>
      </c>
      <c r="T93" s="17">
        <f t="shared" si="18"/>
        <v>0</v>
      </c>
      <c r="U93" s="17">
        <f t="shared" si="19"/>
        <v>0</v>
      </c>
      <c r="V93" s="25">
        <f t="shared" si="13"/>
        <v>0</v>
      </c>
      <c r="W93" s="44">
        <f t="shared" si="20"/>
        <v>14.6</v>
      </c>
      <c r="X93" s="17">
        <f t="shared" si="21"/>
        <v>0</v>
      </c>
      <c r="Z93" s="45">
        <f>IF($L$2="-",軽減利率!$F$2,IF(P93&lt;=軽減利率!$E$3,軽減利率!$F$2,IF(P93&lt;=軽減利率!$E$4,軽減利率!$F$3,IF(P93&lt;=軽減利率!$E$5,軽減利率!$F$4,IF(P93&lt;=軽減利率!$E$6,軽減利率!$F$5,IF(P93&lt;=軽減利率!$E$7,軽減利率!$F$6,IF(P93&lt;=軽減利率!$E$8,軽減利率!$F$7,IF(P93&lt;=軽減利率!$E$9,軽減利率!$F$8,IF(P93&lt;=軽減利率!$E$10,軽減利率!$F$9,IF(P93&lt;=軽減利率!$E$11,軽減利率!$F$10,IF(P93&lt;=軽減利率!$E$12,軽減利率!$F$11,IF(P93&lt;=軽減利率!$E$13,軽減利率!$F$12,IF(P93&lt;=軽減利率!$E$14,軽減利率!$F$13,IF(P93&lt;=軽減利率!$E$15,軽減利率!$F$14,IF(P93&lt;=軽減利率!$E$16,軽減利率!$F$15,IF(P93&lt;=軽減利率!$E$17,軽減利率!$F$16,IF(P93&lt;=軽減利率!$E$18,軽減利率!$F$17,IF(P93&lt;=軽減利率!$E$19,軽減利率!$F$18,IF(P93&lt;=軽減利率!$E$20,軽減利率!$F$19,IF(P93&lt;=軽減利率!$E$21,軽減利率!$F$20,IF(P93&lt;=軽減利率!$E$22,軽減利率!$F$21,IF(P93&lt;=軽減利率!$E$23,軽減利率!$F$22,IF(P93&lt;=軽減利率!$E$24,軽減利率!$F$23,IF(P93&lt;=軽減利率!$E$25,軽減利率!$F$24,IF(P93&lt;=軽減利率!$E$26,軽減利率!$F$25,IF(P93&lt;=軽減利率!$E$27,軽減利率!$F$26,IF(P93&lt;=軽減利率!$E$28,軽減利率!$F$27,IF(P93&lt;=軽減利率!$E$29,軽減利率!$F$28,IF(P93&lt;=軽減利率!$E$30,軽減利率!$F$29,IF(P93&lt;=軽減利率!$E$31,軽減利率!$F$30,IF(P93&lt;=軽減利率!$E$32,軽減利率!$F$31,IF(P93&lt;=軽減利率!$E$33,軽減利率!$F$32,IF(P93&lt;=軽減利率!$E$34,軽減利率!$F$33,IF(P93&lt;=軽減利率!$E$35,軽減利率!$F$34,IF(P93&lt;=軽減利率!$E$36,軽減利率!$F$35,軽減利率!$F$36)))))))))))))))))))))))))))))))))))</f>
        <v>14.6</v>
      </c>
      <c r="AA93" s="71" t="str">
        <f>IF($L$2="-","",IF(P93&lt;=軽減利率!$A$8,軽減利率!$B$7,IF(P93&lt;=軽減利率!$A$9,軽減利率!$C$8,IF(P93&lt;=軽減利率!$A$10,軽減利率!$C$9,IF(P93&lt;=軽減利率!$A$11,軽減利率!$C$10,IF(P93&lt;=軽減利率!$A$12,軽減利率!$C$11,IF(P93&lt;=軽減利率!$A$13,軽減利率!$C$12,IF(P93&lt;=軽減利率!$A$14,軽減利率!$C$13,IF(P93&lt;=軽減利率!$A$15,軽減利率!$C$14,IF(P93&lt;=軽減利率!$A$16,軽減利率!$C$15,IF(P93&lt;=軽減利率!$A$17,軽減利率!$C$16,IF(P93&lt;=軽減利率!$A$18,軽減利率!$C$17,IF(P93&lt;=軽減利率!$A$19,軽減利率!$C$18,IF(P93&lt;=軽減利率!$A$20,軽減利率!$C$19,IF(P93&lt;=軽減利率!$A$21,軽減利率!$C$20,IF(P93&lt;=軽減利率!$A$22,軽減利率!$C$21,IF(P93&lt;=軽減利率!$A$23,軽減利率!$C$22,IF(P93&lt;=軽減利率!$A$24,軽減利率!$C$23,IF(P93&lt;=軽減利率!$A$25,軽減利率!$C$24,IF(P93&lt;=軽減利率!$A$26,軽減利率!$C$25,IF(P93&lt;=軽減利率!$A$27,軽減利率!$C$26,IF(P93&lt;=軽減利率!$A$28,軽減利率!$C$27,IF(P93&lt;=軽減利率!$A$29,軽減利率!$C$28,IF(P93&lt;=軽減利率!$A$30,軽減利率!$C$29,IF(P93&lt;=軽減利率!$A$31,軽減利率!$C$30,IF(P93&lt;=軽減利率!$A$32,軽減利率!$C$31,IF(P93&lt;=軽減利率!$A$33,軽減利率!$C$32,IF(P93&lt;=軽減利率!$A$34,軽減利率!$C$33,IF(P93&lt;=軽減利率!$A$35,軽減利率!$C$34,IF(P93&lt;=軽減利率!$A$36,軽減利率!$C$35,""))))))))))))))))))))))))))))))</f>
        <v/>
      </c>
    </row>
    <row r="94" spans="13:27" x14ac:dyDescent="0.15">
      <c r="M94" s="61">
        <f>入力!N94</f>
        <v>0</v>
      </c>
      <c r="N94" s="62">
        <f>入力!O94</f>
        <v>0</v>
      </c>
      <c r="O94" s="54">
        <f t="shared" si="14"/>
        <v>0</v>
      </c>
      <c r="P94" s="59">
        <f t="shared" si="15"/>
        <v>0</v>
      </c>
      <c r="Q94" s="69" t="str">
        <f t="shared" si="22"/>
        <v/>
      </c>
      <c r="R94" s="17">
        <f t="shared" si="16"/>
        <v>0</v>
      </c>
      <c r="S94" s="60">
        <f t="shared" si="17"/>
        <v>0</v>
      </c>
      <c r="T94" s="17">
        <f t="shared" si="18"/>
        <v>0</v>
      </c>
      <c r="U94" s="17">
        <f t="shared" si="19"/>
        <v>0</v>
      </c>
      <c r="V94" s="25">
        <f t="shared" si="13"/>
        <v>0</v>
      </c>
      <c r="W94" s="44">
        <f t="shared" si="20"/>
        <v>14.6</v>
      </c>
      <c r="X94" s="17">
        <f t="shared" si="21"/>
        <v>0</v>
      </c>
      <c r="Z94" s="45">
        <f>IF($L$2="-",軽減利率!$F$2,IF(P94&lt;=軽減利率!$E$3,軽減利率!$F$2,IF(P94&lt;=軽減利率!$E$4,軽減利率!$F$3,IF(P94&lt;=軽減利率!$E$5,軽減利率!$F$4,IF(P94&lt;=軽減利率!$E$6,軽減利率!$F$5,IF(P94&lt;=軽減利率!$E$7,軽減利率!$F$6,IF(P94&lt;=軽減利率!$E$8,軽減利率!$F$7,IF(P94&lt;=軽減利率!$E$9,軽減利率!$F$8,IF(P94&lt;=軽減利率!$E$10,軽減利率!$F$9,IF(P94&lt;=軽減利率!$E$11,軽減利率!$F$10,IF(P94&lt;=軽減利率!$E$12,軽減利率!$F$11,IF(P94&lt;=軽減利率!$E$13,軽減利率!$F$12,IF(P94&lt;=軽減利率!$E$14,軽減利率!$F$13,IF(P94&lt;=軽減利率!$E$15,軽減利率!$F$14,IF(P94&lt;=軽減利率!$E$16,軽減利率!$F$15,IF(P94&lt;=軽減利率!$E$17,軽減利率!$F$16,IF(P94&lt;=軽減利率!$E$18,軽減利率!$F$17,IF(P94&lt;=軽減利率!$E$19,軽減利率!$F$18,IF(P94&lt;=軽減利率!$E$20,軽減利率!$F$19,IF(P94&lt;=軽減利率!$E$21,軽減利率!$F$20,IF(P94&lt;=軽減利率!$E$22,軽減利率!$F$21,IF(P94&lt;=軽減利率!$E$23,軽減利率!$F$22,IF(P94&lt;=軽減利率!$E$24,軽減利率!$F$23,IF(P94&lt;=軽減利率!$E$25,軽減利率!$F$24,IF(P94&lt;=軽減利率!$E$26,軽減利率!$F$25,IF(P94&lt;=軽減利率!$E$27,軽減利率!$F$26,IF(P94&lt;=軽減利率!$E$28,軽減利率!$F$27,IF(P94&lt;=軽減利率!$E$29,軽減利率!$F$28,IF(P94&lt;=軽減利率!$E$30,軽減利率!$F$29,IF(P94&lt;=軽減利率!$E$31,軽減利率!$F$30,IF(P94&lt;=軽減利率!$E$32,軽減利率!$F$31,IF(P94&lt;=軽減利率!$E$33,軽減利率!$F$32,IF(P94&lt;=軽減利率!$E$34,軽減利率!$F$33,IF(P94&lt;=軽減利率!$E$35,軽減利率!$F$34,IF(P94&lt;=軽減利率!$E$36,軽減利率!$F$35,軽減利率!$F$36)))))))))))))))))))))))))))))))))))</f>
        <v>14.6</v>
      </c>
      <c r="AA94" s="71" t="str">
        <f>IF($L$2="-","",IF(P94&lt;=軽減利率!$A$8,軽減利率!$B$7,IF(P94&lt;=軽減利率!$A$9,軽減利率!$C$8,IF(P94&lt;=軽減利率!$A$10,軽減利率!$C$9,IF(P94&lt;=軽減利率!$A$11,軽減利率!$C$10,IF(P94&lt;=軽減利率!$A$12,軽減利率!$C$11,IF(P94&lt;=軽減利率!$A$13,軽減利率!$C$12,IF(P94&lt;=軽減利率!$A$14,軽減利率!$C$13,IF(P94&lt;=軽減利率!$A$15,軽減利率!$C$14,IF(P94&lt;=軽減利率!$A$16,軽減利率!$C$15,IF(P94&lt;=軽減利率!$A$17,軽減利率!$C$16,IF(P94&lt;=軽減利率!$A$18,軽減利率!$C$17,IF(P94&lt;=軽減利率!$A$19,軽減利率!$C$18,IF(P94&lt;=軽減利率!$A$20,軽減利率!$C$19,IF(P94&lt;=軽減利率!$A$21,軽減利率!$C$20,IF(P94&lt;=軽減利率!$A$22,軽減利率!$C$21,IF(P94&lt;=軽減利率!$A$23,軽減利率!$C$22,IF(P94&lt;=軽減利率!$A$24,軽減利率!$C$23,IF(P94&lt;=軽減利率!$A$25,軽減利率!$C$24,IF(P94&lt;=軽減利率!$A$26,軽減利率!$C$25,IF(P94&lt;=軽減利率!$A$27,軽減利率!$C$26,IF(P94&lt;=軽減利率!$A$28,軽減利率!$C$27,IF(P94&lt;=軽減利率!$A$29,軽減利率!$C$28,IF(P94&lt;=軽減利率!$A$30,軽減利率!$C$29,IF(P94&lt;=軽減利率!$A$31,軽減利率!$C$30,IF(P94&lt;=軽減利率!$A$32,軽減利率!$C$31,IF(P94&lt;=軽減利率!$A$33,軽減利率!$C$32,IF(P94&lt;=軽減利率!$A$34,軽減利率!$C$33,IF(P94&lt;=軽減利率!$A$35,軽減利率!$C$34,IF(P94&lt;=軽減利率!$A$36,軽減利率!$C$35,""))))))))))))))))))))))))))))))</f>
        <v/>
      </c>
    </row>
    <row r="95" spans="13:27" x14ac:dyDescent="0.15">
      <c r="M95" s="61">
        <f>入力!N95</f>
        <v>0</v>
      </c>
      <c r="N95" s="62">
        <f>入力!O95</f>
        <v>0</v>
      </c>
      <c r="O95" s="54">
        <f t="shared" si="14"/>
        <v>0</v>
      </c>
      <c r="P95" s="59">
        <f t="shared" si="15"/>
        <v>0</v>
      </c>
      <c r="Q95" s="69" t="str">
        <f t="shared" si="22"/>
        <v/>
      </c>
      <c r="R95" s="17">
        <f t="shared" si="16"/>
        <v>0</v>
      </c>
      <c r="S95" s="60">
        <f t="shared" si="17"/>
        <v>0</v>
      </c>
      <c r="T95" s="17">
        <f t="shared" si="18"/>
        <v>0</v>
      </c>
      <c r="U95" s="17">
        <f t="shared" si="19"/>
        <v>0</v>
      </c>
      <c r="V95" s="25">
        <f t="shared" si="13"/>
        <v>0</v>
      </c>
      <c r="W95" s="44">
        <f t="shared" si="20"/>
        <v>14.6</v>
      </c>
      <c r="X95" s="17">
        <f t="shared" si="21"/>
        <v>0</v>
      </c>
      <c r="Z95" s="45">
        <f>IF($L$2="-",軽減利率!$F$2,IF(P95&lt;=軽減利率!$E$3,軽減利率!$F$2,IF(P95&lt;=軽減利率!$E$4,軽減利率!$F$3,IF(P95&lt;=軽減利率!$E$5,軽減利率!$F$4,IF(P95&lt;=軽減利率!$E$6,軽減利率!$F$5,IF(P95&lt;=軽減利率!$E$7,軽減利率!$F$6,IF(P95&lt;=軽減利率!$E$8,軽減利率!$F$7,IF(P95&lt;=軽減利率!$E$9,軽減利率!$F$8,IF(P95&lt;=軽減利率!$E$10,軽減利率!$F$9,IF(P95&lt;=軽減利率!$E$11,軽減利率!$F$10,IF(P95&lt;=軽減利率!$E$12,軽減利率!$F$11,IF(P95&lt;=軽減利率!$E$13,軽減利率!$F$12,IF(P95&lt;=軽減利率!$E$14,軽減利率!$F$13,IF(P95&lt;=軽減利率!$E$15,軽減利率!$F$14,IF(P95&lt;=軽減利率!$E$16,軽減利率!$F$15,IF(P95&lt;=軽減利率!$E$17,軽減利率!$F$16,IF(P95&lt;=軽減利率!$E$18,軽減利率!$F$17,IF(P95&lt;=軽減利率!$E$19,軽減利率!$F$18,IF(P95&lt;=軽減利率!$E$20,軽減利率!$F$19,IF(P95&lt;=軽減利率!$E$21,軽減利率!$F$20,IF(P95&lt;=軽減利率!$E$22,軽減利率!$F$21,IF(P95&lt;=軽減利率!$E$23,軽減利率!$F$22,IF(P95&lt;=軽減利率!$E$24,軽減利率!$F$23,IF(P95&lt;=軽減利率!$E$25,軽減利率!$F$24,IF(P95&lt;=軽減利率!$E$26,軽減利率!$F$25,IF(P95&lt;=軽減利率!$E$27,軽減利率!$F$26,IF(P95&lt;=軽減利率!$E$28,軽減利率!$F$27,IF(P95&lt;=軽減利率!$E$29,軽減利率!$F$28,IF(P95&lt;=軽減利率!$E$30,軽減利率!$F$29,IF(P95&lt;=軽減利率!$E$31,軽減利率!$F$30,IF(P95&lt;=軽減利率!$E$32,軽減利率!$F$31,IF(P95&lt;=軽減利率!$E$33,軽減利率!$F$32,IF(P95&lt;=軽減利率!$E$34,軽減利率!$F$33,IF(P95&lt;=軽減利率!$E$35,軽減利率!$F$34,IF(P95&lt;=軽減利率!$E$36,軽減利率!$F$35,軽減利率!$F$36)))))))))))))))))))))))))))))))))))</f>
        <v>14.6</v>
      </c>
      <c r="AA95" s="71" t="str">
        <f>IF($L$2="-","",IF(P95&lt;=軽減利率!$A$8,軽減利率!$B$7,IF(P95&lt;=軽減利率!$A$9,軽減利率!$C$8,IF(P95&lt;=軽減利率!$A$10,軽減利率!$C$9,IF(P95&lt;=軽減利率!$A$11,軽減利率!$C$10,IF(P95&lt;=軽減利率!$A$12,軽減利率!$C$11,IF(P95&lt;=軽減利率!$A$13,軽減利率!$C$12,IF(P95&lt;=軽減利率!$A$14,軽減利率!$C$13,IF(P95&lt;=軽減利率!$A$15,軽減利率!$C$14,IF(P95&lt;=軽減利率!$A$16,軽減利率!$C$15,IF(P95&lt;=軽減利率!$A$17,軽減利率!$C$16,IF(P95&lt;=軽減利率!$A$18,軽減利率!$C$17,IF(P95&lt;=軽減利率!$A$19,軽減利率!$C$18,IF(P95&lt;=軽減利率!$A$20,軽減利率!$C$19,IF(P95&lt;=軽減利率!$A$21,軽減利率!$C$20,IF(P95&lt;=軽減利率!$A$22,軽減利率!$C$21,IF(P95&lt;=軽減利率!$A$23,軽減利率!$C$22,IF(P95&lt;=軽減利率!$A$24,軽減利率!$C$23,IF(P95&lt;=軽減利率!$A$25,軽減利率!$C$24,IF(P95&lt;=軽減利率!$A$26,軽減利率!$C$25,IF(P95&lt;=軽減利率!$A$27,軽減利率!$C$26,IF(P95&lt;=軽減利率!$A$28,軽減利率!$C$27,IF(P95&lt;=軽減利率!$A$29,軽減利率!$C$28,IF(P95&lt;=軽減利率!$A$30,軽減利率!$C$29,IF(P95&lt;=軽減利率!$A$31,軽減利率!$C$30,IF(P95&lt;=軽減利率!$A$32,軽減利率!$C$31,IF(P95&lt;=軽減利率!$A$33,軽減利率!$C$32,IF(P95&lt;=軽減利率!$A$34,軽減利率!$C$33,IF(P95&lt;=軽減利率!$A$35,軽減利率!$C$34,IF(P95&lt;=軽減利率!$A$36,軽減利率!$C$35,""))))))))))))))))))))))))))))))</f>
        <v/>
      </c>
    </row>
    <row r="96" spans="13:27" x14ac:dyDescent="0.15">
      <c r="M96" s="61">
        <f>入力!N96</f>
        <v>0</v>
      </c>
      <c r="N96" s="62">
        <f>入力!O96</f>
        <v>0</v>
      </c>
      <c r="O96" s="54">
        <f t="shared" si="14"/>
        <v>0</v>
      </c>
      <c r="P96" s="59">
        <f t="shared" si="15"/>
        <v>0</v>
      </c>
      <c r="Q96" s="69" t="str">
        <f t="shared" si="22"/>
        <v/>
      </c>
      <c r="R96" s="17">
        <f t="shared" si="16"/>
        <v>0</v>
      </c>
      <c r="S96" s="60">
        <f t="shared" si="17"/>
        <v>0</v>
      </c>
      <c r="T96" s="17">
        <f t="shared" si="18"/>
        <v>0</v>
      </c>
      <c r="U96" s="17">
        <f t="shared" si="19"/>
        <v>0</v>
      </c>
      <c r="V96" s="25">
        <f t="shared" si="13"/>
        <v>0</v>
      </c>
      <c r="W96" s="44">
        <f t="shared" si="20"/>
        <v>14.6</v>
      </c>
      <c r="X96" s="17">
        <f t="shared" si="21"/>
        <v>0</v>
      </c>
      <c r="Z96" s="45">
        <f>IF($L$2="-",軽減利率!$F$2,IF(P96&lt;=軽減利率!$E$3,軽減利率!$F$2,IF(P96&lt;=軽減利率!$E$4,軽減利率!$F$3,IF(P96&lt;=軽減利率!$E$5,軽減利率!$F$4,IF(P96&lt;=軽減利率!$E$6,軽減利率!$F$5,IF(P96&lt;=軽減利率!$E$7,軽減利率!$F$6,IF(P96&lt;=軽減利率!$E$8,軽減利率!$F$7,IF(P96&lt;=軽減利率!$E$9,軽減利率!$F$8,IF(P96&lt;=軽減利率!$E$10,軽減利率!$F$9,IF(P96&lt;=軽減利率!$E$11,軽減利率!$F$10,IF(P96&lt;=軽減利率!$E$12,軽減利率!$F$11,IF(P96&lt;=軽減利率!$E$13,軽減利率!$F$12,IF(P96&lt;=軽減利率!$E$14,軽減利率!$F$13,IF(P96&lt;=軽減利率!$E$15,軽減利率!$F$14,IF(P96&lt;=軽減利率!$E$16,軽減利率!$F$15,IF(P96&lt;=軽減利率!$E$17,軽減利率!$F$16,IF(P96&lt;=軽減利率!$E$18,軽減利率!$F$17,IF(P96&lt;=軽減利率!$E$19,軽減利率!$F$18,IF(P96&lt;=軽減利率!$E$20,軽減利率!$F$19,IF(P96&lt;=軽減利率!$E$21,軽減利率!$F$20,IF(P96&lt;=軽減利率!$E$22,軽減利率!$F$21,IF(P96&lt;=軽減利率!$E$23,軽減利率!$F$22,IF(P96&lt;=軽減利率!$E$24,軽減利率!$F$23,IF(P96&lt;=軽減利率!$E$25,軽減利率!$F$24,IF(P96&lt;=軽減利率!$E$26,軽減利率!$F$25,IF(P96&lt;=軽減利率!$E$27,軽減利率!$F$26,IF(P96&lt;=軽減利率!$E$28,軽減利率!$F$27,IF(P96&lt;=軽減利率!$E$29,軽減利率!$F$28,IF(P96&lt;=軽減利率!$E$30,軽減利率!$F$29,IF(P96&lt;=軽減利率!$E$31,軽減利率!$F$30,IF(P96&lt;=軽減利率!$E$32,軽減利率!$F$31,IF(P96&lt;=軽減利率!$E$33,軽減利率!$F$32,IF(P96&lt;=軽減利率!$E$34,軽減利率!$F$33,IF(P96&lt;=軽減利率!$E$35,軽減利率!$F$34,IF(P96&lt;=軽減利率!$E$36,軽減利率!$F$35,軽減利率!$F$36)))))))))))))))))))))))))))))))))))</f>
        <v>14.6</v>
      </c>
      <c r="AA96" s="71" t="str">
        <f>IF($L$2="-","",IF(P96&lt;=軽減利率!$A$8,軽減利率!$B$7,IF(P96&lt;=軽減利率!$A$9,軽減利率!$C$8,IF(P96&lt;=軽減利率!$A$10,軽減利率!$C$9,IF(P96&lt;=軽減利率!$A$11,軽減利率!$C$10,IF(P96&lt;=軽減利率!$A$12,軽減利率!$C$11,IF(P96&lt;=軽減利率!$A$13,軽減利率!$C$12,IF(P96&lt;=軽減利率!$A$14,軽減利率!$C$13,IF(P96&lt;=軽減利率!$A$15,軽減利率!$C$14,IF(P96&lt;=軽減利率!$A$16,軽減利率!$C$15,IF(P96&lt;=軽減利率!$A$17,軽減利率!$C$16,IF(P96&lt;=軽減利率!$A$18,軽減利率!$C$17,IF(P96&lt;=軽減利率!$A$19,軽減利率!$C$18,IF(P96&lt;=軽減利率!$A$20,軽減利率!$C$19,IF(P96&lt;=軽減利率!$A$21,軽減利率!$C$20,IF(P96&lt;=軽減利率!$A$22,軽減利率!$C$21,IF(P96&lt;=軽減利率!$A$23,軽減利率!$C$22,IF(P96&lt;=軽減利率!$A$24,軽減利率!$C$23,IF(P96&lt;=軽減利率!$A$25,軽減利率!$C$24,IF(P96&lt;=軽減利率!$A$26,軽減利率!$C$25,IF(P96&lt;=軽減利率!$A$27,軽減利率!$C$26,IF(P96&lt;=軽減利率!$A$28,軽減利率!$C$27,IF(P96&lt;=軽減利率!$A$29,軽減利率!$C$28,IF(P96&lt;=軽減利率!$A$30,軽減利率!$C$29,IF(P96&lt;=軽減利率!$A$31,軽減利率!$C$30,IF(P96&lt;=軽減利率!$A$32,軽減利率!$C$31,IF(P96&lt;=軽減利率!$A$33,軽減利率!$C$32,IF(P96&lt;=軽減利率!$A$34,軽減利率!$C$33,IF(P96&lt;=軽減利率!$A$35,軽減利率!$C$34,IF(P96&lt;=軽減利率!$A$36,軽減利率!$C$35,""))))))))))))))))))))))))))))))</f>
        <v/>
      </c>
    </row>
    <row r="97" spans="13:27" x14ac:dyDescent="0.15">
      <c r="M97" s="61">
        <f>入力!N97</f>
        <v>0</v>
      </c>
      <c r="N97" s="62">
        <f>入力!O97</f>
        <v>0</v>
      </c>
      <c r="O97" s="54">
        <f t="shared" si="14"/>
        <v>0</v>
      </c>
      <c r="P97" s="59">
        <f t="shared" si="15"/>
        <v>0</v>
      </c>
      <c r="Q97" s="69" t="str">
        <f t="shared" si="22"/>
        <v/>
      </c>
      <c r="R97" s="17">
        <f t="shared" si="16"/>
        <v>0</v>
      </c>
      <c r="S97" s="60">
        <f t="shared" si="17"/>
        <v>0</v>
      </c>
      <c r="T97" s="17">
        <f t="shared" si="18"/>
        <v>0</v>
      </c>
      <c r="U97" s="17">
        <f t="shared" si="19"/>
        <v>0</v>
      </c>
      <c r="V97" s="25">
        <f t="shared" si="13"/>
        <v>0</v>
      </c>
      <c r="W97" s="44">
        <f t="shared" si="20"/>
        <v>14.6</v>
      </c>
      <c r="X97" s="17">
        <f t="shared" si="21"/>
        <v>0</v>
      </c>
      <c r="Z97" s="45">
        <f>IF($L$2="-",軽減利率!$F$2,IF(P97&lt;=軽減利率!$E$3,軽減利率!$F$2,IF(P97&lt;=軽減利率!$E$4,軽減利率!$F$3,IF(P97&lt;=軽減利率!$E$5,軽減利率!$F$4,IF(P97&lt;=軽減利率!$E$6,軽減利率!$F$5,IF(P97&lt;=軽減利率!$E$7,軽減利率!$F$6,IF(P97&lt;=軽減利率!$E$8,軽減利率!$F$7,IF(P97&lt;=軽減利率!$E$9,軽減利率!$F$8,IF(P97&lt;=軽減利率!$E$10,軽減利率!$F$9,IF(P97&lt;=軽減利率!$E$11,軽減利率!$F$10,IF(P97&lt;=軽減利率!$E$12,軽減利率!$F$11,IF(P97&lt;=軽減利率!$E$13,軽減利率!$F$12,IF(P97&lt;=軽減利率!$E$14,軽減利率!$F$13,IF(P97&lt;=軽減利率!$E$15,軽減利率!$F$14,IF(P97&lt;=軽減利率!$E$16,軽減利率!$F$15,IF(P97&lt;=軽減利率!$E$17,軽減利率!$F$16,IF(P97&lt;=軽減利率!$E$18,軽減利率!$F$17,IF(P97&lt;=軽減利率!$E$19,軽減利率!$F$18,IF(P97&lt;=軽減利率!$E$20,軽減利率!$F$19,IF(P97&lt;=軽減利率!$E$21,軽減利率!$F$20,IF(P97&lt;=軽減利率!$E$22,軽減利率!$F$21,IF(P97&lt;=軽減利率!$E$23,軽減利率!$F$22,IF(P97&lt;=軽減利率!$E$24,軽減利率!$F$23,IF(P97&lt;=軽減利率!$E$25,軽減利率!$F$24,IF(P97&lt;=軽減利率!$E$26,軽減利率!$F$25,IF(P97&lt;=軽減利率!$E$27,軽減利率!$F$26,IF(P97&lt;=軽減利率!$E$28,軽減利率!$F$27,IF(P97&lt;=軽減利率!$E$29,軽減利率!$F$28,IF(P97&lt;=軽減利率!$E$30,軽減利率!$F$29,IF(P97&lt;=軽減利率!$E$31,軽減利率!$F$30,IF(P97&lt;=軽減利率!$E$32,軽減利率!$F$31,IF(P97&lt;=軽減利率!$E$33,軽減利率!$F$32,IF(P97&lt;=軽減利率!$E$34,軽減利率!$F$33,IF(P97&lt;=軽減利率!$E$35,軽減利率!$F$34,IF(P97&lt;=軽減利率!$E$36,軽減利率!$F$35,軽減利率!$F$36)))))))))))))))))))))))))))))))))))</f>
        <v>14.6</v>
      </c>
      <c r="AA97" s="71" t="str">
        <f>IF($L$2="-","",IF(P97&lt;=軽減利率!$A$8,軽減利率!$B$7,IF(P97&lt;=軽減利率!$A$9,軽減利率!$C$8,IF(P97&lt;=軽減利率!$A$10,軽減利率!$C$9,IF(P97&lt;=軽減利率!$A$11,軽減利率!$C$10,IF(P97&lt;=軽減利率!$A$12,軽減利率!$C$11,IF(P97&lt;=軽減利率!$A$13,軽減利率!$C$12,IF(P97&lt;=軽減利率!$A$14,軽減利率!$C$13,IF(P97&lt;=軽減利率!$A$15,軽減利率!$C$14,IF(P97&lt;=軽減利率!$A$16,軽減利率!$C$15,IF(P97&lt;=軽減利率!$A$17,軽減利率!$C$16,IF(P97&lt;=軽減利率!$A$18,軽減利率!$C$17,IF(P97&lt;=軽減利率!$A$19,軽減利率!$C$18,IF(P97&lt;=軽減利率!$A$20,軽減利率!$C$19,IF(P97&lt;=軽減利率!$A$21,軽減利率!$C$20,IF(P97&lt;=軽減利率!$A$22,軽減利率!$C$21,IF(P97&lt;=軽減利率!$A$23,軽減利率!$C$22,IF(P97&lt;=軽減利率!$A$24,軽減利率!$C$23,IF(P97&lt;=軽減利率!$A$25,軽減利率!$C$24,IF(P97&lt;=軽減利率!$A$26,軽減利率!$C$25,IF(P97&lt;=軽減利率!$A$27,軽減利率!$C$26,IF(P97&lt;=軽減利率!$A$28,軽減利率!$C$27,IF(P97&lt;=軽減利率!$A$29,軽減利率!$C$28,IF(P97&lt;=軽減利率!$A$30,軽減利率!$C$29,IF(P97&lt;=軽減利率!$A$31,軽減利率!$C$30,IF(P97&lt;=軽減利率!$A$32,軽減利率!$C$31,IF(P97&lt;=軽減利率!$A$33,軽減利率!$C$32,IF(P97&lt;=軽減利率!$A$34,軽減利率!$C$33,IF(P97&lt;=軽減利率!$A$35,軽減利率!$C$34,IF(P97&lt;=軽減利率!$A$36,軽減利率!$C$35,""))))))))))))))))))))))))))))))</f>
        <v/>
      </c>
    </row>
    <row r="98" spans="13:27" x14ac:dyDescent="0.15">
      <c r="M98" s="61">
        <f>入力!N98</f>
        <v>0</v>
      </c>
      <c r="N98" s="62">
        <f>入力!O98</f>
        <v>0</v>
      </c>
      <c r="O98" s="54">
        <f t="shared" si="14"/>
        <v>0</v>
      </c>
      <c r="P98" s="59">
        <f t="shared" si="15"/>
        <v>0</v>
      </c>
      <c r="Q98" s="69" t="str">
        <f t="shared" si="22"/>
        <v/>
      </c>
      <c r="R98" s="17">
        <f t="shared" si="16"/>
        <v>0</v>
      </c>
      <c r="S98" s="60">
        <f t="shared" si="17"/>
        <v>0</v>
      </c>
      <c r="T98" s="17">
        <f t="shared" si="18"/>
        <v>0</v>
      </c>
      <c r="U98" s="17">
        <f t="shared" si="19"/>
        <v>0</v>
      </c>
      <c r="V98" s="25">
        <f t="shared" si="13"/>
        <v>0</v>
      </c>
      <c r="W98" s="44">
        <f t="shared" si="20"/>
        <v>14.6</v>
      </c>
      <c r="X98" s="17">
        <f t="shared" si="21"/>
        <v>0</v>
      </c>
      <c r="Z98" s="45">
        <f>IF($L$2="-",軽減利率!$F$2,IF(P98&lt;=軽減利率!$E$3,軽減利率!$F$2,IF(P98&lt;=軽減利率!$E$4,軽減利率!$F$3,IF(P98&lt;=軽減利率!$E$5,軽減利率!$F$4,IF(P98&lt;=軽減利率!$E$6,軽減利率!$F$5,IF(P98&lt;=軽減利率!$E$7,軽減利率!$F$6,IF(P98&lt;=軽減利率!$E$8,軽減利率!$F$7,IF(P98&lt;=軽減利率!$E$9,軽減利率!$F$8,IF(P98&lt;=軽減利率!$E$10,軽減利率!$F$9,IF(P98&lt;=軽減利率!$E$11,軽減利率!$F$10,IF(P98&lt;=軽減利率!$E$12,軽減利率!$F$11,IF(P98&lt;=軽減利率!$E$13,軽減利率!$F$12,IF(P98&lt;=軽減利率!$E$14,軽減利率!$F$13,IF(P98&lt;=軽減利率!$E$15,軽減利率!$F$14,IF(P98&lt;=軽減利率!$E$16,軽減利率!$F$15,IF(P98&lt;=軽減利率!$E$17,軽減利率!$F$16,IF(P98&lt;=軽減利率!$E$18,軽減利率!$F$17,IF(P98&lt;=軽減利率!$E$19,軽減利率!$F$18,IF(P98&lt;=軽減利率!$E$20,軽減利率!$F$19,IF(P98&lt;=軽減利率!$E$21,軽減利率!$F$20,IF(P98&lt;=軽減利率!$E$22,軽減利率!$F$21,IF(P98&lt;=軽減利率!$E$23,軽減利率!$F$22,IF(P98&lt;=軽減利率!$E$24,軽減利率!$F$23,IF(P98&lt;=軽減利率!$E$25,軽減利率!$F$24,IF(P98&lt;=軽減利率!$E$26,軽減利率!$F$25,IF(P98&lt;=軽減利率!$E$27,軽減利率!$F$26,IF(P98&lt;=軽減利率!$E$28,軽減利率!$F$27,IF(P98&lt;=軽減利率!$E$29,軽減利率!$F$28,IF(P98&lt;=軽減利率!$E$30,軽減利率!$F$29,IF(P98&lt;=軽減利率!$E$31,軽減利率!$F$30,IF(P98&lt;=軽減利率!$E$32,軽減利率!$F$31,IF(P98&lt;=軽減利率!$E$33,軽減利率!$F$32,IF(P98&lt;=軽減利率!$E$34,軽減利率!$F$33,IF(P98&lt;=軽減利率!$E$35,軽減利率!$F$34,IF(P98&lt;=軽減利率!$E$36,軽減利率!$F$35,軽減利率!$F$36)))))))))))))))))))))))))))))))))))</f>
        <v>14.6</v>
      </c>
      <c r="AA98" s="71" t="str">
        <f>IF($L$2="-","",IF(P98&lt;=軽減利率!$A$8,軽減利率!$B$7,IF(P98&lt;=軽減利率!$A$9,軽減利率!$C$8,IF(P98&lt;=軽減利率!$A$10,軽減利率!$C$9,IF(P98&lt;=軽減利率!$A$11,軽減利率!$C$10,IF(P98&lt;=軽減利率!$A$12,軽減利率!$C$11,IF(P98&lt;=軽減利率!$A$13,軽減利率!$C$12,IF(P98&lt;=軽減利率!$A$14,軽減利率!$C$13,IF(P98&lt;=軽減利率!$A$15,軽減利率!$C$14,IF(P98&lt;=軽減利率!$A$16,軽減利率!$C$15,IF(P98&lt;=軽減利率!$A$17,軽減利率!$C$16,IF(P98&lt;=軽減利率!$A$18,軽減利率!$C$17,IF(P98&lt;=軽減利率!$A$19,軽減利率!$C$18,IF(P98&lt;=軽減利率!$A$20,軽減利率!$C$19,IF(P98&lt;=軽減利率!$A$21,軽減利率!$C$20,IF(P98&lt;=軽減利率!$A$22,軽減利率!$C$21,IF(P98&lt;=軽減利率!$A$23,軽減利率!$C$22,IF(P98&lt;=軽減利率!$A$24,軽減利率!$C$23,IF(P98&lt;=軽減利率!$A$25,軽減利率!$C$24,IF(P98&lt;=軽減利率!$A$26,軽減利率!$C$25,IF(P98&lt;=軽減利率!$A$27,軽減利率!$C$26,IF(P98&lt;=軽減利率!$A$28,軽減利率!$C$27,IF(P98&lt;=軽減利率!$A$29,軽減利率!$C$28,IF(P98&lt;=軽減利率!$A$30,軽減利率!$C$29,IF(P98&lt;=軽減利率!$A$31,軽減利率!$C$30,IF(P98&lt;=軽減利率!$A$32,軽減利率!$C$31,IF(P98&lt;=軽減利率!$A$33,軽減利率!$C$32,IF(P98&lt;=軽減利率!$A$34,軽減利率!$C$33,IF(P98&lt;=軽減利率!$A$35,軽減利率!$C$34,IF(P98&lt;=軽減利率!$A$36,軽減利率!$C$35,""))))))))))))))))))))))))))))))</f>
        <v/>
      </c>
    </row>
    <row r="99" spans="13:27" x14ac:dyDescent="0.15">
      <c r="M99" s="61">
        <f>入力!N99</f>
        <v>0</v>
      </c>
      <c r="N99" s="62">
        <f>入力!O99</f>
        <v>0</v>
      </c>
      <c r="O99" s="54">
        <f t="shared" si="14"/>
        <v>0</v>
      </c>
      <c r="P99" s="59">
        <f t="shared" si="15"/>
        <v>0</v>
      </c>
      <c r="Q99" s="69" t="str">
        <f t="shared" si="22"/>
        <v/>
      </c>
      <c r="R99" s="17">
        <f t="shared" si="16"/>
        <v>0</v>
      </c>
      <c r="S99" s="60">
        <f t="shared" si="17"/>
        <v>0</v>
      </c>
      <c r="T99" s="17">
        <f t="shared" si="18"/>
        <v>0</v>
      </c>
      <c r="U99" s="17">
        <f t="shared" si="19"/>
        <v>0</v>
      </c>
      <c r="V99" s="25">
        <f t="shared" si="13"/>
        <v>0</v>
      </c>
      <c r="W99" s="44">
        <f t="shared" si="20"/>
        <v>14.6</v>
      </c>
      <c r="X99" s="17">
        <f t="shared" si="21"/>
        <v>0</v>
      </c>
      <c r="Z99" s="45">
        <f>IF($L$2="-",軽減利率!$F$2,IF(P99&lt;=軽減利率!$E$3,軽減利率!$F$2,IF(P99&lt;=軽減利率!$E$4,軽減利率!$F$3,IF(P99&lt;=軽減利率!$E$5,軽減利率!$F$4,IF(P99&lt;=軽減利率!$E$6,軽減利率!$F$5,IF(P99&lt;=軽減利率!$E$7,軽減利率!$F$6,IF(P99&lt;=軽減利率!$E$8,軽減利率!$F$7,IF(P99&lt;=軽減利率!$E$9,軽減利率!$F$8,IF(P99&lt;=軽減利率!$E$10,軽減利率!$F$9,IF(P99&lt;=軽減利率!$E$11,軽減利率!$F$10,IF(P99&lt;=軽減利率!$E$12,軽減利率!$F$11,IF(P99&lt;=軽減利率!$E$13,軽減利率!$F$12,IF(P99&lt;=軽減利率!$E$14,軽減利率!$F$13,IF(P99&lt;=軽減利率!$E$15,軽減利率!$F$14,IF(P99&lt;=軽減利率!$E$16,軽減利率!$F$15,IF(P99&lt;=軽減利率!$E$17,軽減利率!$F$16,IF(P99&lt;=軽減利率!$E$18,軽減利率!$F$17,IF(P99&lt;=軽減利率!$E$19,軽減利率!$F$18,IF(P99&lt;=軽減利率!$E$20,軽減利率!$F$19,IF(P99&lt;=軽減利率!$E$21,軽減利率!$F$20,IF(P99&lt;=軽減利率!$E$22,軽減利率!$F$21,IF(P99&lt;=軽減利率!$E$23,軽減利率!$F$22,IF(P99&lt;=軽減利率!$E$24,軽減利率!$F$23,IF(P99&lt;=軽減利率!$E$25,軽減利率!$F$24,IF(P99&lt;=軽減利率!$E$26,軽減利率!$F$25,IF(P99&lt;=軽減利率!$E$27,軽減利率!$F$26,IF(P99&lt;=軽減利率!$E$28,軽減利率!$F$27,IF(P99&lt;=軽減利率!$E$29,軽減利率!$F$28,IF(P99&lt;=軽減利率!$E$30,軽減利率!$F$29,IF(P99&lt;=軽減利率!$E$31,軽減利率!$F$30,IF(P99&lt;=軽減利率!$E$32,軽減利率!$F$31,IF(P99&lt;=軽減利率!$E$33,軽減利率!$F$32,IF(P99&lt;=軽減利率!$E$34,軽減利率!$F$33,IF(P99&lt;=軽減利率!$E$35,軽減利率!$F$34,IF(P99&lt;=軽減利率!$E$36,軽減利率!$F$35,軽減利率!$F$36)))))))))))))))))))))))))))))))))))</f>
        <v>14.6</v>
      </c>
      <c r="AA99" s="71" t="str">
        <f>IF($L$2="-","",IF(P99&lt;=軽減利率!$A$8,軽減利率!$B$7,IF(P99&lt;=軽減利率!$A$9,軽減利率!$C$8,IF(P99&lt;=軽減利率!$A$10,軽減利率!$C$9,IF(P99&lt;=軽減利率!$A$11,軽減利率!$C$10,IF(P99&lt;=軽減利率!$A$12,軽減利率!$C$11,IF(P99&lt;=軽減利率!$A$13,軽減利率!$C$12,IF(P99&lt;=軽減利率!$A$14,軽減利率!$C$13,IF(P99&lt;=軽減利率!$A$15,軽減利率!$C$14,IF(P99&lt;=軽減利率!$A$16,軽減利率!$C$15,IF(P99&lt;=軽減利率!$A$17,軽減利率!$C$16,IF(P99&lt;=軽減利率!$A$18,軽減利率!$C$17,IF(P99&lt;=軽減利率!$A$19,軽減利率!$C$18,IF(P99&lt;=軽減利率!$A$20,軽減利率!$C$19,IF(P99&lt;=軽減利率!$A$21,軽減利率!$C$20,IF(P99&lt;=軽減利率!$A$22,軽減利率!$C$21,IF(P99&lt;=軽減利率!$A$23,軽減利率!$C$22,IF(P99&lt;=軽減利率!$A$24,軽減利率!$C$23,IF(P99&lt;=軽減利率!$A$25,軽減利率!$C$24,IF(P99&lt;=軽減利率!$A$26,軽減利率!$C$25,IF(P99&lt;=軽減利率!$A$27,軽減利率!$C$26,IF(P99&lt;=軽減利率!$A$28,軽減利率!$C$27,IF(P99&lt;=軽減利率!$A$29,軽減利率!$C$28,IF(P99&lt;=軽減利率!$A$30,軽減利率!$C$29,IF(P99&lt;=軽減利率!$A$31,軽減利率!$C$30,IF(P99&lt;=軽減利率!$A$32,軽減利率!$C$31,IF(P99&lt;=軽減利率!$A$33,軽減利率!$C$32,IF(P99&lt;=軽減利率!$A$34,軽減利率!$C$33,IF(P99&lt;=軽減利率!$A$35,軽減利率!$C$34,IF(P99&lt;=軽減利率!$A$36,軽減利率!$C$35,""))))))))))))))))))))))))))))))</f>
        <v/>
      </c>
    </row>
    <row r="100" spans="13:27" x14ac:dyDescent="0.15">
      <c r="M100" s="61">
        <f>入力!N100</f>
        <v>0</v>
      </c>
      <c r="N100" s="62">
        <f>入力!O100</f>
        <v>0</v>
      </c>
      <c r="O100" s="54">
        <f t="shared" si="14"/>
        <v>0</v>
      </c>
      <c r="P100" s="59">
        <f t="shared" si="15"/>
        <v>0</v>
      </c>
      <c r="Q100" s="69" t="str">
        <f t="shared" si="22"/>
        <v/>
      </c>
      <c r="R100" s="17">
        <f t="shared" si="16"/>
        <v>0</v>
      </c>
      <c r="S100" s="60">
        <f t="shared" si="17"/>
        <v>0</v>
      </c>
      <c r="T100" s="17">
        <f t="shared" si="18"/>
        <v>0</v>
      </c>
      <c r="U100" s="17">
        <f t="shared" si="19"/>
        <v>0</v>
      </c>
      <c r="V100" s="25">
        <f t="shared" si="13"/>
        <v>0</v>
      </c>
      <c r="W100" s="44">
        <f t="shared" si="20"/>
        <v>14.6</v>
      </c>
      <c r="X100" s="17">
        <f t="shared" si="21"/>
        <v>0</v>
      </c>
      <c r="Z100" s="45">
        <f>IF($L$2="-",軽減利率!$F$2,IF(P100&lt;=軽減利率!$E$3,軽減利率!$F$2,IF(P100&lt;=軽減利率!$E$4,軽減利率!$F$3,IF(P100&lt;=軽減利率!$E$5,軽減利率!$F$4,IF(P100&lt;=軽減利率!$E$6,軽減利率!$F$5,IF(P100&lt;=軽減利率!$E$7,軽減利率!$F$6,IF(P100&lt;=軽減利率!$E$8,軽減利率!$F$7,IF(P100&lt;=軽減利率!$E$9,軽減利率!$F$8,IF(P100&lt;=軽減利率!$E$10,軽減利率!$F$9,IF(P100&lt;=軽減利率!$E$11,軽減利率!$F$10,IF(P100&lt;=軽減利率!$E$12,軽減利率!$F$11,IF(P100&lt;=軽減利率!$E$13,軽減利率!$F$12,IF(P100&lt;=軽減利率!$E$14,軽減利率!$F$13,IF(P100&lt;=軽減利率!$E$15,軽減利率!$F$14,IF(P100&lt;=軽減利率!$E$16,軽減利率!$F$15,IF(P100&lt;=軽減利率!$E$17,軽減利率!$F$16,IF(P100&lt;=軽減利率!$E$18,軽減利率!$F$17,IF(P100&lt;=軽減利率!$E$19,軽減利率!$F$18,IF(P100&lt;=軽減利率!$E$20,軽減利率!$F$19,IF(P100&lt;=軽減利率!$E$21,軽減利率!$F$20,IF(P100&lt;=軽減利率!$E$22,軽減利率!$F$21,IF(P100&lt;=軽減利率!$E$23,軽減利率!$F$22,IF(P100&lt;=軽減利率!$E$24,軽減利率!$F$23,IF(P100&lt;=軽減利率!$E$25,軽減利率!$F$24,IF(P100&lt;=軽減利率!$E$26,軽減利率!$F$25,IF(P100&lt;=軽減利率!$E$27,軽減利率!$F$26,IF(P100&lt;=軽減利率!$E$28,軽減利率!$F$27,IF(P100&lt;=軽減利率!$E$29,軽減利率!$F$28,IF(P100&lt;=軽減利率!$E$30,軽減利率!$F$29,IF(P100&lt;=軽減利率!$E$31,軽減利率!$F$30,IF(P100&lt;=軽減利率!$E$32,軽減利率!$F$31,IF(P100&lt;=軽減利率!$E$33,軽減利率!$F$32,IF(P100&lt;=軽減利率!$E$34,軽減利率!$F$33,IF(P100&lt;=軽減利率!$E$35,軽減利率!$F$34,IF(P100&lt;=軽減利率!$E$36,軽減利率!$F$35,軽減利率!$F$36)))))))))))))))))))))))))))))))))))</f>
        <v>14.6</v>
      </c>
      <c r="AA100" s="71" t="str">
        <f>IF($L$2="-","",IF(P100&lt;=軽減利率!$A$8,軽減利率!$B$7,IF(P100&lt;=軽減利率!$A$9,軽減利率!$C$8,IF(P100&lt;=軽減利率!$A$10,軽減利率!$C$9,IF(P100&lt;=軽減利率!$A$11,軽減利率!$C$10,IF(P100&lt;=軽減利率!$A$12,軽減利率!$C$11,IF(P100&lt;=軽減利率!$A$13,軽減利率!$C$12,IF(P100&lt;=軽減利率!$A$14,軽減利率!$C$13,IF(P100&lt;=軽減利率!$A$15,軽減利率!$C$14,IF(P100&lt;=軽減利率!$A$16,軽減利率!$C$15,IF(P100&lt;=軽減利率!$A$17,軽減利率!$C$16,IF(P100&lt;=軽減利率!$A$18,軽減利率!$C$17,IF(P100&lt;=軽減利率!$A$19,軽減利率!$C$18,IF(P100&lt;=軽減利率!$A$20,軽減利率!$C$19,IF(P100&lt;=軽減利率!$A$21,軽減利率!$C$20,IF(P100&lt;=軽減利率!$A$22,軽減利率!$C$21,IF(P100&lt;=軽減利率!$A$23,軽減利率!$C$22,IF(P100&lt;=軽減利率!$A$24,軽減利率!$C$23,IF(P100&lt;=軽減利率!$A$25,軽減利率!$C$24,IF(P100&lt;=軽減利率!$A$26,軽減利率!$C$25,IF(P100&lt;=軽減利率!$A$27,軽減利率!$C$26,IF(P100&lt;=軽減利率!$A$28,軽減利率!$C$27,IF(P100&lt;=軽減利率!$A$29,軽減利率!$C$28,IF(P100&lt;=軽減利率!$A$30,軽減利率!$C$29,IF(P100&lt;=軽減利率!$A$31,軽減利率!$C$30,IF(P100&lt;=軽減利率!$A$32,軽減利率!$C$31,IF(P100&lt;=軽減利率!$A$33,軽減利率!$C$32,IF(P100&lt;=軽減利率!$A$34,軽減利率!$C$33,IF(P100&lt;=軽減利率!$A$35,軽減利率!$C$34,IF(P100&lt;=軽減利率!$A$36,軽減利率!$C$35,""))))))))))))))))))))))))))))))</f>
        <v/>
      </c>
    </row>
  </sheetData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16"/>
  <sheetViews>
    <sheetView tabSelected="1" zoomScaleNormal="100" zoomScaleSheetLayoutView="100" workbookViewId="0"/>
  </sheetViews>
  <sheetFormatPr defaultRowHeight="11.25" x14ac:dyDescent="0.15"/>
  <cols>
    <col min="1" max="1" width="10.5" style="1" customWidth="1"/>
    <col min="2" max="2" width="1.75" style="1" customWidth="1"/>
    <col min="3" max="3" width="3" style="1" customWidth="1"/>
    <col min="4" max="4" width="5.5" style="1" customWidth="1"/>
    <col min="5" max="5" width="3.125" style="1" customWidth="1"/>
    <col min="6" max="6" width="6.875" style="1" customWidth="1"/>
    <col min="7" max="7" width="1.25" style="1" customWidth="1"/>
    <col min="8" max="9" width="8.875" style="1" customWidth="1"/>
    <col min="10" max="10" width="3.125" style="1" customWidth="1"/>
    <col min="11" max="11" width="4.125" style="1" customWidth="1"/>
    <col min="12" max="12" width="8.375" style="1" customWidth="1"/>
    <col min="13" max="13" width="7.375" style="1" customWidth="1"/>
    <col min="14" max="14" width="4.125" style="1" customWidth="1"/>
    <col min="15" max="15" width="20.25" style="1" customWidth="1"/>
    <col min="16" max="18" width="9" style="1"/>
    <col min="19" max="19" width="9" style="68"/>
    <col min="20" max="16384" width="9" style="1"/>
  </cols>
  <sheetData>
    <row r="1" spans="1:19" x14ac:dyDescent="0.15">
      <c r="A1" s="1" t="s">
        <v>16</v>
      </c>
    </row>
    <row r="2" spans="1:19" ht="18.75" customHeight="1" x14ac:dyDescent="0.15">
      <c r="A2" s="100" t="s">
        <v>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9" ht="41.25" customHeight="1" thickBot="1" x14ac:dyDescent="0.2">
      <c r="A3" s="5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ht="17.100000000000001" customHeight="1" thickBot="1" x14ac:dyDescent="0.2">
      <c r="A4" s="142" t="s">
        <v>0</v>
      </c>
      <c r="B4" s="143"/>
      <c r="C4" s="143"/>
      <c r="D4" s="143"/>
      <c r="E4" s="144"/>
      <c r="F4" s="145" t="str">
        <f>加工!A2</f>
        <v>27   -</v>
      </c>
      <c r="G4" s="146"/>
      <c r="H4" s="146"/>
      <c r="I4" s="147"/>
      <c r="J4" s="2"/>
      <c r="K4" s="2"/>
      <c r="L4" s="2"/>
      <c r="M4" s="2"/>
      <c r="N4" s="2"/>
      <c r="O4" s="2"/>
    </row>
    <row r="5" spans="1:19" ht="11.2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ht="18" customHeight="1" x14ac:dyDescent="0.15">
      <c r="A6" s="148" t="s">
        <v>1</v>
      </c>
      <c r="B6" s="138"/>
      <c r="C6" s="149"/>
      <c r="D6" s="137" t="str">
        <f>IF(加工!B2="","",加工!B2)</f>
        <v/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52"/>
    </row>
    <row r="7" spans="1:19" ht="18" customHeight="1" x14ac:dyDescent="0.15">
      <c r="A7" s="150"/>
      <c r="B7" s="151"/>
      <c r="C7" s="151"/>
      <c r="D7" s="139" t="str">
        <f>IF(加工!B3="","",加工!B3)</f>
        <v/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53"/>
    </row>
    <row r="8" spans="1:19" ht="18" customHeight="1" thickBot="1" x14ac:dyDescent="0.2">
      <c r="A8" s="135"/>
      <c r="B8" s="136"/>
      <c r="C8" s="136"/>
      <c r="D8" s="141" t="str">
        <f>IF(加工!B4="","",加工!B4)</f>
        <v/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4"/>
    </row>
    <row r="9" spans="1:19" ht="24" customHeight="1" thickBot="1" x14ac:dyDescent="0.2">
      <c r="A9" s="5" t="s">
        <v>20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9" ht="17.100000000000001" customHeight="1" x14ac:dyDescent="0.15">
      <c r="A10" s="6" t="s">
        <v>2</v>
      </c>
      <c r="B10" s="110" t="s">
        <v>3</v>
      </c>
      <c r="C10" s="123"/>
      <c r="D10" s="127"/>
      <c r="E10" s="110" t="s">
        <v>4</v>
      </c>
      <c r="F10" s="127"/>
      <c r="G10" s="110" t="s">
        <v>5</v>
      </c>
      <c r="H10" s="127"/>
      <c r="I10" s="110" t="s">
        <v>6</v>
      </c>
      <c r="J10" s="123"/>
      <c r="K10" s="127"/>
      <c r="L10" s="110" t="s">
        <v>7</v>
      </c>
      <c r="M10" s="127"/>
      <c r="N10" s="110" t="s">
        <v>8</v>
      </c>
      <c r="O10" s="111"/>
    </row>
    <row r="11" spans="1:19" ht="17.100000000000001" customHeight="1" thickBot="1" x14ac:dyDescent="0.2">
      <c r="A11" s="7">
        <f>加工!C2</f>
        <v>0</v>
      </c>
      <c r="B11" s="124">
        <f>加工!D2</f>
        <v>0</v>
      </c>
      <c r="C11" s="125"/>
      <c r="D11" s="126"/>
      <c r="E11" s="124" t="str">
        <f>加工!E2</f>
        <v/>
      </c>
      <c r="F11" s="126"/>
      <c r="G11" s="124">
        <f>加工!F2</f>
        <v>0</v>
      </c>
      <c r="H11" s="126"/>
      <c r="I11" s="108">
        <f>加工!G2</f>
        <v>0</v>
      </c>
      <c r="J11" s="128"/>
      <c r="K11" s="109"/>
      <c r="L11" s="108"/>
      <c r="M11" s="109"/>
      <c r="N11" s="112">
        <f>加工!K2</f>
        <v>0</v>
      </c>
      <c r="O11" s="113"/>
    </row>
    <row r="12" spans="1:19" ht="17.45" customHeight="1" x14ac:dyDescent="0.15">
      <c r="A12" s="130" t="s">
        <v>19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</row>
    <row r="13" spans="1:19" ht="17.45" customHeight="1" x14ac:dyDescent="0.1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</row>
    <row r="14" spans="1:19" ht="17.45" customHeight="1" thickBot="1" x14ac:dyDescent="0.2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9" ht="17.100000000000001" customHeight="1" x14ac:dyDescent="0.15">
      <c r="A15" s="122" t="s">
        <v>9</v>
      </c>
      <c r="B15" s="123"/>
      <c r="C15" s="110" t="s">
        <v>10</v>
      </c>
      <c r="D15" s="123"/>
      <c r="E15" s="123"/>
      <c r="F15" s="123"/>
      <c r="G15" s="127"/>
      <c r="H15" s="123" t="s">
        <v>11</v>
      </c>
      <c r="I15" s="123"/>
      <c r="J15" s="123"/>
      <c r="K15" s="129" t="s">
        <v>12</v>
      </c>
      <c r="L15" s="129"/>
      <c r="M15" s="114" t="s">
        <v>21</v>
      </c>
      <c r="N15" s="114"/>
      <c r="O15" s="8" t="s">
        <v>13</v>
      </c>
      <c r="Q15" s="1" t="s">
        <v>71</v>
      </c>
      <c r="R15" s="1" t="s">
        <v>72</v>
      </c>
      <c r="S15" s="68" t="s">
        <v>73</v>
      </c>
    </row>
    <row r="16" spans="1:19" ht="24.95" customHeight="1" x14ac:dyDescent="0.15">
      <c r="A16" s="115" t="str">
        <f>IF(S16="()","",S16)</f>
        <v/>
      </c>
      <c r="B16" s="116"/>
      <c r="C16" s="117" t="str">
        <f>IF(加工!S2=0,"",加工!S2)</f>
        <v/>
      </c>
      <c r="D16" s="118"/>
      <c r="E16" s="118"/>
      <c r="F16" s="118"/>
      <c r="G16" s="119"/>
      <c r="H16" s="118" t="str">
        <f>IF(加工!S2=0,"",加工!T2)</f>
        <v/>
      </c>
      <c r="I16" s="118"/>
      <c r="J16" s="118"/>
      <c r="K16" s="120" t="str">
        <f>IF(加工!U2=0,"",加工!V2)</f>
        <v/>
      </c>
      <c r="L16" s="120"/>
      <c r="M16" s="121" t="str">
        <f>IF(加工!U2=0,"",加工!W2)</f>
        <v/>
      </c>
      <c r="N16" s="121"/>
      <c r="O16" s="9" t="str">
        <f>IF(加工!U2=0,"",加工!X2)</f>
        <v/>
      </c>
      <c r="Q16" s="66" t="str">
        <f>IF(加工!P2=0,"",加工!P2)</f>
        <v/>
      </c>
      <c r="R16" s="67" t="str">
        <f>TEXT(Q16,"gyy.m.d")</f>
        <v/>
      </c>
      <c r="S16" s="68" t="str">
        <f>IF(加工!S2=0,CONCATENATE("(",R16,")"),加工!P2)</f>
        <v>()</v>
      </c>
    </row>
    <row r="17" spans="1:19" ht="24.95" customHeight="1" x14ac:dyDescent="0.15">
      <c r="A17" s="89" t="str">
        <f t="shared" ref="A17:A30" si="0">IF(S17="()","",S17)</f>
        <v/>
      </c>
      <c r="B17" s="90"/>
      <c r="C17" s="91" t="str">
        <f>IF(加工!S3=0,"",加工!S3)</f>
        <v/>
      </c>
      <c r="D17" s="92"/>
      <c r="E17" s="92"/>
      <c r="F17" s="92"/>
      <c r="G17" s="93"/>
      <c r="H17" s="92" t="str">
        <f>IF(加工!S3=0,"",加工!T3)</f>
        <v/>
      </c>
      <c r="I17" s="92"/>
      <c r="J17" s="92"/>
      <c r="K17" s="94" t="str">
        <f>IF(加工!U3=0,"",加工!V3)</f>
        <v/>
      </c>
      <c r="L17" s="94"/>
      <c r="M17" s="88" t="str">
        <f>IF(加工!U3=0,"",加工!W3)</f>
        <v/>
      </c>
      <c r="N17" s="88"/>
      <c r="O17" s="10" t="str">
        <f>IF(加工!U3=0,"",加工!X3)</f>
        <v/>
      </c>
      <c r="Q17" s="66" t="str">
        <f>IF(加工!P3=0,"",加工!P3)</f>
        <v/>
      </c>
      <c r="R17" s="67" t="str">
        <f t="shared" ref="R17:R80" si="1">TEXT(Q17,"gyy.m.d")</f>
        <v/>
      </c>
      <c r="S17" s="68" t="str">
        <f>IF(加工!S3=0,CONCATENATE("(",R17,")"),加工!P3)</f>
        <v>()</v>
      </c>
    </row>
    <row r="18" spans="1:19" ht="24.95" customHeight="1" x14ac:dyDescent="0.15">
      <c r="A18" s="89" t="str">
        <f t="shared" si="0"/>
        <v/>
      </c>
      <c r="B18" s="90"/>
      <c r="C18" s="91" t="str">
        <f>IF(加工!S4=0,"",加工!S4)</f>
        <v/>
      </c>
      <c r="D18" s="92"/>
      <c r="E18" s="92"/>
      <c r="F18" s="92"/>
      <c r="G18" s="93"/>
      <c r="H18" s="92" t="str">
        <f>IF(加工!S4=0,"",加工!T4)</f>
        <v/>
      </c>
      <c r="I18" s="92"/>
      <c r="J18" s="92"/>
      <c r="K18" s="94" t="str">
        <f>IF(加工!U4=0,"",加工!V4)</f>
        <v/>
      </c>
      <c r="L18" s="94"/>
      <c r="M18" s="88" t="str">
        <f>IF(加工!U4=0,"",加工!W4)</f>
        <v/>
      </c>
      <c r="N18" s="88"/>
      <c r="O18" s="10" t="str">
        <f>IF(加工!U4=0,"",加工!X4)</f>
        <v/>
      </c>
      <c r="Q18" s="66" t="str">
        <f>IF(加工!P4=0,"",加工!P4)</f>
        <v/>
      </c>
      <c r="R18" s="67" t="str">
        <f t="shared" si="1"/>
        <v/>
      </c>
      <c r="S18" s="68" t="str">
        <f>IF(加工!S4=0,CONCATENATE("(",R18,")"),加工!P4)</f>
        <v>()</v>
      </c>
    </row>
    <row r="19" spans="1:19" ht="24.95" customHeight="1" x14ac:dyDescent="0.15">
      <c r="A19" s="89" t="str">
        <f t="shared" si="0"/>
        <v/>
      </c>
      <c r="B19" s="90"/>
      <c r="C19" s="91" t="str">
        <f>IF(加工!S5=0,"",加工!S5)</f>
        <v/>
      </c>
      <c r="D19" s="92"/>
      <c r="E19" s="92"/>
      <c r="F19" s="92"/>
      <c r="G19" s="93"/>
      <c r="H19" s="92" t="str">
        <f>IF(加工!S5=0,"",加工!T5)</f>
        <v/>
      </c>
      <c r="I19" s="92"/>
      <c r="J19" s="92"/>
      <c r="K19" s="94" t="str">
        <f>IF(加工!U5=0,"",加工!V5)</f>
        <v/>
      </c>
      <c r="L19" s="94"/>
      <c r="M19" s="88" t="str">
        <f>IF(加工!U5=0,"",加工!W5)</f>
        <v/>
      </c>
      <c r="N19" s="88"/>
      <c r="O19" s="10" t="str">
        <f>IF(加工!U5=0,"",加工!X5)</f>
        <v/>
      </c>
      <c r="Q19" s="66" t="str">
        <f>IF(加工!P5=0,"",加工!P5)</f>
        <v/>
      </c>
      <c r="R19" s="67" t="str">
        <f t="shared" si="1"/>
        <v/>
      </c>
      <c r="S19" s="68" t="str">
        <f>IF(加工!S5=0,CONCATENATE("(",R19,")"),加工!P5)</f>
        <v>()</v>
      </c>
    </row>
    <row r="20" spans="1:19" ht="24.95" customHeight="1" x14ac:dyDescent="0.15">
      <c r="A20" s="89" t="str">
        <f t="shared" si="0"/>
        <v/>
      </c>
      <c r="B20" s="90"/>
      <c r="C20" s="91" t="str">
        <f>IF(加工!S6=0,"",加工!S6)</f>
        <v/>
      </c>
      <c r="D20" s="92"/>
      <c r="E20" s="92"/>
      <c r="F20" s="92"/>
      <c r="G20" s="93"/>
      <c r="H20" s="92" t="str">
        <f>IF(加工!S6=0,"",加工!T6)</f>
        <v/>
      </c>
      <c r="I20" s="92"/>
      <c r="J20" s="92"/>
      <c r="K20" s="94" t="str">
        <f>IF(加工!U6=0,"",加工!V6)</f>
        <v/>
      </c>
      <c r="L20" s="94"/>
      <c r="M20" s="88" t="str">
        <f>IF(加工!U6=0,"",加工!W6)</f>
        <v/>
      </c>
      <c r="N20" s="88"/>
      <c r="O20" s="10" t="str">
        <f>IF(加工!U6=0,"",加工!X6)</f>
        <v/>
      </c>
      <c r="Q20" s="66" t="str">
        <f>IF(加工!P6=0,"",加工!P6)</f>
        <v/>
      </c>
      <c r="R20" s="67" t="str">
        <f t="shared" si="1"/>
        <v/>
      </c>
      <c r="S20" s="68" t="str">
        <f>IF(加工!S6=0,CONCATENATE("(",R20,")"),加工!P6)</f>
        <v>()</v>
      </c>
    </row>
    <row r="21" spans="1:19" ht="24.95" customHeight="1" x14ac:dyDescent="0.15">
      <c r="A21" s="89" t="str">
        <f t="shared" si="0"/>
        <v/>
      </c>
      <c r="B21" s="90"/>
      <c r="C21" s="91" t="str">
        <f>IF(加工!S7=0,"",加工!S7)</f>
        <v/>
      </c>
      <c r="D21" s="92"/>
      <c r="E21" s="92"/>
      <c r="F21" s="92"/>
      <c r="G21" s="93"/>
      <c r="H21" s="92" t="str">
        <f>IF(加工!S7=0,"",加工!T7)</f>
        <v/>
      </c>
      <c r="I21" s="92"/>
      <c r="J21" s="92"/>
      <c r="K21" s="94" t="str">
        <f>IF(加工!U7=0,"",加工!V7)</f>
        <v/>
      </c>
      <c r="L21" s="94"/>
      <c r="M21" s="88" t="str">
        <f>IF(加工!U7=0,"",加工!W7)</f>
        <v/>
      </c>
      <c r="N21" s="88"/>
      <c r="O21" s="10" t="str">
        <f>IF(加工!U7=0,"",加工!X7)</f>
        <v/>
      </c>
      <c r="Q21" s="66" t="str">
        <f>IF(加工!P7=0,"",加工!P7)</f>
        <v/>
      </c>
      <c r="R21" s="67" t="str">
        <f t="shared" si="1"/>
        <v/>
      </c>
      <c r="S21" s="68" t="str">
        <f>IF(加工!S7=0,CONCATENATE("(",R21,")"),加工!P7)</f>
        <v>()</v>
      </c>
    </row>
    <row r="22" spans="1:19" ht="24.95" customHeight="1" x14ac:dyDescent="0.15">
      <c r="A22" s="89" t="str">
        <f t="shared" si="0"/>
        <v/>
      </c>
      <c r="B22" s="90"/>
      <c r="C22" s="91" t="str">
        <f>IF(加工!S8=0,"",加工!S8)</f>
        <v/>
      </c>
      <c r="D22" s="92"/>
      <c r="E22" s="92"/>
      <c r="F22" s="92"/>
      <c r="G22" s="93"/>
      <c r="H22" s="92" t="str">
        <f>IF(加工!S8=0,"",加工!T8)</f>
        <v/>
      </c>
      <c r="I22" s="92"/>
      <c r="J22" s="92"/>
      <c r="K22" s="94" t="str">
        <f>IF(加工!U8=0,"",加工!V8)</f>
        <v/>
      </c>
      <c r="L22" s="94"/>
      <c r="M22" s="88" t="str">
        <f>IF(加工!U8=0,"",加工!W8)</f>
        <v/>
      </c>
      <c r="N22" s="88"/>
      <c r="O22" s="10" t="str">
        <f>IF(加工!U8=0,"",加工!X8)</f>
        <v/>
      </c>
      <c r="Q22" s="66" t="str">
        <f>IF(加工!P8=0,"",加工!P8)</f>
        <v/>
      </c>
      <c r="R22" s="67" t="str">
        <f t="shared" si="1"/>
        <v/>
      </c>
      <c r="S22" s="68" t="str">
        <f>IF(加工!S8=0,CONCATENATE("(",R22,")"),加工!P8)</f>
        <v>()</v>
      </c>
    </row>
    <row r="23" spans="1:19" ht="24.95" customHeight="1" x14ac:dyDescent="0.15">
      <c r="A23" s="89" t="str">
        <f t="shared" si="0"/>
        <v/>
      </c>
      <c r="B23" s="90"/>
      <c r="C23" s="91" t="str">
        <f>IF(加工!S9=0,"",加工!S9)</f>
        <v/>
      </c>
      <c r="D23" s="92"/>
      <c r="E23" s="92"/>
      <c r="F23" s="92"/>
      <c r="G23" s="93"/>
      <c r="H23" s="92" t="str">
        <f>IF(加工!S9=0,"",加工!T9)</f>
        <v/>
      </c>
      <c r="I23" s="92"/>
      <c r="J23" s="92"/>
      <c r="K23" s="94" t="str">
        <f>IF(加工!U9=0,"",加工!V9)</f>
        <v/>
      </c>
      <c r="L23" s="94"/>
      <c r="M23" s="88" t="str">
        <f>IF(加工!U9=0,"",加工!W9)</f>
        <v/>
      </c>
      <c r="N23" s="88"/>
      <c r="O23" s="10" t="str">
        <f>IF(加工!U9=0,"",加工!X9)</f>
        <v/>
      </c>
      <c r="Q23" s="66" t="str">
        <f>IF(加工!P9=0,"",加工!P9)</f>
        <v/>
      </c>
      <c r="R23" s="67" t="str">
        <f t="shared" si="1"/>
        <v/>
      </c>
      <c r="S23" s="68" t="str">
        <f>IF(加工!S9=0,CONCATENATE("(",R23,")"),加工!P9)</f>
        <v>()</v>
      </c>
    </row>
    <row r="24" spans="1:19" ht="24.95" customHeight="1" x14ac:dyDescent="0.15">
      <c r="A24" s="89" t="str">
        <f t="shared" si="0"/>
        <v/>
      </c>
      <c r="B24" s="90"/>
      <c r="C24" s="91" t="str">
        <f>IF(加工!S10=0,"",加工!S10)</f>
        <v/>
      </c>
      <c r="D24" s="92"/>
      <c r="E24" s="92"/>
      <c r="F24" s="92"/>
      <c r="G24" s="93"/>
      <c r="H24" s="92" t="str">
        <f>IF(加工!S10=0,"",加工!T10)</f>
        <v/>
      </c>
      <c r="I24" s="92"/>
      <c r="J24" s="92"/>
      <c r="K24" s="94" t="str">
        <f>IF(加工!U10=0,"",加工!V10)</f>
        <v/>
      </c>
      <c r="L24" s="94"/>
      <c r="M24" s="88" t="str">
        <f>IF(加工!U10=0,"",加工!W10)</f>
        <v/>
      </c>
      <c r="N24" s="88"/>
      <c r="O24" s="10" t="str">
        <f>IF(加工!U10=0,"",加工!X10)</f>
        <v/>
      </c>
      <c r="Q24" s="66" t="str">
        <f>IF(加工!P10=0,"",加工!P10)</f>
        <v/>
      </c>
      <c r="R24" s="67" t="str">
        <f t="shared" si="1"/>
        <v/>
      </c>
      <c r="S24" s="68" t="str">
        <f>IF(加工!S10=0,CONCATENATE("(",R24,")"),加工!P10)</f>
        <v>()</v>
      </c>
    </row>
    <row r="25" spans="1:19" ht="24.95" customHeight="1" x14ac:dyDescent="0.15">
      <c r="A25" s="89" t="str">
        <f t="shared" si="0"/>
        <v/>
      </c>
      <c r="B25" s="90"/>
      <c r="C25" s="91" t="str">
        <f>IF(加工!S11=0,"",加工!S11)</f>
        <v/>
      </c>
      <c r="D25" s="92"/>
      <c r="E25" s="92"/>
      <c r="F25" s="92"/>
      <c r="G25" s="93"/>
      <c r="H25" s="92" t="str">
        <f>IF(加工!S11=0,"",加工!T11)</f>
        <v/>
      </c>
      <c r="I25" s="92"/>
      <c r="J25" s="92"/>
      <c r="K25" s="94" t="str">
        <f>IF(加工!U11=0,"",加工!V11)</f>
        <v/>
      </c>
      <c r="L25" s="94"/>
      <c r="M25" s="88" t="str">
        <f>IF(加工!U11=0,"",加工!W11)</f>
        <v/>
      </c>
      <c r="N25" s="88"/>
      <c r="O25" s="10" t="str">
        <f>IF(加工!U11=0,"",加工!X11)</f>
        <v/>
      </c>
      <c r="Q25" s="66" t="str">
        <f>IF(加工!P11=0,"",加工!P11)</f>
        <v/>
      </c>
      <c r="R25" s="67" t="str">
        <f t="shared" si="1"/>
        <v/>
      </c>
      <c r="S25" s="68" t="str">
        <f>IF(加工!S11=0,CONCATENATE("(",R25,")"),加工!P11)</f>
        <v>()</v>
      </c>
    </row>
    <row r="26" spans="1:19" ht="24.95" customHeight="1" x14ac:dyDescent="0.15">
      <c r="A26" s="89" t="str">
        <f t="shared" si="0"/>
        <v/>
      </c>
      <c r="B26" s="90"/>
      <c r="C26" s="91" t="str">
        <f>IF(加工!S12=0,"",加工!S12)</f>
        <v/>
      </c>
      <c r="D26" s="92"/>
      <c r="E26" s="92"/>
      <c r="F26" s="92"/>
      <c r="G26" s="93"/>
      <c r="H26" s="92" t="str">
        <f>IF(加工!S12=0,"",加工!T12)</f>
        <v/>
      </c>
      <c r="I26" s="92"/>
      <c r="J26" s="92"/>
      <c r="K26" s="94" t="str">
        <f>IF(加工!U12=0,"",加工!V12)</f>
        <v/>
      </c>
      <c r="L26" s="94"/>
      <c r="M26" s="88" t="str">
        <f>IF(加工!U12=0,"",加工!W12)</f>
        <v/>
      </c>
      <c r="N26" s="88"/>
      <c r="O26" s="10" t="str">
        <f>IF(加工!U12=0,"",加工!X12)</f>
        <v/>
      </c>
      <c r="Q26" s="66" t="str">
        <f>IF(加工!P12=0,"",加工!P12)</f>
        <v/>
      </c>
      <c r="R26" s="67" t="str">
        <f t="shared" si="1"/>
        <v/>
      </c>
      <c r="S26" s="68" t="str">
        <f>IF(加工!S12=0,CONCATENATE("(",R26,")"),加工!P12)</f>
        <v>()</v>
      </c>
    </row>
    <row r="27" spans="1:19" ht="24.95" hidden="1" customHeight="1" x14ac:dyDescent="0.15">
      <c r="A27" s="89" t="str">
        <f t="shared" si="0"/>
        <v/>
      </c>
      <c r="B27" s="90"/>
      <c r="C27" s="91" t="str">
        <f>IF(加工!S13=0,"",加工!S13)</f>
        <v/>
      </c>
      <c r="D27" s="92"/>
      <c r="E27" s="92"/>
      <c r="F27" s="92"/>
      <c r="G27" s="93"/>
      <c r="H27" s="92" t="str">
        <f>IF(加工!S13=0,"",加工!T13)</f>
        <v/>
      </c>
      <c r="I27" s="92"/>
      <c r="J27" s="92"/>
      <c r="K27" s="94" t="str">
        <f>IF(加工!U13=0,"",加工!V13)</f>
        <v/>
      </c>
      <c r="L27" s="94"/>
      <c r="M27" s="88" t="str">
        <f>IF(加工!U13=0,"",加工!W13)</f>
        <v/>
      </c>
      <c r="N27" s="88"/>
      <c r="O27" s="10" t="str">
        <f>IF(加工!U13=0,"",加工!X13)</f>
        <v/>
      </c>
      <c r="Q27" s="66" t="str">
        <f>IF(加工!P13=0,"",加工!P13)</f>
        <v/>
      </c>
      <c r="R27" s="67" t="str">
        <f t="shared" si="1"/>
        <v/>
      </c>
      <c r="S27" s="68" t="str">
        <f>IF(加工!S13=0,CONCATENATE("(",R27,")"),加工!P13)</f>
        <v>()</v>
      </c>
    </row>
    <row r="28" spans="1:19" ht="24.95" hidden="1" customHeight="1" x14ac:dyDescent="0.15">
      <c r="A28" s="89" t="str">
        <f t="shared" si="0"/>
        <v/>
      </c>
      <c r="B28" s="90"/>
      <c r="C28" s="91" t="str">
        <f>IF(加工!S14=0,"",加工!S14)</f>
        <v/>
      </c>
      <c r="D28" s="92"/>
      <c r="E28" s="92"/>
      <c r="F28" s="92"/>
      <c r="G28" s="93"/>
      <c r="H28" s="92" t="str">
        <f>IF(加工!S14=0,"",加工!T14)</f>
        <v/>
      </c>
      <c r="I28" s="92"/>
      <c r="J28" s="92"/>
      <c r="K28" s="94" t="str">
        <f>IF(加工!U14=0,"",加工!V14)</f>
        <v/>
      </c>
      <c r="L28" s="94"/>
      <c r="M28" s="88" t="str">
        <f>IF(加工!U14=0,"",加工!W14)</f>
        <v/>
      </c>
      <c r="N28" s="88"/>
      <c r="O28" s="10" t="str">
        <f>IF(加工!U14=0,"",加工!X14)</f>
        <v/>
      </c>
      <c r="Q28" s="66" t="str">
        <f>IF(加工!P14=0,"",加工!P14)</f>
        <v/>
      </c>
      <c r="R28" s="67" t="str">
        <f t="shared" si="1"/>
        <v/>
      </c>
      <c r="S28" s="68" t="str">
        <f>IF(加工!S14=0,CONCATENATE("(",R28,")"),加工!P14)</f>
        <v>()</v>
      </c>
    </row>
    <row r="29" spans="1:19" ht="24.95" hidden="1" customHeight="1" x14ac:dyDescent="0.15">
      <c r="A29" s="89" t="str">
        <f t="shared" si="0"/>
        <v/>
      </c>
      <c r="B29" s="90"/>
      <c r="C29" s="91" t="str">
        <f>IF(加工!S15=0,"",加工!S15)</f>
        <v/>
      </c>
      <c r="D29" s="92"/>
      <c r="E29" s="92"/>
      <c r="F29" s="92"/>
      <c r="G29" s="93"/>
      <c r="H29" s="92" t="str">
        <f>IF(加工!S15=0,"",加工!T15)</f>
        <v/>
      </c>
      <c r="I29" s="92"/>
      <c r="J29" s="92"/>
      <c r="K29" s="94" t="str">
        <f>IF(加工!U15=0,"",加工!V15)</f>
        <v/>
      </c>
      <c r="L29" s="94"/>
      <c r="M29" s="88" t="str">
        <f>IF(加工!U15=0,"",加工!W15)</f>
        <v/>
      </c>
      <c r="N29" s="88"/>
      <c r="O29" s="10" t="str">
        <f>IF(加工!U15=0,"",加工!X15)</f>
        <v/>
      </c>
      <c r="Q29" s="66" t="str">
        <f>IF(加工!P15=0,"",加工!P15)</f>
        <v/>
      </c>
      <c r="R29" s="67" t="str">
        <f t="shared" si="1"/>
        <v/>
      </c>
      <c r="S29" s="68" t="str">
        <f>IF(加工!S15=0,CONCATENATE("(",R29,")"),加工!P15)</f>
        <v>()</v>
      </c>
    </row>
    <row r="30" spans="1:19" ht="24.95" hidden="1" customHeight="1" x14ac:dyDescent="0.15">
      <c r="A30" s="89" t="str">
        <f t="shared" si="0"/>
        <v/>
      </c>
      <c r="B30" s="90"/>
      <c r="C30" s="91" t="str">
        <f>IF(加工!S16=0,"",加工!S16)</f>
        <v/>
      </c>
      <c r="D30" s="92"/>
      <c r="E30" s="92"/>
      <c r="F30" s="92"/>
      <c r="G30" s="93"/>
      <c r="H30" s="92" t="str">
        <f>IF(加工!S16=0,"",加工!T16)</f>
        <v/>
      </c>
      <c r="I30" s="92"/>
      <c r="J30" s="92"/>
      <c r="K30" s="94" t="str">
        <f>IF(加工!U16=0,"",加工!V16)</f>
        <v/>
      </c>
      <c r="L30" s="94"/>
      <c r="M30" s="88" t="str">
        <f>IF(加工!U16=0,"",加工!W16)</f>
        <v/>
      </c>
      <c r="N30" s="88"/>
      <c r="O30" s="10" t="str">
        <f>IF(加工!U16=0,"",加工!X16)</f>
        <v/>
      </c>
      <c r="Q30" s="66" t="str">
        <f>IF(加工!P16=0,"",加工!P16)</f>
        <v/>
      </c>
      <c r="R30" s="67" t="str">
        <f t="shared" si="1"/>
        <v/>
      </c>
      <c r="S30" s="68" t="str">
        <f>IF(加工!S16=0,CONCATENATE("(",R30,")"),加工!P16)</f>
        <v>()</v>
      </c>
    </row>
    <row r="31" spans="1:19" ht="24.95" hidden="1" customHeight="1" x14ac:dyDescent="0.15">
      <c r="A31" s="89" t="str">
        <f t="shared" ref="A31:A94" si="2">IF(S31="()","",S31)</f>
        <v/>
      </c>
      <c r="B31" s="90"/>
      <c r="C31" s="91" t="str">
        <f>IF(加工!S17=0,"",加工!S17)</f>
        <v/>
      </c>
      <c r="D31" s="92"/>
      <c r="E31" s="92"/>
      <c r="F31" s="92"/>
      <c r="G31" s="93"/>
      <c r="H31" s="92" t="str">
        <f>IF(加工!S17=0,"",加工!T17)</f>
        <v/>
      </c>
      <c r="I31" s="92"/>
      <c r="J31" s="92"/>
      <c r="K31" s="94" t="str">
        <f>IF(加工!U17=0,"",加工!V17)</f>
        <v/>
      </c>
      <c r="L31" s="94"/>
      <c r="M31" s="88" t="str">
        <f>IF(加工!U17=0,"",加工!W17)</f>
        <v/>
      </c>
      <c r="N31" s="88"/>
      <c r="O31" s="10" t="str">
        <f>IF(加工!U17=0,"",加工!X17)</f>
        <v/>
      </c>
      <c r="Q31" s="66" t="str">
        <f>IF(加工!P17=0,"",加工!P17)</f>
        <v/>
      </c>
      <c r="R31" s="67" t="str">
        <f t="shared" si="1"/>
        <v/>
      </c>
      <c r="S31" s="68" t="str">
        <f>IF(加工!S17=0,CONCATENATE("(",R31,")"),加工!P17)</f>
        <v>()</v>
      </c>
    </row>
    <row r="32" spans="1:19" ht="24.95" hidden="1" customHeight="1" x14ac:dyDescent="0.15">
      <c r="A32" s="89" t="str">
        <f t="shared" si="2"/>
        <v/>
      </c>
      <c r="B32" s="90"/>
      <c r="C32" s="91" t="str">
        <f>IF(加工!S18=0,"",加工!S18)</f>
        <v/>
      </c>
      <c r="D32" s="92"/>
      <c r="E32" s="92"/>
      <c r="F32" s="92"/>
      <c r="G32" s="93"/>
      <c r="H32" s="92" t="str">
        <f>IF(加工!S18=0,"",加工!T18)</f>
        <v/>
      </c>
      <c r="I32" s="92"/>
      <c r="J32" s="92"/>
      <c r="K32" s="94" t="str">
        <f>IF(加工!U18=0,"",加工!V18)</f>
        <v/>
      </c>
      <c r="L32" s="94"/>
      <c r="M32" s="88" t="str">
        <f>IF(加工!U18=0,"",加工!W18)</f>
        <v/>
      </c>
      <c r="N32" s="88"/>
      <c r="O32" s="10" t="str">
        <f>IF(加工!U18=0,"",加工!X18)</f>
        <v/>
      </c>
      <c r="Q32" s="66" t="str">
        <f>IF(加工!P18=0,"",加工!P18)</f>
        <v/>
      </c>
      <c r="R32" s="67" t="str">
        <f t="shared" si="1"/>
        <v/>
      </c>
      <c r="S32" s="68" t="str">
        <f>IF(加工!S18=0,CONCATENATE("(",R32,")"),加工!P18)</f>
        <v>()</v>
      </c>
    </row>
    <row r="33" spans="1:19" ht="24.95" hidden="1" customHeight="1" x14ac:dyDescent="0.15">
      <c r="A33" s="89" t="str">
        <f t="shared" si="2"/>
        <v/>
      </c>
      <c r="B33" s="90"/>
      <c r="C33" s="91" t="str">
        <f>IF(加工!S19=0,"",加工!S19)</f>
        <v/>
      </c>
      <c r="D33" s="92"/>
      <c r="E33" s="92"/>
      <c r="F33" s="92"/>
      <c r="G33" s="93"/>
      <c r="H33" s="92" t="str">
        <f>IF(加工!S19=0,"",加工!T19)</f>
        <v/>
      </c>
      <c r="I33" s="92"/>
      <c r="J33" s="92"/>
      <c r="K33" s="94" t="str">
        <f>IF(加工!U19=0,"",加工!V19)</f>
        <v/>
      </c>
      <c r="L33" s="94"/>
      <c r="M33" s="88" t="str">
        <f>IF(加工!U19=0,"",加工!W19)</f>
        <v/>
      </c>
      <c r="N33" s="88"/>
      <c r="O33" s="10" t="str">
        <f>IF(加工!U19=0,"",加工!X19)</f>
        <v/>
      </c>
      <c r="Q33" s="66" t="str">
        <f>IF(加工!P19=0,"",加工!P19)</f>
        <v/>
      </c>
      <c r="R33" s="67" t="str">
        <f t="shared" si="1"/>
        <v/>
      </c>
      <c r="S33" s="68" t="str">
        <f>IF(加工!S19=0,CONCATENATE("(",R33,")"),加工!P19)</f>
        <v>()</v>
      </c>
    </row>
    <row r="34" spans="1:19" ht="24.95" hidden="1" customHeight="1" x14ac:dyDescent="0.15">
      <c r="A34" s="89" t="str">
        <f t="shared" si="2"/>
        <v/>
      </c>
      <c r="B34" s="90"/>
      <c r="C34" s="91" t="str">
        <f>IF(加工!S20=0,"",加工!S20)</f>
        <v/>
      </c>
      <c r="D34" s="92"/>
      <c r="E34" s="92"/>
      <c r="F34" s="92"/>
      <c r="G34" s="93"/>
      <c r="H34" s="92" t="str">
        <f>IF(加工!S20=0,"",加工!T20)</f>
        <v/>
      </c>
      <c r="I34" s="92"/>
      <c r="J34" s="92"/>
      <c r="K34" s="94" t="str">
        <f>IF(加工!U20=0,"",加工!V20)</f>
        <v/>
      </c>
      <c r="L34" s="94"/>
      <c r="M34" s="88" t="str">
        <f>IF(加工!U20=0,"",加工!W20)</f>
        <v/>
      </c>
      <c r="N34" s="88"/>
      <c r="O34" s="10" t="str">
        <f>IF(加工!U20=0,"",加工!X20)</f>
        <v/>
      </c>
      <c r="Q34" s="66" t="str">
        <f>IF(加工!P20=0,"",加工!P20)</f>
        <v/>
      </c>
      <c r="R34" s="67" t="str">
        <f t="shared" si="1"/>
        <v/>
      </c>
      <c r="S34" s="68" t="str">
        <f>IF(加工!S20=0,CONCATENATE("(",R34,")"),加工!P20)</f>
        <v>()</v>
      </c>
    </row>
    <row r="35" spans="1:19" ht="24.95" hidden="1" customHeight="1" x14ac:dyDescent="0.15">
      <c r="A35" s="89" t="str">
        <f t="shared" si="2"/>
        <v/>
      </c>
      <c r="B35" s="90"/>
      <c r="C35" s="91" t="str">
        <f>IF(加工!S21=0,"",加工!S21)</f>
        <v/>
      </c>
      <c r="D35" s="92"/>
      <c r="E35" s="92"/>
      <c r="F35" s="92"/>
      <c r="G35" s="93"/>
      <c r="H35" s="92" t="str">
        <f>IF(加工!S21=0,"",加工!T21)</f>
        <v/>
      </c>
      <c r="I35" s="92"/>
      <c r="J35" s="92"/>
      <c r="K35" s="94" t="str">
        <f>IF(加工!U21=0,"",加工!V21)</f>
        <v/>
      </c>
      <c r="L35" s="94"/>
      <c r="M35" s="88" t="str">
        <f>IF(加工!U21=0,"",加工!W21)</f>
        <v/>
      </c>
      <c r="N35" s="88"/>
      <c r="O35" s="10" t="str">
        <f>IF(加工!U21=0,"",加工!X21)</f>
        <v/>
      </c>
      <c r="Q35" s="66" t="str">
        <f>IF(加工!P21=0,"",加工!P21)</f>
        <v/>
      </c>
      <c r="R35" s="67" t="str">
        <f t="shared" si="1"/>
        <v/>
      </c>
      <c r="S35" s="68" t="str">
        <f>IF(加工!S21=0,CONCATENATE("(",R35,")"),加工!P21)</f>
        <v>()</v>
      </c>
    </row>
    <row r="36" spans="1:19" ht="24.95" hidden="1" customHeight="1" x14ac:dyDescent="0.15">
      <c r="A36" s="89" t="str">
        <f t="shared" si="2"/>
        <v/>
      </c>
      <c r="B36" s="90"/>
      <c r="C36" s="91" t="str">
        <f>IF(加工!S22=0,"",加工!S22)</f>
        <v/>
      </c>
      <c r="D36" s="92"/>
      <c r="E36" s="92"/>
      <c r="F36" s="92"/>
      <c r="G36" s="93"/>
      <c r="H36" s="92" t="str">
        <f>IF(加工!S22=0,"",加工!T22)</f>
        <v/>
      </c>
      <c r="I36" s="92"/>
      <c r="J36" s="92"/>
      <c r="K36" s="94" t="str">
        <f>IF(加工!U22=0,"",加工!V22)</f>
        <v/>
      </c>
      <c r="L36" s="94"/>
      <c r="M36" s="88" t="str">
        <f>IF(加工!U22=0,"",加工!W22)</f>
        <v/>
      </c>
      <c r="N36" s="88"/>
      <c r="O36" s="10" t="str">
        <f>IF(加工!U22=0,"",加工!X22)</f>
        <v/>
      </c>
      <c r="Q36" s="66" t="str">
        <f>IF(加工!P22=0,"",加工!P22)</f>
        <v/>
      </c>
      <c r="R36" s="67" t="str">
        <f t="shared" si="1"/>
        <v/>
      </c>
      <c r="S36" s="68" t="str">
        <f>IF(加工!S22=0,CONCATENATE("(",R36,")"),加工!P22)</f>
        <v>()</v>
      </c>
    </row>
    <row r="37" spans="1:19" ht="24.95" hidden="1" customHeight="1" x14ac:dyDescent="0.15">
      <c r="A37" s="89" t="str">
        <f t="shared" si="2"/>
        <v/>
      </c>
      <c r="B37" s="90"/>
      <c r="C37" s="91" t="str">
        <f>IF(加工!S23=0,"",加工!S23)</f>
        <v/>
      </c>
      <c r="D37" s="92"/>
      <c r="E37" s="92"/>
      <c r="F37" s="92"/>
      <c r="G37" s="93"/>
      <c r="H37" s="92" t="str">
        <f>IF(加工!S23=0,"",加工!T23)</f>
        <v/>
      </c>
      <c r="I37" s="92"/>
      <c r="J37" s="92"/>
      <c r="K37" s="94" t="str">
        <f>IF(加工!U23=0,"",加工!V23)</f>
        <v/>
      </c>
      <c r="L37" s="94"/>
      <c r="M37" s="88" t="str">
        <f>IF(加工!U23=0,"",加工!W23)</f>
        <v/>
      </c>
      <c r="N37" s="88"/>
      <c r="O37" s="10" t="str">
        <f>IF(加工!U23=0,"",加工!X23)</f>
        <v/>
      </c>
      <c r="Q37" s="66" t="str">
        <f>IF(加工!P23=0,"",加工!P23)</f>
        <v/>
      </c>
      <c r="R37" s="67" t="str">
        <f t="shared" si="1"/>
        <v/>
      </c>
      <c r="S37" s="68" t="str">
        <f>IF(加工!S23=0,CONCATENATE("(",R37,")"),加工!P23)</f>
        <v>()</v>
      </c>
    </row>
    <row r="38" spans="1:19" ht="24.95" hidden="1" customHeight="1" x14ac:dyDescent="0.15">
      <c r="A38" s="89" t="str">
        <f t="shared" si="2"/>
        <v/>
      </c>
      <c r="B38" s="90"/>
      <c r="C38" s="91" t="str">
        <f>IF(加工!S24=0,"",加工!S24)</f>
        <v/>
      </c>
      <c r="D38" s="92"/>
      <c r="E38" s="92"/>
      <c r="F38" s="92"/>
      <c r="G38" s="93"/>
      <c r="H38" s="92" t="str">
        <f>IF(加工!S24=0,"",加工!T24)</f>
        <v/>
      </c>
      <c r="I38" s="92"/>
      <c r="J38" s="92"/>
      <c r="K38" s="94" t="str">
        <f>IF(加工!U24=0,"",加工!V24)</f>
        <v/>
      </c>
      <c r="L38" s="94"/>
      <c r="M38" s="88" t="str">
        <f>IF(加工!U24=0,"",加工!W24)</f>
        <v/>
      </c>
      <c r="N38" s="88"/>
      <c r="O38" s="10" t="str">
        <f>IF(加工!U24=0,"",加工!X24)</f>
        <v/>
      </c>
      <c r="Q38" s="66" t="str">
        <f>IF(加工!P24=0,"",加工!P24)</f>
        <v/>
      </c>
      <c r="R38" s="67" t="str">
        <f t="shared" si="1"/>
        <v/>
      </c>
      <c r="S38" s="68" t="str">
        <f>IF(加工!S24=0,CONCATENATE("(",R38,")"),加工!P24)</f>
        <v>()</v>
      </c>
    </row>
    <row r="39" spans="1:19" ht="24.95" hidden="1" customHeight="1" x14ac:dyDescent="0.15">
      <c r="A39" s="89" t="str">
        <f t="shared" si="2"/>
        <v/>
      </c>
      <c r="B39" s="90"/>
      <c r="C39" s="91" t="str">
        <f>IF(加工!S25=0,"",加工!S25)</f>
        <v/>
      </c>
      <c r="D39" s="92"/>
      <c r="E39" s="92"/>
      <c r="F39" s="92"/>
      <c r="G39" s="93"/>
      <c r="H39" s="92" t="str">
        <f>IF(加工!S25=0,"",加工!T25)</f>
        <v/>
      </c>
      <c r="I39" s="92"/>
      <c r="J39" s="92"/>
      <c r="K39" s="94" t="str">
        <f>IF(加工!U25=0,"",加工!V25)</f>
        <v/>
      </c>
      <c r="L39" s="94"/>
      <c r="M39" s="88" t="str">
        <f>IF(加工!U25=0,"",加工!W25)</f>
        <v/>
      </c>
      <c r="N39" s="88"/>
      <c r="O39" s="10" t="str">
        <f>IF(加工!U25=0,"",加工!X25)</f>
        <v/>
      </c>
      <c r="Q39" s="66" t="str">
        <f>IF(加工!P25=0,"",加工!P25)</f>
        <v/>
      </c>
      <c r="R39" s="67" t="str">
        <f t="shared" si="1"/>
        <v/>
      </c>
      <c r="S39" s="68" t="str">
        <f>IF(加工!S25=0,CONCATENATE("(",R39,")"),加工!P25)</f>
        <v>()</v>
      </c>
    </row>
    <row r="40" spans="1:19" ht="24.95" hidden="1" customHeight="1" x14ac:dyDescent="0.15">
      <c r="A40" s="89" t="str">
        <f t="shared" si="2"/>
        <v/>
      </c>
      <c r="B40" s="90"/>
      <c r="C40" s="91" t="str">
        <f>IF(加工!S26=0,"",加工!S26)</f>
        <v/>
      </c>
      <c r="D40" s="92"/>
      <c r="E40" s="92"/>
      <c r="F40" s="92"/>
      <c r="G40" s="93"/>
      <c r="H40" s="92" t="str">
        <f>IF(加工!S26=0,"",加工!T26)</f>
        <v/>
      </c>
      <c r="I40" s="92"/>
      <c r="J40" s="92"/>
      <c r="K40" s="94" t="str">
        <f>IF(加工!U26=0,"",加工!V26)</f>
        <v/>
      </c>
      <c r="L40" s="94"/>
      <c r="M40" s="88" t="str">
        <f>IF(加工!U26=0,"",加工!W26)</f>
        <v/>
      </c>
      <c r="N40" s="88"/>
      <c r="O40" s="10" t="str">
        <f>IF(加工!U26=0,"",加工!X26)</f>
        <v/>
      </c>
      <c r="Q40" s="66" t="str">
        <f>IF(加工!P26=0,"",加工!P26)</f>
        <v/>
      </c>
      <c r="R40" s="67" t="str">
        <f t="shared" si="1"/>
        <v/>
      </c>
      <c r="S40" s="68" t="str">
        <f>IF(加工!S26=0,CONCATENATE("(",R40,")"),加工!P26)</f>
        <v>()</v>
      </c>
    </row>
    <row r="41" spans="1:19" ht="24.95" hidden="1" customHeight="1" x14ac:dyDescent="0.15">
      <c r="A41" s="89" t="str">
        <f t="shared" si="2"/>
        <v/>
      </c>
      <c r="B41" s="90"/>
      <c r="C41" s="91" t="str">
        <f>IF(加工!S27=0,"",加工!S27)</f>
        <v/>
      </c>
      <c r="D41" s="92"/>
      <c r="E41" s="92"/>
      <c r="F41" s="92"/>
      <c r="G41" s="93"/>
      <c r="H41" s="92" t="str">
        <f>IF(加工!S27=0,"",加工!T27)</f>
        <v/>
      </c>
      <c r="I41" s="92"/>
      <c r="J41" s="92"/>
      <c r="K41" s="94" t="str">
        <f>IF(加工!U27=0,"",加工!V27)</f>
        <v/>
      </c>
      <c r="L41" s="94"/>
      <c r="M41" s="88" t="str">
        <f>IF(加工!U27=0,"",加工!W27)</f>
        <v/>
      </c>
      <c r="N41" s="88"/>
      <c r="O41" s="10" t="str">
        <f>IF(加工!U27=0,"",加工!X27)</f>
        <v/>
      </c>
      <c r="Q41" s="66" t="str">
        <f>IF(加工!P27=0,"",加工!P27)</f>
        <v/>
      </c>
      <c r="R41" s="67" t="str">
        <f t="shared" si="1"/>
        <v/>
      </c>
      <c r="S41" s="68" t="str">
        <f>IF(加工!S27=0,CONCATENATE("(",R41,")"),加工!P27)</f>
        <v>()</v>
      </c>
    </row>
    <row r="42" spans="1:19" ht="24.95" hidden="1" customHeight="1" x14ac:dyDescent="0.15">
      <c r="A42" s="89" t="str">
        <f t="shared" si="2"/>
        <v/>
      </c>
      <c r="B42" s="90"/>
      <c r="C42" s="91" t="str">
        <f>IF(加工!S28=0,"",加工!S28)</f>
        <v/>
      </c>
      <c r="D42" s="92"/>
      <c r="E42" s="92"/>
      <c r="F42" s="92"/>
      <c r="G42" s="93"/>
      <c r="H42" s="92" t="str">
        <f>IF(加工!S28=0,"",加工!T28)</f>
        <v/>
      </c>
      <c r="I42" s="92"/>
      <c r="J42" s="92"/>
      <c r="K42" s="94" t="str">
        <f>IF(加工!U28=0,"",加工!V28)</f>
        <v/>
      </c>
      <c r="L42" s="94"/>
      <c r="M42" s="88" t="str">
        <f>IF(加工!U28=0,"",加工!W28)</f>
        <v/>
      </c>
      <c r="N42" s="88"/>
      <c r="O42" s="10" t="str">
        <f>IF(加工!U28=0,"",加工!X28)</f>
        <v/>
      </c>
      <c r="Q42" s="66" t="str">
        <f>IF(加工!P28=0,"",加工!P28)</f>
        <v/>
      </c>
      <c r="R42" s="67" t="str">
        <f t="shared" si="1"/>
        <v/>
      </c>
      <c r="S42" s="68" t="str">
        <f>IF(加工!S28=0,CONCATENATE("(",R42,")"),加工!P28)</f>
        <v>()</v>
      </c>
    </row>
    <row r="43" spans="1:19" ht="24.95" hidden="1" customHeight="1" x14ac:dyDescent="0.15">
      <c r="A43" s="89" t="str">
        <f t="shared" si="2"/>
        <v/>
      </c>
      <c r="B43" s="90"/>
      <c r="C43" s="91" t="str">
        <f>IF(加工!S29=0,"",加工!S29)</f>
        <v/>
      </c>
      <c r="D43" s="92"/>
      <c r="E43" s="92"/>
      <c r="F43" s="92"/>
      <c r="G43" s="93"/>
      <c r="H43" s="92" t="str">
        <f>IF(加工!S29=0,"",加工!T29)</f>
        <v/>
      </c>
      <c r="I43" s="92"/>
      <c r="J43" s="92"/>
      <c r="K43" s="94" t="str">
        <f>IF(加工!U29=0,"",加工!V29)</f>
        <v/>
      </c>
      <c r="L43" s="94"/>
      <c r="M43" s="88" t="str">
        <f>IF(加工!U29=0,"",加工!W29)</f>
        <v/>
      </c>
      <c r="N43" s="88"/>
      <c r="O43" s="10" t="str">
        <f>IF(加工!U29=0,"",加工!X29)</f>
        <v/>
      </c>
      <c r="Q43" s="66" t="str">
        <f>IF(加工!P29=0,"",加工!P29)</f>
        <v/>
      </c>
      <c r="R43" s="67" t="str">
        <f t="shared" si="1"/>
        <v/>
      </c>
      <c r="S43" s="68" t="str">
        <f>IF(加工!S29=0,CONCATENATE("(",R43,")"),加工!P29)</f>
        <v>()</v>
      </c>
    </row>
    <row r="44" spans="1:19" ht="24.95" hidden="1" customHeight="1" x14ac:dyDescent="0.15">
      <c r="A44" s="89" t="str">
        <f t="shared" si="2"/>
        <v/>
      </c>
      <c r="B44" s="90"/>
      <c r="C44" s="91" t="str">
        <f>IF(加工!S30=0,"",加工!S30)</f>
        <v/>
      </c>
      <c r="D44" s="92"/>
      <c r="E44" s="92"/>
      <c r="F44" s="92"/>
      <c r="G44" s="93"/>
      <c r="H44" s="92" t="str">
        <f>IF(加工!S30=0,"",加工!T30)</f>
        <v/>
      </c>
      <c r="I44" s="92"/>
      <c r="J44" s="92"/>
      <c r="K44" s="94" t="str">
        <f>IF(加工!U30=0,"",加工!V30)</f>
        <v/>
      </c>
      <c r="L44" s="94"/>
      <c r="M44" s="88" t="str">
        <f>IF(加工!U30=0,"",加工!W30)</f>
        <v/>
      </c>
      <c r="N44" s="88"/>
      <c r="O44" s="10" t="str">
        <f>IF(加工!U30=0,"",加工!X30)</f>
        <v/>
      </c>
      <c r="Q44" s="66" t="str">
        <f>IF(加工!P30=0,"",加工!P30)</f>
        <v/>
      </c>
      <c r="R44" s="67" t="str">
        <f t="shared" si="1"/>
        <v/>
      </c>
      <c r="S44" s="68" t="str">
        <f>IF(加工!S30=0,CONCATENATE("(",R44,")"),加工!P30)</f>
        <v>()</v>
      </c>
    </row>
    <row r="45" spans="1:19" ht="24.95" hidden="1" customHeight="1" x14ac:dyDescent="0.15">
      <c r="A45" s="89" t="str">
        <f t="shared" si="2"/>
        <v/>
      </c>
      <c r="B45" s="90"/>
      <c r="C45" s="91" t="str">
        <f>IF(加工!S31=0,"",加工!S31)</f>
        <v/>
      </c>
      <c r="D45" s="92"/>
      <c r="E45" s="92"/>
      <c r="F45" s="92"/>
      <c r="G45" s="93"/>
      <c r="H45" s="92" t="str">
        <f>IF(加工!S31=0,"",加工!T31)</f>
        <v/>
      </c>
      <c r="I45" s="92"/>
      <c r="J45" s="92"/>
      <c r="K45" s="94" t="str">
        <f>IF(加工!U31=0,"",加工!V31)</f>
        <v/>
      </c>
      <c r="L45" s="94"/>
      <c r="M45" s="88" t="str">
        <f>IF(加工!U31=0,"",加工!W31)</f>
        <v/>
      </c>
      <c r="N45" s="88"/>
      <c r="O45" s="10" t="str">
        <f>IF(加工!U31=0,"",加工!X31)</f>
        <v/>
      </c>
      <c r="Q45" s="66" t="str">
        <f>IF(加工!P31=0,"",加工!P31)</f>
        <v/>
      </c>
      <c r="R45" s="67" t="str">
        <f t="shared" si="1"/>
        <v/>
      </c>
      <c r="S45" s="68" t="str">
        <f>IF(加工!S31=0,CONCATENATE("(",R45,")"),加工!P31)</f>
        <v>()</v>
      </c>
    </row>
    <row r="46" spans="1:19" ht="24.95" hidden="1" customHeight="1" x14ac:dyDescent="0.15">
      <c r="A46" s="89" t="str">
        <f t="shared" si="2"/>
        <v/>
      </c>
      <c r="B46" s="90"/>
      <c r="C46" s="91" t="str">
        <f>IF(加工!S32=0,"",加工!S32)</f>
        <v/>
      </c>
      <c r="D46" s="92"/>
      <c r="E46" s="92"/>
      <c r="F46" s="92"/>
      <c r="G46" s="93"/>
      <c r="H46" s="92" t="str">
        <f>IF(加工!S32=0,"",加工!T32)</f>
        <v/>
      </c>
      <c r="I46" s="92"/>
      <c r="J46" s="92"/>
      <c r="K46" s="94" t="str">
        <f>IF(加工!U32=0,"",加工!V32)</f>
        <v/>
      </c>
      <c r="L46" s="94"/>
      <c r="M46" s="88" t="str">
        <f>IF(加工!U32=0,"",加工!W32)</f>
        <v/>
      </c>
      <c r="N46" s="88"/>
      <c r="O46" s="10" t="str">
        <f>IF(加工!U32=0,"",加工!X32)</f>
        <v/>
      </c>
      <c r="Q46" s="66" t="str">
        <f>IF(加工!P32=0,"",加工!P32)</f>
        <v/>
      </c>
      <c r="R46" s="67" t="str">
        <f t="shared" si="1"/>
        <v/>
      </c>
      <c r="S46" s="68" t="str">
        <f>IF(加工!S32=0,CONCATENATE("(",R46,")"),加工!P32)</f>
        <v>()</v>
      </c>
    </row>
    <row r="47" spans="1:19" ht="24.95" hidden="1" customHeight="1" x14ac:dyDescent="0.15">
      <c r="A47" s="89" t="str">
        <f t="shared" si="2"/>
        <v/>
      </c>
      <c r="B47" s="90"/>
      <c r="C47" s="91" t="str">
        <f>IF(加工!S33=0,"",加工!S33)</f>
        <v/>
      </c>
      <c r="D47" s="92"/>
      <c r="E47" s="92"/>
      <c r="F47" s="92"/>
      <c r="G47" s="93"/>
      <c r="H47" s="92" t="str">
        <f>IF(加工!S33=0,"",加工!T33)</f>
        <v/>
      </c>
      <c r="I47" s="92"/>
      <c r="J47" s="92"/>
      <c r="K47" s="94" t="str">
        <f>IF(加工!U33=0,"",加工!V33)</f>
        <v/>
      </c>
      <c r="L47" s="94"/>
      <c r="M47" s="88" t="str">
        <f>IF(加工!U33=0,"",加工!W33)</f>
        <v/>
      </c>
      <c r="N47" s="88"/>
      <c r="O47" s="10" t="str">
        <f>IF(加工!U33=0,"",加工!X33)</f>
        <v/>
      </c>
      <c r="Q47" s="66" t="str">
        <f>IF(加工!P33=0,"",加工!P33)</f>
        <v/>
      </c>
      <c r="R47" s="67" t="str">
        <f t="shared" si="1"/>
        <v/>
      </c>
      <c r="S47" s="68" t="str">
        <f>IF(加工!S33=0,CONCATENATE("(",R47,")"),加工!P33)</f>
        <v>()</v>
      </c>
    </row>
    <row r="48" spans="1:19" ht="24.95" hidden="1" customHeight="1" x14ac:dyDescent="0.15">
      <c r="A48" s="89" t="str">
        <f t="shared" si="2"/>
        <v/>
      </c>
      <c r="B48" s="90"/>
      <c r="C48" s="91" t="str">
        <f>IF(加工!S34=0,"",加工!S34)</f>
        <v/>
      </c>
      <c r="D48" s="92"/>
      <c r="E48" s="92"/>
      <c r="F48" s="92"/>
      <c r="G48" s="93"/>
      <c r="H48" s="92" t="str">
        <f>IF(加工!S34=0,"",加工!T34)</f>
        <v/>
      </c>
      <c r="I48" s="92"/>
      <c r="J48" s="92"/>
      <c r="K48" s="94" t="str">
        <f>IF(加工!U34=0,"",加工!V34)</f>
        <v/>
      </c>
      <c r="L48" s="94"/>
      <c r="M48" s="88" t="str">
        <f>IF(加工!U34=0,"",加工!W34)</f>
        <v/>
      </c>
      <c r="N48" s="88"/>
      <c r="O48" s="10" t="str">
        <f>IF(加工!U34=0,"",加工!X34)</f>
        <v/>
      </c>
      <c r="Q48" s="66" t="str">
        <f>IF(加工!P34=0,"",加工!P34)</f>
        <v/>
      </c>
      <c r="R48" s="67" t="str">
        <f t="shared" si="1"/>
        <v/>
      </c>
      <c r="S48" s="68" t="str">
        <f>IF(加工!S34=0,CONCATENATE("(",R48,")"),加工!P34)</f>
        <v>()</v>
      </c>
    </row>
    <row r="49" spans="1:19" ht="24.95" hidden="1" customHeight="1" x14ac:dyDescent="0.15">
      <c r="A49" s="89" t="str">
        <f t="shared" si="2"/>
        <v/>
      </c>
      <c r="B49" s="90"/>
      <c r="C49" s="91" t="str">
        <f>IF(加工!S35=0,"",加工!S35)</f>
        <v/>
      </c>
      <c r="D49" s="92"/>
      <c r="E49" s="92"/>
      <c r="F49" s="92"/>
      <c r="G49" s="93"/>
      <c r="H49" s="92" t="str">
        <f>IF(加工!S35=0,"",加工!T35)</f>
        <v/>
      </c>
      <c r="I49" s="92"/>
      <c r="J49" s="92"/>
      <c r="K49" s="94" t="str">
        <f>IF(加工!U35=0,"",加工!V35)</f>
        <v/>
      </c>
      <c r="L49" s="94"/>
      <c r="M49" s="88" t="str">
        <f>IF(加工!U35=0,"",加工!W35)</f>
        <v/>
      </c>
      <c r="N49" s="88"/>
      <c r="O49" s="10" t="str">
        <f>IF(加工!U35=0,"",加工!X35)</f>
        <v/>
      </c>
      <c r="Q49" s="66" t="str">
        <f>IF(加工!P35=0,"",加工!P35)</f>
        <v/>
      </c>
      <c r="R49" s="67" t="str">
        <f t="shared" si="1"/>
        <v/>
      </c>
      <c r="S49" s="68" t="str">
        <f>IF(加工!S35=0,CONCATENATE("(",R49,")"),加工!P35)</f>
        <v>()</v>
      </c>
    </row>
    <row r="50" spans="1:19" ht="24.95" hidden="1" customHeight="1" x14ac:dyDescent="0.15">
      <c r="A50" s="89" t="str">
        <f t="shared" si="2"/>
        <v/>
      </c>
      <c r="B50" s="90"/>
      <c r="C50" s="91" t="str">
        <f>IF(加工!S36=0,"",加工!S36)</f>
        <v/>
      </c>
      <c r="D50" s="92"/>
      <c r="E50" s="92"/>
      <c r="F50" s="92"/>
      <c r="G50" s="93"/>
      <c r="H50" s="92" t="str">
        <f>IF(加工!S36=0,"",加工!T36)</f>
        <v/>
      </c>
      <c r="I50" s="92"/>
      <c r="J50" s="92"/>
      <c r="K50" s="94" t="str">
        <f>IF(加工!U36=0,"",加工!V36)</f>
        <v/>
      </c>
      <c r="L50" s="94"/>
      <c r="M50" s="88" t="str">
        <f>IF(加工!U36=0,"",加工!W36)</f>
        <v/>
      </c>
      <c r="N50" s="88"/>
      <c r="O50" s="10" t="str">
        <f>IF(加工!U36=0,"",加工!X36)</f>
        <v/>
      </c>
      <c r="Q50" s="66" t="str">
        <f>IF(加工!P36=0,"",加工!P36)</f>
        <v/>
      </c>
      <c r="R50" s="67" t="str">
        <f t="shared" si="1"/>
        <v/>
      </c>
      <c r="S50" s="68" t="str">
        <f>IF(加工!S36=0,CONCATENATE("(",R50,")"),加工!P36)</f>
        <v>()</v>
      </c>
    </row>
    <row r="51" spans="1:19" ht="24.95" hidden="1" customHeight="1" x14ac:dyDescent="0.15">
      <c r="A51" s="89" t="str">
        <f t="shared" si="2"/>
        <v/>
      </c>
      <c r="B51" s="90"/>
      <c r="C51" s="91" t="str">
        <f>IF(加工!S37=0,"",加工!S37)</f>
        <v/>
      </c>
      <c r="D51" s="92"/>
      <c r="E51" s="92"/>
      <c r="F51" s="92"/>
      <c r="G51" s="93"/>
      <c r="H51" s="92" t="str">
        <f>IF(加工!S37=0,"",加工!T37)</f>
        <v/>
      </c>
      <c r="I51" s="92"/>
      <c r="J51" s="92"/>
      <c r="K51" s="94" t="str">
        <f>IF(加工!U37=0,"",加工!V37)</f>
        <v/>
      </c>
      <c r="L51" s="94"/>
      <c r="M51" s="88" t="str">
        <f>IF(加工!U37=0,"",加工!W37)</f>
        <v/>
      </c>
      <c r="N51" s="88"/>
      <c r="O51" s="10" t="str">
        <f>IF(加工!U37=0,"",加工!X37)</f>
        <v/>
      </c>
      <c r="Q51" s="66" t="str">
        <f>IF(加工!P37=0,"",加工!P37)</f>
        <v/>
      </c>
      <c r="R51" s="67" t="str">
        <f t="shared" si="1"/>
        <v/>
      </c>
      <c r="S51" s="68" t="str">
        <f>IF(加工!S37=0,CONCATENATE("(",R51,")"),加工!P37)</f>
        <v>()</v>
      </c>
    </row>
    <row r="52" spans="1:19" ht="24.95" hidden="1" customHeight="1" x14ac:dyDescent="0.15">
      <c r="A52" s="89" t="str">
        <f t="shared" si="2"/>
        <v/>
      </c>
      <c r="B52" s="90"/>
      <c r="C52" s="91" t="str">
        <f>IF(加工!S38=0,"",加工!S38)</f>
        <v/>
      </c>
      <c r="D52" s="92"/>
      <c r="E52" s="92"/>
      <c r="F52" s="92"/>
      <c r="G52" s="93"/>
      <c r="H52" s="92" t="str">
        <f>IF(加工!S38=0,"",加工!T38)</f>
        <v/>
      </c>
      <c r="I52" s="92"/>
      <c r="J52" s="92"/>
      <c r="K52" s="94" t="str">
        <f>IF(加工!U38=0,"",加工!V38)</f>
        <v/>
      </c>
      <c r="L52" s="94"/>
      <c r="M52" s="88" t="str">
        <f>IF(加工!U38=0,"",加工!W38)</f>
        <v/>
      </c>
      <c r="N52" s="88"/>
      <c r="O52" s="10" t="str">
        <f>IF(加工!U38=0,"",加工!X38)</f>
        <v/>
      </c>
      <c r="Q52" s="66" t="str">
        <f>IF(加工!P38=0,"",加工!P38)</f>
        <v/>
      </c>
      <c r="R52" s="67" t="str">
        <f t="shared" si="1"/>
        <v/>
      </c>
      <c r="S52" s="68" t="str">
        <f>IF(加工!S38=0,CONCATENATE("(",R52,")"),加工!P38)</f>
        <v>()</v>
      </c>
    </row>
    <row r="53" spans="1:19" ht="24.95" hidden="1" customHeight="1" x14ac:dyDescent="0.15">
      <c r="A53" s="89" t="str">
        <f t="shared" si="2"/>
        <v/>
      </c>
      <c r="B53" s="90"/>
      <c r="C53" s="91" t="str">
        <f>IF(加工!S39=0,"",加工!S39)</f>
        <v/>
      </c>
      <c r="D53" s="92"/>
      <c r="E53" s="92"/>
      <c r="F53" s="92"/>
      <c r="G53" s="93"/>
      <c r="H53" s="92" t="str">
        <f>IF(加工!S39=0,"",加工!T39)</f>
        <v/>
      </c>
      <c r="I53" s="92"/>
      <c r="J53" s="92"/>
      <c r="K53" s="94" t="str">
        <f>IF(加工!U39=0,"",加工!V39)</f>
        <v/>
      </c>
      <c r="L53" s="94"/>
      <c r="M53" s="88" t="str">
        <f>IF(加工!U39=0,"",加工!W39)</f>
        <v/>
      </c>
      <c r="N53" s="88"/>
      <c r="O53" s="10" t="str">
        <f>IF(加工!U39=0,"",加工!X39)</f>
        <v/>
      </c>
      <c r="Q53" s="66" t="str">
        <f>IF(加工!P39=0,"",加工!P39)</f>
        <v/>
      </c>
      <c r="R53" s="67" t="str">
        <f t="shared" si="1"/>
        <v/>
      </c>
      <c r="S53" s="68" t="str">
        <f>IF(加工!S39=0,CONCATENATE("(",R53,")"),加工!P39)</f>
        <v>()</v>
      </c>
    </row>
    <row r="54" spans="1:19" ht="24.95" hidden="1" customHeight="1" x14ac:dyDescent="0.15">
      <c r="A54" s="89" t="str">
        <f t="shared" si="2"/>
        <v/>
      </c>
      <c r="B54" s="90"/>
      <c r="C54" s="91" t="str">
        <f>IF(加工!S40=0,"",加工!S40)</f>
        <v/>
      </c>
      <c r="D54" s="92"/>
      <c r="E54" s="92"/>
      <c r="F54" s="92"/>
      <c r="G54" s="93"/>
      <c r="H54" s="92" t="str">
        <f>IF(加工!S40=0,"",加工!T40)</f>
        <v/>
      </c>
      <c r="I54" s="92"/>
      <c r="J54" s="92"/>
      <c r="K54" s="94" t="str">
        <f>IF(加工!U40=0,"",加工!V40)</f>
        <v/>
      </c>
      <c r="L54" s="94"/>
      <c r="M54" s="88" t="str">
        <f>IF(加工!U40=0,"",加工!W40)</f>
        <v/>
      </c>
      <c r="N54" s="88"/>
      <c r="O54" s="10" t="str">
        <f>IF(加工!U40=0,"",加工!X40)</f>
        <v/>
      </c>
      <c r="Q54" s="66" t="str">
        <f>IF(加工!P40=0,"",加工!P40)</f>
        <v/>
      </c>
      <c r="R54" s="67" t="str">
        <f t="shared" si="1"/>
        <v/>
      </c>
      <c r="S54" s="68" t="str">
        <f>IF(加工!S40=0,CONCATENATE("(",R54,")"),加工!P40)</f>
        <v>()</v>
      </c>
    </row>
    <row r="55" spans="1:19" ht="24.95" hidden="1" customHeight="1" x14ac:dyDescent="0.15">
      <c r="A55" s="89" t="str">
        <f t="shared" si="2"/>
        <v/>
      </c>
      <c r="B55" s="90"/>
      <c r="C55" s="91" t="str">
        <f>IF(加工!S41=0,"",加工!S41)</f>
        <v/>
      </c>
      <c r="D55" s="92"/>
      <c r="E55" s="92"/>
      <c r="F55" s="92"/>
      <c r="G55" s="93"/>
      <c r="H55" s="92" t="str">
        <f>IF(加工!S41=0,"",加工!T41)</f>
        <v/>
      </c>
      <c r="I55" s="92"/>
      <c r="J55" s="92"/>
      <c r="K55" s="94" t="str">
        <f>IF(加工!U41=0,"",加工!V41)</f>
        <v/>
      </c>
      <c r="L55" s="94"/>
      <c r="M55" s="88" t="str">
        <f>IF(加工!U41=0,"",加工!W41)</f>
        <v/>
      </c>
      <c r="N55" s="88"/>
      <c r="O55" s="10" t="str">
        <f>IF(加工!U41=0,"",加工!X41)</f>
        <v/>
      </c>
      <c r="Q55" s="66" t="str">
        <f>IF(加工!P41=0,"",加工!P41)</f>
        <v/>
      </c>
      <c r="R55" s="67" t="str">
        <f t="shared" si="1"/>
        <v/>
      </c>
      <c r="S55" s="68" t="str">
        <f>IF(加工!S41=0,CONCATENATE("(",R55,")"),加工!P41)</f>
        <v>()</v>
      </c>
    </row>
    <row r="56" spans="1:19" ht="24.95" hidden="1" customHeight="1" x14ac:dyDescent="0.15">
      <c r="A56" s="89" t="str">
        <f t="shared" si="2"/>
        <v/>
      </c>
      <c r="B56" s="90"/>
      <c r="C56" s="91" t="str">
        <f>IF(加工!S42=0,"",加工!S42)</f>
        <v/>
      </c>
      <c r="D56" s="92"/>
      <c r="E56" s="92"/>
      <c r="F56" s="92"/>
      <c r="G56" s="93"/>
      <c r="H56" s="92" t="str">
        <f>IF(加工!S42=0,"",加工!T42)</f>
        <v/>
      </c>
      <c r="I56" s="92"/>
      <c r="J56" s="92"/>
      <c r="K56" s="94" t="str">
        <f>IF(加工!U42=0,"",加工!V42)</f>
        <v/>
      </c>
      <c r="L56" s="94"/>
      <c r="M56" s="88" t="str">
        <f>IF(加工!U42=0,"",加工!W42)</f>
        <v/>
      </c>
      <c r="N56" s="88"/>
      <c r="O56" s="10" t="str">
        <f>IF(加工!U42=0,"",加工!X42)</f>
        <v/>
      </c>
      <c r="Q56" s="66" t="str">
        <f>IF(加工!P42=0,"",加工!P42)</f>
        <v/>
      </c>
      <c r="R56" s="67" t="str">
        <f t="shared" si="1"/>
        <v/>
      </c>
      <c r="S56" s="68" t="str">
        <f>IF(加工!S42=0,CONCATENATE("(",R56,")"),加工!P42)</f>
        <v>()</v>
      </c>
    </row>
    <row r="57" spans="1:19" ht="24.95" hidden="1" customHeight="1" x14ac:dyDescent="0.15">
      <c r="A57" s="89" t="str">
        <f t="shared" si="2"/>
        <v/>
      </c>
      <c r="B57" s="90"/>
      <c r="C57" s="91" t="str">
        <f>IF(加工!S43=0,"",加工!S43)</f>
        <v/>
      </c>
      <c r="D57" s="92"/>
      <c r="E57" s="92"/>
      <c r="F57" s="92"/>
      <c r="G57" s="93"/>
      <c r="H57" s="92" t="str">
        <f>IF(加工!S43=0,"",加工!T43)</f>
        <v/>
      </c>
      <c r="I57" s="92"/>
      <c r="J57" s="92"/>
      <c r="K57" s="94" t="str">
        <f>IF(加工!U43=0,"",加工!V43)</f>
        <v/>
      </c>
      <c r="L57" s="94"/>
      <c r="M57" s="88" t="str">
        <f>IF(加工!U43=0,"",加工!W43)</f>
        <v/>
      </c>
      <c r="N57" s="88"/>
      <c r="O57" s="10" t="str">
        <f>IF(加工!U43=0,"",加工!X43)</f>
        <v/>
      </c>
      <c r="Q57" s="66" t="str">
        <f>IF(加工!P43=0,"",加工!P43)</f>
        <v/>
      </c>
      <c r="R57" s="67" t="str">
        <f t="shared" si="1"/>
        <v/>
      </c>
      <c r="S57" s="68" t="str">
        <f>IF(加工!S43=0,CONCATENATE("(",R57,")"),加工!P43)</f>
        <v>()</v>
      </c>
    </row>
    <row r="58" spans="1:19" ht="24.95" hidden="1" customHeight="1" x14ac:dyDescent="0.15">
      <c r="A58" s="89" t="str">
        <f t="shared" si="2"/>
        <v/>
      </c>
      <c r="B58" s="90"/>
      <c r="C58" s="91" t="str">
        <f>IF(加工!S44=0,"",加工!S44)</f>
        <v/>
      </c>
      <c r="D58" s="92"/>
      <c r="E58" s="92"/>
      <c r="F58" s="92"/>
      <c r="G58" s="93"/>
      <c r="H58" s="92" t="str">
        <f>IF(加工!S44=0,"",加工!T44)</f>
        <v/>
      </c>
      <c r="I58" s="92"/>
      <c r="J58" s="92"/>
      <c r="K58" s="94" t="str">
        <f>IF(加工!U44=0,"",加工!V44)</f>
        <v/>
      </c>
      <c r="L58" s="94"/>
      <c r="M58" s="88" t="str">
        <f>IF(加工!U44=0,"",加工!W44)</f>
        <v/>
      </c>
      <c r="N58" s="88"/>
      <c r="O58" s="10" t="str">
        <f>IF(加工!U44=0,"",加工!X44)</f>
        <v/>
      </c>
      <c r="Q58" s="66" t="str">
        <f>IF(加工!P44=0,"",加工!P44)</f>
        <v/>
      </c>
      <c r="R58" s="67" t="str">
        <f t="shared" si="1"/>
        <v/>
      </c>
      <c r="S58" s="68" t="str">
        <f>IF(加工!S44=0,CONCATENATE("(",R58,")"),加工!P44)</f>
        <v>()</v>
      </c>
    </row>
    <row r="59" spans="1:19" ht="24.95" hidden="1" customHeight="1" x14ac:dyDescent="0.15">
      <c r="A59" s="89" t="str">
        <f t="shared" si="2"/>
        <v/>
      </c>
      <c r="B59" s="90"/>
      <c r="C59" s="91" t="str">
        <f>IF(加工!S45=0,"",加工!S45)</f>
        <v/>
      </c>
      <c r="D59" s="92"/>
      <c r="E59" s="92"/>
      <c r="F59" s="92"/>
      <c r="G59" s="93"/>
      <c r="H59" s="92" t="str">
        <f>IF(加工!S45=0,"",加工!T45)</f>
        <v/>
      </c>
      <c r="I59" s="92"/>
      <c r="J59" s="92"/>
      <c r="K59" s="94" t="str">
        <f>IF(加工!U45=0,"",加工!V45)</f>
        <v/>
      </c>
      <c r="L59" s="94"/>
      <c r="M59" s="88" t="str">
        <f>IF(加工!U45=0,"",加工!W45)</f>
        <v/>
      </c>
      <c r="N59" s="88"/>
      <c r="O59" s="10" t="str">
        <f>IF(加工!U45=0,"",加工!X45)</f>
        <v/>
      </c>
      <c r="Q59" s="66" t="str">
        <f>IF(加工!P45=0,"",加工!P45)</f>
        <v/>
      </c>
      <c r="R59" s="67" t="str">
        <f t="shared" si="1"/>
        <v/>
      </c>
      <c r="S59" s="68" t="str">
        <f>IF(加工!S45=0,CONCATENATE("(",R59,")"),加工!P45)</f>
        <v>()</v>
      </c>
    </row>
    <row r="60" spans="1:19" ht="24.95" hidden="1" customHeight="1" x14ac:dyDescent="0.15">
      <c r="A60" s="89" t="str">
        <f t="shared" si="2"/>
        <v/>
      </c>
      <c r="B60" s="90"/>
      <c r="C60" s="91" t="str">
        <f>IF(加工!S46=0,"",加工!S46)</f>
        <v/>
      </c>
      <c r="D60" s="92"/>
      <c r="E60" s="92"/>
      <c r="F60" s="92"/>
      <c r="G60" s="93"/>
      <c r="H60" s="92" t="str">
        <f>IF(加工!S46=0,"",加工!T46)</f>
        <v/>
      </c>
      <c r="I60" s="92"/>
      <c r="J60" s="92"/>
      <c r="K60" s="94" t="str">
        <f>IF(加工!U46=0,"",加工!V46)</f>
        <v/>
      </c>
      <c r="L60" s="94"/>
      <c r="M60" s="88" t="str">
        <f>IF(加工!U46=0,"",加工!W46)</f>
        <v/>
      </c>
      <c r="N60" s="88"/>
      <c r="O60" s="10" t="str">
        <f>IF(加工!U46=0,"",加工!X46)</f>
        <v/>
      </c>
      <c r="Q60" s="66" t="str">
        <f>IF(加工!P46=0,"",加工!P46)</f>
        <v/>
      </c>
      <c r="R60" s="67" t="str">
        <f t="shared" si="1"/>
        <v/>
      </c>
      <c r="S60" s="68" t="str">
        <f>IF(加工!S46=0,CONCATENATE("(",R60,")"),加工!P46)</f>
        <v>()</v>
      </c>
    </row>
    <row r="61" spans="1:19" ht="24.95" hidden="1" customHeight="1" x14ac:dyDescent="0.15">
      <c r="A61" s="89" t="str">
        <f t="shared" si="2"/>
        <v/>
      </c>
      <c r="B61" s="90"/>
      <c r="C61" s="91" t="str">
        <f>IF(加工!S47=0,"",加工!S47)</f>
        <v/>
      </c>
      <c r="D61" s="92"/>
      <c r="E61" s="92"/>
      <c r="F61" s="92"/>
      <c r="G61" s="93"/>
      <c r="H61" s="92" t="str">
        <f>IF(加工!S47=0,"",加工!T47)</f>
        <v/>
      </c>
      <c r="I61" s="92"/>
      <c r="J61" s="92"/>
      <c r="K61" s="94" t="str">
        <f>IF(加工!U47=0,"",加工!V47)</f>
        <v/>
      </c>
      <c r="L61" s="94"/>
      <c r="M61" s="88" t="str">
        <f>IF(加工!U47=0,"",加工!W47)</f>
        <v/>
      </c>
      <c r="N61" s="88"/>
      <c r="O61" s="10" t="str">
        <f>IF(加工!U47=0,"",加工!X47)</f>
        <v/>
      </c>
      <c r="Q61" s="66" t="str">
        <f>IF(加工!P47=0,"",加工!P47)</f>
        <v/>
      </c>
      <c r="R61" s="67" t="str">
        <f t="shared" si="1"/>
        <v/>
      </c>
      <c r="S61" s="68" t="str">
        <f>IF(加工!S47=0,CONCATENATE("(",R61,")"),加工!P47)</f>
        <v>()</v>
      </c>
    </row>
    <row r="62" spans="1:19" ht="24.95" hidden="1" customHeight="1" x14ac:dyDescent="0.15">
      <c r="A62" s="89" t="str">
        <f t="shared" si="2"/>
        <v/>
      </c>
      <c r="B62" s="90"/>
      <c r="C62" s="91" t="str">
        <f>IF(加工!S48=0,"",加工!S48)</f>
        <v/>
      </c>
      <c r="D62" s="92"/>
      <c r="E62" s="92"/>
      <c r="F62" s="92"/>
      <c r="G62" s="93"/>
      <c r="H62" s="92" t="str">
        <f>IF(加工!S48=0,"",加工!T48)</f>
        <v/>
      </c>
      <c r="I62" s="92"/>
      <c r="J62" s="92"/>
      <c r="K62" s="94" t="str">
        <f>IF(加工!U48=0,"",加工!V48)</f>
        <v/>
      </c>
      <c r="L62" s="94"/>
      <c r="M62" s="88" t="str">
        <f>IF(加工!U48=0,"",加工!W48)</f>
        <v/>
      </c>
      <c r="N62" s="88"/>
      <c r="O62" s="10" t="str">
        <f>IF(加工!U48=0,"",加工!X48)</f>
        <v/>
      </c>
      <c r="Q62" s="66" t="str">
        <f>IF(加工!P48=0,"",加工!P48)</f>
        <v/>
      </c>
      <c r="R62" s="67" t="str">
        <f t="shared" si="1"/>
        <v/>
      </c>
      <c r="S62" s="68" t="str">
        <f>IF(加工!S48=0,CONCATENATE("(",R62,")"),加工!P48)</f>
        <v>()</v>
      </c>
    </row>
    <row r="63" spans="1:19" ht="24.95" hidden="1" customHeight="1" x14ac:dyDescent="0.15">
      <c r="A63" s="89" t="str">
        <f t="shared" si="2"/>
        <v/>
      </c>
      <c r="B63" s="90"/>
      <c r="C63" s="91" t="str">
        <f>IF(加工!S49=0,"",加工!S49)</f>
        <v/>
      </c>
      <c r="D63" s="92"/>
      <c r="E63" s="92"/>
      <c r="F63" s="92"/>
      <c r="G63" s="93"/>
      <c r="H63" s="92" t="str">
        <f>IF(加工!S49=0,"",加工!T49)</f>
        <v/>
      </c>
      <c r="I63" s="92"/>
      <c r="J63" s="92"/>
      <c r="K63" s="94" t="str">
        <f>IF(加工!U49=0,"",加工!V49)</f>
        <v/>
      </c>
      <c r="L63" s="94"/>
      <c r="M63" s="88" t="str">
        <f>IF(加工!U49=0,"",加工!W49)</f>
        <v/>
      </c>
      <c r="N63" s="88"/>
      <c r="O63" s="10" t="str">
        <f>IF(加工!U49=0,"",加工!X49)</f>
        <v/>
      </c>
      <c r="Q63" s="66" t="str">
        <f>IF(加工!P49=0,"",加工!P49)</f>
        <v/>
      </c>
      <c r="R63" s="67" t="str">
        <f t="shared" si="1"/>
        <v/>
      </c>
      <c r="S63" s="68" t="str">
        <f>IF(加工!S49=0,CONCATENATE("(",R63,")"),加工!P49)</f>
        <v>()</v>
      </c>
    </row>
    <row r="64" spans="1:19" ht="24.95" hidden="1" customHeight="1" x14ac:dyDescent="0.15">
      <c r="A64" s="89" t="str">
        <f t="shared" si="2"/>
        <v/>
      </c>
      <c r="B64" s="90"/>
      <c r="C64" s="91" t="str">
        <f>IF(加工!S50=0,"",加工!S50)</f>
        <v/>
      </c>
      <c r="D64" s="92"/>
      <c r="E64" s="92"/>
      <c r="F64" s="92"/>
      <c r="G64" s="93"/>
      <c r="H64" s="92" t="str">
        <f>IF(加工!S50=0,"",加工!T50)</f>
        <v/>
      </c>
      <c r="I64" s="92"/>
      <c r="J64" s="92"/>
      <c r="K64" s="94" t="str">
        <f>IF(加工!U50=0,"",加工!V50)</f>
        <v/>
      </c>
      <c r="L64" s="94"/>
      <c r="M64" s="88" t="str">
        <f>IF(加工!U50=0,"",加工!W50)</f>
        <v/>
      </c>
      <c r="N64" s="88"/>
      <c r="O64" s="10" t="str">
        <f>IF(加工!U50=0,"",加工!X50)</f>
        <v/>
      </c>
      <c r="Q64" s="66" t="str">
        <f>IF(加工!P50=0,"",加工!P50)</f>
        <v/>
      </c>
      <c r="R64" s="67" t="str">
        <f t="shared" si="1"/>
        <v/>
      </c>
      <c r="S64" s="68" t="str">
        <f>IF(加工!S50=0,CONCATENATE("(",R64,")"),加工!P50)</f>
        <v>()</v>
      </c>
    </row>
    <row r="65" spans="1:19" ht="24.95" hidden="1" customHeight="1" x14ac:dyDescent="0.15">
      <c r="A65" s="89" t="str">
        <f t="shared" si="2"/>
        <v/>
      </c>
      <c r="B65" s="90"/>
      <c r="C65" s="91" t="str">
        <f>IF(加工!S51=0,"",加工!S51)</f>
        <v/>
      </c>
      <c r="D65" s="92"/>
      <c r="E65" s="92"/>
      <c r="F65" s="92"/>
      <c r="G65" s="93"/>
      <c r="H65" s="92" t="str">
        <f>IF(加工!S51=0,"",加工!T51)</f>
        <v/>
      </c>
      <c r="I65" s="92"/>
      <c r="J65" s="92"/>
      <c r="K65" s="94" t="str">
        <f>IF(加工!U51=0,"",加工!V51)</f>
        <v/>
      </c>
      <c r="L65" s="94"/>
      <c r="M65" s="88" t="str">
        <f>IF(加工!U51=0,"",加工!W51)</f>
        <v/>
      </c>
      <c r="N65" s="88"/>
      <c r="O65" s="10" t="str">
        <f>IF(加工!U51=0,"",加工!X51)</f>
        <v/>
      </c>
      <c r="Q65" s="66" t="str">
        <f>IF(加工!P51=0,"",加工!P51)</f>
        <v/>
      </c>
      <c r="R65" s="67" t="str">
        <f t="shared" si="1"/>
        <v/>
      </c>
      <c r="S65" s="68" t="str">
        <f>IF(加工!S51=0,CONCATENATE("(",R65,")"),加工!P51)</f>
        <v>()</v>
      </c>
    </row>
    <row r="66" spans="1:19" ht="24.95" hidden="1" customHeight="1" x14ac:dyDescent="0.15">
      <c r="A66" s="89" t="str">
        <f t="shared" si="2"/>
        <v/>
      </c>
      <c r="B66" s="90"/>
      <c r="C66" s="91" t="str">
        <f>IF(加工!S52=0,"",加工!S52)</f>
        <v/>
      </c>
      <c r="D66" s="92"/>
      <c r="E66" s="92"/>
      <c r="F66" s="92"/>
      <c r="G66" s="93"/>
      <c r="H66" s="92" t="str">
        <f>IF(加工!S52=0,"",加工!T52)</f>
        <v/>
      </c>
      <c r="I66" s="92"/>
      <c r="J66" s="92"/>
      <c r="K66" s="94" t="str">
        <f>IF(加工!U52=0,"",加工!V52)</f>
        <v/>
      </c>
      <c r="L66" s="94"/>
      <c r="M66" s="88" t="str">
        <f>IF(加工!U52=0,"",加工!W52)</f>
        <v/>
      </c>
      <c r="N66" s="88"/>
      <c r="O66" s="10" t="str">
        <f>IF(加工!U52=0,"",加工!X52)</f>
        <v/>
      </c>
      <c r="Q66" s="66" t="str">
        <f>IF(加工!P52=0,"",加工!P52)</f>
        <v/>
      </c>
      <c r="R66" s="67" t="str">
        <f t="shared" si="1"/>
        <v/>
      </c>
      <c r="S66" s="68" t="str">
        <f>IF(加工!S52=0,CONCATENATE("(",R66,")"),加工!P52)</f>
        <v>()</v>
      </c>
    </row>
    <row r="67" spans="1:19" ht="24.95" hidden="1" customHeight="1" x14ac:dyDescent="0.15">
      <c r="A67" s="89" t="str">
        <f t="shared" si="2"/>
        <v/>
      </c>
      <c r="B67" s="90"/>
      <c r="C67" s="91" t="str">
        <f>IF(加工!S53=0,"",加工!S53)</f>
        <v/>
      </c>
      <c r="D67" s="92"/>
      <c r="E67" s="92"/>
      <c r="F67" s="92"/>
      <c r="G67" s="93"/>
      <c r="H67" s="92" t="str">
        <f>IF(加工!S53=0,"",加工!T53)</f>
        <v/>
      </c>
      <c r="I67" s="92"/>
      <c r="J67" s="92"/>
      <c r="K67" s="94" t="str">
        <f>IF(加工!U53=0,"",加工!V53)</f>
        <v/>
      </c>
      <c r="L67" s="94"/>
      <c r="M67" s="88" t="str">
        <f>IF(加工!U53=0,"",加工!W53)</f>
        <v/>
      </c>
      <c r="N67" s="88"/>
      <c r="O67" s="10" t="str">
        <f>IF(加工!U53=0,"",加工!X53)</f>
        <v/>
      </c>
      <c r="Q67" s="66" t="str">
        <f>IF(加工!P53=0,"",加工!P53)</f>
        <v/>
      </c>
      <c r="R67" s="67" t="str">
        <f t="shared" si="1"/>
        <v/>
      </c>
      <c r="S67" s="68" t="str">
        <f>IF(加工!S53=0,CONCATENATE("(",R67,")"),加工!P53)</f>
        <v>()</v>
      </c>
    </row>
    <row r="68" spans="1:19" ht="24.95" hidden="1" customHeight="1" x14ac:dyDescent="0.15">
      <c r="A68" s="89" t="str">
        <f t="shared" si="2"/>
        <v/>
      </c>
      <c r="B68" s="90"/>
      <c r="C68" s="91" t="str">
        <f>IF(加工!S54=0,"",加工!S54)</f>
        <v/>
      </c>
      <c r="D68" s="92"/>
      <c r="E68" s="92"/>
      <c r="F68" s="92"/>
      <c r="G68" s="93"/>
      <c r="H68" s="92" t="str">
        <f>IF(加工!S54=0,"",加工!T54)</f>
        <v/>
      </c>
      <c r="I68" s="92"/>
      <c r="J68" s="92"/>
      <c r="K68" s="94" t="str">
        <f>IF(加工!U54=0,"",加工!V54)</f>
        <v/>
      </c>
      <c r="L68" s="94"/>
      <c r="M68" s="88" t="str">
        <f>IF(加工!U54=0,"",加工!W54)</f>
        <v/>
      </c>
      <c r="N68" s="88"/>
      <c r="O68" s="10" t="str">
        <f>IF(加工!U54=0,"",加工!X54)</f>
        <v/>
      </c>
      <c r="Q68" s="66" t="str">
        <f>IF(加工!P54=0,"",加工!P54)</f>
        <v/>
      </c>
      <c r="R68" s="67" t="str">
        <f t="shared" si="1"/>
        <v/>
      </c>
      <c r="S68" s="68" t="str">
        <f>IF(加工!S54=0,CONCATENATE("(",R68,")"),加工!P54)</f>
        <v>()</v>
      </c>
    </row>
    <row r="69" spans="1:19" ht="24.95" hidden="1" customHeight="1" x14ac:dyDescent="0.15">
      <c r="A69" s="89" t="str">
        <f t="shared" si="2"/>
        <v/>
      </c>
      <c r="B69" s="90"/>
      <c r="C69" s="91" t="str">
        <f>IF(加工!S55=0,"",加工!S55)</f>
        <v/>
      </c>
      <c r="D69" s="92"/>
      <c r="E69" s="92"/>
      <c r="F69" s="92"/>
      <c r="G69" s="93"/>
      <c r="H69" s="92" t="str">
        <f>IF(加工!S55=0,"",加工!T55)</f>
        <v/>
      </c>
      <c r="I69" s="92"/>
      <c r="J69" s="92"/>
      <c r="K69" s="94" t="str">
        <f>IF(加工!U55=0,"",加工!V55)</f>
        <v/>
      </c>
      <c r="L69" s="94"/>
      <c r="M69" s="88" t="str">
        <f>IF(加工!U55=0,"",加工!W55)</f>
        <v/>
      </c>
      <c r="N69" s="88"/>
      <c r="O69" s="10" t="str">
        <f>IF(加工!U55=0,"",加工!X55)</f>
        <v/>
      </c>
      <c r="Q69" s="66" t="str">
        <f>IF(加工!P55=0,"",加工!P55)</f>
        <v/>
      </c>
      <c r="R69" s="67" t="str">
        <f t="shared" si="1"/>
        <v/>
      </c>
      <c r="S69" s="68" t="str">
        <f>IF(加工!S55=0,CONCATENATE("(",R69,")"),加工!P55)</f>
        <v>()</v>
      </c>
    </row>
    <row r="70" spans="1:19" ht="24.95" hidden="1" customHeight="1" x14ac:dyDescent="0.15">
      <c r="A70" s="89" t="str">
        <f t="shared" si="2"/>
        <v/>
      </c>
      <c r="B70" s="90"/>
      <c r="C70" s="91" t="str">
        <f>IF(加工!S56=0,"",加工!S56)</f>
        <v/>
      </c>
      <c r="D70" s="92"/>
      <c r="E70" s="92"/>
      <c r="F70" s="92"/>
      <c r="G70" s="93"/>
      <c r="H70" s="92" t="str">
        <f>IF(加工!S56=0,"",加工!T56)</f>
        <v/>
      </c>
      <c r="I70" s="92"/>
      <c r="J70" s="92"/>
      <c r="K70" s="94" t="str">
        <f>IF(加工!U56=0,"",加工!V56)</f>
        <v/>
      </c>
      <c r="L70" s="94"/>
      <c r="M70" s="88" t="str">
        <f>IF(加工!U56=0,"",加工!W56)</f>
        <v/>
      </c>
      <c r="N70" s="88"/>
      <c r="O70" s="10" t="str">
        <f>IF(加工!U56=0,"",加工!X56)</f>
        <v/>
      </c>
      <c r="Q70" s="66" t="str">
        <f>IF(加工!P56=0,"",加工!P56)</f>
        <v/>
      </c>
      <c r="R70" s="67" t="str">
        <f t="shared" si="1"/>
        <v/>
      </c>
      <c r="S70" s="68" t="str">
        <f>IF(加工!S56=0,CONCATENATE("(",R70,")"),加工!P56)</f>
        <v>()</v>
      </c>
    </row>
    <row r="71" spans="1:19" ht="24.95" hidden="1" customHeight="1" x14ac:dyDescent="0.15">
      <c r="A71" s="89" t="str">
        <f t="shared" si="2"/>
        <v/>
      </c>
      <c r="B71" s="90"/>
      <c r="C71" s="91" t="str">
        <f>IF(加工!S57=0,"",加工!S57)</f>
        <v/>
      </c>
      <c r="D71" s="92"/>
      <c r="E71" s="92"/>
      <c r="F71" s="92"/>
      <c r="G71" s="93"/>
      <c r="H71" s="92" t="str">
        <f>IF(加工!S57=0,"",加工!T57)</f>
        <v/>
      </c>
      <c r="I71" s="92"/>
      <c r="J71" s="92"/>
      <c r="K71" s="94" t="str">
        <f>IF(加工!U57=0,"",加工!V57)</f>
        <v/>
      </c>
      <c r="L71" s="94"/>
      <c r="M71" s="88" t="str">
        <f>IF(加工!U57=0,"",加工!W57)</f>
        <v/>
      </c>
      <c r="N71" s="88"/>
      <c r="O71" s="10" t="str">
        <f>IF(加工!U57=0,"",加工!X57)</f>
        <v/>
      </c>
      <c r="Q71" s="66" t="str">
        <f>IF(加工!P57=0,"",加工!P57)</f>
        <v/>
      </c>
      <c r="R71" s="67" t="str">
        <f t="shared" si="1"/>
        <v/>
      </c>
      <c r="S71" s="68" t="str">
        <f>IF(加工!S57=0,CONCATENATE("(",R71,")"),加工!P57)</f>
        <v>()</v>
      </c>
    </row>
    <row r="72" spans="1:19" ht="24.95" hidden="1" customHeight="1" x14ac:dyDescent="0.15">
      <c r="A72" s="89" t="str">
        <f t="shared" si="2"/>
        <v/>
      </c>
      <c r="B72" s="90"/>
      <c r="C72" s="91" t="str">
        <f>IF(加工!S58=0,"",加工!S58)</f>
        <v/>
      </c>
      <c r="D72" s="92"/>
      <c r="E72" s="92"/>
      <c r="F72" s="92"/>
      <c r="G72" s="93"/>
      <c r="H72" s="92" t="str">
        <f>IF(加工!S58=0,"",加工!T58)</f>
        <v/>
      </c>
      <c r="I72" s="92"/>
      <c r="J72" s="92"/>
      <c r="K72" s="94" t="str">
        <f>IF(加工!U58=0,"",加工!V58)</f>
        <v/>
      </c>
      <c r="L72" s="94"/>
      <c r="M72" s="88" t="str">
        <f>IF(加工!U58=0,"",加工!W58)</f>
        <v/>
      </c>
      <c r="N72" s="88"/>
      <c r="O72" s="10" t="str">
        <f>IF(加工!U58=0,"",加工!X58)</f>
        <v/>
      </c>
      <c r="Q72" s="66" t="str">
        <f>IF(加工!P58=0,"",加工!P58)</f>
        <v/>
      </c>
      <c r="R72" s="67" t="str">
        <f t="shared" si="1"/>
        <v/>
      </c>
      <c r="S72" s="68" t="str">
        <f>IF(加工!S58=0,CONCATENATE("(",R72,")"),加工!P58)</f>
        <v>()</v>
      </c>
    </row>
    <row r="73" spans="1:19" ht="24.95" hidden="1" customHeight="1" x14ac:dyDescent="0.15">
      <c r="A73" s="89" t="str">
        <f t="shared" si="2"/>
        <v/>
      </c>
      <c r="B73" s="90"/>
      <c r="C73" s="91" t="str">
        <f>IF(加工!S59=0,"",加工!S59)</f>
        <v/>
      </c>
      <c r="D73" s="92"/>
      <c r="E73" s="92"/>
      <c r="F73" s="92"/>
      <c r="G73" s="93"/>
      <c r="H73" s="92" t="str">
        <f>IF(加工!S59=0,"",加工!T59)</f>
        <v/>
      </c>
      <c r="I73" s="92"/>
      <c r="J73" s="92"/>
      <c r="K73" s="94" t="str">
        <f>IF(加工!U59=0,"",加工!V59)</f>
        <v/>
      </c>
      <c r="L73" s="94"/>
      <c r="M73" s="88" t="str">
        <f>IF(加工!U59=0,"",加工!W59)</f>
        <v/>
      </c>
      <c r="N73" s="88"/>
      <c r="O73" s="10" t="str">
        <f>IF(加工!U59=0,"",加工!X59)</f>
        <v/>
      </c>
      <c r="Q73" s="66" t="str">
        <f>IF(加工!P59=0,"",加工!P59)</f>
        <v/>
      </c>
      <c r="R73" s="67" t="str">
        <f t="shared" si="1"/>
        <v/>
      </c>
      <c r="S73" s="68" t="str">
        <f>IF(加工!S59=0,CONCATENATE("(",R73,")"),加工!P59)</f>
        <v>()</v>
      </c>
    </row>
    <row r="74" spans="1:19" ht="24.95" hidden="1" customHeight="1" x14ac:dyDescent="0.15">
      <c r="A74" s="89" t="str">
        <f t="shared" si="2"/>
        <v/>
      </c>
      <c r="B74" s="90"/>
      <c r="C74" s="91" t="str">
        <f>IF(加工!S60=0,"",加工!S60)</f>
        <v/>
      </c>
      <c r="D74" s="92"/>
      <c r="E74" s="92"/>
      <c r="F74" s="92"/>
      <c r="G74" s="93"/>
      <c r="H74" s="92" t="str">
        <f>IF(加工!S60=0,"",加工!T60)</f>
        <v/>
      </c>
      <c r="I74" s="92"/>
      <c r="J74" s="92"/>
      <c r="K74" s="94" t="str">
        <f>IF(加工!U60=0,"",加工!V60)</f>
        <v/>
      </c>
      <c r="L74" s="94"/>
      <c r="M74" s="88" t="str">
        <f>IF(加工!U60=0,"",加工!W60)</f>
        <v/>
      </c>
      <c r="N74" s="88"/>
      <c r="O74" s="10" t="str">
        <f>IF(加工!U60=0,"",加工!X60)</f>
        <v/>
      </c>
      <c r="Q74" s="66" t="str">
        <f>IF(加工!P60=0,"",加工!P60)</f>
        <v/>
      </c>
      <c r="R74" s="67" t="str">
        <f t="shared" si="1"/>
        <v/>
      </c>
      <c r="S74" s="68" t="str">
        <f>IF(加工!S60=0,CONCATENATE("(",R74,")"),加工!P60)</f>
        <v>()</v>
      </c>
    </row>
    <row r="75" spans="1:19" ht="24.95" hidden="1" customHeight="1" x14ac:dyDescent="0.15">
      <c r="A75" s="89" t="str">
        <f t="shared" si="2"/>
        <v/>
      </c>
      <c r="B75" s="90"/>
      <c r="C75" s="91" t="str">
        <f>IF(加工!S61=0,"",加工!S61)</f>
        <v/>
      </c>
      <c r="D75" s="92"/>
      <c r="E75" s="92"/>
      <c r="F75" s="92"/>
      <c r="G75" s="93"/>
      <c r="H75" s="92" t="str">
        <f>IF(加工!S61=0,"",加工!T61)</f>
        <v/>
      </c>
      <c r="I75" s="92"/>
      <c r="J75" s="92"/>
      <c r="K75" s="94" t="str">
        <f>IF(加工!U61=0,"",加工!V61)</f>
        <v/>
      </c>
      <c r="L75" s="94"/>
      <c r="M75" s="88" t="str">
        <f>IF(加工!U61=0,"",加工!W61)</f>
        <v/>
      </c>
      <c r="N75" s="88"/>
      <c r="O75" s="10" t="str">
        <f>IF(加工!U61=0,"",加工!X61)</f>
        <v/>
      </c>
      <c r="Q75" s="66" t="str">
        <f>IF(加工!P61=0,"",加工!P61)</f>
        <v/>
      </c>
      <c r="R75" s="67" t="str">
        <f t="shared" si="1"/>
        <v/>
      </c>
      <c r="S75" s="68" t="str">
        <f>IF(加工!S61=0,CONCATENATE("(",R75,")"),加工!P61)</f>
        <v>()</v>
      </c>
    </row>
    <row r="76" spans="1:19" ht="24.95" hidden="1" customHeight="1" x14ac:dyDescent="0.15">
      <c r="A76" s="89" t="str">
        <f t="shared" si="2"/>
        <v/>
      </c>
      <c r="B76" s="90"/>
      <c r="C76" s="91" t="str">
        <f>IF(加工!S62=0,"",加工!S62)</f>
        <v/>
      </c>
      <c r="D76" s="92"/>
      <c r="E76" s="92"/>
      <c r="F76" s="92"/>
      <c r="G76" s="93"/>
      <c r="H76" s="92" t="str">
        <f>IF(加工!S62=0,"",加工!T62)</f>
        <v/>
      </c>
      <c r="I76" s="92"/>
      <c r="J76" s="92"/>
      <c r="K76" s="94" t="str">
        <f>IF(加工!U62=0,"",加工!V62)</f>
        <v/>
      </c>
      <c r="L76" s="94"/>
      <c r="M76" s="88" t="str">
        <f>IF(加工!U62=0,"",加工!W62)</f>
        <v/>
      </c>
      <c r="N76" s="88"/>
      <c r="O76" s="10" t="str">
        <f>IF(加工!U62=0,"",加工!X62)</f>
        <v/>
      </c>
      <c r="Q76" s="66" t="str">
        <f>IF(加工!P62=0,"",加工!P62)</f>
        <v/>
      </c>
      <c r="R76" s="67" t="str">
        <f t="shared" si="1"/>
        <v/>
      </c>
      <c r="S76" s="68" t="str">
        <f>IF(加工!S62=0,CONCATENATE("(",R76,")"),加工!P62)</f>
        <v>()</v>
      </c>
    </row>
    <row r="77" spans="1:19" ht="24.95" hidden="1" customHeight="1" x14ac:dyDescent="0.15">
      <c r="A77" s="89" t="str">
        <f t="shared" si="2"/>
        <v/>
      </c>
      <c r="B77" s="90"/>
      <c r="C77" s="91" t="str">
        <f>IF(加工!S63=0,"",加工!S63)</f>
        <v/>
      </c>
      <c r="D77" s="92"/>
      <c r="E77" s="92"/>
      <c r="F77" s="92"/>
      <c r="G77" s="93"/>
      <c r="H77" s="92" t="str">
        <f>IF(加工!S63=0,"",加工!T63)</f>
        <v/>
      </c>
      <c r="I77" s="92"/>
      <c r="J77" s="92"/>
      <c r="K77" s="94" t="str">
        <f>IF(加工!U63=0,"",加工!V63)</f>
        <v/>
      </c>
      <c r="L77" s="94"/>
      <c r="M77" s="88" t="str">
        <f>IF(加工!U63=0,"",加工!W63)</f>
        <v/>
      </c>
      <c r="N77" s="88"/>
      <c r="O77" s="10" t="str">
        <f>IF(加工!U63=0,"",加工!X63)</f>
        <v/>
      </c>
      <c r="Q77" s="66" t="str">
        <f>IF(加工!P63=0,"",加工!P63)</f>
        <v/>
      </c>
      <c r="R77" s="67" t="str">
        <f t="shared" si="1"/>
        <v/>
      </c>
      <c r="S77" s="68" t="str">
        <f>IF(加工!S63=0,CONCATENATE("(",R77,")"),加工!P63)</f>
        <v>()</v>
      </c>
    </row>
    <row r="78" spans="1:19" ht="24.95" hidden="1" customHeight="1" x14ac:dyDescent="0.15">
      <c r="A78" s="89" t="str">
        <f t="shared" si="2"/>
        <v/>
      </c>
      <c r="B78" s="90"/>
      <c r="C78" s="91" t="str">
        <f>IF(加工!S64=0,"",加工!S64)</f>
        <v/>
      </c>
      <c r="D78" s="92"/>
      <c r="E78" s="92"/>
      <c r="F78" s="92"/>
      <c r="G78" s="93"/>
      <c r="H78" s="92" t="str">
        <f>IF(加工!S64=0,"",加工!T64)</f>
        <v/>
      </c>
      <c r="I78" s="92"/>
      <c r="J78" s="92"/>
      <c r="K78" s="94" t="str">
        <f>IF(加工!U64=0,"",加工!V64)</f>
        <v/>
      </c>
      <c r="L78" s="94"/>
      <c r="M78" s="88" t="str">
        <f>IF(加工!U64=0,"",加工!W64)</f>
        <v/>
      </c>
      <c r="N78" s="88"/>
      <c r="O78" s="10" t="str">
        <f>IF(加工!U64=0,"",加工!X64)</f>
        <v/>
      </c>
      <c r="Q78" s="66" t="str">
        <f>IF(加工!P64=0,"",加工!P64)</f>
        <v/>
      </c>
      <c r="R78" s="67" t="str">
        <f t="shared" si="1"/>
        <v/>
      </c>
      <c r="S78" s="68" t="str">
        <f>IF(加工!S64=0,CONCATENATE("(",R78,")"),加工!P64)</f>
        <v>()</v>
      </c>
    </row>
    <row r="79" spans="1:19" ht="24.95" hidden="1" customHeight="1" x14ac:dyDescent="0.15">
      <c r="A79" s="89" t="str">
        <f t="shared" si="2"/>
        <v/>
      </c>
      <c r="B79" s="90"/>
      <c r="C79" s="91" t="str">
        <f>IF(加工!S65=0,"",加工!S65)</f>
        <v/>
      </c>
      <c r="D79" s="92"/>
      <c r="E79" s="92"/>
      <c r="F79" s="92"/>
      <c r="G79" s="93"/>
      <c r="H79" s="92" t="str">
        <f>IF(加工!S65=0,"",加工!T65)</f>
        <v/>
      </c>
      <c r="I79" s="92"/>
      <c r="J79" s="92"/>
      <c r="K79" s="94" t="str">
        <f>IF(加工!U65=0,"",加工!V65)</f>
        <v/>
      </c>
      <c r="L79" s="94"/>
      <c r="M79" s="88" t="str">
        <f>IF(加工!U65=0,"",加工!W65)</f>
        <v/>
      </c>
      <c r="N79" s="88"/>
      <c r="O79" s="10" t="str">
        <f>IF(加工!U65=0,"",加工!X65)</f>
        <v/>
      </c>
      <c r="Q79" s="66" t="str">
        <f>IF(加工!P65=0,"",加工!P65)</f>
        <v/>
      </c>
      <c r="R79" s="67" t="str">
        <f t="shared" si="1"/>
        <v/>
      </c>
      <c r="S79" s="68" t="str">
        <f>IF(加工!S65=0,CONCATENATE("(",R79,")"),加工!P65)</f>
        <v>()</v>
      </c>
    </row>
    <row r="80" spans="1:19" ht="24.95" hidden="1" customHeight="1" x14ac:dyDescent="0.15">
      <c r="A80" s="89" t="str">
        <f t="shared" si="2"/>
        <v/>
      </c>
      <c r="B80" s="90"/>
      <c r="C80" s="91" t="str">
        <f>IF(加工!S66=0,"",加工!S66)</f>
        <v/>
      </c>
      <c r="D80" s="92"/>
      <c r="E80" s="92"/>
      <c r="F80" s="92"/>
      <c r="G80" s="93"/>
      <c r="H80" s="92" t="str">
        <f>IF(加工!S66=0,"",加工!T66)</f>
        <v/>
      </c>
      <c r="I80" s="92"/>
      <c r="J80" s="92"/>
      <c r="K80" s="94" t="str">
        <f>IF(加工!U66=0,"",加工!V66)</f>
        <v/>
      </c>
      <c r="L80" s="94"/>
      <c r="M80" s="88" t="str">
        <f>IF(加工!U66=0,"",加工!W66)</f>
        <v/>
      </c>
      <c r="N80" s="88"/>
      <c r="O80" s="10" t="str">
        <f>IF(加工!U66=0,"",加工!X66)</f>
        <v/>
      </c>
      <c r="Q80" s="66" t="str">
        <f>IF(加工!P66=0,"",加工!P66)</f>
        <v/>
      </c>
      <c r="R80" s="67" t="str">
        <f t="shared" si="1"/>
        <v/>
      </c>
      <c r="S80" s="68" t="str">
        <f>IF(加工!S66=0,CONCATENATE("(",R80,")"),加工!P66)</f>
        <v>()</v>
      </c>
    </row>
    <row r="81" spans="1:19" ht="24.95" hidden="1" customHeight="1" x14ac:dyDescent="0.15">
      <c r="A81" s="89" t="str">
        <f t="shared" si="2"/>
        <v/>
      </c>
      <c r="B81" s="90"/>
      <c r="C81" s="91" t="str">
        <f>IF(加工!S67=0,"",加工!S67)</f>
        <v/>
      </c>
      <c r="D81" s="92"/>
      <c r="E81" s="92"/>
      <c r="F81" s="92"/>
      <c r="G81" s="93"/>
      <c r="H81" s="92" t="str">
        <f>IF(加工!S67=0,"",加工!T67)</f>
        <v/>
      </c>
      <c r="I81" s="92"/>
      <c r="J81" s="92"/>
      <c r="K81" s="94" t="str">
        <f>IF(加工!U67=0,"",加工!V67)</f>
        <v/>
      </c>
      <c r="L81" s="94"/>
      <c r="M81" s="88" t="str">
        <f>IF(加工!U67=0,"",加工!W67)</f>
        <v/>
      </c>
      <c r="N81" s="88"/>
      <c r="O81" s="10" t="str">
        <f>IF(加工!U67=0,"",加工!X67)</f>
        <v/>
      </c>
      <c r="Q81" s="66" t="str">
        <f>IF(加工!P67=0,"",加工!P67)</f>
        <v/>
      </c>
      <c r="R81" s="67" t="str">
        <f t="shared" ref="R81:R114" si="3">TEXT(Q81,"gyy.m.d")</f>
        <v/>
      </c>
      <c r="S81" s="68" t="str">
        <f>IF(加工!S67=0,CONCATENATE("(",R81,")"),加工!P67)</f>
        <v>()</v>
      </c>
    </row>
    <row r="82" spans="1:19" ht="24.95" hidden="1" customHeight="1" x14ac:dyDescent="0.15">
      <c r="A82" s="89" t="str">
        <f t="shared" si="2"/>
        <v/>
      </c>
      <c r="B82" s="90"/>
      <c r="C82" s="91" t="str">
        <f>IF(加工!S68=0,"",加工!S68)</f>
        <v/>
      </c>
      <c r="D82" s="92"/>
      <c r="E82" s="92"/>
      <c r="F82" s="92"/>
      <c r="G82" s="93"/>
      <c r="H82" s="92" t="str">
        <f>IF(加工!S68=0,"",加工!T68)</f>
        <v/>
      </c>
      <c r="I82" s="92"/>
      <c r="J82" s="92"/>
      <c r="K82" s="94" t="str">
        <f>IF(加工!U68=0,"",加工!V68)</f>
        <v/>
      </c>
      <c r="L82" s="94"/>
      <c r="M82" s="88" t="str">
        <f>IF(加工!U68=0,"",加工!W68)</f>
        <v/>
      </c>
      <c r="N82" s="88"/>
      <c r="O82" s="10" t="str">
        <f>IF(加工!U68=0,"",加工!X68)</f>
        <v/>
      </c>
      <c r="Q82" s="66" t="str">
        <f>IF(加工!P68=0,"",加工!P68)</f>
        <v/>
      </c>
      <c r="R82" s="67" t="str">
        <f t="shared" si="3"/>
        <v/>
      </c>
      <c r="S82" s="68" t="str">
        <f>IF(加工!S68=0,CONCATENATE("(",R82,")"),加工!P68)</f>
        <v>()</v>
      </c>
    </row>
    <row r="83" spans="1:19" ht="24.95" hidden="1" customHeight="1" x14ac:dyDescent="0.15">
      <c r="A83" s="89" t="str">
        <f t="shared" si="2"/>
        <v/>
      </c>
      <c r="B83" s="90"/>
      <c r="C83" s="91" t="str">
        <f>IF(加工!S69=0,"",加工!S69)</f>
        <v/>
      </c>
      <c r="D83" s="92"/>
      <c r="E83" s="92"/>
      <c r="F83" s="92"/>
      <c r="G83" s="93"/>
      <c r="H83" s="92" t="str">
        <f>IF(加工!S69=0,"",加工!T69)</f>
        <v/>
      </c>
      <c r="I83" s="92"/>
      <c r="J83" s="92"/>
      <c r="K83" s="94" t="str">
        <f>IF(加工!U69=0,"",加工!V69)</f>
        <v/>
      </c>
      <c r="L83" s="94"/>
      <c r="M83" s="88" t="str">
        <f>IF(加工!U69=0,"",加工!W69)</f>
        <v/>
      </c>
      <c r="N83" s="88"/>
      <c r="O83" s="10" t="str">
        <f>IF(加工!U69=0,"",加工!X69)</f>
        <v/>
      </c>
      <c r="Q83" s="66" t="str">
        <f>IF(加工!P69=0,"",加工!P69)</f>
        <v/>
      </c>
      <c r="R83" s="67" t="str">
        <f t="shared" si="3"/>
        <v/>
      </c>
      <c r="S83" s="68" t="str">
        <f>IF(加工!S69=0,CONCATENATE("(",R83,")"),加工!P69)</f>
        <v>()</v>
      </c>
    </row>
    <row r="84" spans="1:19" ht="24.95" hidden="1" customHeight="1" x14ac:dyDescent="0.15">
      <c r="A84" s="89" t="str">
        <f t="shared" si="2"/>
        <v/>
      </c>
      <c r="B84" s="90"/>
      <c r="C84" s="91" t="str">
        <f>IF(加工!S70=0,"",加工!S70)</f>
        <v/>
      </c>
      <c r="D84" s="92"/>
      <c r="E84" s="92"/>
      <c r="F84" s="92"/>
      <c r="G84" s="93"/>
      <c r="H84" s="92" t="str">
        <f>IF(加工!S70=0,"",加工!T70)</f>
        <v/>
      </c>
      <c r="I84" s="92"/>
      <c r="J84" s="92"/>
      <c r="K84" s="94" t="str">
        <f>IF(加工!U70=0,"",加工!V70)</f>
        <v/>
      </c>
      <c r="L84" s="94"/>
      <c r="M84" s="88" t="str">
        <f>IF(加工!U70=0,"",加工!W70)</f>
        <v/>
      </c>
      <c r="N84" s="88"/>
      <c r="O84" s="10" t="str">
        <f>IF(加工!U70=0,"",加工!X70)</f>
        <v/>
      </c>
      <c r="Q84" s="66" t="str">
        <f>IF(加工!P70=0,"",加工!P70)</f>
        <v/>
      </c>
      <c r="R84" s="67" t="str">
        <f t="shared" si="3"/>
        <v/>
      </c>
      <c r="S84" s="68" t="str">
        <f>IF(加工!S70=0,CONCATENATE("(",R84,")"),加工!P70)</f>
        <v>()</v>
      </c>
    </row>
    <row r="85" spans="1:19" ht="24.95" hidden="1" customHeight="1" x14ac:dyDescent="0.15">
      <c r="A85" s="89" t="str">
        <f t="shared" si="2"/>
        <v/>
      </c>
      <c r="B85" s="90"/>
      <c r="C85" s="91" t="str">
        <f>IF(加工!S71=0,"",加工!S71)</f>
        <v/>
      </c>
      <c r="D85" s="92"/>
      <c r="E85" s="92"/>
      <c r="F85" s="92"/>
      <c r="G85" s="93"/>
      <c r="H85" s="92" t="str">
        <f>IF(加工!S71=0,"",加工!T71)</f>
        <v/>
      </c>
      <c r="I85" s="92"/>
      <c r="J85" s="92"/>
      <c r="K85" s="94" t="str">
        <f>IF(加工!U71=0,"",加工!V71)</f>
        <v/>
      </c>
      <c r="L85" s="94"/>
      <c r="M85" s="88" t="str">
        <f>IF(加工!U71=0,"",加工!W71)</f>
        <v/>
      </c>
      <c r="N85" s="88"/>
      <c r="O85" s="10" t="str">
        <f>IF(加工!U71=0,"",加工!X71)</f>
        <v/>
      </c>
      <c r="Q85" s="66" t="str">
        <f>IF(加工!P71=0,"",加工!P71)</f>
        <v/>
      </c>
      <c r="R85" s="67" t="str">
        <f t="shared" si="3"/>
        <v/>
      </c>
      <c r="S85" s="68" t="str">
        <f>IF(加工!S71=0,CONCATENATE("(",R85,")"),加工!P71)</f>
        <v>()</v>
      </c>
    </row>
    <row r="86" spans="1:19" ht="24.95" hidden="1" customHeight="1" x14ac:dyDescent="0.15">
      <c r="A86" s="89" t="str">
        <f t="shared" si="2"/>
        <v/>
      </c>
      <c r="B86" s="90"/>
      <c r="C86" s="91" t="str">
        <f>IF(加工!S72=0,"",加工!S72)</f>
        <v/>
      </c>
      <c r="D86" s="92"/>
      <c r="E86" s="92"/>
      <c r="F86" s="92"/>
      <c r="G86" s="93"/>
      <c r="H86" s="92" t="str">
        <f>IF(加工!S72=0,"",加工!T72)</f>
        <v/>
      </c>
      <c r="I86" s="92"/>
      <c r="J86" s="92"/>
      <c r="K86" s="94" t="str">
        <f>IF(加工!U72=0,"",加工!V72)</f>
        <v/>
      </c>
      <c r="L86" s="94"/>
      <c r="M86" s="88" t="str">
        <f>IF(加工!U72=0,"",加工!W72)</f>
        <v/>
      </c>
      <c r="N86" s="88"/>
      <c r="O86" s="10" t="str">
        <f>IF(加工!U72=0,"",加工!X72)</f>
        <v/>
      </c>
      <c r="Q86" s="66" t="str">
        <f>IF(加工!P72=0,"",加工!P72)</f>
        <v/>
      </c>
      <c r="R86" s="67" t="str">
        <f t="shared" si="3"/>
        <v/>
      </c>
      <c r="S86" s="68" t="str">
        <f>IF(加工!S72=0,CONCATENATE("(",R86,")"),加工!P72)</f>
        <v>()</v>
      </c>
    </row>
    <row r="87" spans="1:19" ht="24.95" hidden="1" customHeight="1" x14ac:dyDescent="0.15">
      <c r="A87" s="89" t="str">
        <f t="shared" si="2"/>
        <v/>
      </c>
      <c r="B87" s="90"/>
      <c r="C87" s="91" t="str">
        <f>IF(加工!S73=0,"",加工!S73)</f>
        <v/>
      </c>
      <c r="D87" s="92"/>
      <c r="E87" s="92"/>
      <c r="F87" s="92"/>
      <c r="G87" s="93"/>
      <c r="H87" s="92" t="str">
        <f>IF(加工!S73=0,"",加工!T73)</f>
        <v/>
      </c>
      <c r="I87" s="92"/>
      <c r="J87" s="92"/>
      <c r="K87" s="94" t="str">
        <f>IF(加工!U73=0,"",加工!V73)</f>
        <v/>
      </c>
      <c r="L87" s="94"/>
      <c r="M87" s="88" t="str">
        <f>IF(加工!U73=0,"",加工!W73)</f>
        <v/>
      </c>
      <c r="N87" s="88"/>
      <c r="O87" s="10" t="str">
        <f>IF(加工!U73=0,"",加工!X73)</f>
        <v/>
      </c>
      <c r="Q87" s="66" t="str">
        <f>IF(加工!P73=0,"",加工!P73)</f>
        <v/>
      </c>
      <c r="R87" s="67" t="str">
        <f t="shared" si="3"/>
        <v/>
      </c>
      <c r="S87" s="68" t="str">
        <f>IF(加工!S73=0,CONCATENATE("(",R87,")"),加工!P73)</f>
        <v>()</v>
      </c>
    </row>
    <row r="88" spans="1:19" ht="24.95" hidden="1" customHeight="1" x14ac:dyDescent="0.15">
      <c r="A88" s="89" t="str">
        <f t="shared" si="2"/>
        <v/>
      </c>
      <c r="B88" s="90"/>
      <c r="C88" s="91" t="str">
        <f>IF(加工!S74=0,"",加工!S74)</f>
        <v/>
      </c>
      <c r="D88" s="92"/>
      <c r="E88" s="92"/>
      <c r="F88" s="92"/>
      <c r="G88" s="93"/>
      <c r="H88" s="92" t="str">
        <f>IF(加工!S74=0,"",加工!T74)</f>
        <v/>
      </c>
      <c r="I88" s="92"/>
      <c r="J88" s="92"/>
      <c r="K88" s="94" t="str">
        <f>IF(加工!U74=0,"",加工!V74)</f>
        <v/>
      </c>
      <c r="L88" s="94"/>
      <c r="M88" s="88" t="str">
        <f>IF(加工!U74=0,"",加工!W74)</f>
        <v/>
      </c>
      <c r="N88" s="88"/>
      <c r="O88" s="10" t="str">
        <f>IF(加工!U74=0,"",加工!X74)</f>
        <v/>
      </c>
      <c r="Q88" s="66" t="str">
        <f>IF(加工!P74=0,"",加工!P74)</f>
        <v/>
      </c>
      <c r="R88" s="67" t="str">
        <f t="shared" si="3"/>
        <v/>
      </c>
      <c r="S88" s="68" t="str">
        <f>IF(加工!S74=0,CONCATENATE("(",R88,")"),加工!P74)</f>
        <v>()</v>
      </c>
    </row>
    <row r="89" spans="1:19" ht="24.95" hidden="1" customHeight="1" x14ac:dyDescent="0.15">
      <c r="A89" s="89" t="str">
        <f t="shared" si="2"/>
        <v/>
      </c>
      <c r="B89" s="90"/>
      <c r="C89" s="91" t="str">
        <f>IF(加工!S75=0,"",加工!S75)</f>
        <v/>
      </c>
      <c r="D89" s="92"/>
      <c r="E89" s="92"/>
      <c r="F89" s="92"/>
      <c r="G89" s="93"/>
      <c r="H89" s="92" t="str">
        <f>IF(加工!S75=0,"",加工!T75)</f>
        <v/>
      </c>
      <c r="I89" s="92"/>
      <c r="J89" s="92"/>
      <c r="K89" s="94" t="str">
        <f>IF(加工!U75=0,"",加工!V75)</f>
        <v/>
      </c>
      <c r="L89" s="94"/>
      <c r="M89" s="88" t="str">
        <f>IF(加工!U75=0,"",加工!W75)</f>
        <v/>
      </c>
      <c r="N89" s="88"/>
      <c r="O89" s="10" t="str">
        <f>IF(加工!U75=0,"",加工!X75)</f>
        <v/>
      </c>
      <c r="Q89" s="66" t="str">
        <f>IF(加工!P75=0,"",加工!P75)</f>
        <v/>
      </c>
      <c r="R89" s="67" t="str">
        <f t="shared" si="3"/>
        <v/>
      </c>
      <c r="S89" s="68" t="str">
        <f>IF(加工!S75=0,CONCATENATE("(",R89,")"),加工!P75)</f>
        <v>()</v>
      </c>
    </row>
    <row r="90" spans="1:19" ht="24.95" hidden="1" customHeight="1" x14ac:dyDescent="0.15">
      <c r="A90" s="89" t="str">
        <f t="shared" si="2"/>
        <v/>
      </c>
      <c r="B90" s="90"/>
      <c r="C90" s="91" t="str">
        <f>IF(加工!S76=0,"",加工!S76)</f>
        <v/>
      </c>
      <c r="D90" s="92"/>
      <c r="E90" s="92"/>
      <c r="F90" s="92"/>
      <c r="G90" s="93"/>
      <c r="H90" s="92" t="str">
        <f>IF(加工!S76=0,"",加工!T76)</f>
        <v/>
      </c>
      <c r="I90" s="92"/>
      <c r="J90" s="92"/>
      <c r="K90" s="94" t="str">
        <f>IF(加工!U76=0,"",加工!V76)</f>
        <v/>
      </c>
      <c r="L90" s="94"/>
      <c r="M90" s="88" t="str">
        <f>IF(加工!U76=0,"",加工!W76)</f>
        <v/>
      </c>
      <c r="N90" s="88"/>
      <c r="O90" s="10" t="str">
        <f>IF(加工!U76=0,"",加工!X76)</f>
        <v/>
      </c>
      <c r="Q90" s="66" t="str">
        <f>IF(加工!P76=0,"",加工!P76)</f>
        <v/>
      </c>
      <c r="R90" s="67" t="str">
        <f t="shared" si="3"/>
        <v/>
      </c>
      <c r="S90" s="68" t="str">
        <f>IF(加工!S76=0,CONCATENATE("(",R90,")"),加工!P76)</f>
        <v>()</v>
      </c>
    </row>
    <row r="91" spans="1:19" ht="24.95" hidden="1" customHeight="1" x14ac:dyDescent="0.15">
      <c r="A91" s="89" t="str">
        <f t="shared" si="2"/>
        <v/>
      </c>
      <c r="B91" s="90"/>
      <c r="C91" s="91" t="str">
        <f>IF(加工!S77=0,"",加工!S77)</f>
        <v/>
      </c>
      <c r="D91" s="92"/>
      <c r="E91" s="92"/>
      <c r="F91" s="92"/>
      <c r="G91" s="93"/>
      <c r="H91" s="92" t="str">
        <f>IF(加工!S77=0,"",加工!T77)</f>
        <v/>
      </c>
      <c r="I91" s="92"/>
      <c r="J91" s="92"/>
      <c r="K91" s="94" t="str">
        <f>IF(加工!U77=0,"",加工!V77)</f>
        <v/>
      </c>
      <c r="L91" s="94"/>
      <c r="M91" s="88" t="str">
        <f>IF(加工!U77=0,"",加工!W77)</f>
        <v/>
      </c>
      <c r="N91" s="88"/>
      <c r="O91" s="10" t="str">
        <f>IF(加工!U77=0,"",加工!X77)</f>
        <v/>
      </c>
      <c r="Q91" s="66" t="str">
        <f>IF(加工!P77=0,"",加工!P77)</f>
        <v/>
      </c>
      <c r="R91" s="67" t="str">
        <f t="shared" si="3"/>
        <v/>
      </c>
      <c r="S91" s="68" t="str">
        <f>IF(加工!S77=0,CONCATENATE("(",R91,")"),加工!P77)</f>
        <v>()</v>
      </c>
    </row>
    <row r="92" spans="1:19" ht="24.95" hidden="1" customHeight="1" x14ac:dyDescent="0.15">
      <c r="A92" s="89" t="str">
        <f t="shared" si="2"/>
        <v/>
      </c>
      <c r="B92" s="90"/>
      <c r="C92" s="91" t="str">
        <f>IF(加工!S78=0,"",加工!S78)</f>
        <v/>
      </c>
      <c r="D92" s="92"/>
      <c r="E92" s="92"/>
      <c r="F92" s="92"/>
      <c r="G92" s="93"/>
      <c r="H92" s="92" t="str">
        <f>IF(加工!S78=0,"",加工!T78)</f>
        <v/>
      </c>
      <c r="I92" s="92"/>
      <c r="J92" s="92"/>
      <c r="K92" s="94" t="str">
        <f>IF(加工!U78=0,"",加工!V78)</f>
        <v/>
      </c>
      <c r="L92" s="94"/>
      <c r="M92" s="88" t="str">
        <f>IF(加工!U78=0,"",加工!W78)</f>
        <v/>
      </c>
      <c r="N92" s="88"/>
      <c r="O92" s="10" t="str">
        <f>IF(加工!U78=0,"",加工!X78)</f>
        <v/>
      </c>
      <c r="Q92" s="66" t="str">
        <f>IF(加工!P78=0,"",加工!P78)</f>
        <v/>
      </c>
      <c r="R92" s="67" t="str">
        <f t="shared" si="3"/>
        <v/>
      </c>
      <c r="S92" s="68" t="str">
        <f>IF(加工!S78=0,CONCATENATE("(",R92,")"),加工!P78)</f>
        <v>()</v>
      </c>
    </row>
    <row r="93" spans="1:19" ht="24.95" hidden="1" customHeight="1" x14ac:dyDescent="0.15">
      <c r="A93" s="89" t="str">
        <f t="shared" si="2"/>
        <v/>
      </c>
      <c r="B93" s="90"/>
      <c r="C93" s="91" t="str">
        <f>IF(加工!S79=0,"",加工!S79)</f>
        <v/>
      </c>
      <c r="D93" s="92"/>
      <c r="E93" s="92"/>
      <c r="F93" s="92"/>
      <c r="G93" s="93"/>
      <c r="H93" s="92" t="str">
        <f>IF(加工!S79=0,"",加工!T79)</f>
        <v/>
      </c>
      <c r="I93" s="92"/>
      <c r="J93" s="92"/>
      <c r="K93" s="94" t="str">
        <f>IF(加工!U79=0,"",加工!V79)</f>
        <v/>
      </c>
      <c r="L93" s="94"/>
      <c r="M93" s="88" t="str">
        <f>IF(加工!U79=0,"",加工!W79)</f>
        <v/>
      </c>
      <c r="N93" s="88"/>
      <c r="O93" s="10" t="str">
        <f>IF(加工!U79=0,"",加工!X79)</f>
        <v/>
      </c>
      <c r="Q93" s="66" t="str">
        <f>IF(加工!P79=0,"",加工!P79)</f>
        <v/>
      </c>
      <c r="R93" s="67" t="str">
        <f t="shared" si="3"/>
        <v/>
      </c>
      <c r="S93" s="68" t="str">
        <f>IF(加工!S79=0,CONCATENATE("(",R93,")"),加工!P79)</f>
        <v>()</v>
      </c>
    </row>
    <row r="94" spans="1:19" ht="24.95" hidden="1" customHeight="1" x14ac:dyDescent="0.15">
      <c r="A94" s="89" t="str">
        <f t="shared" si="2"/>
        <v/>
      </c>
      <c r="B94" s="90"/>
      <c r="C94" s="91" t="str">
        <f>IF(加工!S80=0,"",加工!S80)</f>
        <v/>
      </c>
      <c r="D94" s="92"/>
      <c r="E94" s="92"/>
      <c r="F94" s="92"/>
      <c r="G94" s="93"/>
      <c r="H94" s="92" t="str">
        <f>IF(加工!S80=0,"",加工!T80)</f>
        <v/>
      </c>
      <c r="I94" s="92"/>
      <c r="J94" s="92"/>
      <c r="K94" s="94" t="str">
        <f>IF(加工!U80=0,"",加工!V80)</f>
        <v/>
      </c>
      <c r="L94" s="94"/>
      <c r="M94" s="88" t="str">
        <f>IF(加工!U80=0,"",加工!W80)</f>
        <v/>
      </c>
      <c r="N94" s="88"/>
      <c r="O94" s="10" t="str">
        <f>IF(加工!U80=0,"",加工!X80)</f>
        <v/>
      </c>
      <c r="Q94" s="66" t="str">
        <f>IF(加工!P80=0,"",加工!P80)</f>
        <v/>
      </c>
      <c r="R94" s="67" t="str">
        <f t="shared" si="3"/>
        <v/>
      </c>
      <c r="S94" s="68" t="str">
        <f>IF(加工!S80=0,CONCATENATE("(",R94,")"),加工!P80)</f>
        <v>()</v>
      </c>
    </row>
    <row r="95" spans="1:19" ht="24.95" hidden="1" customHeight="1" x14ac:dyDescent="0.15">
      <c r="A95" s="89" t="str">
        <f t="shared" ref="A95:A114" si="4">IF(S95="()","",S95)</f>
        <v/>
      </c>
      <c r="B95" s="90"/>
      <c r="C95" s="91" t="str">
        <f>IF(加工!S81=0,"",加工!S81)</f>
        <v/>
      </c>
      <c r="D95" s="92"/>
      <c r="E95" s="92"/>
      <c r="F95" s="92"/>
      <c r="G95" s="93"/>
      <c r="H95" s="92" t="str">
        <f>IF(加工!S81=0,"",加工!T81)</f>
        <v/>
      </c>
      <c r="I95" s="92"/>
      <c r="J95" s="92"/>
      <c r="K95" s="94" t="str">
        <f>IF(加工!U81=0,"",加工!V81)</f>
        <v/>
      </c>
      <c r="L95" s="94"/>
      <c r="M95" s="88" t="str">
        <f>IF(加工!U81=0,"",加工!W81)</f>
        <v/>
      </c>
      <c r="N95" s="88"/>
      <c r="O95" s="10" t="str">
        <f>IF(加工!U81=0,"",加工!X81)</f>
        <v/>
      </c>
      <c r="Q95" s="66" t="str">
        <f>IF(加工!P81=0,"",加工!P81)</f>
        <v/>
      </c>
      <c r="R95" s="67" t="str">
        <f t="shared" si="3"/>
        <v/>
      </c>
      <c r="S95" s="68" t="str">
        <f>IF(加工!S81=0,CONCATENATE("(",R95,")"),加工!P81)</f>
        <v>()</v>
      </c>
    </row>
    <row r="96" spans="1:19" ht="24.95" hidden="1" customHeight="1" x14ac:dyDescent="0.15">
      <c r="A96" s="89" t="str">
        <f t="shared" si="4"/>
        <v/>
      </c>
      <c r="B96" s="90"/>
      <c r="C96" s="91" t="str">
        <f>IF(加工!S82=0,"",加工!S82)</f>
        <v/>
      </c>
      <c r="D96" s="92"/>
      <c r="E96" s="92"/>
      <c r="F96" s="92"/>
      <c r="G96" s="93"/>
      <c r="H96" s="92" t="str">
        <f>IF(加工!S82=0,"",加工!T82)</f>
        <v/>
      </c>
      <c r="I96" s="92"/>
      <c r="J96" s="92"/>
      <c r="K96" s="94" t="str">
        <f>IF(加工!U82=0,"",加工!V82)</f>
        <v/>
      </c>
      <c r="L96" s="94"/>
      <c r="M96" s="88" t="str">
        <f>IF(加工!U82=0,"",加工!W82)</f>
        <v/>
      </c>
      <c r="N96" s="88"/>
      <c r="O96" s="10" t="str">
        <f>IF(加工!U82=0,"",加工!X82)</f>
        <v/>
      </c>
      <c r="Q96" s="66" t="str">
        <f>IF(加工!P82=0,"",加工!P82)</f>
        <v/>
      </c>
      <c r="R96" s="67" t="str">
        <f t="shared" si="3"/>
        <v/>
      </c>
      <c r="S96" s="68" t="str">
        <f>IF(加工!S82=0,CONCATENATE("(",R96,")"),加工!P82)</f>
        <v>()</v>
      </c>
    </row>
    <row r="97" spans="1:19" ht="24.95" hidden="1" customHeight="1" x14ac:dyDescent="0.15">
      <c r="A97" s="89" t="str">
        <f t="shared" si="4"/>
        <v/>
      </c>
      <c r="B97" s="90"/>
      <c r="C97" s="91" t="str">
        <f>IF(加工!S83=0,"",加工!S83)</f>
        <v/>
      </c>
      <c r="D97" s="92"/>
      <c r="E97" s="92"/>
      <c r="F97" s="92"/>
      <c r="G97" s="93"/>
      <c r="H97" s="92" t="str">
        <f>IF(加工!S83=0,"",加工!T83)</f>
        <v/>
      </c>
      <c r="I97" s="92"/>
      <c r="J97" s="92"/>
      <c r="K97" s="94" t="str">
        <f>IF(加工!U83=0,"",加工!V83)</f>
        <v/>
      </c>
      <c r="L97" s="94"/>
      <c r="M97" s="88" t="str">
        <f>IF(加工!U83=0,"",加工!W83)</f>
        <v/>
      </c>
      <c r="N97" s="88"/>
      <c r="O97" s="10" t="str">
        <f>IF(加工!U83=0,"",加工!X83)</f>
        <v/>
      </c>
      <c r="Q97" s="66" t="str">
        <f>IF(加工!P83=0,"",加工!P83)</f>
        <v/>
      </c>
      <c r="R97" s="67" t="str">
        <f t="shared" si="3"/>
        <v/>
      </c>
      <c r="S97" s="68" t="str">
        <f>IF(加工!S83=0,CONCATENATE("(",R97,")"),加工!P83)</f>
        <v>()</v>
      </c>
    </row>
    <row r="98" spans="1:19" ht="24.95" hidden="1" customHeight="1" x14ac:dyDescent="0.15">
      <c r="A98" s="89" t="str">
        <f t="shared" si="4"/>
        <v/>
      </c>
      <c r="B98" s="90"/>
      <c r="C98" s="91" t="str">
        <f>IF(加工!S84=0,"",加工!S84)</f>
        <v/>
      </c>
      <c r="D98" s="92"/>
      <c r="E98" s="92"/>
      <c r="F98" s="92"/>
      <c r="G98" s="93"/>
      <c r="H98" s="92" t="str">
        <f>IF(加工!S84=0,"",加工!T84)</f>
        <v/>
      </c>
      <c r="I98" s="92"/>
      <c r="J98" s="92"/>
      <c r="K98" s="94" t="str">
        <f>IF(加工!U84=0,"",加工!V84)</f>
        <v/>
      </c>
      <c r="L98" s="94"/>
      <c r="M98" s="88" t="str">
        <f>IF(加工!U84=0,"",加工!W84)</f>
        <v/>
      </c>
      <c r="N98" s="88"/>
      <c r="O98" s="10" t="str">
        <f>IF(加工!U84=0,"",加工!X84)</f>
        <v/>
      </c>
      <c r="Q98" s="66" t="str">
        <f>IF(加工!P84=0,"",加工!P84)</f>
        <v/>
      </c>
      <c r="R98" s="67" t="str">
        <f t="shared" si="3"/>
        <v/>
      </c>
      <c r="S98" s="68" t="str">
        <f>IF(加工!S84=0,CONCATENATE("(",R98,")"),加工!P84)</f>
        <v>()</v>
      </c>
    </row>
    <row r="99" spans="1:19" ht="24.95" hidden="1" customHeight="1" x14ac:dyDescent="0.15">
      <c r="A99" s="89" t="str">
        <f t="shared" si="4"/>
        <v/>
      </c>
      <c r="B99" s="90"/>
      <c r="C99" s="91" t="str">
        <f>IF(加工!S85=0,"",加工!S85)</f>
        <v/>
      </c>
      <c r="D99" s="92"/>
      <c r="E99" s="92"/>
      <c r="F99" s="92"/>
      <c r="G99" s="93"/>
      <c r="H99" s="92" t="str">
        <f>IF(加工!S85=0,"",加工!T85)</f>
        <v/>
      </c>
      <c r="I99" s="92"/>
      <c r="J99" s="92"/>
      <c r="K99" s="94" t="str">
        <f>IF(加工!U85=0,"",加工!V85)</f>
        <v/>
      </c>
      <c r="L99" s="94"/>
      <c r="M99" s="88" t="str">
        <f>IF(加工!U85=0,"",加工!W85)</f>
        <v/>
      </c>
      <c r="N99" s="88"/>
      <c r="O99" s="10" t="str">
        <f>IF(加工!U85=0,"",加工!X85)</f>
        <v/>
      </c>
      <c r="Q99" s="66" t="str">
        <f>IF(加工!P85=0,"",加工!P85)</f>
        <v/>
      </c>
      <c r="R99" s="67" t="str">
        <f t="shared" si="3"/>
        <v/>
      </c>
      <c r="S99" s="68" t="str">
        <f>IF(加工!S85=0,CONCATENATE("(",R99,")"),加工!P85)</f>
        <v>()</v>
      </c>
    </row>
    <row r="100" spans="1:19" ht="24.95" hidden="1" customHeight="1" x14ac:dyDescent="0.15">
      <c r="A100" s="89" t="str">
        <f t="shared" si="4"/>
        <v/>
      </c>
      <c r="B100" s="90"/>
      <c r="C100" s="91" t="str">
        <f>IF(加工!S86=0,"",加工!S86)</f>
        <v/>
      </c>
      <c r="D100" s="92"/>
      <c r="E100" s="92"/>
      <c r="F100" s="92"/>
      <c r="G100" s="93"/>
      <c r="H100" s="92" t="str">
        <f>IF(加工!S86=0,"",加工!T86)</f>
        <v/>
      </c>
      <c r="I100" s="92"/>
      <c r="J100" s="92"/>
      <c r="K100" s="94" t="str">
        <f>IF(加工!U86=0,"",加工!V86)</f>
        <v/>
      </c>
      <c r="L100" s="94"/>
      <c r="M100" s="88" t="str">
        <f>IF(加工!U86=0,"",加工!W86)</f>
        <v/>
      </c>
      <c r="N100" s="88"/>
      <c r="O100" s="10" t="str">
        <f>IF(加工!U86=0,"",加工!X86)</f>
        <v/>
      </c>
      <c r="Q100" s="66" t="str">
        <f>IF(加工!P86=0,"",加工!P86)</f>
        <v/>
      </c>
      <c r="R100" s="67" t="str">
        <f t="shared" si="3"/>
        <v/>
      </c>
      <c r="S100" s="68" t="str">
        <f>IF(加工!S86=0,CONCATENATE("(",R100,")"),加工!P86)</f>
        <v>()</v>
      </c>
    </row>
    <row r="101" spans="1:19" ht="24.95" hidden="1" customHeight="1" x14ac:dyDescent="0.15">
      <c r="A101" s="89" t="str">
        <f t="shared" si="4"/>
        <v/>
      </c>
      <c r="B101" s="90"/>
      <c r="C101" s="91" t="str">
        <f>IF(加工!S87=0,"",加工!S87)</f>
        <v/>
      </c>
      <c r="D101" s="92"/>
      <c r="E101" s="92"/>
      <c r="F101" s="92"/>
      <c r="G101" s="93"/>
      <c r="H101" s="92" t="str">
        <f>IF(加工!S87=0,"",加工!T87)</f>
        <v/>
      </c>
      <c r="I101" s="92"/>
      <c r="J101" s="92"/>
      <c r="K101" s="94" t="str">
        <f>IF(加工!U87=0,"",加工!V87)</f>
        <v/>
      </c>
      <c r="L101" s="94"/>
      <c r="M101" s="88" t="str">
        <f>IF(加工!U87=0,"",加工!W87)</f>
        <v/>
      </c>
      <c r="N101" s="88"/>
      <c r="O101" s="10" t="str">
        <f>IF(加工!U87=0,"",加工!X87)</f>
        <v/>
      </c>
      <c r="Q101" s="66" t="str">
        <f>IF(加工!P87=0,"",加工!P87)</f>
        <v/>
      </c>
      <c r="R101" s="67" t="str">
        <f t="shared" si="3"/>
        <v/>
      </c>
      <c r="S101" s="68" t="str">
        <f>IF(加工!S87=0,CONCATENATE("(",R101,")"),加工!P87)</f>
        <v>()</v>
      </c>
    </row>
    <row r="102" spans="1:19" ht="24.95" hidden="1" customHeight="1" x14ac:dyDescent="0.15">
      <c r="A102" s="89" t="str">
        <f t="shared" si="4"/>
        <v/>
      </c>
      <c r="B102" s="90"/>
      <c r="C102" s="91" t="str">
        <f>IF(加工!S88=0,"",加工!S88)</f>
        <v/>
      </c>
      <c r="D102" s="92"/>
      <c r="E102" s="92"/>
      <c r="F102" s="92"/>
      <c r="G102" s="93"/>
      <c r="H102" s="92" t="str">
        <f>IF(加工!S88=0,"",加工!T88)</f>
        <v/>
      </c>
      <c r="I102" s="92"/>
      <c r="J102" s="92"/>
      <c r="K102" s="94" t="str">
        <f>IF(加工!U88=0,"",加工!V88)</f>
        <v/>
      </c>
      <c r="L102" s="94"/>
      <c r="M102" s="88" t="str">
        <f>IF(加工!U88=0,"",加工!W88)</f>
        <v/>
      </c>
      <c r="N102" s="88"/>
      <c r="O102" s="10" t="str">
        <f>IF(加工!U88=0,"",加工!X88)</f>
        <v/>
      </c>
      <c r="Q102" s="66" t="str">
        <f>IF(加工!P88=0,"",加工!P88)</f>
        <v/>
      </c>
      <c r="R102" s="67" t="str">
        <f t="shared" si="3"/>
        <v/>
      </c>
      <c r="S102" s="68" t="str">
        <f>IF(加工!S88=0,CONCATENATE("(",R102,")"),加工!P88)</f>
        <v>()</v>
      </c>
    </row>
    <row r="103" spans="1:19" ht="24.95" hidden="1" customHeight="1" x14ac:dyDescent="0.15">
      <c r="A103" s="89" t="str">
        <f t="shared" si="4"/>
        <v/>
      </c>
      <c r="B103" s="90"/>
      <c r="C103" s="91" t="str">
        <f>IF(加工!S89=0,"",加工!S89)</f>
        <v/>
      </c>
      <c r="D103" s="92"/>
      <c r="E103" s="92"/>
      <c r="F103" s="92"/>
      <c r="G103" s="93"/>
      <c r="H103" s="92" t="str">
        <f>IF(加工!S89=0,"",加工!T89)</f>
        <v/>
      </c>
      <c r="I103" s="92"/>
      <c r="J103" s="92"/>
      <c r="K103" s="94" t="str">
        <f>IF(加工!U89=0,"",加工!V89)</f>
        <v/>
      </c>
      <c r="L103" s="94"/>
      <c r="M103" s="88" t="str">
        <f>IF(加工!U89=0,"",加工!W89)</f>
        <v/>
      </c>
      <c r="N103" s="88"/>
      <c r="O103" s="10" t="str">
        <f>IF(加工!U89=0,"",加工!X89)</f>
        <v/>
      </c>
      <c r="Q103" s="66" t="str">
        <f>IF(加工!P89=0,"",加工!P89)</f>
        <v/>
      </c>
      <c r="R103" s="67" t="str">
        <f t="shared" si="3"/>
        <v/>
      </c>
      <c r="S103" s="68" t="str">
        <f>IF(加工!S89=0,CONCATENATE("(",R103,")"),加工!P89)</f>
        <v>()</v>
      </c>
    </row>
    <row r="104" spans="1:19" ht="24.95" hidden="1" customHeight="1" x14ac:dyDescent="0.15">
      <c r="A104" s="89" t="str">
        <f t="shared" si="4"/>
        <v/>
      </c>
      <c r="B104" s="90"/>
      <c r="C104" s="91" t="str">
        <f>IF(加工!S90=0,"",加工!S90)</f>
        <v/>
      </c>
      <c r="D104" s="92"/>
      <c r="E104" s="92"/>
      <c r="F104" s="92"/>
      <c r="G104" s="93"/>
      <c r="H104" s="92" t="str">
        <f>IF(加工!S90=0,"",加工!T90)</f>
        <v/>
      </c>
      <c r="I104" s="92"/>
      <c r="J104" s="92"/>
      <c r="K104" s="94" t="str">
        <f>IF(加工!U90=0,"",加工!V90)</f>
        <v/>
      </c>
      <c r="L104" s="94"/>
      <c r="M104" s="88" t="str">
        <f>IF(加工!U90=0,"",加工!W90)</f>
        <v/>
      </c>
      <c r="N104" s="88"/>
      <c r="O104" s="10" t="str">
        <f>IF(加工!U90=0,"",加工!X90)</f>
        <v/>
      </c>
      <c r="Q104" s="66" t="str">
        <f>IF(加工!P90=0,"",加工!P90)</f>
        <v/>
      </c>
      <c r="R104" s="67" t="str">
        <f t="shared" si="3"/>
        <v/>
      </c>
      <c r="S104" s="68" t="str">
        <f>IF(加工!S90=0,CONCATENATE("(",R104,")"),加工!P90)</f>
        <v>()</v>
      </c>
    </row>
    <row r="105" spans="1:19" ht="24.95" hidden="1" customHeight="1" x14ac:dyDescent="0.15">
      <c r="A105" s="89" t="str">
        <f t="shared" si="4"/>
        <v/>
      </c>
      <c r="B105" s="90"/>
      <c r="C105" s="91" t="str">
        <f>IF(加工!S91=0,"",加工!S91)</f>
        <v/>
      </c>
      <c r="D105" s="92"/>
      <c r="E105" s="92"/>
      <c r="F105" s="92"/>
      <c r="G105" s="93"/>
      <c r="H105" s="92" t="str">
        <f>IF(加工!S91=0,"",加工!T91)</f>
        <v/>
      </c>
      <c r="I105" s="92"/>
      <c r="J105" s="92"/>
      <c r="K105" s="94" t="str">
        <f>IF(加工!U91=0,"",加工!V91)</f>
        <v/>
      </c>
      <c r="L105" s="94"/>
      <c r="M105" s="88" t="str">
        <f>IF(加工!U91=0,"",加工!W91)</f>
        <v/>
      </c>
      <c r="N105" s="88"/>
      <c r="O105" s="10" t="str">
        <f>IF(加工!U91=0,"",加工!X91)</f>
        <v/>
      </c>
      <c r="Q105" s="66" t="str">
        <f>IF(加工!P91=0,"",加工!P91)</f>
        <v/>
      </c>
      <c r="R105" s="67" t="str">
        <f t="shared" si="3"/>
        <v/>
      </c>
      <c r="S105" s="68" t="str">
        <f>IF(加工!S91=0,CONCATENATE("(",R105,")"),加工!P91)</f>
        <v>()</v>
      </c>
    </row>
    <row r="106" spans="1:19" ht="24.95" hidden="1" customHeight="1" x14ac:dyDescent="0.15">
      <c r="A106" s="89" t="str">
        <f t="shared" si="4"/>
        <v/>
      </c>
      <c r="B106" s="90"/>
      <c r="C106" s="91" t="str">
        <f>IF(加工!S92=0,"",加工!S92)</f>
        <v/>
      </c>
      <c r="D106" s="92"/>
      <c r="E106" s="92"/>
      <c r="F106" s="92"/>
      <c r="G106" s="93"/>
      <c r="H106" s="92" t="str">
        <f>IF(加工!S92=0,"",加工!T92)</f>
        <v/>
      </c>
      <c r="I106" s="92"/>
      <c r="J106" s="92"/>
      <c r="K106" s="94" t="str">
        <f>IF(加工!U92=0,"",加工!V92)</f>
        <v/>
      </c>
      <c r="L106" s="94"/>
      <c r="M106" s="88" t="str">
        <f>IF(加工!U92=0,"",加工!W92)</f>
        <v/>
      </c>
      <c r="N106" s="88"/>
      <c r="O106" s="10" t="str">
        <f>IF(加工!U92=0,"",加工!X92)</f>
        <v/>
      </c>
      <c r="Q106" s="66" t="str">
        <f>IF(加工!P92=0,"",加工!P92)</f>
        <v/>
      </c>
      <c r="R106" s="67" t="str">
        <f t="shared" si="3"/>
        <v/>
      </c>
      <c r="S106" s="68" t="str">
        <f>IF(加工!S92=0,CONCATENATE("(",R106,")"),加工!P92)</f>
        <v>()</v>
      </c>
    </row>
    <row r="107" spans="1:19" ht="24.95" hidden="1" customHeight="1" x14ac:dyDescent="0.15">
      <c r="A107" s="89" t="str">
        <f t="shared" si="4"/>
        <v/>
      </c>
      <c r="B107" s="90"/>
      <c r="C107" s="91" t="str">
        <f>IF(加工!S93=0,"",加工!S93)</f>
        <v/>
      </c>
      <c r="D107" s="92"/>
      <c r="E107" s="92"/>
      <c r="F107" s="92"/>
      <c r="G107" s="93"/>
      <c r="H107" s="92" t="str">
        <f>IF(加工!S93=0,"",加工!T93)</f>
        <v/>
      </c>
      <c r="I107" s="92"/>
      <c r="J107" s="92"/>
      <c r="K107" s="94" t="str">
        <f>IF(加工!U93=0,"",加工!V93)</f>
        <v/>
      </c>
      <c r="L107" s="94"/>
      <c r="M107" s="88" t="str">
        <f>IF(加工!U93=0,"",加工!W93)</f>
        <v/>
      </c>
      <c r="N107" s="88"/>
      <c r="O107" s="10" t="str">
        <f>IF(加工!U93=0,"",加工!X93)</f>
        <v/>
      </c>
      <c r="Q107" s="66" t="str">
        <f>IF(加工!P93=0,"",加工!P93)</f>
        <v/>
      </c>
      <c r="R107" s="67" t="str">
        <f t="shared" si="3"/>
        <v/>
      </c>
      <c r="S107" s="68" t="str">
        <f>IF(加工!S93=0,CONCATENATE("(",R107,")"),加工!P93)</f>
        <v>()</v>
      </c>
    </row>
    <row r="108" spans="1:19" ht="24.95" hidden="1" customHeight="1" x14ac:dyDescent="0.15">
      <c r="A108" s="89" t="str">
        <f t="shared" si="4"/>
        <v/>
      </c>
      <c r="B108" s="90"/>
      <c r="C108" s="91" t="str">
        <f>IF(加工!S94=0,"",加工!S94)</f>
        <v/>
      </c>
      <c r="D108" s="92"/>
      <c r="E108" s="92"/>
      <c r="F108" s="92"/>
      <c r="G108" s="93"/>
      <c r="H108" s="92" t="str">
        <f>IF(加工!S94=0,"",加工!T94)</f>
        <v/>
      </c>
      <c r="I108" s="92"/>
      <c r="J108" s="92"/>
      <c r="K108" s="94" t="str">
        <f>IF(加工!U94=0,"",加工!V94)</f>
        <v/>
      </c>
      <c r="L108" s="94"/>
      <c r="M108" s="88" t="str">
        <f>IF(加工!U94=0,"",加工!W94)</f>
        <v/>
      </c>
      <c r="N108" s="88"/>
      <c r="O108" s="10" t="str">
        <f>IF(加工!U94=0,"",加工!X94)</f>
        <v/>
      </c>
      <c r="Q108" s="66" t="str">
        <f>IF(加工!P94=0,"",加工!P94)</f>
        <v/>
      </c>
      <c r="R108" s="67" t="str">
        <f t="shared" si="3"/>
        <v/>
      </c>
      <c r="S108" s="68" t="str">
        <f>IF(加工!S94=0,CONCATENATE("(",R108,")"),加工!P94)</f>
        <v>()</v>
      </c>
    </row>
    <row r="109" spans="1:19" ht="24.95" hidden="1" customHeight="1" x14ac:dyDescent="0.15">
      <c r="A109" s="89" t="str">
        <f t="shared" si="4"/>
        <v/>
      </c>
      <c r="B109" s="90"/>
      <c r="C109" s="91" t="str">
        <f>IF(加工!S95=0,"",加工!S95)</f>
        <v/>
      </c>
      <c r="D109" s="92"/>
      <c r="E109" s="92"/>
      <c r="F109" s="92"/>
      <c r="G109" s="93"/>
      <c r="H109" s="92" t="str">
        <f>IF(加工!S95=0,"",加工!T95)</f>
        <v/>
      </c>
      <c r="I109" s="92"/>
      <c r="J109" s="92"/>
      <c r="K109" s="94" t="str">
        <f>IF(加工!U95=0,"",加工!V95)</f>
        <v/>
      </c>
      <c r="L109" s="94"/>
      <c r="M109" s="88" t="str">
        <f>IF(加工!U95=0,"",加工!W95)</f>
        <v/>
      </c>
      <c r="N109" s="88"/>
      <c r="O109" s="10" t="str">
        <f>IF(加工!U95=0,"",加工!X95)</f>
        <v/>
      </c>
      <c r="Q109" s="66" t="str">
        <f>IF(加工!P95=0,"",加工!P95)</f>
        <v/>
      </c>
      <c r="R109" s="67" t="str">
        <f t="shared" si="3"/>
        <v/>
      </c>
      <c r="S109" s="68" t="str">
        <f>IF(加工!S95=0,CONCATENATE("(",R109,")"),加工!P95)</f>
        <v>()</v>
      </c>
    </row>
    <row r="110" spans="1:19" ht="24.95" hidden="1" customHeight="1" x14ac:dyDescent="0.15">
      <c r="A110" s="89" t="str">
        <f t="shared" si="4"/>
        <v/>
      </c>
      <c r="B110" s="90"/>
      <c r="C110" s="91" t="str">
        <f>IF(加工!S96=0,"",加工!S96)</f>
        <v/>
      </c>
      <c r="D110" s="92"/>
      <c r="E110" s="92"/>
      <c r="F110" s="92"/>
      <c r="G110" s="93"/>
      <c r="H110" s="92" t="str">
        <f>IF(加工!S96=0,"",加工!T96)</f>
        <v/>
      </c>
      <c r="I110" s="92"/>
      <c r="J110" s="92"/>
      <c r="K110" s="94" t="str">
        <f>IF(加工!U96=0,"",加工!V96)</f>
        <v/>
      </c>
      <c r="L110" s="94"/>
      <c r="M110" s="88" t="str">
        <f>IF(加工!U96=0,"",加工!W96)</f>
        <v/>
      </c>
      <c r="N110" s="88"/>
      <c r="O110" s="10" t="str">
        <f>IF(加工!U96=0,"",加工!X96)</f>
        <v/>
      </c>
      <c r="Q110" s="66" t="str">
        <f>IF(加工!P96=0,"",加工!P96)</f>
        <v/>
      </c>
      <c r="R110" s="67" t="str">
        <f t="shared" si="3"/>
        <v/>
      </c>
      <c r="S110" s="68" t="str">
        <f>IF(加工!S96=0,CONCATENATE("(",R110,")"),加工!P96)</f>
        <v>()</v>
      </c>
    </row>
    <row r="111" spans="1:19" ht="24.95" hidden="1" customHeight="1" x14ac:dyDescent="0.15">
      <c r="A111" s="89" t="str">
        <f t="shared" si="4"/>
        <v/>
      </c>
      <c r="B111" s="90"/>
      <c r="C111" s="91" t="str">
        <f>IF(加工!S97=0,"",加工!S97)</f>
        <v/>
      </c>
      <c r="D111" s="92"/>
      <c r="E111" s="92"/>
      <c r="F111" s="92"/>
      <c r="G111" s="93"/>
      <c r="H111" s="92" t="str">
        <f>IF(加工!S97=0,"",加工!T97)</f>
        <v/>
      </c>
      <c r="I111" s="92"/>
      <c r="J111" s="92"/>
      <c r="K111" s="94" t="str">
        <f>IF(加工!U97=0,"",加工!V97)</f>
        <v/>
      </c>
      <c r="L111" s="94"/>
      <c r="M111" s="88" t="str">
        <f>IF(加工!U97=0,"",加工!W97)</f>
        <v/>
      </c>
      <c r="N111" s="88"/>
      <c r="O111" s="10" t="str">
        <f>IF(加工!U97=0,"",加工!X97)</f>
        <v/>
      </c>
      <c r="Q111" s="66" t="str">
        <f>IF(加工!P97=0,"",加工!P97)</f>
        <v/>
      </c>
      <c r="R111" s="67" t="str">
        <f t="shared" si="3"/>
        <v/>
      </c>
      <c r="S111" s="68" t="str">
        <f>IF(加工!S97=0,CONCATENATE("(",R111,")"),加工!P97)</f>
        <v>()</v>
      </c>
    </row>
    <row r="112" spans="1:19" ht="24.95" hidden="1" customHeight="1" x14ac:dyDescent="0.15">
      <c r="A112" s="89" t="str">
        <f t="shared" si="4"/>
        <v/>
      </c>
      <c r="B112" s="90"/>
      <c r="C112" s="91" t="str">
        <f>IF(加工!S98=0,"",加工!S98)</f>
        <v/>
      </c>
      <c r="D112" s="92"/>
      <c r="E112" s="92"/>
      <c r="F112" s="92"/>
      <c r="G112" s="93"/>
      <c r="H112" s="92" t="str">
        <f>IF(加工!S98=0,"",加工!T98)</f>
        <v/>
      </c>
      <c r="I112" s="92"/>
      <c r="J112" s="92"/>
      <c r="K112" s="94" t="str">
        <f>IF(加工!U98=0,"",加工!V98)</f>
        <v/>
      </c>
      <c r="L112" s="94"/>
      <c r="M112" s="88" t="str">
        <f>IF(加工!U98=0,"",加工!W98)</f>
        <v/>
      </c>
      <c r="N112" s="88"/>
      <c r="O112" s="10" t="str">
        <f>IF(加工!U98=0,"",加工!X98)</f>
        <v/>
      </c>
      <c r="Q112" s="66" t="str">
        <f>IF(加工!P98=0,"",加工!P98)</f>
        <v/>
      </c>
      <c r="R112" s="67" t="str">
        <f t="shared" si="3"/>
        <v/>
      </c>
      <c r="S112" s="68" t="str">
        <f>IF(加工!S98=0,CONCATENATE("(",R112,")"),加工!P98)</f>
        <v>()</v>
      </c>
    </row>
    <row r="113" spans="1:19" ht="24.95" customHeight="1" x14ac:dyDescent="0.15">
      <c r="A113" s="89" t="str">
        <f t="shared" si="4"/>
        <v/>
      </c>
      <c r="B113" s="90"/>
      <c r="C113" s="91" t="str">
        <f>IF(加工!S99=0,"",加工!S99)</f>
        <v/>
      </c>
      <c r="D113" s="92"/>
      <c r="E113" s="92"/>
      <c r="F113" s="92"/>
      <c r="G113" s="93"/>
      <c r="H113" s="92" t="str">
        <f>IF(加工!S99=0,"",加工!T99)</f>
        <v/>
      </c>
      <c r="I113" s="92"/>
      <c r="J113" s="92"/>
      <c r="K113" s="94" t="str">
        <f>IF(加工!U99=0,"",加工!V99)</f>
        <v/>
      </c>
      <c r="L113" s="94"/>
      <c r="M113" s="88" t="str">
        <f>IF(加工!U99=0,"",加工!W99)</f>
        <v/>
      </c>
      <c r="N113" s="88"/>
      <c r="O113" s="10" t="str">
        <f>IF(加工!U99=0,"",加工!X99)</f>
        <v/>
      </c>
      <c r="Q113" s="66" t="str">
        <f>IF(加工!P99=0,"",加工!P99)</f>
        <v/>
      </c>
      <c r="R113" s="67" t="str">
        <f t="shared" si="3"/>
        <v/>
      </c>
      <c r="S113" s="68" t="str">
        <f>IF(加工!S99=0,CONCATENATE("(",R113,")"),加工!P99)</f>
        <v>()</v>
      </c>
    </row>
    <row r="114" spans="1:19" ht="24.95" customHeight="1" thickBot="1" x14ac:dyDescent="0.2">
      <c r="A114" s="101" t="str">
        <f t="shared" si="4"/>
        <v/>
      </c>
      <c r="B114" s="102"/>
      <c r="C114" s="103" t="str">
        <f>IF(加工!S100=0,"",加工!S100)</f>
        <v/>
      </c>
      <c r="D114" s="104"/>
      <c r="E114" s="104"/>
      <c r="F114" s="104"/>
      <c r="G114" s="105"/>
      <c r="H114" s="104" t="str">
        <f>IF(加工!S100=0,"",加工!T100)</f>
        <v/>
      </c>
      <c r="I114" s="104"/>
      <c r="J114" s="104"/>
      <c r="K114" s="106" t="str">
        <f>IF(加工!U100=0,"",加工!V100)</f>
        <v/>
      </c>
      <c r="L114" s="106"/>
      <c r="M114" s="107" t="str">
        <f>IF(加工!U100=0,"",加工!W100)</f>
        <v/>
      </c>
      <c r="N114" s="107"/>
      <c r="O114" s="11" t="str">
        <f>IF(加工!U100=0,"",加工!X100)</f>
        <v/>
      </c>
      <c r="Q114" s="66" t="str">
        <f>IF(加工!P100=0,"",加工!P100)</f>
        <v/>
      </c>
      <c r="R114" s="67" t="str">
        <f t="shared" si="3"/>
        <v/>
      </c>
      <c r="S114" s="68" t="str">
        <f>IF(加工!S100=0,CONCATENATE("(",R114,")"),加工!P100)</f>
        <v>()</v>
      </c>
    </row>
    <row r="115" spans="1:19" ht="17.100000000000001" customHeight="1" thickBot="1" x14ac:dyDescent="0.2">
      <c r="A115" s="97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5" t="s">
        <v>14</v>
      </c>
      <c r="N115" s="96"/>
      <c r="O115" s="12">
        <f>IF(L11-I11&gt;SUM(K16:K114),"指定納期内完納",加工!Y2)</f>
        <v>0</v>
      </c>
    </row>
    <row r="116" spans="1:19" ht="17.100000000000001" customHeight="1" x14ac:dyDescent="0.1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2"/>
      <c r="N116" s="2"/>
      <c r="O116" s="3" t="s">
        <v>17</v>
      </c>
    </row>
  </sheetData>
  <mergeCells count="527">
    <mergeCell ref="K8:O8"/>
    <mergeCell ref="B10:D10"/>
    <mergeCell ref="I10:K10"/>
    <mergeCell ref="A8:C8"/>
    <mergeCell ref="D6:J6"/>
    <mergeCell ref="D7:J7"/>
    <mergeCell ref="D8:J8"/>
    <mergeCell ref="L10:M10"/>
    <mergeCell ref="A4:E4"/>
    <mergeCell ref="F4:I4"/>
    <mergeCell ref="A6:C6"/>
    <mergeCell ref="A7:C7"/>
    <mergeCell ref="K6:O6"/>
    <mergeCell ref="K7:O7"/>
    <mergeCell ref="L11:M11"/>
    <mergeCell ref="N10:O10"/>
    <mergeCell ref="N11:O11"/>
    <mergeCell ref="M15:N15"/>
    <mergeCell ref="A16:B16"/>
    <mergeCell ref="C16:G16"/>
    <mergeCell ref="H16:J16"/>
    <mergeCell ref="K16:L16"/>
    <mergeCell ref="M16:N16"/>
    <mergeCell ref="A15:B15"/>
    <mergeCell ref="B11:D11"/>
    <mergeCell ref="E10:F10"/>
    <mergeCell ref="E11:F11"/>
    <mergeCell ref="G10:H10"/>
    <mergeCell ref="G11:H11"/>
    <mergeCell ref="I11:K11"/>
    <mergeCell ref="C15:G15"/>
    <mergeCell ref="H15:J15"/>
    <mergeCell ref="K15:L15"/>
    <mergeCell ref="A12:O14"/>
    <mergeCell ref="M17:N17"/>
    <mergeCell ref="A18:B18"/>
    <mergeCell ref="C18:G18"/>
    <mergeCell ref="H18:J18"/>
    <mergeCell ref="K18:L18"/>
    <mergeCell ref="M18:N18"/>
    <mergeCell ref="A17:B17"/>
    <mergeCell ref="C17:G17"/>
    <mergeCell ref="H17:J17"/>
    <mergeCell ref="K17:L17"/>
    <mergeCell ref="M19:N19"/>
    <mergeCell ref="A20:B20"/>
    <mergeCell ref="C20:G20"/>
    <mergeCell ref="H20:J20"/>
    <mergeCell ref="K20:L20"/>
    <mergeCell ref="M20:N20"/>
    <mergeCell ref="A19:B19"/>
    <mergeCell ref="C19:G19"/>
    <mergeCell ref="H19:J19"/>
    <mergeCell ref="K19:L19"/>
    <mergeCell ref="M21:N21"/>
    <mergeCell ref="A22:B22"/>
    <mergeCell ref="C22:G22"/>
    <mergeCell ref="H22:J22"/>
    <mergeCell ref="K22:L22"/>
    <mergeCell ref="M22:N22"/>
    <mergeCell ref="A21:B21"/>
    <mergeCell ref="C21:G21"/>
    <mergeCell ref="H21:J21"/>
    <mergeCell ref="K21:L21"/>
    <mergeCell ref="K25:L25"/>
    <mergeCell ref="A27:B27"/>
    <mergeCell ref="C27:G27"/>
    <mergeCell ref="H27:J27"/>
    <mergeCell ref="K27:L27"/>
    <mergeCell ref="M23:N23"/>
    <mergeCell ref="A24:B24"/>
    <mergeCell ref="C24:G24"/>
    <mergeCell ref="H24:J24"/>
    <mergeCell ref="K24:L24"/>
    <mergeCell ref="M24:N24"/>
    <mergeCell ref="A23:B23"/>
    <mergeCell ref="C23:G23"/>
    <mergeCell ref="H23:J23"/>
    <mergeCell ref="K23:L23"/>
    <mergeCell ref="M25:N25"/>
    <mergeCell ref="A26:B26"/>
    <mergeCell ref="C26:G26"/>
    <mergeCell ref="A25:B25"/>
    <mergeCell ref="M27:N27"/>
    <mergeCell ref="M39:N39"/>
    <mergeCell ref="M40:N40"/>
    <mergeCell ref="M41:N41"/>
    <mergeCell ref="A2:O2"/>
    <mergeCell ref="A114:B114"/>
    <mergeCell ref="C114:G114"/>
    <mergeCell ref="H114:J114"/>
    <mergeCell ref="K114:L114"/>
    <mergeCell ref="M114:N114"/>
    <mergeCell ref="A35:B35"/>
    <mergeCell ref="C35:G35"/>
    <mergeCell ref="H35:J35"/>
    <mergeCell ref="H34:J34"/>
    <mergeCell ref="K34:L34"/>
    <mergeCell ref="M34:N34"/>
    <mergeCell ref="M30:N30"/>
    <mergeCell ref="M33:N33"/>
    <mergeCell ref="A30:B30"/>
    <mergeCell ref="C30:G30"/>
    <mergeCell ref="H30:J30"/>
    <mergeCell ref="M29:N29"/>
    <mergeCell ref="C25:G25"/>
    <mergeCell ref="H25:J25"/>
    <mergeCell ref="A31:B31"/>
    <mergeCell ref="C28:G28"/>
    <mergeCell ref="M32:N32"/>
    <mergeCell ref="H31:J31"/>
    <mergeCell ref="K31:L31"/>
    <mergeCell ref="M31:N31"/>
    <mergeCell ref="A28:B28"/>
    <mergeCell ref="H26:J26"/>
    <mergeCell ref="K26:L26"/>
    <mergeCell ref="M26:N26"/>
    <mergeCell ref="H28:J28"/>
    <mergeCell ref="K28:L28"/>
    <mergeCell ref="M28:N28"/>
    <mergeCell ref="M115:N115"/>
    <mergeCell ref="M35:N35"/>
    <mergeCell ref="A34:B34"/>
    <mergeCell ref="C34:G34"/>
    <mergeCell ref="A36:B36"/>
    <mergeCell ref="C36:G36"/>
    <mergeCell ref="H36:J36"/>
    <mergeCell ref="K36:L36"/>
    <mergeCell ref="M36:N36"/>
    <mergeCell ref="M37:N37"/>
    <mergeCell ref="K35:L35"/>
    <mergeCell ref="A115:L116"/>
    <mergeCell ref="A38:B38"/>
    <mergeCell ref="C38:G38"/>
    <mergeCell ref="H38:J38"/>
    <mergeCell ref="K38:L38"/>
    <mergeCell ref="M38:N38"/>
    <mergeCell ref="A37:B37"/>
    <mergeCell ref="C37:G37"/>
    <mergeCell ref="A42:B42"/>
    <mergeCell ref="C42:G42"/>
    <mergeCell ref="H42:J42"/>
    <mergeCell ref="K42:L42"/>
    <mergeCell ref="M42:N42"/>
    <mergeCell ref="A33:B33"/>
    <mergeCell ref="C33:G33"/>
    <mergeCell ref="H33:J33"/>
    <mergeCell ref="K33:L33"/>
    <mergeCell ref="C31:G31"/>
    <mergeCell ref="A29:B29"/>
    <mergeCell ref="C29:G29"/>
    <mergeCell ref="H29:J29"/>
    <mergeCell ref="A40:B40"/>
    <mergeCell ref="C40:G40"/>
    <mergeCell ref="H40:J40"/>
    <mergeCell ref="K40:L40"/>
    <mergeCell ref="A39:B39"/>
    <mergeCell ref="C39:G39"/>
    <mergeCell ref="H39:J39"/>
    <mergeCell ref="K39:L39"/>
    <mergeCell ref="A32:B32"/>
    <mergeCell ref="C32:G32"/>
    <mergeCell ref="H32:J32"/>
    <mergeCell ref="K32:L32"/>
    <mergeCell ref="H37:J37"/>
    <mergeCell ref="K37:L37"/>
    <mergeCell ref="K29:L29"/>
    <mergeCell ref="K30:L30"/>
    <mergeCell ref="A41:B41"/>
    <mergeCell ref="C41:G41"/>
    <mergeCell ref="H41:J41"/>
    <mergeCell ref="K41:L41"/>
    <mergeCell ref="M43:N43"/>
    <mergeCell ref="A44:B44"/>
    <mergeCell ref="C44:G44"/>
    <mergeCell ref="H44:J44"/>
    <mergeCell ref="K44:L44"/>
    <mergeCell ref="M44:N44"/>
    <mergeCell ref="A43:B43"/>
    <mergeCell ref="C43:G43"/>
    <mergeCell ref="H43:J43"/>
    <mergeCell ref="K43:L43"/>
    <mergeCell ref="M45:N45"/>
    <mergeCell ref="A46:B46"/>
    <mergeCell ref="C46:G46"/>
    <mergeCell ref="H46:J46"/>
    <mergeCell ref="K46:L46"/>
    <mergeCell ref="M46:N46"/>
    <mergeCell ref="A45:B45"/>
    <mergeCell ref="C45:G45"/>
    <mergeCell ref="H45:J45"/>
    <mergeCell ref="K45:L45"/>
    <mergeCell ref="M47:N47"/>
    <mergeCell ref="A48:B48"/>
    <mergeCell ref="C48:G48"/>
    <mergeCell ref="H48:J48"/>
    <mergeCell ref="K48:L48"/>
    <mergeCell ref="M48:N48"/>
    <mergeCell ref="A47:B47"/>
    <mergeCell ref="C47:G47"/>
    <mergeCell ref="H47:J47"/>
    <mergeCell ref="K47:L47"/>
    <mergeCell ref="M49:N49"/>
    <mergeCell ref="A50:B50"/>
    <mergeCell ref="C50:G50"/>
    <mergeCell ref="H50:J50"/>
    <mergeCell ref="K50:L50"/>
    <mergeCell ref="M50:N50"/>
    <mergeCell ref="A49:B49"/>
    <mergeCell ref="C49:G49"/>
    <mergeCell ref="H49:J49"/>
    <mergeCell ref="K49:L49"/>
    <mergeCell ref="M51:N51"/>
    <mergeCell ref="A52:B52"/>
    <mergeCell ref="C52:G52"/>
    <mergeCell ref="H52:J52"/>
    <mergeCell ref="K52:L52"/>
    <mergeCell ref="M52:N52"/>
    <mergeCell ref="A51:B51"/>
    <mergeCell ref="C51:G51"/>
    <mergeCell ref="H51:J51"/>
    <mergeCell ref="K51:L51"/>
    <mergeCell ref="M53:N53"/>
    <mergeCell ref="A54:B54"/>
    <mergeCell ref="C54:G54"/>
    <mergeCell ref="H54:J54"/>
    <mergeCell ref="K54:L54"/>
    <mergeCell ref="M54:N54"/>
    <mergeCell ref="A53:B53"/>
    <mergeCell ref="C53:G53"/>
    <mergeCell ref="H53:J53"/>
    <mergeCell ref="K53:L53"/>
    <mergeCell ref="M55:N55"/>
    <mergeCell ref="A56:B56"/>
    <mergeCell ref="C56:G56"/>
    <mergeCell ref="H56:J56"/>
    <mergeCell ref="K56:L56"/>
    <mergeCell ref="M56:N56"/>
    <mergeCell ref="A55:B55"/>
    <mergeCell ref="C55:G55"/>
    <mergeCell ref="H55:J55"/>
    <mergeCell ref="K55:L55"/>
    <mergeCell ref="M57:N57"/>
    <mergeCell ref="A58:B58"/>
    <mergeCell ref="C58:G58"/>
    <mergeCell ref="H58:J58"/>
    <mergeCell ref="K58:L58"/>
    <mergeCell ref="M58:N58"/>
    <mergeCell ref="A57:B57"/>
    <mergeCell ref="C57:G57"/>
    <mergeCell ref="H57:J57"/>
    <mergeCell ref="K57:L57"/>
    <mergeCell ref="M59:N59"/>
    <mergeCell ref="A60:B60"/>
    <mergeCell ref="C60:G60"/>
    <mergeCell ref="H60:J60"/>
    <mergeCell ref="K60:L60"/>
    <mergeCell ref="M60:N60"/>
    <mergeCell ref="A59:B59"/>
    <mergeCell ref="C59:G59"/>
    <mergeCell ref="H59:J59"/>
    <mergeCell ref="K59:L59"/>
    <mergeCell ref="M61:N61"/>
    <mergeCell ref="A62:B62"/>
    <mergeCell ref="C62:G62"/>
    <mergeCell ref="H62:J62"/>
    <mergeCell ref="K62:L62"/>
    <mergeCell ref="M62:N62"/>
    <mergeCell ref="A61:B61"/>
    <mergeCell ref="C61:G61"/>
    <mergeCell ref="H61:J61"/>
    <mergeCell ref="K61:L61"/>
    <mergeCell ref="M63:N63"/>
    <mergeCell ref="A64:B64"/>
    <mergeCell ref="C64:G64"/>
    <mergeCell ref="H64:J64"/>
    <mergeCell ref="K64:L64"/>
    <mergeCell ref="M64:N64"/>
    <mergeCell ref="A63:B63"/>
    <mergeCell ref="C63:G63"/>
    <mergeCell ref="H63:J63"/>
    <mergeCell ref="K63:L63"/>
    <mergeCell ref="M65:N65"/>
    <mergeCell ref="A66:B66"/>
    <mergeCell ref="C66:G66"/>
    <mergeCell ref="H66:J66"/>
    <mergeCell ref="K66:L66"/>
    <mergeCell ref="M66:N66"/>
    <mergeCell ref="A65:B65"/>
    <mergeCell ref="C65:G65"/>
    <mergeCell ref="H65:J65"/>
    <mergeCell ref="K65:L65"/>
    <mergeCell ref="M67:N67"/>
    <mergeCell ref="A68:B68"/>
    <mergeCell ref="C68:G68"/>
    <mergeCell ref="H68:J68"/>
    <mergeCell ref="K68:L68"/>
    <mergeCell ref="M68:N68"/>
    <mergeCell ref="A67:B67"/>
    <mergeCell ref="C67:G67"/>
    <mergeCell ref="H67:J67"/>
    <mergeCell ref="K67:L67"/>
    <mergeCell ref="M69:N69"/>
    <mergeCell ref="A70:B70"/>
    <mergeCell ref="C70:G70"/>
    <mergeCell ref="H70:J70"/>
    <mergeCell ref="K70:L70"/>
    <mergeCell ref="M70:N70"/>
    <mergeCell ref="A69:B69"/>
    <mergeCell ref="C69:G69"/>
    <mergeCell ref="H69:J69"/>
    <mergeCell ref="K69:L69"/>
    <mergeCell ref="M71:N71"/>
    <mergeCell ref="A72:B72"/>
    <mergeCell ref="C72:G72"/>
    <mergeCell ref="H72:J72"/>
    <mergeCell ref="K72:L72"/>
    <mergeCell ref="M72:N72"/>
    <mergeCell ref="A71:B71"/>
    <mergeCell ref="C71:G71"/>
    <mergeCell ref="H71:J71"/>
    <mergeCell ref="K71:L71"/>
    <mergeCell ref="M73:N73"/>
    <mergeCell ref="A74:B74"/>
    <mergeCell ref="C74:G74"/>
    <mergeCell ref="H74:J74"/>
    <mergeCell ref="K74:L74"/>
    <mergeCell ref="M74:N74"/>
    <mergeCell ref="A73:B73"/>
    <mergeCell ref="C73:G73"/>
    <mergeCell ref="H73:J73"/>
    <mergeCell ref="K73:L73"/>
    <mergeCell ref="M75:N75"/>
    <mergeCell ref="A76:B76"/>
    <mergeCell ref="C76:G76"/>
    <mergeCell ref="H76:J76"/>
    <mergeCell ref="K76:L76"/>
    <mergeCell ref="M76:N76"/>
    <mergeCell ref="A75:B75"/>
    <mergeCell ref="C75:G75"/>
    <mergeCell ref="H75:J75"/>
    <mergeCell ref="K75:L75"/>
    <mergeCell ref="M77:N77"/>
    <mergeCell ref="A78:B78"/>
    <mergeCell ref="C78:G78"/>
    <mergeCell ref="H78:J78"/>
    <mergeCell ref="K78:L78"/>
    <mergeCell ref="M78:N78"/>
    <mergeCell ref="A77:B77"/>
    <mergeCell ref="C77:G77"/>
    <mergeCell ref="H77:J77"/>
    <mergeCell ref="K77:L77"/>
    <mergeCell ref="M79:N79"/>
    <mergeCell ref="A80:B80"/>
    <mergeCell ref="C80:G80"/>
    <mergeCell ref="H80:J80"/>
    <mergeCell ref="K80:L80"/>
    <mergeCell ref="M80:N80"/>
    <mergeCell ref="A79:B79"/>
    <mergeCell ref="C79:G79"/>
    <mergeCell ref="H79:J79"/>
    <mergeCell ref="K79:L79"/>
    <mergeCell ref="M81:N81"/>
    <mergeCell ref="A82:B82"/>
    <mergeCell ref="C82:G82"/>
    <mergeCell ref="H82:J82"/>
    <mergeCell ref="K82:L82"/>
    <mergeCell ref="M82:N82"/>
    <mergeCell ref="A81:B81"/>
    <mergeCell ref="C81:G81"/>
    <mergeCell ref="H81:J81"/>
    <mergeCell ref="K81:L81"/>
    <mergeCell ref="M83:N83"/>
    <mergeCell ref="A84:B84"/>
    <mergeCell ref="C84:G84"/>
    <mergeCell ref="H84:J84"/>
    <mergeCell ref="K84:L84"/>
    <mergeCell ref="M84:N84"/>
    <mergeCell ref="A83:B83"/>
    <mergeCell ref="C83:G83"/>
    <mergeCell ref="H83:J83"/>
    <mergeCell ref="K83:L83"/>
    <mergeCell ref="M85:N85"/>
    <mergeCell ref="A86:B86"/>
    <mergeCell ref="C86:G86"/>
    <mergeCell ref="H86:J86"/>
    <mergeCell ref="K86:L86"/>
    <mergeCell ref="M86:N86"/>
    <mergeCell ref="A85:B85"/>
    <mergeCell ref="C85:G85"/>
    <mergeCell ref="H85:J85"/>
    <mergeCell ref="K85:L85"/>
    <mergeCell ref="M87:N87"/>
    <mergeCell ref="A88:B88"/>
    <mergeCell ref="C88:G88"/>
    <mergeCell ref="H88:J88"/>
    <mergeCell ref="K88:L88"/>
    <mergeCell ref="M88:N88"/>
    <mergeCell ref="A87:B87"/>
    <mergeCell ref="C87:G87"/>
    <mergeCell ref="H87:J87"/>
    <mergeCell ref="K87:L87"/>
    <mergeCell ref="M89:N89"/>
    <mergeCell ref="A90:B90"/>
    <mergeCell ref="C90:G90"/>
    <mergeCell ref="H90:J90"/>
    <mergeCell ref="K90:L90"/>
    <mergeCell ref="M90:N90"/>
    <mergeCell ref="A89:B89"/>
    <mergeCell ref="C89:G89"/>
    <mergeCell ref="H89:J89"/>
    <mergeCell ref="K89:L89"/>
    <mergeCell ref="M91:N91"/>
    <mergeCell ref="A92:B92"/>
    <mergeCell ref="C92:G92"/>
    <mergeCell ref="H92:J92"/>
    <mergeCell ref="K92:L92"/>
    <mergeCell ref="M92:N92"/>
    <mergeCell ref="A91:B91"/>
    <mergeCell ref="C91:G91"/>
    <mergeCell ref="H91:J91"/>
    <mergeCell ref="K91:L91"/>
    <mergeCell ref="M93:N93"/>
    <mergeCell ref="A94:B94"/>
    <mergeCell ref="C94:G94"/>
    <mergeCell ref="H94:J94"/>
    <mergeCell ref="K94:L94"/>
    <mergeCell ref="M94:N94"/>
    <mergeCell ref="A93:B93"/>
    <mergeCell ref="C93:G93"/>
    <mergeCell ref="H93:J93"/>
    <mergeCell ref="K93:L93"/>
    <mergeCell ref="M95:N95"/>
    <mergeCell ref="A96:B96"/>
    <mergeCell ref="C96:G96"/>
    <mergeCell ref="H96:J96"/>
    <mergeCell ref="K96:L96"/>
    <mergeCell ref="M96:N96"/>
    <mergeCell ref="A95:B95"/>
    <mergeCell ref="C95:G95"/>
    <mergeCell ref="H95:J95"/>
    <mergeCell ref="K95:L95"/>
    <mergeCell ref="M97:N97"/>
    <mergeCell ref="A98:B98"/>
    <mergeCell ref="C98:G98"/>
    <mergeCell ref="H98:J98"/>
    <mergeCell ref="K98:L98"/>
    <mergeCell ref="M98:N98"/>
    <mergeCell ref="A97:B97"/>
    <mergeCell ref="C97:G97"/>
    <mergeCell ref="H97:J97"/>
    <mergeCell ref="K97:L97"/>
    <mergeCell ref="M99:N99"/>
    <mergeCell ref="A100:B100"/>
    <mergeCell ref="C100:G100"/>
    <mergeCell ref="H100:J100"/>
    <mergeCell ref="K100:L100"/>
    <mergeCell ref="M100:N100"/>
    <mergeCell ref="A99:B99"/>
    <mergeCell ref="C99:G99"/>
    <mergeCell ref="H99:J99"/>
    <mergeCell ref="K99:L99"/>
    <mergeCell ref="M101:N101"/>
    <mergeCell ref="A102:B102"/>
    <mergeCell ref="C102:G102"/>
    <mergeCell ref="H102:J102"/>
    <mergeCell ref="K102:L102"/>
    <mergeCell ref="M102:N102"/>
    <mergeCell ref="A101:B101"/>
    <mergeCell ref="C101:G101"/>
    <mergeCell ref="H101:J101"/>
    <mergeCell ref="K101:L101"/>
    <mergeCell ref="M103:N103"/>
    <mergeCell ref="A104:B104"/>
    <mergeCell ref="C104:G104"/>
    <mergeCell ref="H104:J104"/>
    <mergeCell ref="K104:L104"/>
    <mergeCell ref="M104:N104"/>
    <mergeCell ref="A103:B103"/>
    <mergeCell ref="C103:G103"/>
    <mergeCell ref="H103:J103"/>
    <mergeCell ref="K103:L103"/>
    <mergeCell ref="M105:N105"/>
    <mergeCell ref="A106:B106"/>
    <mergeCell ref="C106:G106"/>
    <mergeCell ref="H106:J106"/>
    <mergeCell ref="K106:L106"/>
    <mergeCell ref="M106:N106"/>
    <mergeCell ref="A105:B105"/>
    <mergeCell ref="C105:G105"/>
    <mergeCell ref="H105:J105"/>
    <mergeCell ref="K105:L105"/>
    <mergeCell ref="M107:N107"/>
    <mergeCell ref="A108:B108"/>
    <mergeCell ref="C108:G108"/>
    <mergeCell ref="H108:J108"/>
    <mergeCell ref="K108:L108"/>
    <mergeCell ref="M108:N108"/>
    <mergeCell ref="A107:B107"/>
    <mergeCell ref="C107:G107"/>
    <mergeCell ref="H107:J107"/>
    <mergeCell ref="K107:L107"/>
    <mergeCell ref="M109:N109"/>
    <mergeCell ref="A110:B110"/>
    <mergeCell ref="C110:G110"/>
    <mergeCell ref="H110:J110"/>
    <mergeCell ref="K110:L110"/>
    <mergeCell ref="M110:N110"/>
    <mergeCell ref="A109:B109"/>
    <mergeCell ref="C109:G109"/>
    <mergeCell ref="H109:J109"/>
    <mergeCell ref="K109:L109"/>
    <mergeCell ref="M113:N113"/>
    <mergeCell ref="A113:B113"/>
    <mergeCell ref="C113:G113"/>
    <mergeCell ref="H113:J113"/>
    <mergeCell ref="K113:L113"/>
    <mergeCell ref="M111:N111"/>
    <mergeCell ref="A112:B112"/>
    <mergeCell ref="C112:G112"/>
    <mergeCell ref="H112:J112"/>
    <mergeCell ref="K112:L112"/>
    <mergeCell ref="M112:N112"/>
    <mergeCell ref="A111:B111"/>
    <mergeCell ref="C111:G111"/>
    <mergeCell ref="H111:J111"/>
    <mergeCell ref="K111:L111"/>
  </mergeCells>
  <phoneticPr fontId="1"/>
  <pageMargins left="0.98" right="0.67" top="1.22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5"/>
  <sheetViews>
    <sheetView workbookViewId="0">
      <selection activeCell="G12" sqref="G12"/>
    </sheetView>
  </sheetViews>
  <sheetFormatPr defaultRowHeight="13.5" x14ac:dyDescent="0.15"/>
  <cols>
    <col min="1" max="1" width="11.125" style="13" bestFit="1" customWidth="1"/>
    <col min="2" max="2" width="13.125" style="18" bestFit="1" customWidth="1"/>
    <col min="3" max="3" width="13.125" bestFit="1" customWidth="1"/>
    <col min="5" max="5" width="11.125" bestFit="1" customWidth="1"/>
    <col min="6" max="6" width="14.75" bestFit="1" customWidth="1"/>
    <col min="8" max="9" width="9.5" bestFit="1" customWidth="1"/>
  </cols>
  <sheetData>
    <row r="1" spans="1:10" x14ac:dyDescent="0.15">
      <c r="A1" s="22" t="s">
        <v>44</v>
      </c>
      <c r="B1" s="21" t="s">
        <v>58</v>
      </c>
      <c r="C1" s="21" t="s">
        <v>59</v>
      </c>
      <c r="E1" s="22" t="s">
        <v>44</v>
      </c>
      <c r="F1" s="21" t="s">
        <v>60</v>
      </c>
      <c r="H1" t="s">
        <v>62</v>
      </c>
    </row>
    <row r="2" spans="1:10" x14ac:dyDescent="0.15">
      <c r="A2" s="22"/>
      <c r="B2" s="21" t="s">
        <v>47</v>
      </c>
      <c r="C2" s="21" t="s">
        <v>47</v>
      </c>
      <c r="E2" s="46">
        <v>42004</v>
      </c>
      <c r="F2" s="47">
        <v>14.6</v>
      </c>
      <c r="H2" t="s">
        <v>63</v>
      </c>
      <c r="J2" s="28">
        <f>入力!K2</f>
        <v>0</v>
      </c>
    </row>
    <row r="3" spans="1:10" x14ac:dyDescent="0.15">
      <c r="A3" s="22">
        <v>40179</v>
      </c>
      <c r="B3" s="21">
        <v>4.3</v>
      </c>
      <c r="C3" s="21" t="s">
        <v>47</v>
      </c>
      <c r="E3" s="49">
        <v>42005</v>
      </c>
      <c r="F3" s="43">
        <v>9.1</v>
      </c>
      <c r="H3" s="13">
        <v>41943</v>
      </c>
      <c r="I3" s="13">
        <v>42003</v>
      </c>
      <c r="J3" t="str">
        <f>IF($J$2&lt;=H3,"",IF($J$2&gt;I3,"","あり"))</f>
        <v/>
      </c>
    </row>
    <row r="4" spans="1:10" x14ac:dyDescent="0.15">
      <c r="A4" s="22">
        <v>40544</v>
      </c>
      <c r="B4" s="21">
        <v>4.3</v>
      </c>
      <c r="C4" s="21" t="s">
        <v>47</v>
      </c>
      <c r="E4" s="57">
        <v>42370</v>
      </c>
      <c r="F4" s="48">
        <v>9.1</v>
      </c>
      <c r="H4" s="13">
        <v>42308</v>
      </c>
      <c r="I4" s="13">
        <v>42368</v>
      </c>
      <c r="J4" t="str">
        <f t="shared" ref="J4:J13" si="0">IF($J$2&lt;=H4,"",IF($J$2&gt;I4,"","あり"))</f>
        <v/>
      </c>
    </row>
    <row r="5" spans="1:10" x14ac:dyDescent="0.15">
      <c r="A5" s="22">
        <v>40909</v>
      </c>
      <c r="B5" s="21">
        <v>4.3</v>
      </c>
      <c r="C5" s="21" t="s">
        <v>47</v>
      </c>
      <c r="E5" s="57">
        <v>42736</v>
      </c>
      <c r="F5" s="48">
        <v>9</v>
      </c>
      <c r="H5" s="13">
        <v>42674</v>
      </c>
      <c r="I5" s="13">
        <v>42734</v>
      </c>
      <c r="J5" t="str">
        <f t="shared" si="0"/>
        <v/>
      </c>
    </row>
    <row r="6" spans="1:10" x14ac:dyDescent="0.15">
      <c r="A6" s="22">
        <v>41275</v>
      </c>
      <c r="B6" s="21">
        <v>4.3</v>
      </c>
      <c r="C6" s="21" t="s">
        <v>47</v>
      </c>
      <c r="E6" s="57">
        <v>43101</v>
      </c>
      <c r="F6" s="48">
        <v>8.9</v>
      </c>
      <c r="H6" s="13">
        <v>43039</v>
      </c>
      <c r="I6" s="13">
        <v>43099</v>
      </c>
      <c r="J6" t="str">
        <f t="shared" si="0"/>
        <v/>
      </c>
    </row>
    <row r="7" spans="1:10" x14ac:dyDescent="0.15">
      <c r="A7" s="22">
        <v>41640</v>
      </c>
      <c r="B7" s="21">
        <v>4.3</v>
      </c>
      <c r="C7" s="21" t="s">
        <v>47</v>
      </c>
      <c r="E7" s="57">
        <v>43466</v>
      </c>
      <c r="F7" s="48">
        <v>8.9</v>
      </c>
      <c r="H7" s="13">
        <v>43404</v>
      </c>
      <c r="I7" s="13">
        <v>43464</v>
      </c>
      <c r="J7" t="str">
        <f t="shared" si="0"/>
        <v/>
      </c>
    </row>
    <row r="8" spans="1:10" x14ac:dyDescent="0.15">
      <c r="A8" s="49">
        <v>42005</v>
      </c>
      <c r="B8" s="47" t="s">
        <v>61</v>
      </c>
      <c r="C8" s="50">
        <v>2.8</v>
      </c>
      <c r="E8" s="57">
        <v>43831</v>
      </c>
      <c r="F8" s="48">
        <v>8.9</v>
      </c>
      <c r="H8" s="13">
        <v>43769</v>
      </c>
      <c r="I8" s="13">
        <v>43829</v>
      </c>
      <c r="J8" t="str">
        <f t="shared" si="0"/>
        <v/>
      </c>
    </row>
    <row r="9" spans="1:10" x14ac:dyDescent="0.15">
      <c r="A9" s="42">
        <v>42370</v>
      </c>
      <c r="B9" s="48" t="s">
        <v>61</v>
      </c>
      <c r="C9" s="58">
        <v>2.8</v>
      </c>
      <c r="E9" s="57">
        <v>44197</v>
      </c>
      <c r="F9" s="48">
        <v>8.8000000000000007</v>
      </c>
      <c r="H9" s="13">
        <v>44135</v>
      </c>
      <c r="I9" s="13">
        <v>44195</v>
      </c>
      <c r="J9" t="str">
        <f t="shared" si="0"/>
        <v/>
      </c>
    </row>
    <row r="10" spans="1:10" x14ac:dyDescent="0.15">
      <c r="A10" s="42">
        <v>42736</v>
      </c>
      <c r="B10" s="48" t="s">
        <v>61</v>
      </c>
      <c r="C10" s="58">
        <v>2.7</v>
      </c>
      <c r="E10" s="57">
        <v>44562</v>
      </c>
      <c r="F10" s="48">
        <v>8.6999999999999993</v>
      </c>
      <c r="H10" s="13">
        <v>44500</v>
      </c>
      <c r="I10" s="13">
        <v>44560</v>
      </c>
      <c r="J10" t="str">
        <f t="shared" si="0"/>
        <v/>
      </c>
    </row>
    <row r="11" spans="1:10" x14ac:dyDescent="0.15">
      <c r="A11" s="42">
        <v>43101</v>
      </c>
      <c r="B11" s="48" t="s">
        <v>61</v>
      </c>
      <c r="C11" s="58">
        <v>2.6</v>
      </c>
      <c r="E11" s="57">
        <v>44927</v>
      </c>
      <c r="F11" s="48">
        <v>8.6999999999999993</v>
      </c>
      <c r="H11" s="13">
        <v>44865</v>
      </c>
      <c r="I11" s="13">
        <v>44925</v>
      </c>
      <c r="J11" t="str">
        <f t="shared" si="0"/>
        <v/>
      </c>
    </row>
    <row r="12" spans="1:10" x14ac:dyDescent="0.15">
      <c r="A12" s="42">
        <v>43466</v>
      </c>
      <c r="B12" s="48" t="s">
        <v>61</v>
      </c>
      <c r="C12" s="58">
        <v>2.6</v>
      </c>
      <c r="E12" s="57">
        <v>45292</v>
      </c>
      <c r="F12" s="48">
        <v>8.6999999999999993</v>
      </c>
      <c r="H12" s="13">
        <v>45230</v>
      </c>
      <c r="I12" s="13">
        <v>45290</v>
      </c>
      <c r="J12" t="str">
        <f t="shared" si="0"/>
        <v/>
      </c>
    </row>
    <row r="13" spans="1:10" ht="14.25" thickBot="1" x14ac:dyDescent="0.2">
      <c r="A13" s="42">
        <v>43831</v>
      </c>
      <c r="B13" s="48" t="s">
        <v>61</v>
      </c>
      <c r="C13" s="58">
        <v>2.6</v>
      </c>
      <c r="E13" s="57">
        <v>45658</v>
      </c>
      <c r="F13" s="48"/>
      <c r="H13" s="13">
        <v>45596</v>
      </c>
      <c r="I13" s="13">
        <v>45656</v>
      </c>
      <c r="J13" t="str">
        <f t="shared" si="0"/>
        <v/>
      </c>
    </row>
    <row r="14" spans="1:10" ht="14.25" thickBot="1" x14ac:dyDescent="0.2">
      <c r="A14" s="42">
        <v>44197</v>
      </c>
      <c r="B14" s="48" t="s">
        <v>47</v>
      </c>
      <c r="C14" s="20">
        <v>2.5</v>
      </c>
      <c r="E14" s="57">
        <v>46023</v>
      </c>
      <c r="F14" s="48"/>
      <c r="H14" s="13">
        <v>45961</v>
      </c>
      <c r="I14" s="13">
        <v>46021</v>
      </c>
      <c r="J14" s="64" t="str">
        <f>CONCATENATE(J3,J4,J5,J6,J7,J8,J9,J10,J11,J12,J13)</f>
        <v/>
      </c>
    </row>
    <row r="15" spans="1:10" x14ac:dyDescent="0.15">
      <c r="A15" s="42">
        <v>44562</v>
      </c>
      <c r="B15" s="48" t="s">
        <v>47</v>
      </c>
      <c r="C15" s="20">
        <v>2.4</v>
      </c>
      <c r="E15" s="57">
        <v>46388</v>
      </c>
      <c r="F15" s="48"/>
      <c r="H15" s="13">
        <v>46326</v>
      </c>
      <c r="I15" s="13">
        <v>46386</v>
      </c>
      <c r="J15" s="30"/>
    </row>
    <row r="16" spans="1:10" x14ac:dyDescent="0.15">
      <c r="A16" s="42">
        <v>44927</v>
      </c>
      <c r="B16" s="48" t="s">
        <v>47</v>
      </c>
      <c r="C16" s="20">
        <v>2.4</v>
      </c>
      <c r="E16" s="57">
        <v>46753</v>
      </c>
      <c r="F16" s="48"/>
      <c r="H16" s="13">
        <v>46691</v>
      </c>
      <c r="I16" s="13">
        <v>46751</v>
      </c>
      <c r="J16" s="30"/>
    </row>
    <row r="17" spans="1:10" x14ac:dyDescent="0.15">
      <c r="A17" s="42">
        <v>45292</v>
      </c>
      <c r="B17" s="48" t="s">
        <v>47</v>
      </c>
      <c r="C17" s="20">
        <v>2.4</v>
      </c>
      <c r="E17" s="57">
        <v>47119</v>
      </c>
      <c r="F17" s="48"/>
      <c r="H17" s="13">
        <v>47057</v>
      </c>
      <c r="I17" s="13">
        <v>47117</v>
      </c>
      <c r="J17" s="30"/>
    </row>
    <row r="18" spans="1:10" x14ac:dyDescent="0.15">
      <c r="A18" s="42">
        <v>45658</v>
      </c>
      <c r="B18" s="48" t="s">
        <v>47</v>
      </c>
      <c r="C18" s="19"/>
      <c r="E18" s="57">
        <v>47484</v>
      </c>
      <c r="F18" s="48"/>
      <c r="H18" s="13">
        <v>47422</v>
      </c>
      <c r="I18" s="13">
        <v>47482</v>
      </c>
      <c r="J18" s="30"/>
    </row>
    <row r="19" spans="1:10" x14ac:dyDescent="0.15">
      <c r="A19" s="42">
        <v>46023</v>
      </c>
      <c r="B19" s="48" t="s">
        <v>47</v>
      </c>
      <c r="C19" s="19"/>
      <c r="E19" s="57">
        <v>47849</v>
      </c>
      <c r="F19" s="48"/>
      <c r="H19" s="13">
        <v>47787</v>
      </c>
      <c r="I19" s="13">
        <v>47847</v>
      </c>
      <c r="J19" s="30"/>
    </row>
    <row r="20" spans="1:10" x14ac:dyDescent="0.15">
      <c r="A20" s="42">
        <v>46388</v>
      </c>
      <c r="B20" s="48" t="s">
        <v>47</v>
      </c>
      <c r="C20" s="19"/>
      <c r="E20" s="57">
        <v>48214</v>
      </c>
      <c r="F20" s="48"/>
      <c r="H20" s="13">
        <v>48152</v>
      </c>
      <c r="I20" s="13">
        <v>48212</v>
      </c>
      <c r="J20" s="30"/>
    </row>
    <row r="21" spans="1:10" x14ac:dyDescent="0.15">
      <c r="A21" s="42">
        <v>46753</v>
      </c>
      <c r="B21" s="48" t="s">
        <v>47</v>
      </c>
      <c r="C21" s="19"/>
      <c r="E21" s="57">
        <v>48580</v>
      </c>
      <c r="F21" s="48"/>
      <c r="H21" s="13">
        <v>48518</v>
      </c>
      <c r="I21" s="13">
        <v>48578</v>
      </c>
      <c r="J21" s="30"/>
    </row>
    <row r="22" spans="1:10" x14ac:dyDescent="0.15">
      <c r="A22" s="42">
        <v>47119</v>
      </c>
      <c r="B22" s="48" t="s">
        <v>47</v>
      </c>
      <c r="C22" s="19"/>
      <c r="E22" s="57">
        <v>48945</v>
      </c>
      <c r="F22" s="48"/>
      <c r="H22" s="13">
        <v>48883</v>
      </c>
      <c r="I22" s="13">
        <v>48943</v>
      </c>
      <c r="J22" s="30"/>
    </row>
    <row r="23" spans="1:10" x14ac:dyDescent="0.15">
      <c r="A23" s="42">
        <v>47484</v>
      </c>
      <c r="B23" s="48" t="s">
        <v>47</v>
      </c>
      <c r="C23" s="19"/>
      <c r="E23" s="57">
        <v>49310</v>
      </c>
      <c r="F23" s="48"/>
      <c r="H23" s="13">
        <v>49248</v>
      </c>
      <c r="I23" s="13">
        <v>49308</v>
      </c>
      <c r="J23" s="30"/>
    </row>
    <row r="24" spans="1:10" x14ac:dyDescent="0.15">
      <c r="A24" s="42">
        <v>47849</v>
      </c>
      <c r="B24" s="48" t="s">
        <v>47</v>
      </c>
      <c r="C24" s="19"/>
      <c r="E24" s="57">
        <v>49675</v>
      </c>
      <c r="F24" s="48"/>
      <c r="H24" s="13">
        <v>49613</v>
      </c>
      <c r="I24" s="13">
        <v>49673</v>
      </c>
      <c r="J24" s="30"/>
    </row>
    <row r="25" spans="1:10" x14ac:dyDescent="0.15">
      <c r="A25" s="42">
        <v>48214</v>
      </c>
      <c r="B25" s="48" t="s">
        <v>47</v>
      </c>
      <c r="C25" s="19"/>
      <c r="E25" s="57">
        <v>50041</v>
      </c>
      <c r="F25" s="48"/>
      <c r="H25" s="13">
        <v>49979</v>
      </c>
      <c r="I25" s="13">
        <v>50039</v>
      </c>
      <c r="J25" s="30"/>
    </row>
    <row r="26" spans="1:10" x14ac:dyDescent="0.15">
      <c r="A26" s="42">
        <v>48580</v>
      </c>
      <c r="B26" s="48" t="s">
        <v>47</v>
      </c>
      <c r="C26" s="19"/>
      <c r="E26" s="57">
        <v>50406</v>
      </c>
      <c r="F26" s="48"/>
      <c r="H26" s="13">
        <v>50344</v>
      </c>
      <c r="I26" s="13">
        <v>50404</v>
      </c>
      <c r="J26" s="30"/>
    </row>
    <row r="27" spans="1:10" x14ac:dyDescent="0.15">
      <c r="A27" s="42">
        <v>48945</v>
      </c>
      <c r="B27" s="48" t="s">
        <v>47</v>
      </c>
      <c r="C27" s="19"/>
      <c r="E27" s="57">
        <v>50771</v>
      </c>
      <c r="F27" s="48"/>
      <c r="H27" s="13">
        <v>50709</v>
      </c>
      <c r="I27" s="13">
        <v>50769</v>
      </c>
      <c r="J27" s="30"/>
    </row>
    <row r="28" spans="1:10" x14ac:dyDescent="0.15">
      <c r="A28" s="42">
        <v>49310</v>
      </c>
      <c r="B28" s="48" t="s">
        <v>47</v>
      </c>
      <c r="C28" s="19"/>
      <c r="E28" s="57">
        <v>51136</v>
      </c>
      <c r="F28" s="48"/>
      <c r="H28" s="13">
        <v>51074</v>
      </c>
      <c r="I28" s="13">
        <v>51134</v>
      </c>
      <c r="J28" s="30"/>
    </row>
    <row r="29" spans="1:10" x14ac:dyDescent="0.15">
      <c r="A29" s="42">
        <v>49675</v>
      </c>
      <c r="B29" s="48" t="s">
        <v>47</v>
      </c>
      <c r="C29" s="19"/>
      <c r="E29" s="57">
        <v>51502</v>
      </c>
      <c r="F29" s="48"/>
      <c r="H29" s="13">
        <v>51440</v>
      </c>
      <c r="I29" s="13">
        <v>51500</v>
      </c>
      <c r="J29" s="30"/>
    </row>
    <row r="30" spans="1:10" x14ac:dyDescent="0.15">
      <c r="A30" s="42">
        <v>50041</v>
      </c>
      <c r="B30" s="48" t="s">
        <v>47</v>
      </c>
      <c r="C30" s="19"/>
      <c r="E30" s="57">
        <v>51867</v>
      </c>
      <c r="F30" s="48"/>
      <c r="H30" s="13">
        <v>51805</v>
      </c>
      <c r="I30" s="13">
        <v>51865</v>
      </c>
      <c r="J30" s="30"/>
    </row>
    <row r="31" spans="1:10" x14ac:dyDescent="0.15">
      <c r="A31" s="42">
        <v>50406</v>
      </c>
      <c r="B31" s="48" t="s">
        <v>47</v>
      </c>
      <c r="C31" s="19"/>
      <c r="E31" s="57">
        <v>52232</v>
      </c>
      <c r="F31" s="48"/>
      <c r="H31" s="13">
        <v>52170</v>
      </c>
      <c r="I31" s="13">
        <v>52230</v>
      </c>
      <c r="J31" s="30"/>
    </row>
    <row r="32" spans="1:10" x14ac:dyDescent="0.15">
      <c r="A32" s="42">
        <v>50771</v>
      </c>
      <c r="B32" s="48" t="s">
        <v>47</v>
      </c>
      <c r="C32" s="19"/>
      <c r="E32" s="57">
        <v>52597</v>
      </c>
      <c r="F32" s="48"/>
      <c r="H32" s="13">
        <v>52535</v>
      </c>
      <c r="I32" s="13">
        <v>52595</v>
      </c>
      <c r="J32" s="30"/>
    </row>
    <row r="33" spans="1:10" x14ac:dyDescent="0.15">
      <c r="A33" s="42">
        <v>51136</v>
      </c>
      <c r="B33" s="48" t="s">
        <v>47</v>
      </c>
      <c r="C33" s="19"/>
      <c r="E33" s="57">
        <v>52963</v>
      </c>
      <c r="F33" s="48"/>
      <c r="H33" s="13">
        <v>52901</v>
      </c>
      <c r="I33" s="13">
        <v>52961</v>
      </c>
      <c r="J33" s="30"/>
    </row>
    <row r="34" spans="1:10" x14ac:dyDescent="0.15">
      <c r="A34" s="42">
        <v>51502</v>
      </c>
      <c r="B34" s="48" t="s">
        <v>47</v>
      </c>
      <c r="C34" s="19"/>
      <c r="E34" s="57">
        <v>53328</v>
      </c>
      <c r="F34" s="48"/>
      <c r="H34" s="13">
        <v>53266</v>
      </c>
      <c r="I34" s="13">
        <v>53326</v>
      </c>
      <c r="J34" s="30"/>
    </row>
    <row r="35" spans="1:10" x14ac:dyDescent="0.15">
      <c r="A35" s="42">
        <v>51867</v>
      </c>
      <c r="B35" s="48" t="s">
        <v>47</v>
      </c>
      <c r="C35" s="19"/>
      <c r="E35" s="57">
        <v>53693</v>
      </c>
      <c r="F35" s="48"/>
      <c r="H35" s="13">
        <v>53631</v>
      </c>
      <c r="I35" s="13">
        <v>53691</v>
      </c>
      <c r="J35" s="30"/>
    </row>
    <row r="36" spans="1:10" x14ac:dyDescent="0.15">
      <c r="A36" s="42">
        <v>52232</v>
      </c>
      <c r="B36" s="48" t="s">
        <v>47</v>
      </c>
      <c r="C36" s="19"/>
      <c r="E36" s="57">
        <v>54058</v>
      </c>
      <c r="F36" s="48"/>
      <c r="H36" s="13">
        <v>53996</v>
      </c>
      <c r="I36" s="13">
        <v>54056</v>
      </c>
      <c r="J36" s="30"/>
    </row>
    <row r="37" spans="1:10" x14ac:dyDescent="0.15">
      <c r="A37" s="23"/>
      <c r="B37" s="24"/>
      <c r="J37" s="30"/>
    </row>
    <row r="38" spans="1:10" x14ac:dyDescent="0.15">
      <c r="A38" s="23"/>
      <c r="B38" s="24" t="s">
        <v>56</v>
      </c>
      <c r="C38" t="s">
        <v>76</v>
      </c>
      <c r="E38" t="s">
        <v>57</v>
      </c>
      <c r="F38" t="s">
        <v>75</v>
      </c>
    </row>
    <row r="39" spans="1:10" x14ac:dyDescent="0.15">
      <c r="A39" s="23"/>
      <c r="B39" s="24"/>
    </row>
    <row r="40" spans="1:10" x14ac:dyDescent="0.15">
      <c r="A40" s="23"/>
      <c r="B40" s="24"/>
    </row>
    <row r="41" spans="1:10" x14ac:dyDescent="0.15">
      <c r="A41" s="23"/>
      <c r="B41" s="24"/>
    </row>
    <row r="42" spans="1:10" x14ac:dyDescent="0.15">
      <c r="A42" s="23"/>
      <c r="B42" s="24"/>
    </row>
    <row r="43" spans="1:10" x14ac:dyDescent="0.15">
      <c r="A43" s="23"/>
      <c r="B43" s="24"/>
    </row>
    <row r="44" spans="1:10" x14ac:dyDescent="0.15">
      <c r="A44" s="23"/>
      <c r="B44" s="24"/>
    </row>
    <row r="45" spans="1:10" x14ac:dyDescent="0.15">
      <c r="A45" s="23"/>
      <c r="B45" s="24"/>
    </row>
  </sheetData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</vt:lpstr>
      <vt:lpstr>加工</vt:lpstr>
      <vt:lpstr>明細書</vt:lpstr>
      <vt:lpstr>軽減利率</vt:lpstr>
      <vt:lpstr>入力!Print_Area</vt:lpstr>
      <vt:lpstr>明細書!Print_Area</vt:lpstr>
      <vt:lpstr>入力!延滞金発生状況一覧表CSVデータ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小早川　友希</dc:creator>
  <cp:lastModifiedBy>吉田 萌恵(yoshida-moe.n98)</cp:lastModifiedBy>
  <cp:lastPrinted>2021-11-30T00:26:11Z</cp:lastPrinted>
  <dcterms:created xsi:type="dcterms:W3CDTF">2010-05-10T23:43:48Z</dcterms:created>
  <dcterms:modified xsi:type="dcterms:W3CDTF">2023-12-04T04:31:24Z</dcterms:modified>
</cp:coreProperties>
</file>