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200" windowHeight="12090" activeTab="0"/>
  </bookViews>
  <sheets>
    <sheet name="入力シート" sheetId="1" r:id="rId1"/>
    <sheet name="表紙末尾２" sheetId="2" r:id="rId2"/>
    <sheet name="賃金末尾２" sheetId="3" r:id="rId3"/>
  </sheets>
  <definedNames>
    <definedName name="_xlfn.COUNTIFS" hidden="1">#NAME?</definedName>
    <definedName name="_xlfn.SUMIFS" hidden="1">#NAME?</definedName>
    <definedName name="_xlnm.Print_Area" localSheetId="2">'賃金末尾２'!$A$1:$Q$44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1" authorId="0">
      <text>
        <r>
          <rPr>
            <sz val="9"/>
            <rFont val="ＭＳ Ｐゴシック"/>
            <family val="3"/>
          </rPr>
          <t xml:space="preserve">
両保険対象者の場合は　１
労災のみ対象の場合は　３
役員又は同居の親族の場合は　５
日雇労働被保険者の場合は　日雇
を入力する</t>
        </r>
      </text>
    </comment>
    <comment ref="B2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3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4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5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6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7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8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9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10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11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12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13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14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15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16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17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18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19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20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21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22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23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24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25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26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27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28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29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30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31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32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33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34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35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36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37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38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39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40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日雇７
を入力する</t>
        </r>
      </text>
    </comment>
    <comment ref="B41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42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43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44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45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46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47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48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49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  <comment ref="B50" authorId="0">
      <text>
        <r>
          <rPr>
            <b/>
            <sz val="9"/>
            <rFont val="ＭＳ Ｐゴシック"/>
            <family val="3"/>
          </rPr>
          <t>両保険対象者の場合は　１
労災のみ対象の場合は　３
役員又は同居の親族の場合は　５
日雇労働被保険者の場合は　日雇
を入力する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E1" authorId="0">
      <text>
        <r>
          <rPr>
            <b/>
            <sz val="12"/>
            <rFont val="ＭＳ Ｐゴシック"/>
            <family val="3"/>
          </rPr>
          <t>調査したい年度を打ち込むだけで、報告書内の全年度が切り替わります。</t>
        </r>
      </text>
    </comment>
  </commentList>
</comments>
</file>

<file path=xl/sharedStrings.xml><?xml version="1.0" encoding="utf-8"?>
<sst xmlns="http://schemas.openxmlformats.org/spreadsheetml/2006/main" count="117" uniqueCount="84">
  <si>
    <t>末尾２</t>
  </si>
  <si>
    <t>労 働 保 険 料 等 算 定 基 礎 賃 金 報 告 書</t>
  </si>
  <si>
    <t>(算定基礎調査用）</t>
  </si>
  <si>
    <t>労　働　保　険　番　号</t>
  </si>
  <si>
    <t>業種名</t>
  </si>
  <si>
    <t>業種番号</t>
  </si>
  <si>
    <t>　　　別記のとおり報告します。</t>
  </si>
  <si>
    <t>所在地</t>
  </si>
  <si>
    <t>電話番号</t>
  </si>
  <si>
    <t>―　　　　　　　　―</t>
  </si>
  <si>
    <t>事業場名</t>
  </si>
  <si>
    <t>事業主氏名</t>
  </si>
  <si>
    <t>　　　大阪労働局労働保険特別会計歳入徴収官　殿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</si>
  <si>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</si>
  <si>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</si>
  <si>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</si>
  <si>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</si>
  <si>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</si>
  <si>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</si>
  <si>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</si>
  <si>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</si>
  <si>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</si>
  <si>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氏名</t>
  </si>
  <si>
    <t>労働者性</t>
  </si>
  <si>
    <t>４月</t>
  </si>
  <si>
    <t>５月</t>
  </si>
  <si>
    <t>６月</t>
  </si>
  <si>
    <t>合計</t>
  </si>
  <si>
    <t>賞与２</t>
  </si>
  <si>
    <t>日雇</t>
  </si>
  <si>
    <t>※※算定基礎調査の実施時に、この表も印刷して持参してください※※</t>
  </si>
  <si>
    <t>具体的な業種内容（取り扱う製品名、素材、作業工程、機器等含む）</t>
  </si>
  <si>
    <t>　　　　年　　月　　　日</t>
  </si>
  <si>
    <t>商業登記簿謄本の目的欄のうち主な事業（法人の場合）
個人事業の開業・廃業等届出書の事業の概要欄（個人事業主の場合）</t>
  </si>
  <si>
    <t>年　度</t>
  </si>
  <si>
    <t>令和</t>
  </si>
  <si>
    <t>【１】</t>
  </si>
  <si>
    <t>ハ　　被保険者とならない</t>
  </si>
  <si>
    <t>ホ　　　　そ　の　他</t>
  </si>
  <si>
    <t>【３】</t>
  </si>
  <si>
    <t>雇用保険の対象</t>
  </si>
  <si>
    <t>となる者の賃金</t>
  </si>
  <si>
    <t>【１】－【２】</t>
  </si>
  <si>
    <t>【２】</t>
  </si>
  <si>
    <t>【１】イ列：代表者・役員・正社員・臨時・パート・アルバイト等すべての人員の月ごとの人数・支給総額（諸控除前の額）を記入後、合計してください。</t>
  </si>
  <si>
    <t>【１】ロ列：日雇労働被保険者（日雇手帳を所持している者）について月ごとの人数・賃金を記入後、合計してください。</t>
  </si>
  <si>
    <t>【２】ハ列：雇用保険の被保険者とならない代表者・役員の人数・賃金を記入後、合計してください。</t>
  </si>
  <si>
    <t>項　目</t>
  </si>
  <si>
    <t>年　月</t>
  </si>
  <si>
    <t>人員</t>
  </si>
  <si>
    <t>金　　額</t>
  </si>
  <si>
    <t>円</t>
  </si>
  <si>
    <t>５月</t>
  </si>
  <si>
    <t>６月</t>
  </si>
  <si>
    <t>賞　　与</t>
  </si>
  <si>
    <t>月</t>
  </si>
  <si>
    <t>前期　小計</t>
  </si>
  <si>
    <t>後期　小計</t>
  </si>
  <si>
    <t>合　計</t>
  </si>
  <si>
    <t>千円</t>
  </si>
  <si>
    <t>末尾２</t>
  </si>
  <si>
    <t>賃　金　等　支　給　総　額</t>
  </si>
  <si>
    <t>雇用保険の被保険者とならない者の賃金</t>
  </si>
  <si>
    <t>（代表者・役員・正社員・臨時・パート・アルバイト等すべてを含む）</t>
  </si>
  <si>
    <t>イ　　 報酬・給与等</t>
  </si>
  <si>
    <t>ロ　　　日雇の賃金</t>
  </si>
  <si>
    <t>ニ　　　　臨時・パート</t>
  </si>
  <si>
    <t>　（通勤手当含む）</t>
  </si>
  <si>
    <t>(印紙納付状況報告書で報告済の額)</t>
  </si>
  <si>
    <t>代表者・役員</t>
  </si>
  <si>
    <t>　　アルバイト等</t>
  </si>
  <si>
    <t>人員</t>
  </si>
  <si>
    <t xml:space="preserve">①=   ＋   </t>
  </si>
  <si>
    <t xml:space="preserve">②=   ＋   ＋   </t>
  </si>
  <si>
    <t xml:space="preserve">備　考
</t>
  </si>
  <si>
    <t>【２】ニ列：雇用保険の被保険者とならない臨時・パート・アルバイト等（週２０時間未満の勤務の者等）の人数・賃金を記入してください。</t>
  </si>
  <si>
    <t>【３】列：【１】－【２】の金額を月ごとに記入後、小計した金額の千円未満切り捨てた額をそれぞれ【３】列「c'前期」「d'後期」行に記入してください。</t>
  </si>
  <si>
    <t>　　　　　「f'通年」については、「c'前期」＋「d'後期」の合計としてください。</t>
  </si>
  <si>
    <t>人員小計欄（④～⑧）：賞与を除く４月から３月までの人数合計を記入してください。</t>
  </si>
  <si>
    <t>賞与１</t>
  </si>
  <si>
    <t>賞与４</t>
  </si>
  <si>
    <t>賞与３</t>
  </si>
  <si>
    <t>賞与５</t>
  </si>
  <si>
    <t>賞与６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</si>
</sst>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###&quot;人&quot;"/>
    <numFmt numFmtId="178" formatCode="#,##0_);[Red]\(#,##0\)"/>
    <numFmt numFmtId="179" formatCode="###,###,###&quot;千&quot;&quot;円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0_ "/>
    <numFmt numFmtId="184" formatCode="##,###,###,###&quot;千&quot;&quot;円&quot;"/>
    <numFmt numFmtId="185" formatCode="[$]ggge&quot;年&quot;m&quot;月&quot;d&quot;日&quot;;@"/>
    <numFmt numFmtId="186" formatCode="[$]gge&quot;年&quot;m&quot;月&quot;d&quot;日&quot;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11"/>
      <color indexed="10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b/>
      <sz val="8"/>
      <color indexed="8"/>
      <name val="ＭＳ Ｐゴシック"/>
      <family val="3"/>
    </font>
    <font>
      <sz val="10.5"/>
      <color indexed="8"/>
      <name val="Calibri"/>
      <family val="2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double"/>
      <right style="thin"/>
      <top/>
      <bottom>
        <color indexed="63"/>
      </bottom>
    </border>
    <border>
      <left/>
      <right style="medium"/>
      <top style="medium"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double"/>
      <right style="thin"/>
      <top style="medium"/>
      <bottom/>
    </border>
    <border>
      <left style="double"/>
      <right/>
      <top/>
      <bottom style="thin"/>
    </border>
    <border>
      <left/>
      <right style="double"/>
      <top/>
      <bottom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/>
      <diagonal style="thin"/>
    </border>
    <border diagonalUp="1">
      <left style="thin"/>
      <right style="medium"/>
      <top style="thin"/>
      <bottom/>
      <diagonal style="thin"/>
    </border>
    <border>
      <left style="double"/>
      <right/>
      <top/>
      <bottom/>
    </border>
    <border>
      <left style="thin"/>
      <right/>
      <top/>
      <bottom style="medium"/>
    </border>
    <border>
      <left style="double"/>
      <right/>
      <top/>
      <bottom style="medium"/>
    </border>
    <border>
      <left/>
      <right/>
      <top style="thin"/>
      <bottom style="thin"/>
    </border>
    <border>
      <left style="double"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 diagonalUp="1">
      <left style="thin"/>
      <right style="medium"/>
      <top/>
      <bottom style="thin"/>
      <diagonal style="thin"/>
    </border>
    <border diagonalUp="1">
      <left style="thin"/>
      <right/>
      <top style="medium"/>
      <bottom/>
      <diagonal style="thin"/>
    </border>
    <border diagonalUp="1">
      <left/>
      <right style="medium"/>
      <top style="medium"/>
      <bottom/>
      <diagonal style="thin"/>
    </border>
    <border diagonalUp="1">
      <left style="thin"/>
      <right/>
      <top/>
      <bottom/>
      <diagonal style="thin"/>
    </border>
    <border diagonalUp="1">
      <left/>
      <right style="medium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medium"/>
      <top/>
      <bottom style="thin"/>
      <diagonal style="thin"/>
    </border>
    <border>
      <left style="thin"/>
      <right/>
      <top style="medium"/>
      <bottom/>
    </border>
    <border>
      <left style="double"/>
      <right/>
      <top style="medium"/>
      <bottom/>
    </border>
    <border diagonalUp="1">
      <left style="thin"/>
      <right style="thin"/>
      <top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0" borderId="4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1" fillId="31" borderId="0" applyNumberFormat="0" applyBorder="0" applyAlignment="0" applyProtection="0"/>
  </cellStyleXfs>
  <cellXfs count="318"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8" fillId="0" borderId="17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22" xfId="60" applyBorder="1" applyAlignment="1" applyProtection="1">
      <alignment horizontal="center" vertical="center"/>
      <protection locked="0"/>
    </xf>
    <xf numFmtId="0" fontId="7" fillId="0" borderId="23" xfId="60" applyBorder="1" applyAlignment="1" applyProtection="1">
      <alignment horizontal="center" vertical="center" shrinkToFit="1"/>
      <protection locked="0"/>
    </xf>
    <xf numFmtId="176" fontId="7" fillId="0" borderId="24" xfId="60" applyNumberFormat="1" applyBorder="1" applyAlignment="1" applyProtection="1">
      <alignment horizontal="center" vertical="center"/>
      <protection locked="0"/>
    </xf>
    <xf numFmtId="176" fontId="7" fillId="0" borderId="25" xfId="60" applyNumberFormat="1" applyBorder="1" applyAlignment="1" applyProtection="1">
      <alignment horizontal="center" vertical="center"/>
      <protection locked="0"/>
    </xf>
    <xf numFmtId="176" fontId="7" fillId="0" borderId="26" xfId="60" applyNumberFormat="1" applyBorder="1" applyAlignment="1" applyProtection="1">
      <alignment horizontal="center" vertical="center"/>
      <protection locked="0"/>
    </xf>
    <xf numFmtId="176" fontId="7" fillId="0" borderId="27" xfId="60" applyNumberFormat="1" applyBorder="1" applyAlignment="1">
      <alignment horizontal="center" vertical="center"/>
      <protection/>
    </xf>
    <xf numFmtId="0" fontId="7" fillId="0" borderId="0" xfId="60" applyAlignment="1" applyProtection="1">
      <alignment horizontal="center" vertical="center"/>
      <protection/>
    </xf>
    <xf numFmtId="0" fontId="7" fillId="0" borderId="0" xfId="60">
      <alignment vertical="center"/>
      <protection/>
    </xf>
    <xf numFmtId="0" fontId="7" fillId="0" borderId="28" xfId="60" applyBorder="1" applyAlignment="1" applyProtection="1">
      <alignment horizontal="center" vertical="center"/>
      <protection locked="0"/>
    </xf>
    <xf numFmtId="176" fontId="7" fillId="0" borderId="29" xfId="60" applyNumberFormat="1" applyBorder="1" applyProtection="1">
      <alignment vertical="center"/>
      <protection locked="0"/>
    </xf>
    <xf numFmtId="176" fontId="7" fillId="0" borderId="30" xfId="60" applyNumberFormat="1" applyBorder="1" applyProtection="1">
      <alignment vertical="center"/>
      <protection locked="0"/>
    </xf>
    <xf numFmtId="176" fontId="7" fillId="0" borderId="21" xfId="60" applyNumberFormat="1" applyBorder="1" applyProtection="1">
      <alignment vertical="center"/>
      <protection locked="0"/>
    </xf>
    <xf numFmtId="176" fontId="7" fillId="0" borderId="27" xfId="60" applyNumberFormat="1" applyBorder="1">
      <alignment vertical="center"/>
      <protection/>
    </xf>
    <xf numFmtId="0" fontId="7" fillId="0" borderId="0" xfId="60" applyProtection="1">
      <alignment vertical="center"/>
      <protection/>
    </xf>
    <xf numFmtId="176" fontId="7" fillId="0" borderId="31" xfId="60" applyNumberFormat="1" applyBorder="1" applyProtection="1">
      <alignment vertical="center"/>
      <protection locked="0"/>
    </xf>
    <xf numFmtId="176" fontId="7" fillId="0" borderId="32" xfId="60" applyNumberFormat="1" applyBorder="1" applyProtection="1">
      <alignment vertical="center"/>
      <protection locked="0"/>
    </xf>
    <xf numFmtId="176" fontId="7" fillId="0" borderId="33" xfId="60" applyNumberFormat="1" applyBorder="1" applyProtection="1">
      <alignment vertical="center"/>
      <protection locked="0"/>
    </xf>
    <xf numFmtId="0" fontId="7" fillId="0" borderId="0" xfId="60" applyProtection="1">
      <alignment vertical="center"/>
      <protection locked="0"/>
    </xf>
    <xf numFmtId="0" fontId="7" fillId="0" borderId="0" xfId="60" applyAlignment="1" applyProtection="1">
      <alignment horizontal="center" vertical="center"/>
      <protection locked="0"/>
    </xf>
    <xf numFmtId="176" fontId="7" fillId="0" borderId="0" xfId="60" applyNumberFormat="1" applyProtection="1">
      <alignment vertical="center"/>
      <protection locked="0"/>
    </xf>
    <xf numFmtId="176" fontId="7" fillId="0" borderId="0" xfId="60" applyNumberFormat="1">
      <alignment vertical="center"/>
      <protection/>
    </xf>
    <xf numFmtId="176" fontId="0" fillId="0" borderId="30" xfId="0" applyNumberFormat="1" applyBorder="1" applyAlignment="1">
      <alignment horizontal="right" vertical="center"/>
    </xf>
    <xf numFmtId="0" fontId="7" fillId="0" borderId="0" xfId="60" applyAlignment="1">
      <alignment horizontal="center" vertical="center"/>
      <protection/>
    </xf>
    <xf numFmtId="176" fontId="7" fillId="0" borderId="23" xfId="60" applyNumberFormat="1" applyBorder="1" applyAlignment="1" applyProtection="1">
      <alignment horizontal="center" vertical="center"/>
      <protection locked="0"/>
    </xf>
    <xf numFmtId="176" fontId="7" fillId="0" borderId="28" xfId="60" applyNumberFormat="1" applyBorder="1" applyProtection="1">
      <alignment vertical="center"/>
      <protection locked="0"/>
    </xf>
    <xf numFmtId="176" fontId="7" fillId="0" borderId="14" xfId="60" applyNumberFormat="1" applyBorder="1" applyProtection="1">
      <alignment vertical="center"/>
      <protection locked="0"/>
    </xf>
    <xf numFmtId="0" fontId="7" fillId="0" borderId="27" xfId="60" applyBorder="1" applyAlignment="1" applyProtection="1">
      <alignment horizontal="center" vertical="center"/>
      <protection locked="0"/>
    </xf>
    <xf numFmtId="0" fontId="4" fillId="0" borderId="0" xfId="60" applyFont="1" applyProtection="1">
      <alignment vertical="center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left" vertical="top"/>
      <protection locked="0"/>
    </xf>
    <xf numFmtId="0" fontId="4" fillId="0" borderId="35" xfId="0" applyFont="1" applyBorder="1" applyAlignment="1" applyProtection="1">
      <alignment horizontal="left" vertical="top"/>
      <protection locked="0"/>
    </xf>
    <xf numFmtId="0" fontId="7" fillId="0" borderId="35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37" xfId="60" applyFont="1" applyBorder="1" applyAlignment="1">
      <alignment horizontal="center" vertical="center" wrapText="1"/>
      <protection/>
    </xf>
    <xf numFmtId="178" fontId="7" fillId="0" borderId="0" xfId="60" applyNumberFormat="1" applyAlignment="1">
      <alignment vertical="top"/>
      <protection/>
    </xf>
    <xf numFmtId="178" fontId="7" fillId="0" borderId="17" xfId="60" applyNumberFormat="1" applyBorder="1" applyAlignment="1">
      <alignment vertical="top"/>
      <protection/>
    </xf>
    <xf numFmtId="0" fontId="10" fillId="0" borderId="0" xfId="60" applyFont="1">
      <alignment vertical="center"/>
      <protection/>
    </xf>
    <xf numFmtId="0" fontId="7" fillId="0" borderId="0" xfId="61">
      <alignment vertical="center"/>
      <protection/>
    </xf>
    <xf numFmtId="0" fontId="7" fillId="0" borderId="0" xfId="60" applyAlignment="1">
      <alignment horizontal="left" vertical="top"/>
      <protection/>
    </xf>
    <xf numFmtId="176" fontId="8" fillId="0" borderId="38" xfId="61" applyNumberFormat="1" applyFont="1" applyBorder="1" applyAlignment="1">
      <alignment horizontal="right"/>
      <protection/>
    </xf>
    <xf numFmtId="0" fontId="7" fillId="0" borderId="39" xfId="61" applyBorder="1" applyAlignment="1">
      <alignment vertical="top"/>
      <protection/>
    </xf>
    <xf numFmtId="176" fontId="10" fillId="0" borderId="20" xfId="61" applyNumberFormat="1" applyFont="1" applyBorder="1" applyAlignment="1">
      <alignment horizontal="center" vertical="center"/>
      <protection/>
    </xf>
    <xf numFmtId="176" fontId="8" fillId="0" borderId="40" xfId="61" applyNumberFormat="1" applyFont="1" applyBorder="1" applyAlignment="1">
      <alignment horizontal="right"/>
      <protection/>
    </xf>
    <xf numFmtId="176" fontId="10" fillId="0" borderId="41" xfId="61" applyNumberFormat="1" applyFont="1" applyBorder="1" applyAlignment="1">
      <alignment horizontal="center" vertical="center"/>
      <protection/>
    </xf>
    <xf numFmtId="0" fontId="7" fillId="0" borderId="42" xfId="61" applyBorder="1" applyAlignment="1">
      <alignment vertical="top"/>
      <protection/>
    </xf>
    <xf numFmtId="0" fontId="10" fillId="0" borderId="43" xfId="61" applyFont="1" applyBorder="1" applyAlignment="1">
      <alignment horizontal="left" vertical="center"/>
      <protection/>
    </xf>
    <xf numFmtId="0" fontId="7" fillId="0" borderId="44" xfId="60" applyBorder="1" applyAlignment="1">
      <alignment horizontal="center" vertical="center" textRotation="255"/>
      <protection/>
    </xf>
    <xf numFmtId="0" fontId="7" fillId="0" borderId="45" xfId="60" applyBorder="1">
      <alignment vertical="center"/>
      <protection/>
    </xf>
    <xf numFmtId="0" fontId="7" fillId="0" borderId="46" xfId="60" applyBorder="1" applyAlignment="1">
      <alignment horizontal="left" vertical="top" wrapText="1"/>
      <protection/>
    </xf>
    <xf numFmtId="0" fontId="7" fillId="0" borderId="47" xfId="60" applyBorder="1" applyAlignment="1">
      <alignment horizontal="left" vertical="top" wrapText="1"/>
      <protection/>
    </xf>
    <xf numFmtId="0" fontId="47" fillId="0" borderId="48" xfId="60" applyFont="1" applyBorder="1" applyAlignment="1">
      <alignment horizontal="left" vertical="top" wrapText="1"/>
      <protection/>
    </xf>
    <xf numFmtId="0" fontId="7" fillId="0" borderId="0" xfId="60" applyAlignment="1">
      <alignment horizontal="left" vertical="top" wrapText="1"/>
      <protection/>
    </xf>
    <xf numFmtId="0" fontId="4" fillId="0" borderId="0" xfId="60" applyFont="1" applyAlignment="1">
      <alignment horizontal="center" vertical="top" wrapText="1"/>
      <protection/>
    </xf>
    <xf numFmtId="0" fontId="7" fillId="0" borderId="18" xfId="60" applyBorder="1">
      <alignment vertical="center"/>
      <protection/>
    </xf>
    <xf numFmtId="0" fontId="7" fillId="0" borderId="39" xfId="60" applyBorder="1">
      <alignment vertical="center"/>
      <protection/>
    </xf>
    <xf numFmtId="0" fontId="7" fillId="0" borderId="49" xfId="60" applyBorder="1" applyAlignment="1">
      <alignment horizontal="left" vertical="top" wrapText="1"/>
      <protection/>
    </xf>
    <xf numFmtId="0" fontId="7" fillId="0" borderId="35" xfId="60" applyBorder="1" applyAlignment="1">
      <alignment horizontal="left" vertical="top" wrapText="1"/>
      <protection/>
    </xf>
    <xf numFmtId="0" fontId="7" fillId="0" borderId="50" xfId="60" applyBorder="1" applyAlignment="1">
      <alignment horizontal="left" vertical="top" wrapText="1"/>
      <protection/>
    </xf>
    <xf numFmtId="0" fontId="7" fillId="0" borderId="0" xfId="60" applyAlignment="1">
      <alignment horizontal="center" vertical="top" wrapText="1"/>
      <protection/>
    </xf>
    <xf numFmtId="0" fontId="10" fillId="0" borderId="0" xfId="60" applyFont="1" applyAlignment="1">
      <alignment horizontal="center" vertical="top" wrapText="1"/>
      <protection/>
    </xf>
    <xf numFmtId="0" fontId="10" fillId="0" borderId="22" xfId="60" applyFont="1" applyBorder="1" applyAlignment="1">
      <alignment horizontal="center" vertical="center"/>
      <protection/>
    </xf>
    <xf numFmtId="0" fontId="10" fillId="0" borderId="37" xfId="60" applyFont="1" applyBorder="1" applyAlignment="1">
      <alignment horizontal="center" vertical="center" wrapText="1"/>
      <protection/>
    </xf>
    <xf numFmtId="0" fontId="7" fillId="0" borderId="34" xfId="60" applyBorder="1">
      <alignment vertical="center"/>
      <protection/>
    </xf>
    <xf numFmtId="0" fontId="7" fillId="0" borderId="22" xfId="60" applyBorder="1">
      <alignment vertical="center"/>
      <protection/>
    </xf>
    <xf numFmtId="0" fontId="10" fillId="0" borderId="28" xfId="60" applyFont="1" applyBorder="1" applyAlignment="1">
      <alignment horizontal="center" vertical="center"/>
      <protection/>
    </xf>
    <xf numFmtId="0" fontId="10" fillId="0" borderId="21" xfId="60" applyFont="1" applyBorder="1" applyAlignment="1">
      <alignment horizontal="center" vertical="center"/>
      <protection/>
    </xf>
    <xf numFmtId="0" fontId="10" fillId="0" borderId="24" xfId="60" applyFont="1" applyBorder="1" applyAlignment="1">
      <alignment horizontal="center" vertical="center"/>
      <protection/>
    </xf>
    <xf numFmtId="0" fontId="10" fillId="0" borderId="25" xfId="60" applyFont="1" applyBorder="1" applyAlignment="1">
      <alignment horizontal="center" vertical="center"/>
      <protection/>
    </xf>
    <xf numFmtId="0" fontId="10" fillId="0" borderId="26" xfId="60" applyFont="1" applyBorder="1" applyAlignment="1">
      <alignment horizontal="center" vertical="center"/>
      <protection/>
    </xf>
    <xf numFmtId="0" fontId="10" fillId="0" borderId="29" xfId="60" applyFont="1" applyBorder="1" applyAlignment="1">
      <alignment horizontal="center" vertical="center"/>
      <protection/>
    </xf>
    <xf numFmtId="0" fontId="10" fillId="0" borderId="51" xfId="60" applyFont="1" applyBorder="1" applyAlignment="1">
      <alignment horizontal="center" vertical="center"/>
      <protection/>
    </xf>
    <xf numFmtId="0" fontId="10" fillId="0" borderId="52" xfId="60" applyFont="1" applyBorder="1" applyAlignment="1">
      <alignment horizontal="center" vertical="center"/>
      <protection/>
    </xf>
    <xf numFmtId="0" fontId="10" fillId="0" borderId="0" xfId="60" applyFont="1" applyAlignment="1">
      <alignment horizontal="center" vertical="center"/>
      <protection/>
    </xf>
    <xf numFmtId="0" fontId="7" fillId="0" borderId="32" xfId="60" applyBorder="1" applyAlignment="1">
      <alignment horizontal="center" vertical="center"/>
      <protection/>
    </xf>
    <xf numFmtId="0" fontId="10" fillId="0" borderId="14" xfId="60" applyFont="1" applyBorder="1" applyAlignment="1">
      <alignment horizontal="right" vertical="center"/>
      <protection/>
    </xf>
    <xf numFmtId="0" fontId="10" fillId="0" borderId="15" xfId="60" applyFont="1" applyBorder="1" applyAlignment="1">
      <alignment horizontal="right" vertical="center"/>
      <protection/>
    </xf>
    <xf numFmtId="0" fontId="10" fillId="0" borderId="31" xfId="60" applyFont="1" applyBorder="1" applyAlignment="1">
      <alignment horizontal="right" vertical="center"/>
      <protection/>
    </xf>
    <xf numFmtId="0" fontId="10" fillId="0" borderId="32" xfId="60" applyFont="1" applyBorder="1" applyAlignment="1">
      <alignment horizontal="right" vertical="center"/>
      <protection/>
    </xf>
    <xf numFmtId="0" fontId="10" fillId="0" borderId="33" xfId="60" applyFont="1" applyBorder="1" applyAlignment="1">
      <alignment horizontal="right" vertical="center"/>
      <protection/>
    </xf>
    <xf numFmtId="0" fontId="10" fillId="0" borderId="0" xfId="60" applyFont="1" applyAlignment="1">
      <alignment horizontal="right" vertical="center"/>
      <protection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0" fillId="0" borderId="30" xfId="60" applyFont="1" applyBorder="1" applyAlignment="1">
      <alignment horizontal="right"/>
      <protection/>
    </xf>
    <xf numFmtId="0" fontId="7" fillId="0" borderId="30" xfId="60" applyBorder="1" applyAlignment="1">
      <alignment horizontal="right" vertical="center"/>
      <protection/>
    </xf>
    <xf numFmtId="176" fontId="7" fillId="0" borderId="30" xfId="60" applyNumberFormat="1" applyBorder="1" applyAlignment="1">
      <alignment horizontal="right" vertical="center"/>
      <protection/>
    </xf>
    <xf numFmtId="0" fontId="7" fillId="0" borderId="21" xfId="60" applyBorder="1">
      <alignment vertical="center"/>
      <protection/>
    </xf>
    <xf numFmtId="178" fontId="7" fillId="0" borderId="51" xfId="60" applyNumberFormat="1" applyBorder="1" applyAlignment="1">
      <alignment horizontal="right" vertical="center"/>
      <protection/>
    </xf>
    <xf numFmtId="178" fontId="7" fillId="0" borderId="52" xfId="60" applyNumberFormat="1" applyBorder="1" applyAlignment="1">
      <alignment horizontal="right" vertical="center"/>
      <protection/>
    </xf>
    <xf numFmtId="0" fontId="4" fillId="32" borderId="28" xfId="0" applyFont="1" applyFill="1" applyBorder="1" applyAlignment="1">
      <alignment vertical="center"/>
    </xf>
    <xf numFmtId="0" fontId="4" fillId="0" borderId="53" xfId="0" applyFont="1" applyBorder="1" applyAlignment="1">
      <alignment horizontal="left" vertical="top"/>
    </xf>
    <xf numFmtId="0" fontId="4" fillId="0" borderId="54" xfId="0" applyFont="1" applyBorder="1" applyAlignment="1">
      <alignment horizontal="left" vertical="top"/>
    </xf>
    <xf numFmtId="0" fontId="9" fillId="0" borderId="0" xfId="60" applyFont="1" applyAlignment="1">
      <alignment vertical="top"/>
      <protection/>
    </xf>
    <xf numFmtId="0" fontId="4" fillId="0" borderId="51" xfId="0" applyFont="1" applyBorder="1" applyAlignment="1">
      <alignment horizontal="left" vertical="top"/>
    </xf>
    <xf numFmtId="0" fontId="4" fillId="0" borderId="52" xfId="0" applyFont="1" applyBorder="1" applyAlignment="1">
      <alignment horizontal="left" vertical="top"/>
    </xf>
    <xf numFmtId="0" fontId="7" fillId="0" borderId="0" xfId="60" applyAlignment="1">
      <alignment vertical="top"/>
      <protection/>
    </xf>
    <xf numFmtId="0" fontId="7" fillId="0" borderId="50" xfId="60" applyBorder="1" applyAlignment="1">
      <alignment horizontal="left" vertical="top"/>
      <protection/>
    </xf>
    <xf numFmtId="0" fontId="7" fillId="0" borderId="0" xfId="60" applyAlignment="1">
      <alignment horizontal="right" vertical="top"/>
      <protection/>
    </xf>
    <xf numFmtId="176" fontId="7" fillId="0" borderId="0" xfId="60" applyNumberFormat="1" applyAlignment="1">
      <alignment horizontal="right" vertical="top"/>
      <protection/>
    </xf>
    <xf numFmtId="0" fontId="7" fillId="0" borderId="50" xfId="60" applyBorder="1" applyAlignment="1">
      <alignment vertical="top"/>
      <protection/>
    </xf>
    <xf numFmtId="0" fontId="9" fillId="0" borderId="42" xfId="60" applyFont="1" applyBorder="1" applyAlignment="1">
      <alignment horizontal="right" vertical="center"/>
      <protection/>
    </xf>
    <xf numFmtId="0" fontId="7" fillId="0" borderId="42" xfId="60" applyBorder="1" applyAlignment="1">
      <alignment vertical="top"/>
      <protection/>
    </xf>
    <xf numFmtId="0" fontId="7" fillId="0" borderId="55" xfId="60" applyBorder="1" applyAlignment="1">
      <alignment horizontal="right" vertical="top"/>
      <protection/>
    </xf>
    <xf numFmtId="0" fontId="7" fillId="0" borderId="56" xfId="60" applyBorder="1" applyAlignment="1">
      <alignment vertical="top"/>
      <protection/>
    </xf>
    <xf numFmtId="0" fontId="10" fillId="0" borderId="10" xfId="60" applyFont="1" applyBorder="1" applyAlignment="1">
      <alignment horizontal="left"/>
      <protection/>
    </xf>
    <xf numFmtId="0" fontId="7" fillId="0" borderId="57" xfId="60" applyBorder="1" applyAlignment="1">
      <alignment horizontal="right" vertical="top"/>
      <protection/>
    </xf>
    <xf numFmtId="0" fontId="7" fillId="0" borderId="10" xfId="60" applyBorder="1" applyAlignment="1">
      <alignment horizontal="right" vertical="top"/>
      <protection/>
    </xf>
    <xf numFmtId="179" fontId="10" fillId="0" borderId="10" xfId="60" applyNumberFormat="1" applyFont="1" applyBorder="1" applyAlignment="1">
      <alignment/>
      <protection/>
    </xf>
    <xf numFmtId="179" fontId="10" fillId="0" borderId="20" xfId="60" applyNumberFormat="1" applyFont="1" applyBorder="1" applyAlignment="1">
      <alignment/>
      <protection/>
    </xf>
    <xf numFmtId="0" fontId="12" fillId="0" borderId="0" xfId="60" applyFont="1">
      <alignment vertical="center"/>
      <protection/>
    </xf>
    <xf numFmtId="38" fontId="0" fillId="0" borderId="25" xfId="0" applyNumberFormat="1" applyBorder="1" applyAlignment="1">
      <alignment horizontal="right" vertical="center"/>
    </xf>
    <xf numFmtId="38" fontId="0" fillId="0" borderId="35" xfId="0" applyNumberFormat="1" applyBorder="1" applyAlignment="1">
      <alignment vertical="center"/>
    </xf>
    <xf numFmtId="38" fontId="0" fillId="0" borderId="23" xfId="0" applyNumberFormat="1" applyBorder="1" applyAlignment="1">
      <alignment vertical="center"/>
    </xf>
    <xf numFmtId="38" fontId="0" fillId="0" borderId="24" xfId="0" applyNumberFormat="1" applyBorder="1" applyAlignment="1">
      <alignment horizontal="right" vertical="center"/>
    </xf>
    <xf numFmtId="38" fontId="0" fillId="0" borderId="26" xfId="0" applyNumberFormat="1" applyBorder="1" applyAlignment="1">
      <alignment vertical="center"/>
    </xf>
    <xf numFmtId="38" fontId="0" fillId="0" borderId="30" xfId="0" applyNumberFormat="1" applyBorder="1" applyAlignment="1">
      <alignment horizontal="right" vertical="center"/>
    </xf>
    <xf numFmtId="38" fontId="0" fillId="0" borderId="21" xfId="0" applyNumberFormat="1" applyBorder="1" applyAlignment="1">
      <alignment vertical="center"/>
    </xf>
    <xf numFmtId="38" fontId="0" fillId="0" borderId="58" xfId="0" applyNumberFormat="1" applyBorder="1" applyAlignment="1">
      <alignment vertical="center"/>
    </xf>
    <xf numFmtId="38" fontId="0" fillId="0" borderId="28" xfId="0" applyNumberFormat="1" applyBorder="1" applyAlignment="1">
      <alignment vertical="center"/>
    </xf>
    <xf numFmtId="38" fontId="0" fillId="0" borderId="29" xfId="0" applyNumberFormat="1" applyBorder="1" applyAlignment="1">
      <alignment horizontal="right" vertical="center"/>
    </xf>
    <xf numFmtId="38" fontId="0" fillId="0" borderId="25" xfId="0" applyNumberFormat="1" applyBorder="1" applyAlignment="1">
      <alignment vertical="center"/>
    </xf>
    <xf numFmtId="38" fontId="7" fillId="0" borderId="58" xfId="60" applyNumberFormat="1" applyBorder="1">
      <alignment vertical="center"/>
      <protection/>
    </xf>
    <xf numFmtId="38" fontId="7" fillId="0" borderId="29" xfId="60" applyNumberFormat="1" applyBorder="1" applyAlignment="1">
      <alignment horizontal="right" vertical="center"/>
      <protection/>
    </xf>
    <xf numFmtId="38" fontId="7" fillId="0" borderId="30" xfId="60" applyNumberFormat="1" applyBorder="1" applyAlignment="1">
      <alignment horizontal="right" vertical="center"/>
      <protection/>
    </xf>
    <xf numFmtId="38" fontId="7" fillId="0" borderId="28" xfId="60" applyNumberFormat="1" applyBorder="1">
      <alignment vertical="center"/>
      <protection/>
    </xf>
    <xf numFmtId="38" fontId="7" fillId="0" borderId="21" xfId="60" applyNumberFormat="1" applyBorder="1">
      <alignment vertical="center"/>
      <protection/>
    </xf>
    <xf numFmtId="0" fontId="7" fillId="32" borderId="28" xfId="0" applyFont="1" applyFill="1" applyBorder="1" applyAlignment="1">
      <alignment horizontal="left" vertical="center"/>
    </xf>
    <xf numFmtId="3" fontId="7" fillId="32" borderId="21" xfId="0" applyNumberFormat="1" applyFont="1" applyFill="1" applyBorder="1" applyAlignment="1">
      <alignment vertical="center"/>
    </xf>
    <xf numFmtId="0" fontId="7" fillId="32" borderId="59" xfId="0" applyFont="1" applyFill="1" applyBorder="1" applyAlignment="1">
      <alignment horizontal="left" vertical="center"/>
    </xf>
    <xf numFmtId="3" fontId="7" fillId="32" borderId="30" xfId="0" applyNumberFormat="1" applyFont="1" applyFill="1" applyBorder="1" applyAlignment="1">
      <alignment vertical="center"/>
    </xf>
    <xf numFmtId="0" fontId="7" fillId="32" borderId="30" xfId="0" applyFont="1" applyFill="1" applyBorder="1" applyAlignment="1">
      <alignment horizontal="left" vertical="center"/>
    </xf>
    <xf numFmtId="3" fontId="7" fillId="32" borderId="60" xfId="0" applyNumberFormat="1" applyFont="1" applyFill="1" applyBorder="1" applyAlignment="1">
      <alignment vertical="center"/>
    </xf>
    <xf numFmtId="38" fontId="7" fillId="32" borderId="61" xfId="0" applyNumberFormat="1" applyFont="1" applyFill="1" applyBorder="1" applyAlignment="1">
      <alignment vertical="center"/>
    </xf>
    <xf numFmtId="38" fontId="7" fillId="32" borderId="32" xfId="61" applyNumberFormat="1" applyFont="1" applyFill="1" applyBorder="1" applyAlignment="1">
      <alignment horizontal="right" vertical="center"/>
      <protection/>
    </xf>
    <xf numFmtId="0" fontId="7" fillId="32" borderId="28" xfId="0" applyFont="1" applyFill="1" applyBorder="1" applyAlignment="1">
      <alignment horizontal="center" vertical="center"/>
    </xf>
    <xf numFmtId="38" fontId="7" fillId="32" borderId="21" xfId="0" applyNumberFormat="1" applyFont="1" applyFill="1" applyBorder="1" applyAlignment="1">
      <alignment vertical="center"/>
    </xf>
    <xf numFmtId="0" fontId="7" fillId="32" borderId="29" xfId="0" applyFont="1" applyFill="1" applyBorder="1" applyAlignment="1">
      <alignment vertical="center"/>
    </xf>
    <xf numFmtId="0" fontId="7" fillId="32" borderId="30" xfId="0" applyFont="1" applyFill="1" applyBorder="1" applyAlignment="1">
      <alignment vertical="center"/>
    </xf>
    <xf numFmtId="38" fontId="7" fillId="32" borderId="61" xfId="0" applyNumberFormat="1" applyFont="1" applyFill="1" applyBorder="1" applyAlignment="1">
      <alignment vertical="center"/>
    </xf>
    <xf numFmtId="38" fontId="7" fillId="32" borderId="30" xfId="61" applyNumberFormat="1" applyFont="1" applyFill="1" applyBorder="1" applyAlignment="1">
      <alignment horizontal="right" vertical="center"/>
      <protection/>
    </xf>
    <xf numFmtId="0" fontId="0" fillId="0" borderId="62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right" vertical="center"/>
    </xf>
    <xf numFmtId="0" fontId="4" fillId="0" borderId="6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Font="1" applyBorder="1" applyAlignment="1">
      <alignment horizontal="left" vertical="top"/>
    </xf>
    <xf numFmtId="0" fontId="0" fillId="0" borderId="35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62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60" xfId="0" applyFont="1" applyBorder="1" applyAlignment="1">
      <alignment horizontal="left" vertical="top"/>
    </xf>
    <xf numFmtId="0" fontId="7" fillId="0" borderId="44" xfId="60" applyBorder="1" applyAlignment="1">
      <alignment horizontal="left" vertical="top" wrapText="1"/>
      <protection/>
    </xf>
    <xf numFmtId="0" fontId="7" fillId="0" borderId="46" xfId="60" applyBorder="1" applyAlignment="1">
      <alignment horizontal="left" vertical="top"/>
      <protection/>
    </xf>
    <xf numFmtId="0" fontId="7" fillId="0" borderId="38" xfId="60" applyBorder="1" applyAlignment="1">
      <alignment horizontal="left" vertical="top"/>
      <protection/>
    </xf>
    <xf numFmtId="0" fontId="7" fillId="0" borderId="18" xfId="60" applyBorder="1" applyAlignment="1">
      <alignment horizontal="left" vertical="top"/>
      <protection/>
    </xf>
    <xf numFmtId="0" fontId="7" fillId="0" borderId="0" xfId="60" applyAlignment="1">
      <alignment horizontal="left" vertical="top"/>
      <protection/>
    </xf>
    <xf numFmtId="0" fontId="7" fillId="0" borderId="17" xfId="60" applyBorder="1" applyAlignment="1">
      <alignment horizontal="left" vertical="top"/>
      <protection/>
    </xf>
    <xf numFmtId="0" fontId="7" fillId="0" borderId="19" xfId="60" applyBorder="1" applyAlignment="1">
      <alignment horizontal="left" vertical="top"/>
      <protection/>
    </xf>
    <xf numFmtId="0" fontId="7" fillId="0" borderId="10" xfId="60" applyBorder="1" applyAlignment="1">
      <alignment horizontal="left" vertical="top"/>
      <protection/>
    </xf>
    <xf numFmtId="0" fontId="7" fillId="0" borderId="20" xfId="60" applyBorder="1" applyAlignment="1">
      <alignment horizontal="left" vertical="top"/>
      <protection/>
    </xf>
    <xf numFmtId="0" fontId="10" fillId="0" borderId="62" xfId="61" applyFont="1" applyBorder="1" applyAlignment="1">
      <alignment horizontal="left" vertical="center"/>
      <protection/>
    </xf>
    <xf numFmtId="0" fontId="10" fillId="0" borderId="60" xfId="61" applyFont="1" applyBorder="1">
      <alignment vertical="center"/>
      <protection/>
    </xf>
    <xf numFmtId="0" fontId="10" fillId="0" borderId="62" xfId="61" applyFont="1" applyBorder="1">
      <alignment vertical="center"/>
      <protection/>
    </xf>
    <xf numFmtId="0" fontId="6" fillId="0" borderId="42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50" xfId="60" applyFont="1" applyBorder="1" applyAlignment="1">
      <alignment horizontal="center" vertical="center" wrapText="1"/>
      <protection/>
    </xf>
    <xf numFmtId="0" fontId="6" fillId="0" borderId="55" xfId="60" applyFont="1" applyBorder="1" applyAlignment="1">
      <alignment horizontal="center" vertical="center" wrapText="1"/>
      <protection/>
    </xf>
    <xf numFmtId="3" fontId="7" fillId="0" borderId="30" xfId="0" applyNumberFormat="1" applyFont="1" applyBorder="1" applyAlignment="1">
      <alignment vertical="center"/>
    </xf>
    <xf numFmtId="38" fontId="7" fillId="0" borderId="59" xfId="0" applyNumberFormat="1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38" fontId="7" fillId="0" borderId="65" xfId="0" applyNumberFormat="1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4" fillId="0" borderId="42" xfId="60" applyFont="1" applyBorder="1">
      <alignment vertical="center"/>
      <protection/>
    </xf>
    <xf numFmtId="0" fontId="4" fillId="0" borderId="0" xfId="60" applyFont="1">
      <alignment vertical="center"/>
      <protection/>
    </xf>
    <xf numFmtId="0" fontId="4" fillId="0" borderId="55" xfId="60" applyFont="1" applyBorder="1">
      <alignment vertical="center"/>
      <protection/>
    </xf>
    <xf numFmtId="176" fontId="0" fillId="0" borderId="0" xfId="60" applyNumberFormat="1" applyFont="1" applyAlignment="1">
      <alignment vertical="center"/>
      <protection/>
    </xf>
    <xf numFmtId="176" fontId="0" fillId="0" borderId="10" xfId="60" applyNumberFormat="1" applyFont="1" applyBorder="1" applyAlignment="1">
      <alignment vertical="center"/>
      <protection/>
    </xf>
    <xf numFmtId="176" fontId="7" fillId="0" borderId="0" xfId="61" applyNumberFormat="1" applyAlignment="1">
      <alignment horizontal="right" vertical="center"/>
      <protection/>
    </xf>
    <xf numFmtId="176" fontId="7" fillId="0" borderId="10" xfId="61" applyNumberFormat="1" applyBorder="1" applyAlignment="1">
      <alignment horizontal="right" vertical="center"/>
      <protection/>
    </xf>
    <xf numFmtId="38" fontId="0" fillId="0" borderId="28" xfId="0" applyNumberFormat="1" applyBorder="1" applyAlignment="1">
      <alignment horizontal="right" vertical="center"/>
    </xf>
    <xf numFmtId="38" fontId="0" fillId="0" borderId="27" xfId="0" applyNumberFormat="1" applyBorder="1" applyAlignment="1">
      <alignment horizontal="right" vertical="center"/>
    </xf>
    <xf numFmtId="0" fontId="10" fillId="0" borderId="67" xfId="60" applyFont="1" applyBorder="1" applyAlignment="1">
      <alignment horizontal="right"/>
      <protection/>
    </xf>
    <xf numFmtId="0" fontId="10" fillId="0" borderId="27" xfId="60" applyFont="1" applyBorder="1" applyAlignment="1">
      <alignment horizontal="right"/>
      <protection/>
    </xf>
    <xf numFmtId="0" fontId="10" fillId="0" borderId="68" xfId="60" applyFont="1" applyBorder="1" applyAlignment="1">
      <alignment horizontal="center" vertical="center" textRotation="255"/>
      <protection/>
    </xf>
    <xf numFmtId="38" fontId="0" fillId="0" borderId="23" xfId="0" applyNumberFormat="1" applyBorder="1" applyAlignment="1">
      <alignment horizontal="right" vertical="center"/>
    </xf>
    <xf numFmtId="38" fontId="0" fillId="0" borderId="22" xfId="0" applyNumberFormat="1" applyBorder="1" applyAlignment="1">
      <alignment horizontal="right" vertical="center"/>
    </xf>
    <xf numFmtId="38" fontId="0" fillId="0" borderId="32" xfId="0" applyNumberFormat="1" applyBorder="1" applyAlignment="1">
      <alignment vertical="center"/>
    </xf>
    <xf numFmtId="38" fontId="0" fillId="0" borderId="25" xfId="0" applyNumberFormat="1" applyBorder="1" applyAlignment="1">
      <alignment vertical="center"/>
    </xf>
    <xf numFmtId="38" fontId="0" fillId="0" borderId="14" xfId="0" applyNumberFormat="1" applyBorder="1" applyAlignment="1">
      <alignment vertical="center"/>
    </xf>
    <xf numFmtId="38" fontId="0" fillId="0" borderId="60" xfId="0" applyNumberFormat="1" applyBorder="1" applyAlignment="1">
      <alignment vertical="center"/>
    </xf>
    <xf numFmtId="38" fontId="0" fillId="0" borderId="23" xfId="0" applyNumberFormat="1" applyBorder="1" applyAlignment="1">
      <alignment vertical="center"/>
    </xf>
    <xf numFmtId="38" fontId="0" fillId="0" borderId="22" xfId="0" applyNumberFormat="1" applyBorder="1" applyAlignment="1">
      <alignment vertical="center"/>
    </xf>
    <xf numFmtId="38" fontId="0" fillId="0" borderId="28" xfId="0" applyNumberFormat="1" applyBorder="1" applyAlignment="1">
      <alignment vertical="center"/>
    </xf>
    <xf numFmtId="38" fontId="0" fillId="0" borderId="27" xfId="0" applyNumberFormat="1" applyBorder="1" applyAlignment="1">
      <alignment vertical="center"/>
    </xf>
    <xf numFmtId="38" fontId="7" fillId="0" borderId="28" xfId="60" applyNumberFormat="1" applyBorder="1" applyAlignment="1">
      <alignment horizontal="right" vertical="center"/>
      <protection/>
    </xf>
    <xf numFmtId="38" fontId="7" fillId="0" borderId="27" xfId="60" applyNumberFormat="1" applyBorder="1" applyAlignment="1">
      <alignment horizontal="right" vertical="center"/>
      <protection/>
    </xf>
    <xf numFmtId="0" fontId="7" fillId="32" borderId="67" xfId="60" applyFill="1" applyBorder="1" applyAlignment="1">
      <alignment horizontal="center" vertical="center" shrinkToFit="1"/>
      <protection/>
    </xf>
    <xf numFmtId="0" fontId="7" fillId="32" borderId="27" xfId="60" applyFill="1" applyBorder="1" applyAlignment="1">
      <alignment horizontal="center" vertical="center" shrinkToFit="1"/>
      <protection/>
    </xf>
    <xf numFmtId="3" fontId="7" fillId="32" borderId="28" xfId="0" applyNumberFormat="1" applyFont="1" applyFill="1" applyBorder="1" applyAlignment="1">
      <alignment vertical="center"/>
    </xf>
    <xf numFmtId="0" fontId="7" fillId="32" borderId="27" xfId="0" applyFont="1" applyFill="1" applyBorder="1" applyAlignment="1">
      <alignment vertical="center"/>
    </xf>
    <xf numFmtId="0" fontId="10" fillId="0" borderId="35" xfId="60" applyFont="1" applyBorder="1" applyAlignment="1">
      <alignment horizontal="center" vertical="center"/>
      <protection/>
    </xf>
    <xf numFmtId="0" fontId="10" fillId="0" borderId="22" xfId="60" applyFont="1" applyBorder="1" applyAlignment="1">
      <alignment horizontal="center" vertical="center"/>
      <protection/>
    </xf>
    <xf numFmtId="0" fontId="10" fillId="0" borderId="23" xfId="60" applyFont="1" applyBorder="1" applyAlignment="1">
      <alignment horizontal="left" vertical="center"/>
      <protection/>
    </xf>
    <xf numFmtId="0" fontId="10" fillId="0" borderId="66" xfId="60" applyFont="1" applyBorder="1" applyAlignment="1">
      <alignment horizontal="left" vertical="center"/>
      <protection/>
    </xf>
    <xf numFmtId="0" fontId="10" fillId="0" borderId="28" xfId="60" applyFont="1" applyBorder="1" applyAlignment="1">
      <alignment horizontal="center" vertical="center"/>
      <protection/>
    </xf>
    <xf numFmtId="0" fontId="10" fillId="0" borderId="27" xfId="60" applyFont="1" applyBorder="1" applyAlignment="1">
      <alignment horizontal="center" vertical="center"/>
      <protection/>
    </xf>
    <xf numFmtId="0" fontId="10" fillId="0" borderId="14" xfId="60" applyFont="1" applyBorder="1" applyAlignment="1">
      <alignment horizontal="right" vertical="center"/>
      <protection/>
    </xf>
    <xf numFmtId="0" fontId="10" fillId="0" borderId="60" xfId="60" applyFont="1" applyBorder="1" applyAlignment="1">
      <alignment horizontal="right" vertical="center"/>
      <protection/>
    </xf>
    <xf numFmtId="0" fontId="10" fillId="0" borderId="54" xfId="60" applyFont="1" applyBorder="1" applyAlignment="1">
      <alignment horizontal="center" vertical="center"/>
      <protection/>
    </xf>
    <xf numFmtId="0" fontId="10" fillId="0" borderId="69" xfId="60" applyFont="1" applyBorder="1" applyAlignment="1">
      <alignment horizontal="center" vertical="center"/>
      <protection/>
    </xf>
    <xf numFmtId="49" fontId="10" fillId="0" borderId="34" xfId="60" applyNumberFormat="1" applyFont="1" applyBorder="1" applyAlignment="1">
      <alignment horizontal="right"/>
      <protection/>
    </xf>
    <xf numFmtId="0" fontId="10" fillId="0" borderId="22" xfId="60" applyFont="1" applyBorder="1" applyAlignment="1">
      <alignment horizontal="right"/>
      <protection/>
    </xf>
    <xf numFmtId="0" fontId="7" fillId="0" borderId="70" xfId="60" applyBorder="1" applyAlignment="1">
      <alignment horizontal="center" vertical="top" wrapText="1"/>
      <protection/>
    </xf>
    <xf numFmtId="0" fontId="7" fillId="0" borderId="71" xfId="60" applyBorder="1" applyAlignment="1">
      <alignment horizontal="center" vertical="top" wrapText="1"/>
      <protection/>
    </xf>
    <xf numFmtId="0" fontId="7" fillId="0" borderId="72" xfId="60" applyBorder="1" applyAlignment="1">
      <alignment horizontal="center" vertical="top" wrapText="1"/>
      <protection/>
    </xf>
    <xf numFmtId="0" fontId="7" fillId="0" borderId="73" xfId="60" applyBorder="1" applyAlignment="1">
      <alignment horizontal="center" vertical="top" wrapText="1"/>
      <protection/>
    </xf>
    <xf numFmtId="0" fontId="7" fillId="0" borderId="74" xfId="60" applyBorder="1" applyAlignment="1">
      <alignment horizontal="center" vertical="top" wrapText="1"/>
      <protection/>
    </xf>
    <xf numFmtId="0" fontId="7" fillId="0" borderId="75" xfId="60" applyBorder="1" applyAlignment="1">
      <alignment horizontal="center" vertical="top" wrapText="1"/>
      <protection/>
    </xf>
    <xf numFmtId="0" fontId="7" fillId="0" borderId="18" xfId="60" applyBorder="1" applyAlignment="1">
      <alignment horizontal="right" vertical="center"/>
      <protection/>
    </xf>
    <xf numFmtId="0" fontId="7" fillId="0" borderId="39" xfId="60" applyBorder="1" applyAlignment="1">
      <alignment horizontal="right" vertical="center"/>
      <protection/>
    </xf>
    <xf numFmtId="0" fontId="9" fillId="0" borderId="42" xfId="60" applyFont="1" applyBorder="1" applyAlignment="1">
      <alignment horizontal="center" vertical="center" shrinkToFit="1"/>
      <protection/>
    </xf>
    <xf numFmtId="0" fontId="9" fillId="0" borderId="0" xfId="60" applyFont="1" applyAlignment="1">
      <alignment horizontal="center" vertical="center" shrinkToFit="1"/>
      <protection/>
    </xf>
    <xf numFmtId="0" fontId="9" fillId="0" borderId="50" xfId="60" applyFont="1" applyBorder="1" applyAlignment="1">
      <alignment horizontal="center" vertical="center" shrinkToFit="1"/>
      <protection/>
    </xf>
    <xf numFmtId="0" fontId="52" fillId="0" borderId="37" xfId="60" applyFont="1" applyBorder="1" applyAlignment="1">
      <alignment horizontal="center" vertical="center" wrapText="1"/>
      <protection/>
    </xf>
    <xf numFmtId="0" fontId="10" fillId="0" borderId="14" xfId="60" applyFont="1" applyBorder="1" applyAlignment="1">
      <alignment horizontal="left" vertical="center"/>
      <protection/>
    </xf>
    <xf numFmtId="0" fontId="10" fillId="0" borderId="15" xfId="60" applyFont="1" applyBorder="1" applyAlignment="1">
      <alignment horizontal="left" vertical="center"/>
      <protection/>
    </xf>
    <xf numFmtId="0" fontId="10" fillId="0" borderId="60" xfId="60" applyFont="1" applyBorder="1" applyAlignment="1">
      <alignment horizontal="left" vertical="center"/>
      <protection/>
    </xf>
    <xf numFmtId="0" fontId="10" fillId="0" borderId="59" xfId="60" applyFont="1" applyBorder="1" applyAlignment="1">
      <alignment horizontal="left" vertical="center"/>
      <protection/>
    </xf>
    <xf numFmtId="0" fontId="14" fillId="0" borderId="76" xfId="60" applyFont="1" applyBorder="1" applyAlignment="1">
      <alignment horizontal="left" vertical="center" wrapText="1"/>
      <protection/>
    </xf>
    <xf numFmtId="0" fontId="14" fillId="0" borderId="46" xfId="60" applyFont="1" applyBorder="1" applyAlignment="1">
      <alignment horizontal="left" vertical="center" wrapText="1"/>
      <protection/>
    </xf>
    <xf numFmtId="0" fontId="14" fillId="0" borderId="47" xfId="60" applyFont="1" applyBorder="1" applyAlignment="1">
      <alignment horizontal="left" vertical="center" wrapText="1"/>
      <protection/>
    </xf>
    <xf numFmtId="0" fontId="14" fillId="0" borderId="77" xfId="60" applyFont="1" applyBorder="1" applyAlignment="1">
      <alignment horizontal="left" vertical="top" wrapText="1"/>
      <protection/>
    </xf>
    <xf numFmtId="0" fontId="14" fillId="0" borderId="46" xfId="60" applyFont="1" applyBorder="1" applyAlignment="1">
      <alignment horizontal="left" vertical="top" wrapText="1"/>
      <protection/>
    </xf>
    <xf numFmtId="0" fontId="10" fillId="0" borderId="14" xfId="60" applyFont="1" applyBorder="1" applyAlignment="1">
      <alignment horizontal="left" vertical="center" wrapText="1"/>
      <protection/>
    </xf>
    <xf numFmtId="0" fontId="10" fillId="0" borderId="65" xfId="60" applyFont="1" applyBorder="1" applyAlignment="1">
      <alignment horizontal="left" vertical="center" wrapText="1"/>
      <protection/>
    </xf>
    <xf numFmtId="0" fontId="10" fillId="0" borderId="65" xfId="60" applyFont="1" applyBorder="1" applyAlignment="1">
      <alignment horizontal="left" vertical="center"/>
      <protection/>
    </xf>
    <xf numFmtId="0" fontId="7" fillId="0" borderId="18" xfId="60" applyBorder="1" applyAlignment="1">
      <alignment horizontal="left" vertical="center"/>
      <protection/>
    </xf>
    <xf numFmtId="0" fontId="7" fillId="0" borderId="39" xfId="60" applyBorder="1" applyAlignment="1">
      <alignment horizontal="left" vertical="center"/>
      <protection/>
    </xf>
    <xf numFmtId="0" fontId="10" fillId="0" borderId="23" xfId="60" applyFont="1" applyBorder="1" applyAlignment="1">
      <alignment horizontal="center" vertical="center"/>
      <protection/>
    </xf>
    <xf numFmtId="0" fontId="11" fillId="0" borderId="23" xfId="60" applyFont="1" applyBorder="1" applyAlignment="1">
      <alignment horizontal="center" vertical="center" wrapText="1"/>
      <protection/>
    </xf>
    <xf numFmtId="0" fontId="11" fillId="0" borderId="66" xfId="60" applyFont="1" applyBorder="1" applyAlignment="1">
      <alignment horizontal="center" vertical="center" wrapText="1"/>
      <protection/>
    </xf>
    <xf numFmtId="0" fontId="10" fillId="0" borderId="49" xfId="60" applyFont="1" applyBorder="1" applyAlignment="1">
      <alignment horizontal="center" vertical="center"/>
      <protection/>
    </xf>
    <xf numFmtId="0" fontId="10" fillId="0" borderId="53" xfId="60" applyFont="1" applyBorder="1" applyAlignment="1">
      <alignment horizontal="center" vertical="center"/>
      <protection/>
    </xf>
    <xf numFmtId="0" fontId="10" fillId="0" borderId="78" xfId="60" applyFont="1" applyBorder="1" applyAlignment="1">
      <alignment horizontal="center" vertical="center"/>
      <protection/>
    </xf>
    <xf numFmtId="0" fontId="10" fillId="0" borderId="34" xfId="60" applyFont="1" applyBorder="1" applyAlignment="1">
      <alignment horizontal="right"/>
      <protection/>
    </xf>
    <xf numFmtId="38" fontId="0" fillId="0" borderId="33" xfId="0" applyNumberFormat="1" applyBorder="1" applyAlignment="1">
      <alignment vertical="center"/>
    </xf>
    <xf numFmtId="38" fontId="0" fillId="0" borderId="26" xfId="0" applyNumberFormat="1" applyBorder="1" applyAlignment="1">
      <alignment vertical="center"/>
    </xf>
    <xf numFmtId="38" fontId="0" fillId="0" borderId="31" xfId="0" applyNumberFormat="1" applyBorder="1" applyAlignment="1">
      <alignment vertical="center"/>
    </xf>
    <xf numFmtId="38" fontId="0" fillId="0" borderId="24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7" fillId="0" borderId="0" xfId="60" applyAlignment="1">
      <alignment horizontal="center" vertical="center"/>
      <protection/>
    </xf>
    <xf numFmtId="0" fontId="0" fillId="0" borderId="5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38" fontId="7" fillId="0" borderId="30" xfId="0" applyNumberFormat="1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0" fontId="7" fillId="0" borderId="18" xfId="60" applyBorder="1" applyAlignment="1">
      <alignment horizontal="center" vertical="center"/>
      <protection/>
    </xf>
    <xf numFmtId="0" fontId="7" fillId="0" borderId="39" xfId="60" applyBorder="1">
      <alignment vertical="center"/>
      <protection/>
    </xf>
    <xf numFmtId="0" fontId="7" fillId="0" borderId="18" xfId="60" applyBorder="1">
      <alignment vertical="center"/>
      <protection/>
    </xf>
    <xf numFmtId="0" fontId="7" fillId="0" borderId="19" xfId="60" applyBorder="1">
      <alignment vertical="center"/>
      <protection/>
    </xf>
    <xf numFmtId="0" fontId="7" fillId="0" borderId="43" xfId="60" applyBorder="1">
      <alignment vertical="center"/>
      <protection/>
    </xf>
    <xf numFmtId="38" fontId="4" fillId="0" borderId="30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0</xdr:rowOff>
    </xdr:from>
    <xdr:to>
      <xdr:col>6</xdr:col>
      <xdr:colOff>0</xdr:colOff>
      <xdr:row>17</xdr:row>
      <xdr:rowOff>295275</xdr:rowOff>
    </xdr:to>
    <xdr:sp>
      <xdr:nvSpPr>
        <xdr:cNvPr id="1" name="Line 1"/>
        <xdr:cNvSpPr>
          <a:spLocks/>
        </xdr:cNvSpPr>
      </xdr:nvSpPr>
      <xdr:spPr>
        <a:xfrm>
          <a:off x="2038350" y="3457575"/>
          <a:ext cx="3714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9525</xdr:colOff>
      <xdr:row>19</xdr:row>
      <xdr:rowOff>9525</xdr:rowOff>
    </xdr:to>
    <xdr:sp>
      <xdr:nvSpPr>
        <xdr:cNvPr id="2" name="Line 1"/>
        <xdr:cNvSpPr>
          <a:spLocks/>
        </xdr:cNvSpPr>
      </xdr:nvSpPr>
      <xdr:spPr>
        <a:xfrm>
          <a:off x="2038350" y="4400550"/>
          <a:ext cx="381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19050</xdr:rowOff>
    </xdr:from>
    <xdr:to>
      <xdr:col>6</xdr:col>
      <xdr:colOff>0</xdr:colOff>
      <xdr:row>29</xdr:row>
      <xdr:rowOff>38100</xdr:rowOff>
    </xdr:to>
    <xdr:sp>
      <xdr:nvSpPr>
        <xdr:cNvPr id="3" name="Line 3"/>
        <xdr:cNvSpPr>
          <a:spLocks/>
        </xdr:cNvSpPr>
      </xdr:nvSpPr>
      <xdr:spPr>
        <a:xfrm>
          <a:off x="2038350" y="6610350"/>
          <a:ext cx="3714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6</xdr:col>
      <xdr:colOff>9525</xdr:colOff>
      <xdr:row>30</xdr:row>
      <xdr:rowOff>9525</xdr:rowOff>
    </xdr:to>
    <xdr:sp>
      <xdr:nvSpPr>
        <xdr:cNvPr id="4" name="Line 1"/>
        <xdr:cNvSpPr>
          <a:spLocks/>
        </xdr:cNvSpPr>
      </xdr:nvSpPr>
      <xdr:spPr>
        <a:xfrm>
          <a:off x="2038350" y="7534275"/>
          <a:ext cx="381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19050</xdr:rowOff>
    </xdr:from>
    <xdr:to>
      <xdr:col>3</xdr:col>
      <xdr:colOff>0</xdr:colOff>
      <xdr:row>29</xdr:row>
      <xdr:rowOff>0</xdr:rowOff>
    </xdr:to>
    <xdr:sp>
      <xdr:nvSpPr>
        <xdr:cNvPr id="5" name="Line 1"/>
        <xdr:cNvSpPr>
          <a:spLocks/>
        </xdr:cNvSpPr>
      </xdr:nvSpPr>
      <xdr:spPr>
        <a:xfrm>
          <a:off x="571500" y="6610350"/>
          <a:ext cx="3905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26</xdr:row>
      <xdr:rowOff>19050</xdr:rowOff>
    </xdr:from>
    <xdr:to>
      <xdr:col>8</xdr:col>
      <xdr:colOff>19050</xdr:colOff>
      <xdr:row>29</xdr:row>
      <xdr:rowOff>19050</xdr:rowOff>
    </xdr:to>
    <xdr:sp>
      <xdr:nvSpPr>
        <xdr:cNvPr id="6" name="Line 4"/>
        <xdr:cNvSpPr>
          <a:spLocks/>
        </xdr:cNvSpPr>
      </xdr:nvSpPr>
      <xdr:spPr>
        <a:xfrm>
          <a:off x="3543300" y="6610350"/>
          <a:ext cx="3714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29</xdr:row>
      <xdr:rowOff>38100</xdr:rowOff>
    </xdr:to>
    <xdr:sp>
      <xdr:nvSpPr>
        <xdr:cNvPr id="7" name="Line 5"/>
        <xdr:cNvSpPr>
          <a:spLocks/>
        </xdr:cNvSpPr>
      </xdr:nvSpPr>
      <xdr:spPr>
        <a:xfrm>
          <a:off x="4933950" y="6591300"/>
          <a:ext cx="3714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2</xdr:col>
      <xdr:colOff>0</xdr:colOff>
      <xdr:row>8</xdr:row>
      <xdr:rowOff>0</xdr:rowOff>
    </xdr:to>
    <xdr:sp>
      <xdr:nvSpPr>
        <xdr:cNvPr id="8" name="Line 19"/>
        <xdr:cNvSpPr>
          <a:spLocks/>
        </xdr:cNvSpPr>
      </xdr:nvSpPr>
      <xdr:spPr>
        <a:xfrm>
          <a:off x="9525" y="190500"/>
          <a:ext cx="5619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0</xdr:colOff>
      <xdr:row>28</xdr:row>
      <xdr:rowOff>304800</xdr:rowOff>
    </xdr:to>
    <xdr:sp>
      <xdr:nvSpPr>
        <xdr:cNvPr id="9" name="Line 20"/>
        <xdr:cNvSpPr>
          <a:spLocks/>
        </xdr:cNvSpPr>
      </xdr:nvSpPr>
      <xdr:spPr>
        <a:xfrm>
          <a:off x="6343650" y="6591300"/>
          <a:ext cx="3714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19050</xdr:rowOff>
    </xdr:from>
    <xdr:to>
      <xdr:col>3</xdr:col>
      <xdr:colOff>0</xdr:colOff>
      <xdr:row>18</xdr:row>
      <xdr:rowOff>0</xdr:rowOff>
    </xdr:to>
    <xdr:sp>
      <xdr:nvSpPr>
        <xdr:cNvPr id="10" name="Line 1"/>
        <xdr:cNvSpPr>
          <a:spLocks/>
        </xdr:cNvSpPr>
      </xdr:nvSpPr>
      <xdr:spPr>
        <a:xfrm>
          <a:off x="571500" y="3476625"/>
          <a:ext cx="3905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15</xdr:row>
      <xdr:rowOff>0</xdr:rowOff>
    </xdr:from>
    <xdr:to>
      <xdr:col>5</xdr:col>
      <xdr:colOff>0</xdr:colOff>
      <xdr:row>18</xdr:row>
      <xdr:rowOff>19050</xdr:rowOff>
    </xdr:to>
    <xdr:sp>
      <xdr:nvSpPr>
        <xdr:cNvPr id="11" name="Line 2"/>
        <xdr:cNvSpPr>
          <a:spLocks/>
        </xdr:cNvSpPr>
      </xdr:nvSpPr>
      <xdr:spPr>
        <a:xfrm>
          <a:off x="2038350" y="345757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18</xdr:row>
      <xdr:rowOff>38100</xdr:rowOff>
    </xdr:to>
    <xdr:sp>
      <xdr:nvSpPr>
        <xdr:cNvPr id="12" name="Line 3"/>
        <xdr:cNvSpPr>
          <a:spLocks/>
        </xdr:cNvSpPr>
      </xdr:nvSpPr>
      <xdr:spPr>
        <a:xfrm>
          <a:off x="2038350" y="34766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12</xdr:col>
      <xdr:colOff>0</xdr:colOff>
      <xdr:row>17</xdr:row>
      <xdr:rowOff>304800</xdr:rowOff>
    </xdr:to>
    <xdr:sp>
      <xdr:nvSpPr>
        <xdr:cNvPr id="13" name="Line 20"/>
        <xdr:cNvSpPr>
          <a:spLocks/>
        </xdr:cNvSpPr>
      </xdr:nvSpPr>
      <xdr:spPr>
        <a:xfrm>
          <a:off x="6343650" y="3457575"/>
          <a:ext cx="3714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</xdr:colOff>
      <xdr:row>29</xdr:row>
      <xdr:rowOff>266700</xdr:rowOff>
    </xdr:from>
    <xdr:to>
      <xdr:col>2</xdr:col>
      <xdr:colOff>228600</xdr:colOff>
      <xdr:row>31</xdr:row>
      <xdr:rowOff>76200</xdr:rowOff>
    </xdr:to>
    <xdr:sp>
      <xdr:nvSpPr>
        <xdr:cNvPr id="14" name="テキスト ボックス 20"/>
        <xdr:cNvSpPr txBox="1">
          <a:spLocks noChangeArrowheads="1"/>
        </xdr:cNvSpPr>
      </xdr:nvSpPr>
      <xdr:spPr>
        <a:xfrm>
          <a:off x="514350" y="780097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371475</xdr:colOff>
      <xdr:row>19</xdr:row>
      <xdr:rowOff>9525</xdr:rowOff>
    </xdr:to>
    <xdr:sp>
      <xdr:nvSpPr>
        <xdr:cNvPr id="15" name="Line 1"/>
        <xdr:cNvSpPr>
          <a:spLocks/>
        </xdr:cNvSpPr>
      </xdr:nvSpPr>
      <xdr:spPr>
        <a:xfrm>
          <a:off x="571500" y="4400550"/>
          <a:ext cx="3714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371475</xdr:colOff>
      <xdr:row>30</xdr:row>
      <xdr:rowOff>9525</xdr:rowOff>
    </xdr:to>
    <xdr:sp>
      <xdr:nvSpPr>
        <xdr:cNvPr id="16" name="Line 1"/>
        <xdr:cNvSpPr>
          <a:spLocks/>
        </xdr:cNvSpPr>
      </xdr:nvSpPr>
      <xdr:spPr>
        <a:xfrm>
          <a:off x="571500" y="7534275"/>
          <a:ext cx="3714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9525</xdr:rowOff>
    </xdr:to>
    <xdr:sp>
      <xdr:nvSpPr>
        <xdr:cNvPr id="17" name="Line 1"/>
        <xdr:cNvSpPr>
          <a:spLocks/>
        </xdr:cNvSpPr>
      </xdr:nvSpPr>
      <xdr:spPr>
        <a:xfrm>
          <a:off x="3524250" y="4400550"/>
          <a:ext cx="3714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8</xdr:col>
      <xdr:colOff>0</xdr:colOff>
      <xdr:row>30</xdr:row>
      <xdr:rowOff>9525</xdr:rowOff>
    </xdr:to>
    <xdr:sp>
      <xdr:nvSpPr>
        <xdr:cNvPr id="18" name="Line 1"/>
        <xdr:cNvSpPr>
          <a:spLocks/>
        </xdr:cNvSpPr>
      </xdr:nvSpPr>
      <xdr:spPr>
        <a:xfrm>
          <a:off x="3524250" y="7534275"/>
          <a:ext cx="3714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10</xdr:col>
      <xdr:colOff>0</xdr:colOff>
      <xdr:row>19</xdr:row>
      <xdr:rowOff>9525</xdr:rowOff>
    </xdr:to>
    <xdr:sp>
      <xdr:nvSpPr>
        <xdr:cNvPr id="19" name="Line 1"/>
        <xdr:cNvSpPr>
          <a:spLocks/>
        </xdr:cNvSpPr>
      </xdr:nvSpPr>
      <xdr:spPr>
        <a:xfrm>
          <a:off x="4933950" y="4400550"/>
          <a:ext cx="3714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0</xdr:colOff>
      <xdr:row>30</xdr:row>
      <xdr:rowOff>9525</xdr:rowOff>
    </xdr:to>
    <xdr:sp>
      <xdr:nvSpPr>
        <xdr:cNvPr id="20" name="Line 1"/>
        <xdr:cNvSpPr>
          <a:spLocks/>
        </xdr:cNvSpPr>
      </xdr:nvSpPr>
      <xdr:spPr>
        <a:xfrm>
          <a:off x="4933950" y="7534275"/>
          <a:ext cx="3714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12</xdr:col>
      <xdr:colOff>0</xdr:colOff>
      <xdr:row>19</xdr:row>
      <xdr:rowOff>9525</xdr:rowOff>
    </xdr:to>
    <xdr:sp>
      <xdr:nvSpPr>
        <xdr:cNvPr id="21" name="Line 1"/>
        <xdr:cNvSpPr>
          <a:spLocks/>
        </xdr:cNvSpPr>
      </xdr:nvSpPr>
      <xdr:spPr>
        <a:xfrm>
          <a:off x="6343650" y="4400550"/>
          <a:ext cx="3714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12</xdr:col>
      <xdr:colOff>0</xdr:colOff>
      <xdr:row>30</xdr:row>
      <xdr:rowOff>9525</xdr:rowOff>
    </xdr:to>
    <xdr:sp>
      <xdr:nvSpPr>
        <xdr:cNvPr id="22" name="Line 1"/>
        <xdr:cNvSpPr>
          <a:spLocks/>
        </xdr:cNvSpPr>
      </xdr:nvSpPr>
      <xdr:spPr>
        <a:xfrm>
          <a:off x="6343650" y="7534275"/>
          <a:ext cx="3714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18</xdr:row>
      <xdr:rowOff>28575</xdr:rowOff>
    </xdr:from>
    <xdr:to>
      <xdr:col>13</xdr:col>
      <xdr:colOff>114300</xdr:colOff>
      <xdr:row>18</xdr:row>
      <xdr:rowOff>142875</xdr:rowOff>
    </xdr:to>
    <xdr:sp>
      <xdr:nvSpPr>
        <xdr:cNvPr id="23" name="Oval 15"/>
        <xdr:cNvSpPr>
          <a:spLocks/>
        </xdr:cNvSpPr>
      </xdr:nvSpPr>
      <xdr:spPr>
        <a:xfrm>
          <a:off x="7772400" y="4429125"/>
          <a:ext cx="9525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</a:p>
      </xdr:txBody>
    </xdr:sp>
    <xdr:clientData/>
  </xdr:twoCellAnchor>
  <xdr:twoCellAnchor>
    <xdr:from>
      <xdr:col>13</xdr:col>
      <xdr:colOff>85725</xdr:colOff>
      <xdr:row>17</xdr:row>
      <xdr:rowOff>285750</xdr:rowOff>
    </xdr:from>
    <xdr:to>
      <xdr:col>13</xdr:col>
      <xdr:colOff>514350</xdr:colOff>
      <xdr:row>18</xdr:row>
      <xdr:rowOff>219075</xdr:rowOff>
    </xdr:to>
    <xdr:sp>
      <xdr:nvSpPr>
        <xdr:cNvPr id="24" name="テキスト ボックス 4095"/>
        <xdr:cNvSpPr txBox="1">
          <a:spLocks noChangeArrowheads="1"/>
        </xdr:cNvSpPr>
      </xdr:nvSpPr>
      <xdr:spPr>
        <a:xfrm>
          <a:off x="7839075" y="4371975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前期</a:t>
          </a:r>
        </a:p>
      </xdr:txBody>
    </xdr:sp>
    <xdr:clientData/>
  </xdr:twoCellAnchor>
  <xdr:twoCellAnchor>
    <xdr:from>
      <xdr:col>13</xdr:col>
      <xdr:colOff>28575</xdr:colOff>
      <xdr:row>29</xdr:row>
      <xdr:rowOff>38100</xdr:rowOff>
    </xdr:from>
    <xdr:to>
      <xdr:col>13</xdr:col>
      <xdr:colOff>123825</xdr:colOff>
      <xdr:row>29</xdr:row>
      <xdr:rowOff>152400</xdr:rowOff>
    </xdr:to>
    <xdr:sp>
      <xdr:nvSpPr>
        <xdr:cNvPr id="25" name="Oval 15"/>
        <xdr:cNvSpPr>
          <a:spLocks/>
        </xdr:cNvSpPr>
      </xdr:nvSpPr>
      <xdr:spPr>
        <a:xfrm>
          <a:off x="7781925" y="7572375"/>
          <a:ext cx="9525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</a:t>
          </a:r>
        </a:p>
      </xdr:txBody>
    </xdr:sp>
    <xdr:clientData/>
  </xdr:twoCellAnchor>
  <xdr:twoCellAnchor>
    <xdr:from>
      <xdr:col>13</xdr:col>
      <xdr:colOff>76200</xdr:colOff>
      <xdr:row>28</xdr:row>
      <xdr:rowOff>295275</xdr:rowOff>
    </xdr:from>
    <xdr:to>
      <xdr:col>13</xdr:col>
      <xdr:colOff>504825</xdr:colOff>
      <xdr:row>29</xdr:row>
      <xdr:rowOff>228600</xdr:rowOff>
    </xdr:to>
    <xdr:sp>
      <xdr:nvSpPr>
        <xdr:cNvPr id="26" name="テキスト ボックス 4103"/>
        <xdr:cNvSpPr txBox="1">
          <a:spLocks noChangeArrowheads="1"/>
        </xdr:cNvSpPr>
      </xdr:nvSpPr>
      <xdr:spPr>
        <a:xfrm>
          <a:off x="7829550" y="7515225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後期</a:t>
          </a:r>
        </a:p>
      </xdr:txBody>
    </xdr:sp>
    <xdr:clientData/>
  </xdr:twoCellAnchor>
  <xdr:twoCellAnchor>
    <xdr:from>
      <xdr:col>1</xdr:col>
      <xdr:colOff>323850</xdr:colOff>
      <xdr:row>32</xdr:row>
      <xdr:rowOff>171450</xdr:rowOff>
    </xdr:from>
    <xdr:to>
      <xdr:col>3</xdr:col>
      <xdr:colOff>19050</xdr:colOff>
      <xdr:row>34</xdr:row>
      <xdr:rowOff>142875</xdr:rowOff>
    </xdr:to>
    <xdr:sp>
      <xdr:nvSpPr>
        <xdr:cNvPr id="27" name="テキスト ボックス 4104"/>
        <xdr:cNvSpPr txBox="1">
          <a:spLocks noChangeArrowheads="1"/>
        </xdr:cNvSpPr>
      </xdr:nvSpPr>
      <xdr:spPr>
        <a:xfrm>
          <a:off x="571500" y="8372475"/>
          <a:ext cx="409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通年</a:t>
          </a:r>
        </a:p>
      </xdr:txBody>
    </xdr:sp>
    <xdr:clientData/>
  </xdr:twoCellAnchor>
  <xdr:oneCellAnchor>
    <xdr:from>
      <xdr:col>13</xdr:col>
      <xdr:colOff>123825</xdr:colOff>
      <xdr:row>30</xdr:row>
      <xdr:rowOff>28575</xdr:rowOff>
    </xdr:from>
    <xdr:ext cx="361950" cy="133350"/>
    <xdr:sp>
      <xdr:nvSpPr>
        <xdr:cNvPr id="28" name="テキスト ボックス 4128"/>
        <xdr:cNvSpPr txBox="1">
          <a:spLocks noChangeArrowheads="1"/>
        </xdr:cNvSpPr>
      </xdr:nvSpPr>
      <xdr:spPr>
        <a:xfrm>
          <a:off x="7877175" y="7877175"/>
          <a:ext cx="3619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前期</a:t>
          </a:r>
        </a:p>
      </xdr:txBody>
    </xdr:sp>
    <xdr:clientData/>
  </xdr:oneCellAnchor>
  <xdr:oneCellAnchor>
    <xdr:from>
      <xdr:col>13</xdr:col>
      <xdr:colOff>19050</xdr:colOff>
      <xdr:row>30</xdr:row>
      <xdr:rowOff>104775</xdr:rowOff>
    </xdr:from>
    <xdr:ext cx="123825" cy="142875"/>
    <xdr:sp>
      <xdr:nvSpPr>
        <xdr:cNvPr id="29" name="Oval 15"/>
        <xdr:cNvSpPr>
          <a:spLocks noChangeAspect="1"/>
        </xdr:cNvSpPr>
      </xdr:nvSpPr>
      <xdr:spPr>
        <a:xfrm>
          <a:off x="7772400" y="7953375"/>
          <a:ext cx="12382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c'</a:t>
          </a:r>
        </a:p>
      </xdr:txBody>
    </xdr:sp>
    <xdr:clientData/>
  </xdr:oneCellAnchor>
  <xdr:oneCellAnchor>
    <xdr:from>
      <xdr:col>13</xdr:col>
      <xdr:colOff>28575</xdr:colOff>
      <xdr:row>32</xdr:row>
      <xdr:rowOff>95250</xdr:rowOff>
    </xdr:from>
    <xdr:ext cx="123825" cy="142875"/>
    <xdr:sp>
      <xdr:nvSpPr>
        <xdr:cNvPr id="30" name="Oval 15"/>
        <xdr:cNvSpPr>
          <a:spLocks noChangeAspect="1"/>
        </xdr:cNvSpPr>
      </xdr:nvSpPr>
      <xdr:spPr>
        <a:xfrm>
          <a:off x="7781925" y="8296275"/>
          <a:ext cx="12382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d'</a:t>
          </a:r>
        </a:p>
      </xdr:txBody>
    </xdr:sp>
    <xdr:clientData/>
  </xdr:oneCellAnchor>
  <xdr:twoCellAnchor>
    <xdr:from>
      <xdr:col>13</xdr:col>
      <xdr:colOff>123825</xdr:colOff>
      <xdr:row>31</xdr:row>
      <xdr:rowOff>152400</xdr:rowOff>
    </xdr:from>
    <xdr:to>
      <xdr:col>13</xdr:col>
      <xdr:colOff>666750</xdr:colOff>
      <xdr:row>33</xdr:row>
      <xdr:rowOff>9525</xdr:rowOff>
    </xdr:to>
    <xdr:sp>
      <xdr:nvSpPr>
        <xdr:cNvPr id="31" name="テキスト ボックス 4131"/>
        <xdr:cNvSpPr txBox="1">
          <a:spLocks noChangeArrowheads="1"/>
        </xdr:cNvSpPr>
      </xdr:nvSpPr>
      <xdr:spPr>
        <a:xfrm>
          <a:off x="7877175" y="8172450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後期</a:t>
          </a:r>
        </a:p>
      </xdr:txBody>
    </xdr:sp>
    <xdr:clientData/>
  </xdr:twoCellAnchor>
  <xdr:oneCellAnchor>
    <xdr:from>
      <xdr:col>13</xdr:col>
      <xdr:colOff>38100</xdr:colOff>
      <xdr:row>34</xdr:row>
      <xdr:rowOff>95250</xdr:rowOff>
    </xdr:from>
    <xdr:ext cx="123825" cy="152400"/>
    <xdr:sp>
      <xdr:nvSpPr>
        <xdr:cNvPr id="32" name="Oval 15"/>
        <xdr:cNvSpPr>
          <a:spLocks noChangeAspect="1"/>
        </xdr:cNvSpPr>
      </xdr:nvSpPr>
      <xdr:spPr>
        <a:xfrm>
          <a:off x="7791450" y="8658225"/>
          <a:ext cx="1238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f'</a:t>
          </a:r>
        </a:p>
      </xdr:txBody>
    </xdr:sp>
    <xdr:clientData/>
  </xdr:oneCellAnchor>
  <xdr:twoCellAnchor>
    <xdr:from>
      <xdr:col>13</xdr:col>
      <xdr:colOff>123825</xdr:colOff>
      <xdr:row>33</xdr:row>
      <xdr:rowOff>142875</xdr:rowOff>
    </xdr:from>
    <xdr:to>
      <xdr:col>13</xdr:col>
      <xdr:colOff>514350</xdr:colOff>
      <xdr:row>35</xdr:row>
      <xdr:rowOff>28575</xdr:rowOff>
    </xdr:to>
    <xdr:sp>
      <xdr:nvSpPr>
        <xdr:cNvPr id="33" name="テキスト ボックス 4133"/>
        <xdr:cNvSpPr txBox="1">
          <a:spLocks noChangeArrowheads="1"/>
        </xdr:cNvSpPr>
      </xdr:nvSpPr>
      <xdr:spPr>
        <a:xfrm>
          <a:off x="7877175" y="85248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通年</a:t>
          </a:r>
        </a:p>
      </xdr:txBody>
    </xdr:sp>
    <xdr:clientData/>
  </xdr:twoCellAnchor>
  <xdr:twoCellAnchor>
    <xdr:from>
      <xdr:col>2</xdr:col>
      <xdr:colOff>257175</xdr:colOff>
      <xdr:row>32</xdr:row>
      <xdr:rowOff>9525</xdr:rowOff>
    </xdr:from>
    <xdr:to>
      <xdr:col>2</xdr:col>
      <xdr:colOff>352425</xdr:colOff>
      <xdr:row>32</xdr:row>
      <xdr:rowOff>123825</xdr:rowOff>
    </xdr:to>
    <xdr:sp>
      <xdr:nvSpPr>
        <xdr:cNvPr id="34" name="Oval 8"/>
        <xdr:cNvSpPr>
          <a:spLocks/>
        </xdr:cNvSpPr>
      </xdr:nvSpPr>
      <xdr:spPr>
        <a:xfrm>
          <a:off x="828675" y="8210550"/>
          <a:ext cx="9525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ｲ</a:t>
          </a:r>
        </a:p>
      </xdr:txBody>
    </xdr:sp>
    <xdr:clientData/>
  </xdr:twoCellAnchor>
  <xdr:twoCellAnchor>
    <xdr:from>
      <xdr:col>3</xdr:col>
      <xdr:colOff>114300</xdr:colOff>
      <xdr:row>32</xdr:row>
      <xdr:rowOff>19050</xdr:rowOff>
    </xdr:from>
    <xdr:to>
      <xdr:col>3</xdr:col>
      <xdr:colOff>219075</xdr:colOff>
      <xdr:row>32</xdr:row>
      <xdr:rowOff>133350</xdr:rowOff>
    </xdr:to>
    <xdr:sp>
      <xdr:nvSpPr>
        <xdr:cNvPr id="35" name="Oval 8"/>
        <xdr:cNvSpPr>
          <a:spLocks/>
        </xdr:cNvSpPr>
      </xdr:nvSpPr>
      <xdr:spPr>
        <a:xfrm>
          <a:off x="1076325" y="8220075"/>
          <a:ext cx="9525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ﾛ</a:t>
          </a:r>
        </a:p>
      </xdr:txBody>
    </xdr:sp>
    <xdr:clientData/>
  </xdr:twoCellAnchor>
  <xdr:twoCellAnchor>
    <xdr:from>
      <xdr:col>4</xdr:col>
      <xdr:colOff>314325</xdr:colOff>
      <xdr:row>29</xdr:row>
      <xdr:rowOff>266700</xdr:rowOff>
    </xdr:from>
    <xdr:to>
      <xdr:col>5</xdr:col>
      <xdr:colOff>228600</xdr:colOff>
      <xdr:row>31</xdr:row>
      <xdr:rowOff>76200</xdr:rowOff>
    </xdr:to>
    <xdr:sp>
      <xdr:nvSpPr>
        <xdr:cNvPr id="36" name="テキスト ボックス 4144"/>
        <xdr:cNvSpPr txBox="1">
          <a:spLocks noChangeArrowheads="1"/>
        </xdr:cNvSpPr>
      </xdr:nvSpPr>
      <xdr:spPr>
        <a:xfrm>
          <a:off x="1981200" y="780097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twoCellAnchor>
  <xdr:twoCellAnchor>
    <xdr:from>
      <xdr:col>3</xdr:col>
      <xdr:colOff>9525</xdr:colOff>
      <xdr:row>30</xdr:row>
      <xdr:rowOff>28575</xdr:rowOff>
    </xdr:from>
    <xdr:to>
      <xdr:col>3</xdr:col>
      <xdr:colOff>104775</xdr:colOff>
      <xdr:row>30</xdr:row>
      <xdr:rowOff>142875</xdr:rowOff>
    </xdr:to>
    <xdr:sp>
      <xdr:nvSpPr>
        <xdr:cNvPr id="37" name="Oval 8"/>
        <xdr:cNvSpPr>
          <a:spLocks/>
        </xdr:cNvSpPr>
      </xdr:nvSpPr>
      <xdr:spPr>
        <a:xfrm>
          <a:off x="971550" y="7877175"/>
          <a:ext cx="9525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ｲ</a:t>
          </a:r>
        </a:p>
      </xdr:txBody>
    </xdr:sp>
    <xdr:clientData/>
  </xdr:twoCellAnchor>
  <xdr:twoCellAnchor>
    <xdr:from>
      <xdr:col>6</xdr:col>
      <xdr:colOff>28575</xdr:colOff>
      <xdr:row>30</xdr:row>
      <xdr:rowOff>38100</xdr:rowOff>
    </xdr:from>
    <xdr:to>
      <xdr:col>6</xdr:col>
      <xdr:colOff>123825</xdr:colOff>
      <xdr:row>30</xdr:row>
      <xdr:rowOff>152400</xdr:rowOff>
    </xdr:to>
    <xdr:sp>
      <xdr:nvSpPr>
        <xdr:cNvPr id="38" name="Oval 8"/>
        <xdr:cNvSpPr>
          <a:spLocks/>
        </xdr:cNvSpPr>
      </xdr:nvSpPr>
      <xdr:spPr>
        <a:xfrm>
          <a:off x="2438400" y="7886700"/>
          <a:ext cx="10477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ﾛ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6</xdr:col>
      <xdr:colOff>0</xdr:colOff>
      <xdr:row>30</xdr:row>
      <xdr:rowOff>9525</xdr:rowOff>
    </xdr:to>
    <xdr:sp>
      <xdr:nvSpPr>
        <xdr:cNvPr id="39" name="Line 1"/>
        <xdr:cNvSpPr>
          <a:spLocks/>
        </xdr:cNvSpPr>
      </xdr:nvSpPr>
      <xdr:spPr>
        <a:xfrm>
          <a:off x="2038350" y="7534275"/>
          <a:ext cx="3714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8</xdr:col>
      <xdr:colOff>0</xdr:colOff>
      <xdr:row>30</xdr:row>
      <xdr:rowOff>9525</xdr:rowOff>
    </xdr:to>
    <xdr:sp>
      <xdr:nvSpPr>
        <xdr:cNvPr id="40" name="Line 1"/>
        <xdr:cNvSpPr>
          <a:spLocks/>
        </xdr:cNvSpPr>
      </xdr:nvSpPr>
      <xdr:spPr>
        <a:xfrm>
          <a:off x="3524250" y="7534275"/>
          <a:ext cx="3714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0</xdr:colOff>
      <xdr:row>30</xdr:row>
      <xdr:rowOff>9525</xdr:rowOff>
    </xdr:to>
    <xdr:sp>
      <xdr:nvSpPr>
        <xdr:cNvPr id="41" name="Line 1"/>
        <xdr:cNvSpPr>
          <a:spLocks/>
        </xdr:cNvSpPr>
      </xdr:nvSpPr>
      <xdr:spPr>
        <a:xfrm>
          <a:off x="4933950" y="7534275"/>
          <a:ext cx="3714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12</xdr:col>
      <xdr:colOff>0</xdr:colOff>
      <xdr:row>30</xdr:row>
      <xdr:rowOff>9525</xdr:rowOff>
    </xdr:to>
    <xdr:sp>
      <xdr:nvSpPr>
        <xdr:cNvPr id="42" name="Line 1"/>
        <xdr:cNvSpPr>
          <a:spLocks/>
        </xdr:cNvSpPr>
      </xdr:nvSpPr>
      <xdr:spPr>
        <a:xfrm>
          <a:off x="6343650" y="7534275"/>
          <a:ext cx="3714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1066800</xdr:colOff>
      <xdr:row>29</xdr:row>
      <xdr:rowOff>276225</xdr:rowOff>
    </xdr:from>
    <xdr:to>
      <xdr:col>7</xdr:col>
      <xdr:colOff>238125</xdr:colOff>
      <xdr:row>31</xdr:row>
      <xdr:rowOff>76200</xdr:rowOff>
    </xdr:to>
    <xdr:sp>
      <xdr:nvSpPr>
        <xdr:cNvPr id="43" name="テキスト ボックス 4151"/>
        <xdr:cNvSpPr txBox="1">
          <a:spLocks noChangeArrowheads="1"/>
        </xdr:cNvSpPr>
      </xdr:nvSpPr>
      <xdr:spPr>
        <a:xfrm>
          <a:off x="3476625" y="781050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⑥</a:t>
          </a:r>
        </a:p>
      </xdr:txBody>
    </xdr:sp>
    <xdr:clientData/>
  </xdr:twoCellAnchor>
  <xdr:twoCellAnchor>
    <xdr:from>
      <xdr:col>8</xdr:col>
      <xdr:colOff>971550</xdr:colOff>
      <xdr:row>29</xdr:row>
      <xdr:rowOff>266700</xdr:rowOff>
    </xdr:from>
    <xdr:to>
      <xdr:col>9</xdr:col>
      <xdr:colOff>219075</xdr:colOff>
      <xdr:row>31</xdr:row>
      <xdr:rowOff>66675</xdr:rowOff>
    </xdr:to>
    <xdr:sp>
      <xdr:nvSpPr>
        <xdr:cNvPr id="44" name="テキスト ボックス 4152"/>
        <xdr:cNvSpPr txBox="1">
          <a:spLocks noChangeArrowheads="1"/>
        </xdr:cNvSpPr>
      </xdr:nvSpPr>
      <xdr:spPr>
        <a:xfrm>
          <a:off x="4867275" y="78009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⑦</a:t>
          </a:r>
        </a:p>
      </xdr:txBody>
    </xdr:sp>
    <xdr:clientData/>
  </xdr:twoCellAnchor>
  <xdr:twoCellAnchor>
    <xdr:from>
      <xdr:col>10</xdr:col>
      <xdr:colOff>971550</xdr:colOff>
      <xdr:row>29</xdr:row>
      <xdr:rowOff>266700</xdr:rowOff>
    </xdr:from>
    <xdr:to>
      <xdr:col>11</xdr:col>
      <xdr:colOff>219075</xdr:colOff>
      <xdr:row>31</xdr:row>
      <xdr:rowOff>66675</xdr:rowOff>
    </xdr:to>
    <xdr:sp>
      <xdr:nvSpPr>
        <xdr:cNvPr id="45" name="テキスト ボックス 4153"/>
        <xdr:cNvSpPr txBox="1">
          <a:spLocks noChangeArrowheads="1"/>
        </xdr:cNvSpPr>
      </xdr:nvSpPr>
      <xdr:spPr>
        <a:xfrm>
          <a:off x="6276975" y="78009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⑧</a:t>
          </a:r>
        </a:p>
      </xdr:txBody>
    </xdr:sp>
    <xdr:clientData/>
  </xdr:twoCellAnchor>
  <xdr:twoCellAnchor>
    <xdr:from>
      <xdr:col>8</xdr:col>
      <xdr:colOff>19050</xdr:colOff>
      <xdr:row>30</xdr:row>
      <xdr:rowOff>19050</xdr:rowOff>
    </xdr:from>
    <xdr:to>
      <xdr:col>8</xdr:col>
      <xdr:colOff>114300</xdr:colOff>
      <xdr:row>30</xdr:row>
      <xdr:rowOff>133350</xdr:rowOff>
    </xdr:to>
    <xdr:sp>
      <xdr:nvSpPr>
        <xdr:cNvPr id="46" name="Oval 8"/>
        <xdr:cNvSpPr>
          <a:spLocks/>
        </xdr:cNvSpPr>
      </xdr:nvSpPr>
      <xdr:spPr>
        <a:xfrm>
          <a:off x="3914775" y="7867650"/>
          <a:ext cx="9525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ﾊ</a:t>
          </a:r>
        </a:p>
      </xdr:txBody>
    </xdr:sp>
    <xdr:clientData/>
  </xdr:twoCellAnchor>
  <xdr:twoCellAnchor>
    <xdr:from>
      <xdr:col>10</xdr:col>
      <xdr:colOff>19050</xdr:colOff>
      <xdr:row>30</xdr:row>
      <xdr:rowOff>19050</xdr:rowOff>
    </xdr:from>
    <xdr:to>
      <xdr:col>10</xdr:col>
      <xdr:colOff>114300</xdr:colOff>
      <xdr:row>30</xdr:row>
      <xdr:rowOff>133350</xdr:rowOff>
    </xdr:to>
    <xdr:sp>
      <xdr:nvSpPr>
        <xdr:cNvPr id="47" name="Oval 8"/>
        <xdr:cNvSpPr>
          <a:spLocks/>
        </xdr:cNvSpPr>
      </xdr:nvSpPr>
      <xdr:spPr>
        <a:xfrm>
          <a:off x="5324475" y="7867650"/>
          <a:ext cx="9525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ﾆ</a:t>
          </a:r>
        </a:p>
      </xdr:txBody>
    </xdr:sp>
    <xdr:clientData/>
  </xdr:twoCellAnchor>
  <xdr:twoCellAnchor>
    <xdr:from>
      <xdr:col>12</xdr:col>
      <xdr:colOff>19050</xdr:colOff>
      <xdr:row>30</xdr:row>
      <xdr:rowOff>28575</xdr:rowOff>
    </xdr:from>
    <xdr:to>
      <xdr:col>12</xdr:col>
      <xdr:colOff>114300</xdr:colOff>
      <xdr:row>30</xdr:row>
      <xdr:rowOff>142875</xdr:rowOff>
    </xdr:to>
    <xdr:sp>
      <xdr:nvSpPr>
        <xdr:cNvPr id="48" name="Oval 8"/>
        <xdr:cNvSpPr>
          <a:spLocks/>
        </xdr:cNvSpPr>
      </xdr:nvSpPr>
      <xdr:spPr>
        <a:xfrm>
          <a:off x="6734175" y="7877175"/>
          <a:ext cx="9525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ﾎ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8</xdr:col>
      <xdr:colOff>38100</xdr:colOff>
      <xdr:row>34</xdr:row>
      <xdr:rowOff>133350</xdr:rowOff>
    </xdr:to>
    <xdr:sp>
      <xdr:nvSpPr>
        <xdr:cNvPr id="49" name="テキスト ボックス 67"/>
        <xdr:cNvSpPr txBox="1">
          <a:spLocks noChangeArrowheads="1"/>
        </xdr:cNvSpPr>
      </xdr:nvSpPr>
      <xdr:spPr>
        <a:xfrm>
          <a:off x="3524250" y="8382000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通年</a:t>
          </a:r>
        </a:p>
      </xdr:txBody>
    </xdr:sp>
    <xdr:clientData/>
  </xdr:twoCellAnchor>
  <xdr:twoCellAnchor>
    <xdr:from>
      <xdr:col>7</xdr:col>
      <xdr:colOff>276225</xdr:colOff>
      <xdr:row>32</xdr:row>
      <xdr:rowOff>0</xdr:rowOff>
    </xdr:from>
    <xdr:to>
      <xdr:col>8</xdr:col>
      <xdr:colOff>9525</xdr:colOff>
      <xdr:row>32</xdr:row>
      <xdr:rowOff>114300</xdr:rowOff>
    </xdr:to>
    <xdr:sp>
      <xdr:nvSpPr>
        <xdr:cNvPr id="50" name="Oval 8"/>
        <xdr:cNvSpPr>
          <a:spLocks/>
        </xdr:cNvSpPr>
      </xdr:nvSpPr>
      <xdr:spPr>
        <a:xfrm>
          <a:off x="3800475" y="8201025"/>
          <a:ext cx="10477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ﾊ</a:t>
          </a:r>
        </a:p>
      </xdr:txBody>
    </xdr:sp>
    <xdr:clientData/>
  </xdr:twoCellAnchor>
  <xdr:twoCellAnchor>
    <xdr:from>
      <xdr:col>8</xdr:col>
      <xdr:colOff>152400</xdr:colOff>
      <xdr:row>32</xdr:row>
      <xdr:rowOff>9525</xdr:rowOff>
    </xdr:from>
    <xdr:to>
      <xdr:col>8</xdr:col>
      <xdr:colOff>247650</xdr:colOff>
      <xdr:row>32</xdr:row>
      <xdr:rowOff>123825</xdr:rowOff>
    </xdr:to>
    <xdr:sp>
      <xdr:nvSpPr>
        <xdr:cNvPr id="51" name="Oval 8"/>
        <xdr:cNvSpPr>
          <a:spLocks/>
        </xdr:cNvSpPr>
      </xdr:nvSpPr>
      <xdr:spPr>
        <a:xfrm>
          <a:off x="4048125" y="8210550"/>
          <a:ext cx="9525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ﾆ</a:t>
          </a:r>
        </a:p>
      </xdr:txBody>
    </xdr:sp>
    <xdr:clientData/>
  </xdr:twoCellAnchor>
  <xdr:twoCellAnchor>
    <xdr:from>
      <xdr:col>8</xdr:col>
      <xdr:colOff>400050</xdr:colOff>
      <xdr:row>32</xdr:row>
      <xdr:rowOff>9525</xdr:rowOff>
    </xdr:from>
    <xdr:to>
      <xdr:col>8</xdr:col>
      <xdr:colOff>495300</xdr:colOff>
      <xdr:row>32</xdr:row>
      <xdr:rowOff>123825</xdr:rowOff>
    </xdr:to>
    <xdr:sp>
      <xdr:nvSpPr>
        <xdr:cNvPr id="52" name="Oval 8"/>
        <xdr:cNvSpPr>
          <a:spLocks/>
        </xdr:cNvSpPr>
      </xdr:nvSpPr>
      <xdr:spPr>
        <a:xfrm>
          <a:off x="4295775" y="8210550"/>
          <a:ext cx="9525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ﾎ</a:t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8</xdr:col>
      <xdr:colOff>0</xdr:colOff>
      <xdr:row>17</xdr:row>
      <xdr:rowOff>304800</xdr:rowOff>
    </xdr:to>
    <xdr:sp>
      <xdr:nvSpPr>
        <xdr:cNvPr id="53" name="Line 20"/>
        <xdr:cNvSpPr>
          <a:spLocks/>
        </xdr:cNvSpPr>
      </xdr:nvSpPr>
      <xdr:spPr>
        <a:xfrm>
          <a:off x="3524250" y="3457575"/>
          <a:ext cx="3714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10</xdr:col>
      <xdr:colOff>0</xdr:colOff>
      <xdr:row>17</xdr:row>
      <xdr:rowOff>304800</xdr:rowOff>
    </xdr:to>
    <xdr:sp>
      <xdr:nvSpPr>
        <xdr:cNvPr id="54" name="Line 20"/>
        <xdr:cNvSpPr>
          <a:spLocks/>
        </xdr:cNvSpPr>
      </xdr:nvSpPr>
      <xdr:spPr>
        <a:xfrm>
          <a:off x="4933950" y="3457575"/>
          <a:ext cx="3714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テーブル2" displayName="テーブル2" ref="A1:T50" comment="" totalsRowShown="0">
  <autoFilter ref="A1:T50"/>
  <tableColumns count="20">
    <tableColumn id="1" name="氏名"/>
    <tableColumn id="2" name="労働者性"/>
    <tableColumn id="3" name="４月"/>
    <tableColumn id="4" name="５月"/>
    <tableColumn id="5" name="６月"/>
    <tableColumn id="6" name="７月"/>
    <tableColumn id="7" name="８月"/>
    <tableColumn id="8" name="９月"/>
    <tableColumn id="18" name="賞与１"/>
    <tableColumn id="19" name="賞与２"/>
    <tableColumn id="20" name="賞与３"/>
    <tableColumn id="9" name="１０月"/>
    <tableColumn id="10" name="１１月"/>
    <tableColumn id="11" name="１２月"/>
    <tableColumn id="12" name="１月"/>
    <tableColumn id="13" name="２月"/>
    <tableColumn id="14" name="３月"/>
    <tableColumn id="15" name="賞与４"/>
    <tableColumn id="17" name="賞与５"/>
    <tableColumn id="16" name="賞与６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13.421875" style="47" customWidth="1"/>
    <col min="2" max="2" width="10.140625" style="48" customWidth="1"/>
    <col min="3" max="20" width="10.140625" style="49" customWidth="1"/>
    <col min="21" max="21" width="10.140625" style="50" customWidth="1"/>
    <col min="22" max="22" width="10.140625" style="43" customWidth="1"/>
    <col min="23" max="23" width="9.57421875" style="37" hidden="1" customWidth="1"/>
    <col min="24" max="24" width="18.57421875" style="37" customWidth="1"/>
    <col min="25" max="16384" width="9.00390625" style="37" customWidth="1"/>
  </cols>
  <sheetData>
    <row r="1" spans="1:22" ht="16.5" customHeight="1">
      <c r="A1" s="30" t="s">
        <v>22</v>
      </c>
      <c r="B1" s="31" t="s">
        <v>23</v>
      </c>
      <c r="C1" s="32" t="s">
        <v>24</v>
      </c>
      <c r="D1" s="33" t="s">
        <v>25</v>
      </c>
      <c r="E1" s="33" t="s">
        <v>26</v>
      </c>
      <c r="F1" s="33" t="s">
        <v>13</v>
      </c>
      <c r="G1" s="33" t="s">
        <v>14</v>
      </c>
      <c r="H1" s="33" t="s">
        <v>15</v>
      </c>
      <c r="I1" s="33" t="s">
        <v>79</v>
      </c>
      <c r="J1" s="33" t="s">
        <v>28</v>
      </c>
      <c r="K1" s="33" t="s">
        <v>81</v>
      </c>
      <c r="L1" s="33" t="s">
        <v>16</v>
      </c>
      <c r="M1" s="33" t="s">
        <v>17</v>
      </c>
      <c r="N1" s="33" t="s">
        <v>18</v>
      </c>
      <c r="O1" s="33" t="s">
        <v>19</v>
      </c>
      <c r="P1" s="33" t="s">
        <v>20</v>
      </c>
      <c r="Q1" s="33" t="s">
        <v>21</v>
      </c>
      <c r="R1" s="33" t="s">
        <v>80</v>
      </c>
      <c r="S1" s="53" t="s">
        <v>82</v>
      </c>
      <c r="T1" s="34" t="s">
        <v>83</v>
      </c>
      <c r="U1" s="35" t="s">
        <v>27</v>
      </c>
      <c r="V1" s="36"/>
    </row>
    <row r="2" spans="1:21" ht="18" customHeight="1">
      <c r="A2" s="56"/>
      <c r="B2" s="38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54"/>
      <c r="T2" s="41"/>
      <c r="U2" s="42">
        <f>SUM(C2:T2)</f>
        <v>0</v>
      </c>
    </row>
    <row r="3" spans="1:21" ht="18" customHeight="1">
      <c r="A3" s="56"/>
      <c r="B3" s="38"/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54"/>
      <c r="T3" s="41"/>
      <c r="U3" s="42">
        <f aca="true" t="shared" si="0" ref="U3:U50">SUM(C3:T3)</f>
        <v>0</v>
      </c>
    </row>
    <row r="4" spans="1:21" ht="18" customHeight="1">
      <c r="A4" s="56"/>
      <c r="B4" s="38"/>
      <c r="C4" s="39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54"/>
      <c r="T4" s="41"/>
      <c r="U4" s="42">
        <f t="shared" si="0"/>
        <v>0</v>
      </c>
    </row>
    <row r="5" spans="1:21" ht="18" customHeight="1">
      <c r="A5" s="56"/>
      <c r="B5" s="38"/>
      <c r="C5" s="39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54"/>
      <c r="T5" s="41"/>
      <c r="U5" s="42">
        <f t="shared" si="0"/>
        <v>0</v>
      </c>
    </row>
    <row r="6" spans="1:21" ht="18" customHeight="1">
      <c r="A6" s="56"/>
      <c r="B6" s="38"/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54"/>
      <c r="T6" s="41"/>
      <c r="U6" s="42">
        <f t="shared" si="0"/>
        <v>0</v>
      </c>
    </row>
    <row r="7" spans="1:21" ht="18" customHeight="1">
      <c r="A7" s="56"/>
      <c r="B7" s="38"/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54"/>
      <c r="T7" s="41"/>
      <c r="U7" s="42">
        <f t="shared" si="0"/>
        <v>0</v>
      </c>
    </row>
    <row r="8" spans="1:21" ht="18" customHeight="1">
      <c r="A8" s="56"/>
      <c r="B8" s="38"/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54"/>
      <c r="T8" s="41"/>
      <c r="U8" s="42">
        <f t="shared" si="0"/>
        <v>0</v>
      </c>
    </row>
    <row r="9" spans="1:21" ht="18" customHeight="1">
      <c r="A9" s="56"/>
      <c r="B9" s="38"/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54"/>
      <c r="T9" s="41"/>
      <c r="U9" s="42">
        <f t="shared" si="0"/>
        <v>0</v>
      </c>
    </row>
    <row r="10" spans="1:21" ht="18" customHeight="1">
      <c r="A10" s="56"/>
      <c r="B10" s="38"/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54"/>
      <c r="T10" s="41"/>
      <c r="U10" s="42">
        <f t="shared" si="0"/>
        <v>0</v>
      </c>
    </row>
    <row r="11" spans="1:21" ht="18" customHeight="1">
      <c r="A11" s="56"/>
      <c r="B11" s="38"/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54"/>
      <c r="T11" s="41"/>
      <c r="U11" s="42">
        <f t="shared" si="0"/>
        <v>0</v>
      </c>
    </row>
    <row r="12" spans="1:21" ht="18" customHeight="1">
      <c r="A12" s="56"/>
      <c r="B12" s="38"/>
      <c r="C12" s="39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54"/>
      <c r="T12" s="41"/>
      <c r="U12" s="42">
        <f t="shared" si="0"/>
        <v>0</v>
      </c>
    </row>
    <row r="13" spans="1:21" ht="18" customHeight="1">
      <c r="A13" s="56"/>
      <c r="B13" s="38"/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54"/>
      <c r="T13" s="41"/>
      <c r="U13" s="42">
        <f t="shared" si="0"/>
        <v>0</v>
      </c>
    </row>
    <row r="14" spans="1:21" ht="18" customHeight="1">
      <c r="A14" s="56"/>
      <c r="B14" s="38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54"/>
      <c r="T14" s="41"/>
      <c r="U14" s="42">
        <f t="shared" si="0"/>
        <v>0</v>
      </c>
    </row>
    <row r="15" spans="1:21" ht="18" customHeight="1">
      <c r="A15" s="56"/>
      <c r="B15" s="38"/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54"/>
      <c r="T15" s="41"/>
      <c r="U15" s="42">
        <f t="shared" si="0"/>
        <v>0</v>
      </c>
    </row>
    <row r="16" spans="1:21" ht="18" customHeight="1">
      <c r="A16" s="56"/>
      <c r="B16" s="38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54"/>
      <c r="T16" s="41"/>
      <c r="U16" s="42">
        <f t="shared" si="0"/>
        <v>0</v>
      </c>
    </row>
    <row r="17" spans="1:21" ht="18" customHeight="1">
      <c r="A17" s="56"/>
      <c r="B17" s="38"/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54"/>
      <c r="T17" s="41"/>
      <c r="U17" s="42">
        <f t="shared" si="0"/>
        <v>0</v>
      </c>
    </row>
    <row r="18" spans="1:21" ht="18" customHeight="1">
      <c r="A18" s="56"/>
      <c r="B18" s="38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54"/>
      <c r="T18" s="41"/>
      <c r="U18" s="42">
        <f t="shared" si="0"/>
        <v>0</v>
      </c>
    </row>
    <row r="19" spans="1:21" ht="18" customHeight="1">
      <c r="A19" s="56"/>
      <c r="B19" s="38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54"/>
      <c r="T19" s="41"/>
      <c r="U19" s="42">
        <f t="shared" si="0"/>
        <v>0</v>
      </c>
    </row>
    <row r="20" spans="1:21" ht="18" customHeight="1">
      <c r="A20" s="56"/>
      <c r="B20" s="38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54"/>
      <c r="T20" s="41"/>
      <c r="U20" s="42">
        <f t="shared" si="0"/>
        <v>0</v>
      </c>
    </row>
    <row r="21" spans="1:21" ht="18" customHeight="1">
      <c r="A21" s="56"/>
      <c r="B21" s="38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54"/>
      <c r="T21" s="41"/>
      <c r="U21" s="42">
        <f t="shared" si="0"/>
        <v>0</v>
      </c>
    </row>
    <row r="22" spans="1:21" ht="18" customHeight="1">
      <c r="A22" s="56"/>
      <c r="B22" s="38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54"/>
      <c r="T22" s="41"/>
      <c r="U22" s="42">
        <f t="shared" si="0"/>
        <v>0</v>
      </c>
    </row>
    <row r="23" spans="1:21" ht="18" customHeight="1">
      <c r="A23" s="56"/>
      <c r="B23" s="38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54"/>
      <c r="T23" s="41"/>
      <c r="U23" s="42">
        <f t="shared" si="0"/>
        <v>0</v>
      </c>
    </row>
    <row r="24" spans="1:21" ht="18" customHeight="1">
      <c r="A24" s="56"/>
      <c r="B24" s="38"/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54"/>
      <c r="T24" s="41"/>
      <c r="U24" s="42">
        <f t="shared" si="0"/>
        <v>0</v>
      </c>
    </row>
    <row r="25" spans="1:21" ht="18" customHeight="1">
      <c r="A25" s="56"/>
      <c r="B25" s="38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54"/>
      <c r="T25" s="41"/>
      <c r="U25" s="42">
        <f t="shared" si="0"/>
        <v>0</v>
      </c>
    </row>
    <row r="26" spans="1:21" ht="18" customHeight="1">
      <c r="A26" s="56"/>
      <c r="B26" s="38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54"/>
      <c r="T26" s="41"/>
      <c r="U26" s="42">
        <f t="shared" si="0"/>
        <v>0</v>
      </c>
    </row>
    <row r="27" spans="1:21" ht="18" customHeight="1">
      <c r="A27" s="56"/>
      <c r="B27" s="38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54"/>
      <c r="T27" s="41"/>
      <c r="U27" s="42">
        <f t="shared" si="0"/>
        <v>0</v>
      </c>
    </row>
    <row r="28" spans="1:21" ht="18" customHeight="1">
      <c r="A28" s="56"/>
      <c r="B28" s="38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54"/>
      <c r="T28" s="41"/>
      <c r="U28" s="42">
        <f t="shared" si="0"/>
        <v>0</v>
      </c>
    </row>
    <row r="29" spans="1:21" ht="18" customHeight="1">
      <c r="A29" s="56"/>
      <c r="B29" s="38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54"/>
      <c r="T29" s="41"/>
      <c r="U29" s="42">
        <f t="shared" si="0"/>
        <v>0</v>
      </c>
    </row>
    <row r="30" spans="1:21" ht="18" customHeight="1">
      <c r="A30" s="56"/>
      <c r="B30" s="38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54"/>
      <c r="T30" s="41"/>
      <c r="U30" s="42">
        <f t="shared" si="0"/>
        <v>0</v>
      </c>
    </row>
    <row r="31" spans="1:21" ht="18" customHeight="1">
      <c r="A31" s="56"/>
      <c r="B31" s="38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54"/>
      <c r="T31" s="41"/>
      <c r="U31" s="42">
        <f t="shared" si="0"/>
        <v>0</v>
      </c>
    </row>
    <row r="32" spans="1:21" ht="18" customHeight="1">
      <c r="A32" s="56"/>
      <c r="B32" s="38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54"/>
      <c r="T32" s="41"/>
      <c r="U32" s="42">
        <f t="shared" si="0"/>
        <v>0</v>
      </c>
    </row>
    <row r="33" spans="1:21" ht="18" customHeight="1">
      <c r="A33" s="56"/>
      <c r="B33" s="38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54"/>
      <c r="T33" s="41"/>
      <c r="U33" s="42">
        <f t="shared" si="0"/>
        <v>0</v>
      </c>
    </row>
    <row r="34" spans="1:21" ht="18" customHeight="1">
      <c r="A34" s="56"/>
      <c r="B34" s="38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54"/>
      <c r="T34" s="41"/>
      <c r="U34" s="42">
        <f t="shared" si="0"/>
        <v>0</v>
      </c>
    </row>
    <row r="35" spans="1:21" ht="18" customHeight="1">
      <c r="A35" s="56"/>
      <c r="B35" s="38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54"/>
      <c r="T35" s="41"/>
      <c r="U35" s="42">
        <f t="shared" si="0"/>
        <v>0</v>
      </c>
    </row>
    <row r="36" spans="1:21" ht="18" customHeight="1">
      <c r="A36" s="56"/>
      <c r="B36" s="38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54"/>
      <c r="T36" s="41"/>
      <c r="U36" s="42">
        <f t="shared" si="0"/>
        <v>0</v>
      </c>
    </row>
    <row r="37" spans="1:21" ht="18" customHeight="1">
      <c r="A37" s="56"/>
      <c r="B37" s="38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54"/>
      <c r="T37" s="41"/>
      <c r="U37" s="42">
        <f t="shared" si="0"/>
        <v>0</v>
      </c>
    </row>
    <row r="38" spans="1:21" ht="18" customHeight="1">
      <c r="A38" s="56"/>
      <c r="B38" s="38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54"/>
      <c r="T38" s="41"/>
      <c r="U38" s="42">
        <f t="shared" si="0"/>
        <v>0</v>
      </c>
    </row>
    <row r="39" spans="1:21" ht="18" customHeight="1">
      <c r="A39" s="56"/>
      <c r="B39" s="38"/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54"/>
      <c r="T39" s="41"/>
      <c r="U39" s="42">
        <f t="shared" si="0"/>
        <v>0</v>
      </c>
    </row>
    <row r="40" spans="1:21" ht="18" customHeight="1">
      <c r="A40" s="56"/>
      <c r="B40" s="38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54"/>
      <c r="T40" s="41"/>
      <c r="U40" s="42">
        <f t="shared" si="0"/>
        <v>0</v>
      </c>
    </row>
    <row r="41" spans="1:21" ht="18" customHeight="1">
      <c r="A41" s="56"/>
      <c r="B41" s="38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54"/>
      <c r="T41" s="41"/>
      <c r="U41" s="42">
        <f t="shared" si="0"/>
        <v>0</v>
      </c>
    </row>
    <row r="42" spans="1:21" ht="18" customHeight="1">
      <c r="A42" s="56"/>
      <c r="B42" s="38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54"/>
      <c r="T42" s="41"/>
      <c r="U42" s="42">
        <f t="shared" si="0"/>
        <v>0</v>
      </c>
    </row>
    <row r="43" spans="1:23" ht="18" customHeight="1">
      <c r="A43" s="56"/>
      <c r="B43" s="38"/>
      <c r="C43" s="39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54"/>
      <c r="T43" s="41"/>
      <c r="U43" s="42">
        <f t="shared" si="0"/>
        <v>0</v>
      </c>
      <c r="W43" s="52">
        <v>1</v>
      </c>
    </row>
    <row r="44" spans="1:23" ht="18" customHeight="1">
      <c r="A44" s="56"/>
      <c r="B44" s="38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54"/>
      <c r="T44" s="41"/>
      <c r="U44" s="42">
        <f t="shared" si="0"/>
        <v>0</v>
      </c>
      <c r="W44" s="52">
        <v>3</v>
      </c>
    </row>
    <row r="45" spans="1:23" ht="18" customHeight="1">
      <c r="A45" s="56"/>
      <c r="B45" s="38"/>
      <c r="C45" s="39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54"/>
      <c r="T45" s="41"/>
      <c r="U45" s="42">
        <f t="shared" si="0"/>
        <v>0</v>
      </c>
      <c r="W45" s="52">
        <v>5</v>
      </c>
    </row>
    <row r="46" spans="1:23" ht="18" customHeight="1">
      <c r="A46" s="56"/>
      <c r="B46" s="38"/>
      <c r="C46" s="39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54"/>
      <c r="T46" s="41"/>
      <c r="U46" s="42">
        <f t="shared" si="0"/>
        <v>0</v>
      </c>
      <c r="W46" s="52" t="s">
        <v>29</v>
      </c>
    </row>
    <row r="47" spans="1:23" ht="18" customHeight="1">
      <c r="A47" s="56"/>
      <c r="B47" s="38"/>
      <c r="C47" s="39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54"/>
      <c r="T47" s="41"/>
      <c r="U47" s="42">
        <f t="shared" si="0"/>
        <v>0</v>
      </c>
      <c r="W47" s="52"/>
    </row>
    <row r="48" spans="1:21" ht="18" customHeight="1">
      <c r="A48" s="56"/>
      <c r="B48" s="38"/>
      <c r="C48" s="39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54"/>
      <c r="T48" s="41"/>
      <c r="U48" s="42">
        <f t="shared" si="0"/>
        <v>0</v>
      </c>
    </row>
    <row r="49" spans="1:21" ht="18" customHeight="1">
      <c r="A49" s="56"/>
      <c r="B49" s="38"/>
      <c r="C49" s="39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54"/>
      <c r="T49" s="41"/>
      <c r="U49" s="42">
        <f t="shared" si="0"/>
        <v>0</v>
      </c>
    </row>
    <row r="50" spans="1:21" ht="18" customHeight="1">
      <c r="A50" s="56"/>
      <c r="B50" s="38"/>
      <c r="C50" s="44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55"/>
      <c r="T50" s="46"/>
      <c r="U50" s="42">
        <f t="shared" si="0"/>
        <v>0</v>
      </c>
    </row>
    <row r="51" ht="18" customHeight="1"/>
    <row r="52" ht="18" customHeight="1">
      <c r="A52" s="57" t="s">
        <v>30</v>
      </c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</sheetData>
  <sheetProtection/>
  <dataValidations count="1">
    <dataValidation type="list" allowBlank="1" showInputMessage="1" showErrorMessage="1" sqref="B2:B50">
      <formula1>$W$43:$W$46</formula1>
    </dataValidation>
  </dataValidations>
  <printOptions/>
  <pageMargins left="0.25" right="0.25" top="0.75" bottom="0.75" header="0.3" footer="0.3"/>
  <pageSetup fitToWidth="0" fitToHeight="1" horizontalDpi="600" verticalDpi="600" orientation="landscape" paperSize="9" scale="57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15.28125" style="0" customWidth="1"/>
    <col min="2" max="2" width="6.7109375" style="0" customWidth="1"/>
    <col min="3" max="3" width="12.28125" style="0" customWidth="1"/>
    <col min="4" max="4" width="4.140625" style="0" customWidth="1"/>
    <col min="5" max="5" width="5.57421875" style="0" customWidth="1"/>
    <col min="6" max="6" width="8.421875" style="0" customWidth="1"/>
    <col min="7" max="7" width="17.8515625" style="0" customWidth="1"/>
    <col min="8" max="8" width="12.57421875" style="0" customWidth="1"/>
  </cols>
  <sheetData>
    <row r="1" spans="1:10" ht="21">
      <c r="A1" s="195" t="s">
        <v>35</v>
      </c>
      <c r="B1" s="195"/>
      <c r="C1" s="195"/>
      <c r="D1" s="195"/>
      <c r="E1" s="69">
        <v>4</v>
      </c>
      <c r="F1" s="69" t="s">
        <v>34</v>
      </c>
      <c r="G1" s="69"/>
      <c r="H1" s="1" t="s">
        <v>0</v>
      </c>
      <c r="I1" s="2"/>
      <c r="J1" s="2"/>
    </row>
    <row r="2" spans="1:10" ht="4.5" customHeight="1">
      <c r="A2" s="3"/>
      <c r="B2" s="3"/>
      <c r="C2" s="3"/>
      <c r="D2" s="3"/>
      <c r="E2" s="3"/>
      <c r="F2" s="3"/>
      <c r="G2" s="3"/>
      <c r="H2" s="3"/>
      <c r="I2" s="2"/>
      <c r="J2" s="2"/>
    </row>
    <row r="3" spans="1:10" ht="24" customHeight="1">
      <c r="A3" s="196" t="s">
        <v>1</v>
      </c>
      <c r="B3" s="196"/>
      <c r="C3" s="196"/>
      <c r="D3" s="196"/>
      <c r="E3" s="196"/>
      <c r="F3" s="196"/>
      <c r="G3" s="196"/>
      <c r="H3" s="196"/>
      <c r="I3" s="2"/>
      <c r="J3" s="2"/>
    </row>
    <row r="4" spans="1:10" ht="24" customHeight="1">
      <c r="A4" s="197" t="s">
        <v>2</v>
      </c>
      <c r="B4" s="197"/>
      <c r="C4" s="197"/>
      <c r="D4" s="197"/>
      <c r="E4" s="197"/>
      <c r="F4" s="197"/>
      <c r="G4" s="197"/>
      <c r="H4" s="197"/>
      <c r="I4" s="2"/>
      <c r="J4" s="2"/>
    </row>
    <row r="5" spans="1:10" ht="13.5" customHeight="1" thickBot="1">
      <c r="A5" s="4"/>
      <c r="B5" s="4"/>
      <c r="C5" s="4"/>
      <c r="D5" s="4"/>
      <c r="E5" s="4"/>
      <c r="F5" s="4"/>
      <c r="G5" s="4"/>
      <c r="H5" s="4"/>
      <c r="I5" s="2"/>
      <c r="J5" s="2"/>
    </row>
    <row r="6" spans="1:8" ht="25.5" customHeight="1">
      <c r="A6" s="198" t="s">
        <v>3</v>
      </c>
      <c r="B6" s="199"/>
      <c r="C6" s="200"/>
      <c r="D6" s="5">
        <v>27</v>
      </c>
      <c r="E6" s="5">
        <v>3</v>
      </c>
      <c r="F6" s="6"/>
      <c r="G6" s="7">
        <v>9</v>
      </c>
      <c r="H6" s="8"/>
    </row>
    <row r="7" spans="1:10" ht="16.5" customHeight="1">
      <c r="A7" s="201" t="s">
        <v>4</v>
      </c>
      <c r="B7" s="202"/>
      <c r="C7" s="202"/>
      <c r="D7" s="202"/>
      <c r="E7" s="203"/>
      <c r="F7" s="9" t="s">
        <v>5</v>
      </c>
      <c r="G7" s="10"/>
      <c r="H7" s="11"/>
      <c r="I7" s="12"/>
      <c r="J7" s="12"/>
    </row>
    <row r="8" spans="1:10" ht="26.25" customHeight="1">
      <c r="A8" s="189"/>
      <c r="B8" s="190"/>
      <c r="C8" s="190"/>
      <c r="D8" s="190"/>
      <c r="E8" s="191"/>
      <c r="F8" s="192"/>
      <c r="G8" s="193"/>
      <c r="H8" s="194"/>
      <c r="I8" s="13"/>
      <c r="J8" s="13"/>
    </row>
    <row r="9" spans="1:9" ht="23.25" customHeight="1">
      <c r="A9" s="58" t="s">
        <v>31</v>
      </c>
      <c r="B9" s="59"/>
      <c r="C9" s="59"/>
      <c r="D9" s="59"/>
      <c r="E9" s="59"/>
      <c r="F9" s="60"/>
      <c r="G9" s="60"/>
      <c r="H9" s="61"/>
      <c r="I9" s="14"/>
    </row>
    <row r="10" spans="1:9" ht="41.25" customHeight="1">
      <c r="A10" s="62"/>
      <c r="B10" s="59"/>
      <c r="C10" s="59"/>
      <c r="D10" s="59"/>
      <c r="E10" s="59"/>
      <c r="F10" s="63"/>
      <c r="G10" s="63"/>
      <c r="H10" s="64"/>
      <c r="I10" s="14"/>
    </row>
    <row r="11" spans="1:9" ht="41.25" customHeight="1">
      <c r="A11" s="65"/>
      <c r="B11" s="66"/>
      <c r="C11" s="66"/>
      <c r="D11" s="66"/>
      <c r="E11" s="66"/>
      <c r="F11" s="67"/>
      <c r="G11" s="67"/>
      <c r="H11" s="68"/>
      <c r="I11" s="14"/>
    </row>
    <row r="12" spans="1:9" ht="41.25" customHeight="1">
      <c r="A12" s="176" t="s">
        <v>33</v>
      </c>
      <c r="B12" s="177"/>
      <c r="C12" s="177"/>
      <c r="D12" s="177"/>
      <c r="E12" s="177"/>
      <c r="F12" s="177"/>
      <c r="G12" s="177"/>
      <c r="H12" s="178"/>
      <c r="I12" s="14"/>
    </row>
    <row r="13" spans="1:9" ht="41.25" customHeight="1">
      <c r="A13" s="62"/>
      <c r="B13" s="59"/>
      <c r="C13" s="59"/>
      <c r="D13" s="59"/>
      <c r="E13" s="59"/>
      <c r="F13" s="63"/>
      <c r="G13" s="63"/>
      <c r="H13" s="64"/>
      <c r="I13" s="14"/>
    </row>
    <row r="14" spans="1:9" ht="41.25" customHeight="1">
      <c r="A14" s="62"/>
      <c r="B14" s="59"/>
      <c r="C14" s="59"/>
      <c r="D14" s="59"/>
      <c r="E14" s="59"/>
      <c r="F14" s="63"/>
      <c r="G14" s="63"/>
      <c r="H14" s="64"/>
      <c r="I14" s="14"/>
    </row>
    <row r="15" spans="1:8" ht="17.25" customHeight="1">
      <c r="A15" s="180"/>
      <c r="B15" s="181"/>
      <c r="C15" s="182"/>
      <c r="D15" s="15"/>
      <c r="E15" s="15"/>
      <c r="F15" s="15"/>
      <c r="G15" s="15"/>
      <c r="H15" s="16"/>
    </row>
    <row r="16" spans="1:8" ht="27.75" customHeight="1">
      <c r="A16" s="183" t="s">
        <v>6</v>
      </c>
      <c r="B16" s="184"/>
      <c r="C16" s="184"/>
      <c r="D16" s="17"/>
      <c r="E16" s="17"/>
      <c r="F16" s="17"/>
      <c r="G16" s="17"/>
      <c r="H16" s="18"/>
    </row>
    <row r="17" spans="1:8" ht="27.75" customHeight="1">
      <c r="A17" s="185" t="s">
        <v>32</v>
      </c>
      <c r="B17" s="186"/>
      <c r="C17" s="186"/>
      <c r="D17" s="186"/>
      <c r="E17" s="17"/>
      <c r="F17" s="17"/>
      <c r="G17" s="17"/>
      <c r="H17" s="18"/>
    </row>
    <row r="18" spans="1:8" ht="40.5" customHeight="1">
      <c r="A18" s="19"/>
      <c r="B18" s="20"/>
      <c r="C18" s="21" t="s">
        <v>7</v>
      </c>
      <c r="D18" s="187"/>
      <c r="E18" s="187"/>
      <c r="F18" s="187"/>
      <c r="G18" s="187"/>
      <c r="H18" s="188"/>
    </row>
    <row r="19" spans="1:8" ht="40.5" customHeight="1">
      <c r="A19" s="19"/>
      <c r="B19" s="20"/>
      <c r="C19" s="21" t="s">
        <v>8</v>
      </c>
      <c r="D19" s="187" t="s">
        <v>9</v>
      </c>
      <c r="E19" s="187"/>
      <c r="F19" s="187"/>
      <c r="G19" s="187"/>
      <c r="H19" s="22"/>
    </row>
    <row r="20" spans="1:8" ht="42.75" customHeight="1">
      <c r="A20" s="19"/>
      <c r="B20" s="20"/>
      <c r="C20" s="21" t="s">
        <v>10</v>
      </c>
      <c r="D20" s="187"/>
      <c r="E20" s="187"/>
      <c r="F20" s="187"/>
      <c r="G20" s="187"/>
      <c r="H20" s="23"/>
    </row>
    <row r="21" spans="1:8" ht="43.5" customHeight="1">
      <c r="A21" s="19"/>
      <c r="B21" s="20"/>
      <c r="C21" s="21" t="s">
        <v>11</v>
      </c>
      <c r="D21" s="179"/>
      <c r="E21" s="179"/>
      <c r="F21" s="179"/>
      <c r="G21" s="179"/>
      <c r="H21" s="24"/>
    </row>
    <row r="22" spans="1:8" ht="13.5">
      <c r="A22" s="19"/>
      <c r="B22" s="20"/>
      <c r="C22" s="20"/>
      <c r="D22" s="20"/>
      <c r="E22" s="20"/>
      <c r="F22" s="20"/>
      <c r="G22" s="20"/>
      <c r="H22" s="18"/>
    </row>
    <row r="23" spans="1:8" ht="20.25" customHeight="1">
      <c r="A23" s="25" t="s">
        <v>12</v>
      </c>
      <c r="B23" s="20"/>
      <c r="C23" s="20"/>
      <c r="D23" s="20"/>
      <c r="E23" s="20"/>
      <c r="F23" s="20"/>
      <c r="G23" s="20"/>
      <c r="H23" s="18"/>
    </row>
    <row r="24" spans="1:8" ht="22.5" customHeight="1" thickBot="1">
      <c r="A24" s="26"/>
      <c r="B24" s="27"/>
      <c r="C24" s="27"/>
      <c r="D24" s="27"/>
      <c r="E24" s="27"/>
      <c r="F24" s="27"/>
      <c r="G24" s="27"/>
      <c r="H24" s="28"/>
    </row>
  </sheetData>
  <sheetProtection/>
  <mergeCells count="15">
    <mergeCell ref="A8:E8"/>
    <mergeCell ref="F8:H8"/>
    <mergeCell ref="A1:D1"/>
    <mergeCell ref="A3:H3"/>
    <mergeCell ref="A4:H4"/>
    <mergeCell ref="A6:C6"/>
    <mergeCell ref="A7:E7"/>
    <mergeCell ref="A12:H12"/>
    <mergeCell ref="D21:G21"/>
    <mergeCell ref="A15:C15"/>
    <mergeCell ref="A16:C16"/>
    <mergeCell ref="A17:D17"/>
    <mergeCell ref="D18:H18"/>
    <mergeCell ref="D19:G19"/>
    <mergeCell ref="D20:G20"/>
  </mergeCells>
  <dataValidations count="1">
    <dataValidation type="list" allowBlank="1" showInputMessage="1" showErrorMessage="1" sqref="A1:D1">
      <formula1>"平成,令和"</formula1>
    </dataValidation>
  </dataValidations>
  <printOptions/>
  <pageMargins left="0.7" right="0.7" top="0.75" bottom="0.75" header="0.3" footer="0.3"/>
  <pageSetup horizontalDpi="600" verticalDpi="600" orientation="landscape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view="pageBreakPreview" zoomScale="80" zoomScaleSheetLayoutView="80" zoomScalePageLayoutView="0" workbookViewId="0" topLeftCell="A1">
      <selection activeCell="C1" sqref="C1"/>
    </sheetView>
  </sheetViews>
  <sheetFormatPr defaultColWidth="3.7109375" defaultRowHeight="15"/>
  <cols>
    <col min="1" max="1" width="3.7109375" style="37" bestFit="1" customWidth="1"/>
    <col min="2" max="2" width="4.8515625" style="37" customWidth="1"/>
    <col min="3" max="3" width="5.8515625" style="37" customWidth="1"/>
    <col min="4" max="4" width="10.57421875" style="37" customWidth="1"/>
    <col min="5" max="6" width="5.57421875" style="37" customWidth="1"/>
    <col min="7" max="7" width="16.7109375" style="37" customWidth="1"/>
    <col min="8" max="8" width="5.57421875" style="37" customWidth="1"/>
    <col min="9" max="9" width="15.57421875" style="37" customWidth="1"/>
    <col min="10" max="10" width="5.57421875" style="37" customWidth="1"/>
    <col min="11" max="11" width="15.57421875" style="37" customWidth="1"/>
    <col min="12" max="12" width="5.57421875" style="37" customWidth="1"/>
    <col min="13" max="13" width="15.57421875" style="37" customWidth="1"/>
    <col min="14" max="14" width="17.8515625" style="37" customWidth="1"/>
    <col min="15" max="15" width="5.57421875" style="37" customWidth="1"/>
    <col min="16" max="16" width="15.57421875" style="37" customWidth="1"/>
    <col min="17" max="17" width="5.57421875" style="37" customWidth="1"/>
    <col min="18" max="253" width="9.00390625" style="37" customWidth="1"/>
    <col min="254" max="254" width="3.7109375" style="37" bestFit="1" customWidth="1"/>
    <col min="255" max="16384" width="3.7109375" style="37" customWidth="1"/>
  </cols>
  <sheetData>
    <row r="1" ht="14.25" thickBot="1">
      <c r="A1" s="37" t="s">
        <v>60</v>
      </c>
    </row>
    <row r="2" spans="1:17" ht="13.5" customHeight="1">
      <c r="A2" s="83"/>
      <c r="B2" s="84"/>
      <c r="C2" s="281" t="s">
        <v>36</v>
      </c>
      <c r="D2" s="282"/>
      <c r="E2" s="282"/>
      <c r="F2" s="282"/>
      <c r="G2" s="283"/>
      <c r="H2" s="284" t="s">
        <v>43</v>
      </c>
      <c r="I2" s="285"/>
      <c r="J2" s="285"/>
      <c r="K2" s="285"/>
      <c r="L2" s="85"/>
      <c r="M2" s="86"/>
      <c r="N2" s="87" t="s">
        <v>39</v>
      </c>
      <c r="O2" s="265"/>
      <c r="P2" s="266"/>
      <c r="Q2" s="88"/>
    </row>
    <row r="3" spans="1:17" ht="15.75" customHeight="1">
      <c r="A3" s="271" t="s">
        <v>47</v>
      </c>
      <c r="B3" s="272"/>
      <c r="C3" s="216" t="s">
        <v>61</v>
      </c>
      <c r="D3" s="217"/>
      <c r="E3" s="217"/>
      <c r="F3" s="217"/>
      <c r="G3" s="218"/>
      <c r="H3" s="219" t="s">
        <v>62</v>
      </c>
      <c r="I3" s="217"/>
      <c r="J3" s="217"/>
      <c r="K3" s="217"/>
      <c r="L3" s="217"/>
      <c r="M3" s="218"/>
      <c r="N3" s="70" t="s">
        <v>40</v>
      </c>
      <c r="O3" s="267"/>
      <c r="P3" s="268"/>
      <c r="Q3" s="89"/>
    </row>
    <row r="4" spans="1:17" ht="15.75" customHeight="1">
      <c r="A4" s="90"/>
      <c r="B4" s="91"/>
      <c r="C4" s="216"/>
      <c r="D4" s="217"/>
      <c r="E4" s="217"/>
      <c r="F4" s="217"/>
      <c r="G4" s="218"/>
      <c r="H4" s="219"/>
      <c r="I4" s="217"/>
      <c r="J4" s="217"/>
      <c r="K4" s="217"/>
      <c r="L4" s="217"/>
      <c r="M4" s="218"/>
      <c r="N4" s="70" t="s">
        <v>41</v>
      </c>
      <c r="O4" s="267"/>
      <c r="P4" s="268"/>
      <c r="Q4" s="89"/>
    </row>
    <row r="5" spans="1:17" ht="13.5" customHeight="1">
      <c r="A5" s="90"/>
      <c r="B5" s="91"/>
      <c r="C5" s="273" t="s">
        <v>63</v>
      </c>
      <c r="D5" s="274"/>
      <c r="E5" s="274"/>
      <c r="F5" s="274"/>
      <c r="G5" s="275"/>
      <c r="H5" s="92"/>
      <c r="I5" s="93"/>
      <c r="J5" s="93"/>
      <c r="K5" s="93"/>
      <c r="L5" s="88"/>
      <c r="M5" s="94"/>
      <c r="N5" s="276" t="s">
        <v>42</v>
      </c>
      <c r="O5" s="267"/>
      <c r="P5" s="268"/>
      <c r="Q5" s="95"/>
    </row>
    <row r="6" spans="1:17" ht="13.5" customHeight="1">
      <c r="A6" s="90"/>
      <c r="B6" s="91"/>
      <c r="C6" s="277" t="s">
        <v>64</v>
      </c>
      <c r="D6" s="278"/>
      <c r="E6" s="279"/>
      <c r="F6" s="286" t="s">
        <v>65</v>
      </c>
      <c r="G6" s="287"/>
      <c r="H6" s="280" t="s">
        <v>37</v>
      </c>
      <c r="I6" s="279"/>
      <c r="J6" s="278" t="s">
        <v>66</v>
      </c>
      <c r="K6" s="279"/>
      <c r="L6" s="277" t="s">
        <v>38</v>
      </c>
      <c r="M6" s="288"/>
      <c r="N6" s="276"/>
      <c r="O6" s="267"/>
      <c r="P6" s="268"/>
      <c r="Q6" s="96"/>
    </row>
    <row r="7" spans="1:16" ht="13.5" customHeight="1">
      <c r="A7" s="289" t="s">
        <v>48</v>
      </c>
      <c r="B7" s="290"/>
      <c r="C7" s="291" t="s">
        <v>67</v>
      </c>
      <c r="D7" s="253"/>
      <c r="E7" s="254"/>
      <c r="F7" s="292" t="s">
        <v>68</v>
      </c>
      <c r="G7" s="293"/>
      <c r="H7" s="294" t="s">
        <v>69</v>
      </c>
      <c r="I7" s="254"/>
      <c r="J7" s="253" t="s">
        <v>70</v>
      </c>
      <c r="K7" s="254"/>
      <c r="L7" s="255"/>
      <c r="M7" s="256"/>
      <c r="N7" s="98"/>
      <c r="O7" s="269"/>
      <c r="P7" s="270"/>
    </row>
    <row r="8" spans="1:17" ht="13.5" customHeight="1">
      <c r="A8" s="99"/>
      <c r="B8" s="100"/>
      <c r="C8" s="97" t="s">
        <v>49</v>
      </c>
      <c r="D8" s="257" t="s">
        <v>50</v>
      </c>
      <c r="E8" s="258"/>
      <c r="F8" s="101" t="s">
        <v>71</v>
      </c>
      <c r="G8" s="102" t="s">
        <v>50</v>
      </c>
      <c r="H8" s="103" t="s">
        <v>49</v>
      </c>
      <c r="I8" s="104" t="s">
        <v>50</v>
      </c>
      <c r="J8" s="97" t="s">
        <v>49</v>
      </c>
      <c r="K8" s="104" t="s">
        <v>50</v>
      </c>
      <c r="L8" s="97" t="s">
        <v>49</v>
      </c>
      <c r="M8" s="105" t="s">
        <v>50</v>
      </c>
      <c r="N8" s="106" t="s">
        <v>50</v>
      </c>
      <c r="O8" s="107"/>
      <c r="P8" s="108"/>
      <c r="Q8" s="109"/>
    </row>
    <row r="9" spans="1:17" ht="10.5" customHeight="1">
      <c r="A9" s="215" t="str">
        <f>'表紙末尾２'!E1&amp;"年"</f>
        <v>4年</v>
      </c>
      <c r="B9" s="214"/>
      <c r="C9" s="110"/>
      <c r="D9" s="259" t="s">
        <v>51</v>
      </c>
      <c r="E9" s="260"/>
      <c r="F9" s="112"/>
      <c r="G9" s="111" t="s">
        <v>51</v>
      </c>
      <c r="H9" s="113"/>
      <c r="I9" s="114" t="s">
        <v>51</v>
      </c>
      <c r="J9" s="114"/>
      <c r="K9" s="114" t="s">
        <v>51</v>
      </c>
      <c r="L9" s="114"/>
      <c r="M9" s="115" t="s">
        <v>51</v>
      </c>
      <c r="N9" s="113" t="s">
        <v>51</v>
      </c>
      <c r="O9" s="295"/>
      <c r="P9" s="261"/>
      <c r="Q9" s="116"/>
    </row>
    <row r="10" spans="1:16" ht="24.75" customHeight="1">
      <c r="A10" s="263" t="s">
        <v>24</v>
      </c>
      <c r="B10" s="264"/>
      <c r="C10" s="146">
        <f>COUNT('入力シート'!C:C)-F10</f>
        <v>0</v>
      </c>
      <c r="D10" s="237">
        <f>SUM('入力シート'!C:C)-_xlfn.SUMIFS('入力シート'!C:C,'入力シート'!B:B,"日雇")</f>
        <v>0</v>
      </c>
      <c r="E10" s="238"/>
      <c r="F10" s="147">
        <f>_xlfn.COUNTIFS('入力シート'!B:B,"日雇")-_xlfn.COUNTIFS('入力シート'!B:B,"日雇",'入力シート'!C:C,"")</f>
        <v>0</v>
      </c>
      <c r="G10" s="148">
        <f>_xlfn.SUMIFS('入力シート'!C:C,'入力シート'!B:B,"日雇")</f>
        <v>0</v>
      </c>
      <c r="H10" s="149">
        <f>COUNTIF('入力シート'!B:B,"5")-_xlfn.COUNTIFS('入力シート'!B:B,"5",'入力シート'!C:C,"")</f>
        <v>0</v>
      </c>
      <c r="I10" s="146">
        <f>_xlfn.SUMIFS('入力シート'!C:C,'入力シート'!B:B,"5")</f>
        <v>0</v>
      </c>
      <c r="J10" s="146">
        <f>COUNTIF('入力シート'!B:B,"3")-_xlfn.COUNTIFS('入力シート'!B:B,"3",'入力シート'!C:C,"")</f>
        <v>0</v>
      </c>
      <c r="K10" s="146">
        <f>_xlfn.SUMIFS('入力シート'!C:C,'入力シート'!B:B,"3")</f>
        <v>0</v>
      </c>
      <c r="L10" s="146"/>
      <c r="M10" s="150"/>
      <c r="N10" s="149">
        <f>D10+G10-I10-K10-M10</f>
        <v>0</v>
      </c>
      <c r="O10" s="296"/>
      <c r="P10" s="262"/>
    </row>
    <row r="11" spans="1:16" ht="24.75" customHeight="1">
      <c r="A11" s="234" t="s">
        <v>52</v>
      </c>
      <c r="B11" s="235"/>
      <c r="C11" s="146">
        <f>COUNT('入力シート'!D:D)-F11</f>
        <v>0</v>
      </c>
      <c r="D11" s="232">
        <f>SUM('入力シート'!D:D)-_xlfn.SUMIFS('入力シート'!D:D,'入力シート'!B:B,"日雇")</f>
        <v>0</v>
      </c>
      <c r="E11" s="233"/>
      <c r="F11" s="147">
        <f>_xlfn.COUNTIFS('入力シート'!B:B,"日雇")-_xlfn.COUNTIFS('入力シート'!B:B,"日雇",'入力シート'!D:D,"")</f>
        <v>0</v>
      </c>
      <c r="G11" s="148">
        <f>_xlfn.SUMIFS('入力シート'!D:D,'入力シート'!B:B,"日雇")</f>
        <v>0</v>
      </c>
      <c r="H11" s="149">
        <f>COUNTIF('入力シート'!B:B,"5")-_xlfn.COUNTIFS('入力シート'!B:B,"5",'入力シート'!D:D,"")</f>
        <v>0</v>
      </c>
      <c r="I11" s="146">
        <f>_xlfn.SUMIFS('入力シート'!D:D,'入力シート'!B:B,"5")</f>
        <v>0</v>
      </c>
      <c r="J11" s="156">
        <f>COUNTIF('入力シート'!B:B,"3")-_xlfn.COUNTIFS('入力シート'!B:B,"3",'入力シート'!D:D,"")</f>
        <v>0</v>
      </c>
      <c r="K11" s="146">
        <f>_xlfn.SUMIFS('入力シート'!D:D,'入力シート'!B:B,"3")</f>
        <v>0</v>
      </c>
      <c r="L11" s="151"/>
      <c r="M11" s="152"/>
      <c r="N11" s="149">
        <f>D11+G11-I11-K11-M11</f>
        <v>0</v>
      </c>
      <c r="O11" s="117"/>
      <c r="P11" s="118"/>
    </row>
    <row r="12" spans="1:16" ht="24.75" customHeight="1">
      <c r="A12" s="234" t="s">
        <v>53</v>
      </c>
      <c r="B12" s="235"/>
      <c r="C12" s="146">
        <f>COUNT('入力シート'!E:E)-F12</f>
        <v>0</v>
      </c>
      <c r="D12" s="232">
        <f>SUM('入力シート'!E:E)-_xlfn.SUMIFS('入力シート'!E:E,'入力シート'!B:B,"日雇")</f>
        <v>0</v>
      </c>
      <c r="E12" s="233"/>
      <c r="F12" s="147">
        <f>_xlfn.COUNTIFS('入力シート'!B:B,"日雇")-_xlfn.COUNTIFS('入力シート'!B:B,"日雇",'入力シート'!E:E,"")</f>
        <v>0</v>
      </c>
      <c r="G12" s="148">
        <f>_xlfn.SUMIFS('入力シート'!E:E,'入力シート'!B:B,"日雇")</f>
        <v>0</v>
      </c>
      <c r="H12" s="149">
        <f>COUNTIF('入力シート'!B:B,"5")-_xlfn.COUNTIFS('入力シート'!B:B,"5",'入力シート'!E:E,"")</f>
        <v>0</v>
      </c>
      <c r="I12" s="146">
        <f>_xlfn.SUMIFS('入力シート'!E:E,'入力シート'!B:B,"5")</f>
        <v>0</v>
      </c>
      <c r="J12" s="146">
        <f>COUNTIF('入力シート'!B:B,"3")-_xlfn.COUNTIFS('入力シート'!B:B,"3",'入力シート'!E:E,"")</f>
        <v>0</v>
      </c>
      <c r="K12" s="146">
        <f>_xlfn.SUMIFS('入力シート'!E:E,'入力シート'!B:B,"3")</f>
        <v>0</v>
      </c>
      <c r="L12" s="151"/>
      <c r="M12" s="152"/>
      <c r="N12" s="149">
        <f aca="true" t="shared" si="0" ref="N12:N18">D12+G12-I12-K12-M12</f>
        <v>0</v>
      </c>
      <c r="O12" s="117"/>
      <c r="P12" s="118"/>
    </row>
    <row r="13" spans="1:16" ht="24.75" customHeight="1">
      <c r="A13" s="234" t="s">
        <v>13</v>
      </c>
      <c r="B13" s="235"/>
      <c r="C13" s="146">
        <f>COUNT('入力シート'!F:F)-F13</f>
        <v>0</v>
      </c>
      <c r="D13" s="232">
        <f>SUM('入力シート'!F:F)-_xlfn.SUMIFS('入力シート'!F:F,'入力シート'!B:B,"日雇")</f>
        <v>0</v>
      </c>
      <c r="E13" s="233"/>
      <c r="F13" s="147">
        <f>_xlfn.COUNTIFS('入力シート'!B:B,"日雇")-_xlfn.COUNTIFS('入力シート'!B:B,"日雇",'入力シート'!F:F,"")</f>
        <v>0</v>
      </c>
      <c r="G13" s="148">
        <f>_xlfn.SUMIFS('入力シート'!F:F,'入力シート'!B:B,"日雇")</f>
        <v>0</v>
      </c>
      <c r="H13" s="149">
        <f>COUNTIF('入力シート'!B:B,"5")-_xlfn.COUNTIFS('入力シート'!B:B,"5",'入力シート'!F:F,"")</f>
        <v>0</v>
      </c>
      <c r="I13" s="146">
        <f>_xlfn.SUMIFS('入力シート'!F:F,'入力シート'!B:B,"5")</f>
        <v>0</v>
      </c>
      <c r="J13" s="146">
        <f>COUNTIF('入力シート'!B:B,"3")-_xlfn.COUNTIFS('入力シート'!B:B,"3",'入力シート'!F:F,"")</f>
        <v>0</v>
      </c>
      <c r="K13" s="146">
        <f>_xlfn.SUMIFS('入力シート'!F:F,'入力シート'!B:B,"3")</f>
        <v>0</v>
      </c>
      <c r="L13" s="151"/>
      <c r="M13" s="152"/>
      <c r="N13" s="149">
        <f t="shared" si="0"/>
        <v>0</v>
      </c>
      <c r="O13" s="117"/>
      <c r="P13" s="118"/>
    </row>
    <row r="14" spans="1:16" ht="24.75" customHeight="1">
      <c r="A14" s="234" t="s">
        <v>14</v>
      </c>
      <c r="B14" s="235"/>
      <c r="C14" s="146">
        <f>COUNT('入力シート'!G:G)-F14</f>
        <v>0</v>
      </c>
      <c r="D14" s="232">
        <f>SUM('入力シート'!G:G)-_xlfn.SUMIFS('入力シート'!G:G,'入力シート'!B:B,"日雇")</f>
        <v>0</v>
      </c>
      <c r="E14" s="233"/>
      <c r="F14" s="147">
        <f>_xlfn.COUNTIFS('入力シート'!B:B,"日雇")-_xlfn.COUNTIFS('入力シート'!B:B,"日雇",'入力シート'!G:G,"")</f>
        <v>0</v>
      </c>
      <c r="G14" s="148">
        <f>_xlfn.SUMIFS('入力シート'!G:G,'入力シート'!B:B,"日雇")</f>
        <v>0</v>
      </c>
      <c r="H14" s="149">
        <f>COUNTIF('入力シート'!B:B,"5")-_xlfn.COUNTIFS('入力シート'!B:B,"5",'入力シート'!G:G,"")</f>
        <v>0</v>
      </c>
      <c r="I14" s="146">
        <f>_xlfn.SUMIFS('入力シート'!G:G,'入力シート'!B:B,"5")</f>
        <v>0</v>
      </c>
      <c r="J14" s="146">
        <f>COUNTIF('入力シート'!B:B,"3")-_xlfn.COUNTIFS('入力シート'!B:B,"3",'入力シート'!G:G,"")</f>
        <v>0</v>
      </c>
      <c r="K14" s="146">
        <f>_xlfn.SUMIFS('入力シート'!G:G,'入力シート'!B:B,"3")</f>
        <v>0</v>
      </c>
      <c r="L14" s="151"/>
      <c r="M14" s="152"/>
      <c r="N14" s="149">
        <f t="shared" si="0"/>
        <v>0</v>
      </c>
      <c r="O14" s="117"/>
      <c r="P14" s="118"/>
    </row>
    <row r="15" spans="1:16" ht="24.75" customHeight="1">
      <c r="A15" s="234" t="s">
        <v>15</v>
      </c>
      <c r="B15" s="235"/>
      <c r="C15" s="146">
        <f>COUNT('入力シート'!H:H)-F15</f>
        <v>0</v>
      </c>
      <c r="D15" s="237">
        <f>SUM('入力シート'!H:H)-_xlfn.SUMIFS('入力シート'!H:H,'入力シート'!B:B,"日雇")</f>
        <v>0</v>
      </c>
      <c r="E15" s="238"/>
      <c r="F15" s="147">
        <f>_xlfn.COUNTIFS('入力シート'!B:B,"日雇")-_xlfn.COUNTIFS('入力シート'!B:B,"日雇",'入力シート'!H:H,"")</f>
        <v>0</v>
      </c>
      <c r="G15" s="148">
        <f>_xlfn.SUMIFS('入力シート'!H:H,'入力シート'!B:B,"日雇")</f>
        <v>0</v>
      </c>
      <c r="H15" s="149">
        <f>COUNTIF('入力シート'!B:B,"5")-_xlfn.COUNTIFS('入力シート'!B:B,"5",'入力シート'!H:H,"")</f>
        <v>0</v>
      </c>
      <c r="I15" s="146">
        <f>_xlfn.SUMIFS('入力シート'!H:H,'入力シート'!B:B,"5")</f>
        <v>0</v>
      </c>
      <c r="J15" s="146">
        <f>COUNTIF('入力シート'!B:B,"3")-_xlfn.COUNTIFS('入力シート'!B:B,"3",'入力シート'!H:H,"")</f>
        <v>0</v>
      </c>
      <c r="K15" s="146">
        <f>_xlfn.SUMIFS('入力シート'!H:H,'入力シート'!B:B,"3")</f>
        <v>0</v>
      </c>
      <c r="L15" s="151"/>
      <c r="M15" s="152"/>
      <c r="N15" s="149">
        <f t="shared" si="0"/>
        <v>0</v>
      </c>
      <c r="O15" s="117"/>
      <c r="P15" s="118"/>
    </row>
    <row r="16" spans="1:16" ht="24.75" customHeight="1">
      <c r="A16" s="236" t="s">
        <v>54</v>
      </c>
      <c r="B16" s="119" t="s">
        <v>55</v>
      </c>
      <c r="C16" s="120"/>
      <c r="D16" s="245">
        <f>SUM('入力シート'!I:I)-_xlfn.SUMIFS('入力シート'!I:I,'入力シート'!B:B,"日雇")</f>
        <v>0</v>
      </c>
      <c r="E16" s="246"/>
      <c r="F16" s="157"/>
      <c r="G16" s="160">
        <f>_xlfn.SUMIFS('入力シート'!I:I,'入力シート'!B:B,"日雇")</f>
        <v>0</v>
      </c>
      <c r="H16" s="158"/>
      <c r="I16" s="159">
        <f>_xlfn.SUMIFS('入力シート'!I:I,'入力シート'!B:B,"5")</f>
        <v>0</v>
      </c>
      <c r="J16" s="159"/>
      <c r="K16" s="159">
        <f>_xlfn.SUMIFS('入力シート'!I:I,'入力シート'!B:B,"3")</f>
        <v>0</v>
      </c>
      <c r="L16" s="159"/>
      <c r="M16" s="161"/>
      <c r="N16" s="149">
        <f t="shared" si="0"/>
        <v>0</v>
      </c>
      <c r="O16" s="123"/>
      <c r="P16" s="124"/>
    </row>
    <row r="17" spans="1:16" ht="24.75" customHeight="1">
      <c r="A17" s="236"/>
      <c r="B17" s="119" t="s">
        <v>55</v>
      </c>
      <c r="C17" s="120"/>
      <c r="D17" s="245">
        <f>SUM('入力シート'!J:J)-_xlfn.SUMIFS('入力シート'!J:J,'入力シート'!B:B,"日雇")</f>
        <v>0</v>
      </c>
      <c r="E17" s="246"/>
      <c r="F17" s="157"/>
      <c r="G17" s="160">
        <f>_xlfn.SUMIFS('入力シート'!J:J,'入力シート'!B:B,"日雇")</f>
        <v>0</v>
      </c>
      <c r="H17" s="158"/>
      <c r="I17" s="159">
        <f>_xlfn.SUMIFS('入力シート'!J:J,'入力シート'!B:B,"5")</f>
        <v>0</v>
      </c>
      <c r="J17" s="159"/>
      <c r="K17" s="159">
        <f>_xlfn.SUMIFS('入力シート'!J:J,'入力シート'!B:B,"3")</f>
        <v>0</v>
      </c>
      <c r="L17" s="159"/>
      <c r="M17" s="161"/>
      <c r="N17" s="149">
        <f t="shared" si="0"/>
        <v>0</v>
      </c>
      <c r="O17" s="123"/>
      <c r="P17" s="124"/>
    </row>
    <row r="18" spans="1:16" ht="24.75" customHeight="1">
      <c r="A18" s="236"/>
      <c r="B18" s="119" t="s">
        <v>55</v>
      </c>
      <c r="C18" s="120"/>
      <c r="D18" s="247">
        <f>SUM('入力シート'!K:K)-_xlfn.SUMIFS('入力シート'!K:K,'入力シート'!B:B,"日雇")</f>
        <v>0</v>
      </c>
      <c r="E18" s="248"/>
      <c r="F18" s="157"/>
      <c r="G18" s="160">
        <f>_xlfn.SUMIFS('入力シート'!K:K,'入力シート'!B:B,"日雇")</f>
        <v>0</v>
      </c>
      <c r="H18" s="158"/>
      <c r="I18" s="159">
        <f>_xlfn.SUMIFS('入力シート'!K:K,'入力シート'!B:B,"5")</f>
        <v>0</v>
      </c>
      <c r="J18" s="159"/>
      <c r="K18" s="159">
        <f>_xlfn.SUMIFS('入力シート'!K:K,'入力シート'!B:B,"3")</f>
        <v>0</v>
      </c>
      <c r="L18" s="159"/>
      <c r="M18" s="161"/>
      <c r="N18" s="149">
        <f t="shared" si="0"/>
        <v>0</v>
      </c>
      <c r="O18" s="123"/>
      <c r="P18" s="124"/>
    </row>
    <row r="19" spans="1:17" ht="24.75" customHeight="1">
      <c r="A19" s="249" t="s">
        <v>56</v>
      </c>
      <c r="B19" s="250"/>
      <c r="C19" s="125"/>
      <c r="D19" s="251">
        <f>SUM(D10:E18)</f>
        <v>0</v>
      </c>
      <c r="E19" s="252"/>
      <c r="F19" s="170"/>
      <c r="G19" s="171">
        <f>SUM(G10:G18)</f>
        <v>0</v>
      </c>
      <c r="H19" s="172"/>
      <c r="I19" s="165">
        <f>SUM(I10:I18)</f>
        <v>0</v>
      </c>
      <c r="J19" s="173"/>
      <c r="K19" s="165">
        <f>SUM(K10:K18)</f>
        <v>0</v>
      </c>
      <c r="L19" s="173"/>
      <c r="M19" s="174">
        <f>SUM(M10:M18)</f>
        <v>0</v>
      </c>
      <c r="N19" s="175">
        <f>SUM(N10:N18)</f>
        <v>0</v>
      </c>
      <c r="O19" s="126"/>
      <c r="P19" s="127"/>
      <c r="Q19" s="128"/>
    </row>
    <row r="20" spans="1:16" ht="24.75" customHeight="1">
      <c r="A20" s="234" t="s">
        <v>16</v>
      </c>
      <c r="B20" s="235"/>
      <c r="C20" s="146">
        <f>COUNT('入力シート'!L:L)-F20</f>
        <v>0</v>
      </c>
      <c r="D20" s="237">
        <f>SUM('入力シート'!L:L)-_xlfn.SUMIFS('入力シート'!L:L,'入力シート'!B:B,"日雇")</f>
        <v>0</v>
      </c>
      <c r="E20" s="238"/>
      <c r="F20" s="147">
        <f>_xlfn.COUNTIFS('入力シート'!B:B,"日雇")-_xlfn.COUNTIFS('入力シート'!B:B,"日雇",'入力シート'!L:L,"")</f>
        <v>0</v>
      </c>
      <c r="G20" s="148">
        <f>_xlfn.SUMIFS('入力シート'!L:L,'入力シート'!B:B,"日雇")</f>
        <v>0</v>
      </c>
      <c r="H20" s="149">
        <f>COUNTIF('入力シート'!B:B,"5")-_xlfn.COUNTIFS('入力シート'!B:B,"5",'入力シート'!L:L,"")</f>
        <v>0</v>
      </c>
      <c r="I20" s="146">
        <f>_xlfn.SUMIFS('入力シート'!L:L,'入力シート'!B:B,"5")</f>
        <v>0</v>
      </c>
      <c r="J20" s="146">
        <f>COUNTIF('入力シート'!B:B,"3")-_xlfn.COUNTIFS('入力シート'!B:B,"3",'入力シート'!L:L,"")</f>
        <v>0</v>
      </c>
      <c r="K20" s="146">
        <f>_xlfn.SUMIFS('入力シート'!L:L,'入力シート'!B:B,"3")</f>
        <v>0</v>
      </c>
      <c r="L20" s="151"/>
      <c r="M20" s="152"/>
      <c r="N20" s="149">
        <f>D20+G20-I20-K20-M20</f>
        <v>0</v>
      </c>
      <c r="O20" s="117"/>
      <c r="P20" s="118"/>
    </row>
    <row r="21" spans="1:16" ht="24.75" customHeight="1">
      <c r="A21" s="234" t="s">
        <v>17</v>
      </c>
      <c r="B21" s="235"/>
      <c r="C21" s="146">
        <f>COUNT('入力シート'!M:M)-F21</f>
        <v>0</v>
      </c>
      <c r="D21" s="237">
        <f>SUM('入力シート'!M:M)-_xlfn.SUMIFS('入力シート'!M:M,'入力シート'!B:B,"日雇")</f>
        <v>0</v>
      </c>
      <c r="E21" s="238"/>
      <c r="F21" s="147">
        <f>_xlfn.COUNTIFS('入力シート'!B:B,"日雇")-_xlfn.COUNTIFS('入力シート'!B:B,"日雇",'入力シート'!M:M,"")</f>
        <v>0</v>
      </c>
      <c r="G21" s="148">
        <f>_xlfn.SUMIFS('入力シート'!M:M,'入力シート'!B:B,"日雇")</f>
        <v>0</v>
      </c>
      <c r="H21" s="149">
        <f>COUNTIF('入力シート'!B:B,"5")-_xlfn.COUNTIFS('入力シート'!B:B,"5",'入力シート'!M:M,"")</f>
        <v>0</v>
      </c>
      <c r="I21" s="146">
        <f>_xlfn.SUMIFS('入力シート'!M:M,'入力シート'!B:B,"5")</f>
        <v>0</v>
      </c>
      <c r="J21" s="146">
        <f>COUNTIF('入力シート'!B:B,"3")-_xlfn.COUNTIFS('入力シート'!B:B,"3",'入力シート'!M:M,"")</f>
        <v>0</v>
      </c>
      <c r="K21" s="146">
        <f>_xlfn.SUMIFS('入力シート'!M:M,'入力シート'!B:B,"3")</f>
        <v>0</v>
      </c>
      <c r="L21" s="151"/>
      <c r="M21" s="152"/>
      <c r="N21" s="149">
        <f>D21+G21-I21-K21-M21</f>
        <v>0</v>
      </c>
      <c r="O21" s="117"/>
      <c r="P21" s="118"/>
    </row>
    <row r="22" spans="1:16" ht="24.75" customHeight="1">
      <c r="A22" s="234" t="s">
        <v>18</v>
      </c>
      <c r="B22" s="235"/>
      <c r="C22" s="146">
        <f>COUNT('入力シート'!N:N)-F22</f>
        <v>0</v>
      </c>
      <c r="D22" s="237">
        <f>SUM('入力シート'!N:N)-_xlfn.SUMIFS('入力シート'!N:N,'入力シート'!B:B,"日雇")</f>
        <v>0</v>
      </c>
      <c r="E22" s="238"/>
      <c r="F22" s="147">
        <f>_xlfn.COUNTIFS('入力シート'!B:B,"日雇")-_xlfn.COUNTIFS('入力シート'!B:B,"日雇",'入力シート'!N:N,"")</f>
        <v>0</v>
      </c>
      <c r="G22" s="148">
        <f>_xlfn.SUMIFS('入力シート'!N:N,'入力シート'!B:B,"日雇")</f>
        <v>0</v>
      </c>
      <c r="H22" s="149">
        <f>COUNTIF('入力シート'!B:B,"5")-_xlfn.COUNTIFS('入力シート'!B:B,"5",'入力シート'!N:N,"")</f>
        <v>0</v>
      </c>
      <c r="I22" s="146">
        <f>_xlfn.SUMIFS('入力シート'!N:N,'入力シート'!B:B,"5")</f>
        <v>0</v>
      </c>
      <c r="J22" s="146">
        <f>COUNTIF('入力シート'!B:B,"3")-_xlfn.COUNTIFS('入力シート'!B:B,"3",'入力シート'!N:N,"")</f>
        <v>0</v>
      </c>
      <c r="K22" s="146">
        <f>_xlfn.SUMIFS('入力シート'!N:N,'入力シート'!B:B,"3")</f>
        <v>0</v>
      </c>
      <c r="L22" s="151"/>
      <c r="M22" s="152"/>
      <c r="N22" s="149">
        <f>D22+G22-I22-K22-M22</f>
        <v>0</v>
      </c>
      <c r="O22" s="117"/>
      <c r="P22" s="118"/>
    </row>
    <row r="23" spans="1:17" ht="10.5" customHeight="1">
      <c r="A23" s="213" t="str">
        <f>'表紙末尾２'!E1+1&amp;"年"</f>
        <v>5年</v>
      </c>
      <c r="B23" s="214"/>
      <c r="C23" s="239">
        <f>COUNT('入力シート'!O:O)-F23</f>
        <v>0</v>
      </c>
      <c r="D23" s="241">
        <f>SUM('入力シート'!O:O)-_xlfn.SUMIFS('入力シート'!O:O,'入力シート'!B:B,"日雇")</f>
        <v>0</v>
      </c>
      <c r="E23" s="242"/>
      <c r="F23" s="239">
        <f>_xlfn.COUNTIFS('入力シート'!B:B,"日雇")-_xlfn.COUNTIFS('入力シート'!B:B,"日雇",'入力シート'!O:O,"")</f>
        <v>0</v>
      </c>
      <c r="G23" s="298">
        <f>_xlfn.SUMIFS('入力シート'!O:O,'入力シート'!B:B,"日雇")</f>
        <v>0</v>
      </c>
      <c r="H23" s="300">
        <f>COUNTIF('入力シート'!B:B,"5")-_xlfn.COUNTIFS('入力シート'!B:B,"5",'入力シート'!O:O,"")</f>
        <v>0</v>
      </c>
      <c r="I23" s="239">
        <f>_xlfn.SUMIFS('入力シート'!O:O,'入力シート'!B:B,"5")</f>
        <v>0</v>
      </c>
      <c r="J23" s="239">
        <f>COUNTIF('入力シート'!B:B,"3")-_xlfn.COUNTIFS('入力シート'!B:B,"3",'入力シート'!O:O,"")</f>
        <v>0</v>
      </c>
      <c r="K23" s="239">
        <f>_xlfn.SUMIFS('入力シート'!O:O,'入力シート'!B:B,"3")</f>
        <v>0</v>
      </c>
      <c r="L23" s="239"/>
      <c r="M23" s="298"/>
      <c r="N23" s="300">
        <f>D23+G23-I23-K23-M23</f>
        <v>0</v>
      </c>
      <c r="O23" s="302"/>
      <c r="P23" s="305"/>
      <c r="Q23" s="304"/>
    </row>
    <row r="24" spans="1:17" ht="13.5" customHeight="1">
      <c r="A24" s="297" t="s">
        <v>19</v>
      </c>
      <c r="B24" s="264"/>
      <c r="C24" s="240"/>
      <c r="D24" s="243"/>
      <c r="E24" s="244"/>
      <c r="F24" s="240"/>
      <c r="G24" s="299"/>
      <c r="H24" s="301"/>
      <c r="I24" s="240"/>
      <c r="J24" s="240"/>
      <c r="K24" s="240"/>
      <c r="L24" s="240"/>
      <c r="M24" s="299"/>
      <c r="N24" s="301"/>
      <c r="O24" s="303"/>
      <c r="P24" s="306"/>
      <c r="Q24" s="304"/>
    </row>
    <row r="25" spans="1:16" ht="24.75" customHeight="1">
      <c r="A25" s="234" t="s">
        <v>20</v>
      </c>
      <c r="B25" s="235"/>
      <c r="C25" s="151">
        <f>COUNT('入力シート'!P:P)-F25</f>
        <v>0</v>
      </c>
      <c r="D25" s="232">
        <f>SUM('入力シート'!P:P)-_xlfn.SUMIFS('入力シート'!P:P,'入力シート'!B:B,"日雇")</f>
        <v>0</v>
      </c>
      <c r="E25" s="233"/>
      <c r="F25" s="153">
        <f>_xlfn.COUNTIFS('入力シート'!B:B,"日雇")-_xlfn.COUNTIFS('入力シート'!B:B,"日雇",'入力シート'!P:P,"")</f>
        <v>0</v>
      </c>
      <c r="G25" s="154">
        <f>_xlfn.SUMIFS('入力シート'!P:P,'入力シート'!B:B,"日雇")</f>
        <v>0</v>
      </c>
      <c r="H25" s="155">
        <f>COUNTIF('入力シート'!B:B,"5")-_xlfn.COUNTIFS('入力シート'!B:B,"5",'入力シート'!P:P,"")</f>
        <v>0</v>
      </c>
      <c r="I25" s="151">
        <f>_xlfn.SUMIFS('入力シート'!P:P,'入力シート'!B:B,"5")</f>
        <v>0</v>
      </c>
      <c r="J25" s="151">
        <f>COUNTIF('入力シート'!B:B,"3")-_xlfn.COUNTIFS('入力シート'!B:B,"3",'入力シート'!P:P,"")</f>
        <v>0</v>
      </c>
      <c r="K25" s="151">
        <f>_xlfn.SUMIFS('入力シート'!P:P,'入力シート'!B:B,"3")</f>
        <v>0</v>
      </c>
      <c r="L25" s="151"/>
      <c r="M25" s="152"/>
      <c r="N25" s="155">
        <f>D25+G25-I25-K25-M25</f>
        <v>0</v>
      </c>
      <c r="O25" s="117"/>
      <c r="P25" s="118"/>
    </row>
    <row r="26" spans="1:16" ht="24.75" customHeight="1">
      <c r="A26" s="234" t="s">
        <v>21</v>
      </c>
      <c r="B26" s="235"/>
      <c r="C26" s="151">
        <f>COUNT('入力シート'!Q:Q)-F26</f>
        <v>0</v>
      </c>
      <c r="D26" s="232">
        <f>SUM('入力シート'!Q:Q)-_xlfn.SUMIFS('入力シート'!Q:Q,'入力シート'!B:B,"日雇")</f>
        <v>0</v>
      </c>
      <c r="E26" s="233"/>
      <c r="F26" s="153">
        <f>_xlfn.COUNTIFS('入力シート'!B:B,"日雇")-_xlfn.COUNTIFS('入力シート'!B:B,"日雇",'入力シート'!Q:Q,"")</f>
        <v>0</v>
      </c>
      <c r="G26" s="154">
        <f>_xlfn.SUMIFS('入力シート'!Q:Q,'入力シート'!B:B,"日雇")</f>
        <v>0</v>
      </c>
      <c r="H26" s="155">
        <f>COUNTIF('入力シート'!B:B,"5")-_xlfn.COUNTIFS('入力シート'!B:B,"5",'入力シート'!Q:Q,"")</f>
        <v>0</v>
      </c>
      <c r="I26" s="151">
        <f>_xlfn.SUMIFS('入力シート'!Q:Q,'入力シート'!B:B,"5")</f>
        <v>0</v>
      </c>
      <c r="J26" s="151">
        <f>COUNTIF('入力シート'!B:B,"3")-_xlfn.COUNTIFS('入力シート'!B:B,"3",'入力シート'!Q:Q,"")</f>
        <v>0</v>
      </c>
      <c r="K26" s="151">
        <f>_xlfn.SUMIFS('入力シート'!Q:Q,'入力シート'!B:B,"3")</f>
        <v>0</v>
      </c>
      <c r="L26" s="151"/>
      <c r="M26" s="152"/>
      <c r="N26" s="155">
        <f>D26+G26-I26-K26-M26</f>
        <v>0</v>
      </c>
      <c r="O26" s="117"/>
      <c r="P26" s="118"/>
    </row>
    <row r="27" spans="1:16" ht="24.75" customHeight="1">
      <c r="A27" s="236" t="s">
        <v>54</v>
      </c>
      <c r="B27" s="119" t="s">
        <v>55</v>
      </c>
      <c r="C27" s="120"/>
      <c r="D27" s="232">
        <f>SUM('入力シート'!R:R)-_xlfn.SUMIFS('入力シート'!R:R,'入力シート'!B:B,"日雇")</f>
        <v>0</v>
      </c>
      <c r="E27" s="233"/>
      <c r="F27" s="153"/>
      <c r="G27" s="154">
        <f>_xlfn.SUMIFS('入力シート'!R:R,'入力シート'!B:B,"日雇")</f>
        <v>0</v>
      </c>
      <c r="H27" s="155"/>
      <c r="I27" s="151">
        <f>_xlfn.SUMIFS('入力シート'!R:R,'入力シート'!B:B,"5")</f>
        <v>0</v>
      </c>
      <c r="J27" s="151"/>
      <c r="K27" s="151">
        <f>_xlfn.SUMIFS('入力シート'!R:R,'入力シート'!B:B,"3")</f>
        <v>0</v>
      </c>
      <c r="L27" s="51"/>
      <c r="M27" s="29"/>
      <c r="N27" s="155">
        <f>D27+G27-I27-K27-M27</f>
        <v>0</v>
      </c>
      <c r="O27" s="123"/>
      <c r="P27" s="124"/>
    </row>
    <row r="28" spans="1:16" ht="24.75" customHeight="1">
      <c r="A28" s="236"/>
      <c r="B28" s="119" t="s">
        <v>55</v>
      </c>
      <c r="C28" s="120"/>
      <c r="D28" s="232">
        <f>SUM('入力シート'!S:S)-_xlfn.SUMIFS('入力シート'!S:S,'入力シート'!B:B,"日雇")</f>
        <v>0</v>
      </c>
      <c r="E28" s="233"/>
      <c r="F28" s="153"/>
      <c r="G28" s="154">
        <f>_xlfn.SUMIFS('入力シート'!S:S,'入力シート'!B:B,"日雇")</f>
        <v>0</v>
      </c>
      <c r="H28" s="155"/>
      <c r="I28" s="151">
        <f>_xlfn.SUMIFS('入力シート'!S:S,'入力シート'!B:B,"5")</f>
        <v>0</v>
      </c>
      <c r="J28" s="151"/>
      <c r="K28" s="151">
        <f>_xlfn.SUMIFS('入力シート'!S:S,'入力シート'!B:B,"3")</f>
        <v>0</v>
      </c>
      <c r="L28" s="51"/>
      <c r="M28" s="29"/>
      <c r="N28" s="155">
        <f>D28+G28-I28-K28-M28</f>
        <v>0</v>
      </c>
      <c r="O28" s="123"/>
      <c r="P28" s="124"/>
    </row>
    <row r="29" spans="1:16" ht="24.75" customHeight="1">
      <c r="A29" s="236"/>
      <c r="B29" s="119" t="s">
        <v>55</v>
      </c>
      <c r="C29" s="120"/>
      <c r="D29" s="232">
        <f>SUM('入力シート'!T:T)-_xlfn.SUMIFS('入力シート'!T:T,'入力シート'!B:B,"日雇")</f>
        <v>0</v>
      </c>
      <c r="E29" s="233"/>
      <c r="F29" s="157"/>
      <c r="G29" s="154">
        <f>_xlfn.SUMIFS('入力シート'!T:T,'入力シート'!B:B,"日雇")</f>
        <v>0</v>
      </c>
      <c r="H29" s="158"/>
      <c r="I29" s="151">
        <f>_xlfn.SUMIFS('入力シート'!T:T,'入力シート'!B:B,"5")</f>
        <v>0</v>
      </c>
      <c r="J29" s="159"/>
      <c r="K29" s="159">
        <f>_xlfn.SUMIFS('入力シート'!T:T,'入力シート'!B:B,"3")</f>
        <v>0</v>
      </c>
      <c r="L29" s="121"/>
      <c r="M29" s="122"/>
      <c r="N29" s="155">
        <f>D29+G29-I29-K29-M29</f>
        <v>0</v>
      </c>
      <c r="O29" s="123"/>
      <c r="P29" s="124"/>
    </row>
    <row r="30" spans="1:17" ht="24.75" customHeight="1" thickBot="1">
      <c r="A30" s="249" t="s">
        <v>57</v>
      </c>
      <c r="B30" s="250"/>
      <c r="C30" s="125"/>
      <c r="D30" s="251">
        <f>SUM(D20:E29)</f>
        <v>0</v>
      </c>
      <c r="E30" s="252"/>
      <c r="F30" s="162"/>
      <c r="G30" s="163">
        <f>SUM(G20:G29)</f>
        <v>0</v>
      </c>
      <c r="H30" s="164"/>
      <c r="I30" s="165">
        <f>SUM(I20:I29)</f>
        <v>0</v>
      </c>
      <c r="J30" s="166"/>
      <c r="K30" s="167">
        <f>SUM(K20:K29)</f>
        <v>0</v>
      </c>
      <c r="L30" s="166"/>
      <c r="M30" s="168">
        <f>SUM(M20:M29)</f>
        <v>0</v>
      </c>
      <c r="N30" s="169">
        <f>SUM(N20:N29)</f>
        <v>0</v>
      </c>
      <c r="O30" s="129"/>
      <c r="P30" s="130"/>
      <c r="Q30" s="128"/>
    </row>
    <row r="31" spans="1:17" ht="13.5" customHeight="1">
      <c r="A31" s="311" t="s">
        <v>58</v>
      </c>
      <c r="B31" s="312"/>
      <c r="C31" s="316">
        <f>SUM(C10:C15,C20:C26)</f>
        <v>0</v>
      </c>
      <c r="D31" s="220">
        <f>SUM(D19,D30)</f>
        <v>0</v>
      </c>
      <c r="E31" s="220"/>
      <c r="F31" s="307">
        <f>SUM(F10:F15,F20:F26)</f>
        <v>0</v>
      </c>
      <c r="G31" s="309">
        <f>SUM(G19,G30)</f>
        <v>0</v>
      </c>
      <c r="H31" s="221">
        <f>SUM(H10:H15,H20:H26)</f>
        <v>0</v>
      </c>
      <c r="I31" s="220">
        <f>SUM(I19,I30)</f>
        <v>0</v>
      </c>
      <c r="J31" s="307">
        <f>SUM(J10:J15,J20:J26)</f>
        <v>0</v>
      </c>
      <c r="K31" s="220">
        <f>SUM(K19,K30)</f>
        <v>0</v>
      </c>
      <c r="L31" s="307">
        <f>SUM(L10:L15,L20:L26)</f>
        <v>0</v>
      </c>
      <c r="M31" s="223">
        <f>SUM(M19,M30)</f>
        <v>0</v>
      </c>
      <c r="N31" s="76" t="s">
        <v>59</v>
      </c>
      <c r="O31" s="71"/>
      <c r="P31" s="72"/>
      <c r="Q31" s="128"/>
    </row>
    <row r="32" spans="1:17" ht="14.25" customHeight="1" thickBot="1">
      <c r="A32" s="311"/>
      <c r="B32" s="312"/>
      <c r="C32" s="317"/>
      <c r="D32" s="220"/>
      <c r="E32" s="220"/>
      <c r="F32" s="308"/>
      <c r="G32" s="310"/>
      <c r="H32" s="222"/>
      <c r="I32" s="308"/>
      <c r="J32" s="308"/>
      <c r="K32" s="308"/>
      <c r="L32" s="308"/>
      <c r="M32" s="224"/>
      <c r="N32" s="78">
        <f>ROUNDDOWN(N19/1000,0)</f>
        <v>0</v>
      </c>
      <c r="O32" s="71"/>
      <c r="P32" s="72"/>
      <c r="Q32" s="128"/>
    </row>
    <row r="33" spans="1:17" ht="14.25">
      <c r="A33" s="311"/>
      <c r="B33" s="312"/>
      <c r="C33" s="225" t="s">
        <v>72</v>
      </c>
      <c r="D33" s="226"/>
      <c r="E33" s="131"/>
      <c r="F33" s="131"/>
      <c r="G33" s="132"/>
      <c r="H33" s="227" t="s">
        <v>73</v>
      </c>
      <c r="I33" s="226"/>
      <c r="J33" s="133"/>
      <c r="K33" s="134"/>
      <c r="L33" s="134"/>
      <c r="M33" s="135"/>
      <c r="N33" s="79" t="s">
        <v>59</v>
      </c>
      <c r="O33" s="71"/>
      <c r="P33" s="72"/>
      <c r="Q33" s="128"/>
    </row>
    <row r="34" spans="1:17" ht="14.25" thickBot="1">
      <c r="A34" s="313"/>
      <c r="B34" s="312"/>
      <c r="C34" s="81"/>
      <c r="D34" s="131"/>
      <c r="E34" s="131"/>
      <c r="F34" s="131"/>
      <c r="G34" s="132"/>
      <c r="H34" s="136"/>
      <c r="I34" s="133"/>
      <c r="J34" s="133"/>
      <c r="K34" s="134"/>
      <c r="L34" s="134"/>
      <c r="M34" s="135"/>
      <c r="N34" s="80">
        <f>ROUNDDOWN(N30/1000,0)</f>
        <v>0</v>
      </c>
      <c r="O34" s="71"/>
      <c r="P34" s="72"/>
      <c r="Q34" s="128"/>
    </row>
    <row r="35" spans="1:17" ht="13.5" customHeight="1">
      <c r="A35" s="313"/>
      <c r="B35" s="312"/>
      <c r="C35" s="137"/>
      <c r="D35" s="228">
        <f>SUM(D31,G31)</f>
        <v>0</v>
      </c>
      <c r="E35" s="228"/>
      <c r="F35" s="228"/>
      <c r="G35" s="75"/>
      <c r="H35" s="138"/>
      <c r="I35" s="133"/>
      <c r="J35" s="133"/>
      <c r="K35" s="230">
        <f>SUM(I31,K31,M31)</f>
        <v>0</v>
      </c>
      <c r="L35" s="230"/>
      <c r="M35" s="77"/>
      <c r="N35" s="79" t="s">
        <v>59</v>
      </c>
      <c r="O35" s="71"/>
      <c r="P35" s="72"/>
      <c r="Q35" s="128"/>
    </row>
    <row r="36" spans="1:17" ht="14.25" customHeight="1" thickBot="1">
      <c r="A36" s="314"/>
      <c r="B36" s="315"/>
      <c r="C36" s="139"/>
      <c r="D36" s="229"/>
      <c r="E36" s="229"/>
      <c r="F36" s="229"/>
      <c r="G36" s="140" t="s">
        <v>51</v>
      </c>
      <c r="H36" s="141"/>
      <c r="I36" s="142"/>
      <c r="J36" s="142"/>
      <c r="K36" s="231"/>
      <c r="L36" s="231"/>
      <c r="M36" s="82" t="s">
        <v>51</v>
      </c>
      <c r="N36" s="80">
        <f>N32+N34</f>
        <v>0</v>
      </c>
      <c r="O36" s="143"/>
      <c r="P36" s="144"/>
      <c r="Q36" s="128"/>
    </row>
    <row r="37" ht="14.25" thickBot="1"/>
    <row r="38" spans="2:17" ht="13.5" customHeight="1">
      <c r="B38" s="37" t="s">
        <v>44</v>
      </c>
      <c r="M38" s="73"/>
      <c r="O38" s="204" t="s">
        <v>74</v>
      </c>
      <c r="P38" s="205"/>
      <c r="Q38" s="206"/>
    </row>
    <row r="39" spans="2:17" ht="13.5">
      <c r="B39" s="37" t="s">
        <v>45</v>
      </c>
      <c r="O39" s="207"/>
      <c r="P39" s="208"/>
      <c r="Q39" s="209"/>
    </row>
    <row r="40" spans="2:17" ht="13.5">
      <c r="B40" s="37" t="s">
        <v>46</v>
      </c>
      <c r="M40" s="73"/>
      <c r="O40" s="207"/>
      <c r="P40" s="208"/>
      <c r="Q40" s="209"/>
    </row>
    <row r="41" spans="2:17" ht="13.5">
      <c r="B41" s="37" t="s">
        <v>75</v>
      </c>
      <c r="O41" s="207"/>
      <c r="P41" s="208"/>
      <c r="Q41" s="209"/>
    </row>
    <row r="42" spans="2:17" ht="13.5">
      <c r="B42" s="74" t="s">
        <v>76</v>
      </c>
      <c r="M42" s="73"/>
      <c r="O42" s="207"/>
      <c r="P42" s="208"/>
      <c r="Q42" s="209"/>
    </row>
    <row r="43" spans="2:17" ht="13.5">
      <c r="B43" s="74" t="s">
        <v>77</v>
      </c>
      <c r="M43" s="73"/>
      <c r="O43" s="207"/>
      <c r="P43" s="208"/>
      <c r="Q43" s="209"/>
    </row>
    <row r="44" spans="2:17" ht="14.25" thickBot="1">
      <c r="B44" s="37" t="s">
        <v>78</v>
      </c>
      <c r="O44" s="210"/>
      <c r="P44" s="211"/>
      <c r="Q44" s="212"/>
    </row>
    <row r="49" ht="14.25" customHeight="1">
      <c r="B49" s="145"/>
    </row>
    <row r="50" ht="14.25" customHeight="1">
      <c r="B50" s="145"/>
    </row>
    <row r="51" ht="14.25" customHeight="1"/>
  </sheetData>
  <sheetProtection/>
  <mergeCells count="90">
    <mergeCell ref="K31:K32"/>
    <mergeCell ref="L31:L32"/>
    <mergeCell ref="A31:B36"/>
    <mergeCell ref="C31:C32"/>
    <mergeCell ref="A30:B30"/>
    <mergeCell ref="D30:E30"/>
    <mergeCell ref="F31:F32"/>
    <mergeCell ref="G31:G32"/>
    <mergeCell ref="I31:I32"/>
    <mergeCell ref="J31:J32"/>
    <mergeCell ref="L23:L24"/>
    <mergeCell ref="M23:M24"/>
    <mergeCell ref="N23:N24"/>
    <mergeCell ref="O23:O24"/>
    <mergeCell ref="Q23:Q24"/>
    <mergeCell ref="P23:P24"/>
    <mergeCell ref="F23:F24"/>
    <mergeCell ref="G23:G24"/>
    <mergeCell ref="H23:H24"/>
    <mergeCell ref="I23:I24"/>
    <mergeCell ref="J23:J24"/>
    <mergeCell ref="K23:K24"/>
    <mergeCell ref="A7:B7"/>
    <mergeCell ref="C7:E7"/>
    <mergeCell ref="F7:G7"/>
    <mergeCell ref="H7:I7"/>
    <mergeCell ref="O9:O10"/>
    <mergeCell ref="A11:B11"/>
    <mergeCell ref="N5:N6"/>
    <mergeCell ref="C6:E6"/>
    <mergeCell ref="H6:I6"/>
    <mergeCell ref="C2:G2"/>
    <mergeCell ref="H2:K2"/>
    <mergeCell ref="F6:G6"/>
    <mergeCell ref="J6:K6"/>
    <mergeCell ref="L6:M6"/>
    <mergeCell ref="J7:K7"/>
    <mergeCell ref="L7:M7"/>
    <mergeCell ref="D8:E8"/>
    <mergeCell ref="D9:E9"/>
    <mergeCell ref="P9:P10"/>
    <mergeCell ref="A10:B10"/>
    <mergeCell ref="D10:E10"/>
    <mergeCell ref="O2:P7"/>
    <mergeCell ref="A3:B3"/>
    <mergeCell ref="C5:G5"/>
    <mergeCell ref="D11:E11"/>
    <mergeCell ref="A12:B12"/>
    <mergeCell ref="D12:E12"/>
    <mergeCell ref="A13:B13"/>
    <mergeCell ref="D13:E13"/>
    <mergeCell ref="A14:B14"/>
    <mergeCell ref="D14:E14"/>
    <mergeCell ref="D15:E15"/>
    <mergeCell ref="A16:A18"/>
    <mergeCell ref="D16:E16"/>
    <mergeCell ref="D17:E17"/>
    <mergeCell ref="D18:E18"/>
    <mergeCell ref="A19:B19"/>
    <mergeCell ref="D19:E19"/>
    <mergeCell ref="A15:B15"/>
    <mergeCell ref="D20:E20"/>
    <mergeCell ref="A21:B21"/>
    <mergeCell ref="D21:E21"/>
    <mergeCell ref="A22:B22"/>
    <mergeCell ref="D22:E22"/>
    <mergeCell ref="C23:C24"/>
    <mergeCell ref="D23:E24"/>
    <mergeCell ref="A20:B20"/>
    <mergeCell ref="A24:B24"/>
    <mergeCell ref="D35:F36"/>
    <mergeCell ref="K35:L36"/>
    <mergeCell ref="D25:E25"/>
    <mergeCell ref="A26:B26"/>
    <mergeCell ref="D26:E26"/>
    <mergeCell ref="A27:A29"/>
    <mergeCell ref="D27:E27"/>
    <mergeCell ref="D28:E28"/>
    <mergeCell ref="D29:E29"/>
    <mergeCell ref="A25:B25"/>
    <mergeCell ref="O38:Q44"/>
    <mergeCell ref="A23:B23"/>
    <mergeCell ref="A9:B9"/>
    <mergeCell ref="C3:G4"/>
    <mergeCell ref="H3:M4"/>
    <mergeCell ref="D31:E32"/>
    <mergeCell ref="H31:H32"/>
    <mergeCell ref="M31:M32"/>
    <mergeCell ref="C33:D33"/>
    <mergeCell ref="H33:I33"/>
  </mergeCells>
  <printOptions/>
  <pageMargins left="0.7" right="0.7" top="0.75" bottom="0.75" header="0.3" footer="0.3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2023-07-18T07:46:51Z</dcterms:modified>
  <cp:category/>
  <cp:version/>
  <cp:contentType/>
  <cp:contentStatus/>
</cp:coreProperties>
</file>