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2"/>
  </bookViews>
  <sheets>
    <sheet name="入力シート" sheetId="1" r:id="rId1"/>
    <sheet name="表紙末尾０" sheetId="2" r:id="rId2"/>
    <sheet name="賃金末尾０" sheetId="3" r:id="rId3"/>
  </sheets>
  <definedNames>
    <definedName name="_xlfn.COUNTIFS" hidden="1">#NAME?</definedName>
    <definedName name="_xlfn.SUMIFS" hidden="1">#NAME?</definedName>
    <definedName name="_xlnm.Print_Area" localSheetId="2">'賃金末尾０'!$A$1:$S$53</definedName>
  </definedNames>
  <calcPr fullCalcOnLoad="1"/>
</workbook>
</file>

<file path=xl/comments1.xml><?xml version="1.0" encoding="utf-8"?>
<comments xmlns="http://schemas.openxmlformats.org/spreadsheetml/2006/main">
  <authors>
    <author>厚生労働省</author>
  </authors>
  <commentList>
    <comment ref="B1" authorId="0">
      <text>
        <r>
          <rPr>
            <sz val="9"/>
            <rFont val="ＭＳ Ｐゴシック"/>
            <family val="3"/>
          </rPr>
          <t xml:space="preserve">
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5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6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7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9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0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1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2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3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4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5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6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7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8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0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1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2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3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4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5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6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7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8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9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0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1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2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3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4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5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6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7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8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9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0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1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2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3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4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5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高年齢免除者の場合は　「７」
他社に出向しており、主たる賃金の支払いを自社で行っている労働者の場合は　「出向」
を入力する</t>
        </r>
      </text>
    </comment>
    <comment ref="B46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7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8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9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50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E1" authorId="0">
      <text>
        <r>
          <rPr>
            <b/>
            <sz val="12"/>
            <rFont val="ＭＳ Ｐゴシック"/>
            <family val="3"/>
          </rPr>
          <t>調査したい年度を打ち込むだけで、報告書内の全年度が切り替わります。</t>
        </r>
      </text>
    </comment>
  </commentList>
</comments>
</file>

<file path=xl/sharedStrings.xml><?xml version="1.0" encoding="utf-8"?>
<sst xmlns="http://schemas.openxmlformats.org/spreadsheetml/2006/main" count="152" uniqueCount="96">
  <si>
    <t>事業場名</t>
  </si>
  <si>
    <t>所在地</t>
  </si>
  <si>
    <t>事業主氏名</t>
  </si>
  <si>
    <t>　　　大阪労働局労働保険特別会計歳入徴収官　殿</t>
  </si>
  <si>
    <t>ならない役員等</t>
  </si>
  <si>
    <t>金　　額</t>
  </si>
  <si>
    <t>　　賃金等支給総額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</si>
  <si>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</si>
  <si>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</si>
  <si>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</si>
  <si>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</si>
  <si>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</si>
  <si>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</si>
  <si>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</si>
  <si>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</si>
  <si>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</si>
  <si>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</si>
  <si>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</si>
  <si>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</si>
  <si>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賞　　与</t>
  </si>
  <si>
    <t>月</t>
  </si>
  <si>
    <t>合　計</t>
  </si>
  <si>
    <t>人員</t>
  </si>
  <si>
    <t>（通勤手当含む）</t>
  </si>
  <si>
    <t>円</t>
  </si>
  <si>
    <t>労　働　保　険　番　号</t>
  </si>
  <si>
    <t>　　　別記のとおり報告します。</t>
  </si>
  <si>
    <t>ｲ</t>
  </si>
  <si>
    <t>ロ　　　対象労働者と</t>
  </si>
  <si>
    <t>年　月</t>
  </si>
  <si>
    <t>項　目</t>
  </si>
  <si>
    <t>特別加入者氏名</t>
  </si>
  <si>
    <t>年度計</t>
  </si>
  <si>
    <t>保険料算定基礎額</t>
  </si>
  <si>
    <t>(代表者・役員・臨時・パート</t>
  </si>
  <si>
    <t>・アルバイト等すべてを含む)</t>
  </si>
  <si>
    <t>・アルバイト等</t>
  </si>
  <si>
    <t>ニ　　　臨時・パート</t>
  </si>
  <si>
    <t>業種番号</t>
  </si>
  <si>
    <t>労災保険料の対象とならない者の賃金</t>
  </si>
  <si>
    <t>イ　　　 報酬・給与等</t>
  </si>
  <si>
    <t>ﾛ＋ﾊ</t>
  </si>
  <si>
    <t>ﾆ＋ﾎ</t>
  </si>
  <si>
    <t>労 働 保 険 料 等 算 定 基 礎 賃 金 報 告 書</t>
  </si>
  <si>
    <t>給付基礎日額</t>
  </si>
  <si>
    <t>(算定基礎調査用）</t>
  </si>
  <si>
    <t>年　度</t>
  </si>
  <si>
    <t>業種名</t>
  </si>
  <si>
    <t>電話番号</t>
  </si>
  <si>
    <t>―　　　　　　　　―</t>
  </si>
  <si>
    <t>末尾０</t>
  </si>
  <si>
    <t>氏名</t>
  </si>
  <si>
    <t>５月</t>
  </si>
  <si>
    <t>６月</t>
  </si>
  <si>
    <t>賞与１</t>
  </si>
  <si>
    <t>合計</t>
  </si>
  <si>
    <t>労働者性</t>
  </si>
  <si>
    <t>出向</t>
  </si>
  <si>
    <t>※※算定基礎調査の実施時に、この表も印刷して持参してください※※</t>
  </si>
  <si>
    <t>具体的な業種内容（取り扱う製品名、素材、作業工程、機器等含む）</t>
  </si>
  <si>
    <t>商業登記簿謄本の目的欄のうち主な事業（法人の場合）
個人事業の開業・廃業等届出書の事業の概要欄（個人事業主の場合）</t>
  </si>
  <si>
    <t>令和</t>
  </si>
  <si>
    <t>末尾０ (電算用）</t>
  </si>
  <si>
    <t>【１】</t>
  </si>
  <si>
    <t>【２】</t>
  </si>
  <si>
    <t>【Ａ】</t>
  </si>
  <si>
    <t>【３】</t>
  </si>
  <si>
    <t>【Ｂ】</t>
  </si>
  <si>
    <t>【１】列：代表者・役員・正社員・臨時・パート・アルバイト等すべての人員の月ごとの人数・支給総額（諸控除前の額）を記入後、合計してください。</t>
  </si>
  <si>
    <t>人員小計欄（⑤～⑨）：賞与を除く４月から３月までの人数合計を記入してください。</t>
  </si>
  <si>
    <t>【２】列：保険料の対象とならない人員・賃金等について月ごとに記入後、合計してください。</t>
  </si>
  <si>
    <t>【３】列：Ａに計上した労災保険の対象となる賃金のうち、雇用保険料の対象とならない賃金があれば記入してください。</t>
  </si>
  <si>
    <t>　　　　「【Ａ】のうち雇用保険料の対象とならない者」とは週２０時間未満の勤務であるなど、雇用保険被保険者に該当しない者を指します。</t>
  </si>
  <si>
    <t>　　　　年　　　月　　　日</t>
  </si>
  <si>
    <t>Ａのうち雇用保険の被保険者とならない者の賃金</t>
  </si>
  <si>
    <t>労災保険料
対象賃金
【１】－【２】</t>
  </si>
  <si>
    <t>雇用保険料
対象賃金
【Ａ】－【３】</t>
  </si>
  <si>
    <t>ハ</t>
  </si>
  <si>
    <t>ホ</t>
  </si>
  <si>
    <t>前期　小計</t>
  </si>
  <si>
    <t>後期　小計</t>
  </si>
  <si>
    <t>千円</t>
  </si>
  <si>
    <t>③</t>
  </si>
  <si>
    <r>
      <rPr>
        <b/>
        <sz val="16"/>
        <rFont val="ＭＳ Ｐゴシック"/>
        <family val="3"/>
      </rPr>
      <t>C</t>
    </r>
    <r>
      <rPr>
        <sz val="16"/>
        <rFont val="ＭＳ Ｐゴシック"/>
        <family val="3"/>
      </rPr>
      <t>　</t>
    </r>
    <r>
      <rPr>
        <sz val="11"/>
        <rFont val="ＭＳ Ｐゴシック"/>
        <family val="3"/>
      </rPr>
      <t>労災保険特別加入者（調査対象年度に該当者あれば記入）</t>
    </r>
  </si>
  <si>
    <t>　　　　　「e通年」については、「a前期」＋「b後期」の合計後に千円未満切り捨てしてください。</t>
  </si>
  <si>
    <t>【B】列：「f通年」については、「c前期」＋「d後期」の合計後に千円未満切り捨てしてください。</t>
  </si>
  <si>
    <t>①</t>
  </si>
  <si>
    <t>②</t>
  </si>
  <si>
    <t>【Ａ】列：【１】－【２】の金額を月ごとに記入後、小計した金額の千円未満切り捨てた額をそれぞれ【Ａ】列「a'前期」「b'後期」行に記入してください。</t>
  </si>
  <si>
    <t>備　考</t>
  </si>
  <si>
    <t>千円</t>
  </si>
  <si>
    <t>賞与４</t>
  </si>
  <si>
    <t>賞与２</t>
  </si>
  <si>
    <t>賞与３</t>
  </si>
  <si>
    <t>賞与５</t>
  </si>
  <si>
    <t>賞与６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</si>
</sst>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###&quot;人&quot;"/>
    <numFmt numFmtId="178" formatCode="#,##0_);[Red]\(#,##0\)"/>
    <numFmt numFmtId="179" formatCode="###########&quot;千&quot;&quot;円&quot;"/>
    <numFmt numFmtId="180" formatCode="##,###,###,###&quot;千&quot;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_ "/>
    <numFmt numFmtId="185" formatCode="[$]ggge&quot;年&quot;m&quot;月&quot;d&quot;日&quot;;@"/>
    <numFmt numFmtId="186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6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b/>
      <sz val="18"/>
      <color indexed="10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b/>
      <sz val="8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游ゴシック"/>
      <family val="3"/>
    </font>
    <font>
      <b/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thin"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/>
      <bottom/>
    </border>
    <border>
      <left style="double"/>
      <right/>
      <top/>
      <bottom style="thin"/>
    </border>
    <border diagonalUp="1">
      <left style="thin"/>
      <right style="thin"/>
      <top/>
      <bottom style="thin"/>
      <diagonal style="thin"/>
    </border>
    <border diagonalUp="1">
      <left style="thin"/>
      <right style="medium"/>
      <top/>
      <bottom style="thin"/>
      <diagonal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medium"/>
      <top style="thin"/>
      <bottom/>
      <diagonal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double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 diagonalUp="1">
      <left style="thin"/>
      <right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 style="thin"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medium"/>
      <top/>
      <bottom style="thin"/>
      <diagonal style="thin"/>
    </border>
    <border>
      <left style="double"/>
      <right/>
      <top/>
      <bottom/>
    </border>
    <border>
      <left style="thin"/>
      <right style="double"/>
      <top>
        <color indexed="63"/>
      </top>
      <bottom style="thin"/>
    </border>
    <border>
      <left style="double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55" fillId="31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76" fontId="0" fillId="0" borderId="28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31" xfId="0" applyFont="1" applyBorder="1" applyAlignment="1" applyProtection="1">
      <alignment horizontal="left" vertical="top"/>
      <protection locked="0"/>
    </xf>
    <xf numFmtId="0" fontId="4" fillId="0" borderId="32" xfId="0" applyFont="1" applyBorder="1" applyAlignment="1" applyProtection="1">
      <alignment horizontal="left" vertical="top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right"/>
    </xf>
    <xf numFmtId="180" fontId="0" fillId="0" borderId="18" xfId="60" applyNumberFormat="1" applyBorder="1" applyAlignment="1">
      <alignment/>
      <protection/>
    </xf>
    <xf numFmtId="180" fontId="0" fillId="0" borderId="19" xfId="60" applyNumberFormat="1" applyBorder="1" applyAlignment="1">
      <alignment/>
      <protection/>
    </xf>
    <xf numFmtId="0" fontId="14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7" fillId="0" borderId="0" xfId="60" applyFont="1">
      <alignment vertical="center"/>
      <protection/>
    </xf>
    <xf numFmtId="0" fontId="6" fillId="0" borderId="0" xfId="60" applyFont="1" applyAlignment="1">
      <alignment vertical="center" wrapText="1"/>
      <protection/>
    </xf>
    <xf numFmtId="0" fontId="0" fillId="0" borderId="34" xfId="60" applyBorder="1" applyAlignment="1">
      <alignment horizontal="left" vertical="top"/>
      <protection/>
    </xf>
    <xf numFmtId="0" fontId="0" fillId="0" borderId="0" xfId="60" applyAlignment="1">
      <alignment horizontal="left" vertical="top"/>
      <protection/>
    </xf>
    <xf numFmtId="0" fontId="0" fillId="0" borderId="20" xfId="60" applyBorder="1" applyAlignment="1">
      <alignment horizontal="left" vertical="top"/>
      <protection/>
    </xf>
    <xf numFmtId="0" fontId="0" fillId="0" borderId="22" xfId="60" applyBorder="1" applyAlignment="1">
      <alignment horizontal="left" vertical="top"/>
      <protection/>
    </xf>
    <xf numFmtId="0" fontId="0" fillId="0" borderId="0" xfId="60" applyAlignment="1">
      <alignment horizontal="center" vertical="top" wrapText="1"/>
      <protection/>
    </xf>
    <xf numFmtId="0" fontId="0" fillId="0" borderId="0" xfId="60" applyAlignment="1">
      <alignment vertical="top" wrapText="1"/>
      <protection/>
    </xf>
    <xf numFmtId="0" fontId="0" fillId="0" borderId="20" xfId="60" applyBorder="1" applyAlignment="1">
      <alignment horizontal="center" vertical="center"/>
      <protection/>
    </xf>
    <xf numFmtId="0" fontId="0" fillId="0" borderId="35" xfId="60" applyBorder="1" applyAlignment="1">
      <alignment horizontal="center" vertical="center"/>
      <protection/>
    </xf>
    <xf numFmtId="0" fontId="0" fillId="0" borderId="26" xfId="60" applyBorder="1" applyAlignment="1">
      <alignment horizontal="center" vertical="top" wrapText="1"/>
      <protection/>
    </xf>
    <xf numFmtId="0" fontId="0" fillId="0" borderId="32" xfId="60" applyBorder="1" applyAlignment="1">
      <alignment horizontal="center" vertical="top" wrapText="1"/>
      <protection/>
    </xf>
    <xf numFmtId="0" fontId="0" fillId="0" borderId="25" xfId="60" applyBorder="1" applyAlignment="1">
      <alignment horizontal="center" vertical="top" wrapText="1"/>
      <protection/>
    </xf>
    <xf numFmtId="0" fontId="0" fillId="0" borderId="36" xfId="60" applyBorder="1" applyAlignment="1">
      <alignment horizontal="left" vertical="top" wrapText="1"/>
      <protection/>
    </xf>
    <xf numFmtId="0" fontId="0" fillId="0" borderId="32" xfId="60" applyBorder="1" applyAlignment="1">
      <alignment horizontal="left" vertical="top" wrapText="1"/>
      <protection/>
    </xf>
    <xf numFmtId="0" fontId="0" fillId="0" borderId="25" xfId="60" applyBorder="1" applyAlignment="1">
      <alignment horizontal="left" vertical="top" wrapText="1"/>
      <protection/>
    </xf>
    <xf numFmtId="0" fontId="7" fillId="0" borderId="0" xfId="60" applyFont="1" applyAlignment="1">
      <alignment vertical="top" wrapText="1"/>
      <protection/>
    </xf>
    <xf numFmtId="0" fontId="7" fillId="0" borderId="25" xfId="60" applyFont="1" applyBorder="1" applyAlignment="1">
      <alignment horizontal="center" vertical="center"/>
      <protection/>
    </xf>
    <xf numFmtId="0" fontId="0" fillId="0" borderId="26" xfId="60" applyBorder="1">
      <alignment vertical="center"/>
      <protection/>
    </xf>
    <xf numFmtId="0" fontId="0" fillId="0" borderId="25" xfId="60" applyBorder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0" xfId="60" applyFont="1" applyAlignment="1">
      <alignment horizontal="right" vertical="center"/>
      <protection/>
    </xf>
    <xf numFmtId="0" fontId="0" fillId="0" borderId="39" xfId="60" applyBorder="1" applyAlignment="1">
      <alignment horizontal="center" vertical="center"/>
      <protection/>
    </xf>
    <xf numFmtId="0" fontId="7" fillId="0" borderId="17" xfId="60" applyFont="1" applyBorder="1" applyAlignment="1">
      <alignment horizontal="right" vertical="center"/>
      <protection/>
    </xf>
    <xf numFmtId="0" fontId="7" fillId="0" borderId="39" xfId="60" applyFont="1" applyBorder="1">
      <alignment vertical="center"/>
      <protection/>
    </xf>
    <xf numFmtId="0" fontId="7" fillId="0" borderId="39" xfId="60" applyFont="1" applyBorder="1" applyAlignment="1">
      <alignment horizontal="right" vertical="center"/>
      <protection/>
    </xf>
    <xf numFmtId="0" fontId="7" fillId="0" borderId="40" xfId="60" applyFont="1" applyBorder="1" applyAlignment="1">
      <alignment horizontal="right" vertical="center"/>
      <protection/>
    </xf>
    <xf numFmtId="0" fontId="0" fillId="0" borderId="0" xfId="60" applyAlignment="1">
      <alignment horizontal="right"/>
      <protection/>
    </xf>
    <xf numFmtId="0" fontId="56" fillId="0" borderId="41" xfId="0" applyFont="1" applyBorder="1" applyAlignment="1">
      <alignment vertical="center"/>
    </xf>
    <xf numFmtId="3" fontId="56" fillId="0" borderId="42" xfId="0" applyNumberFormat="1" applyFont="1" applyBorder="1" applyAlignment="1">
      <alignment vertical="center"/>
    </xf>
    <xf numFmtId="3" fontId="56" fillId="0" borderId="0" xfId="0" applyNumberFormat="1" applyFont="1" applyAlignment="1">
      <alignment vertical="center"/>
    </xf>
    <xf numFmtId="0" fontId="7" fillId="0" borderId="12" xfId="60" applyFont="1" applyBorder="1" applyAlignment="1">
      <alignment horizontal="right"/>
      <protection/>
    </xf>
    <xf numFmtId="0" fontId="56" fillId="0" borderId="4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12" xfId="60" applyBorder="1" applyAlignment="1">
      <alignment horizontal="right"/>
      <protection/>
    </xf>
    <xf numFmtId="0" fontId="0" fillId="0" borderId="41" xfId="60" applyBorder="1" applyAlignment="1">
      <alignment horizontal="right"/>
      <protection/>
    </xf>
    <xf numFmtId="176" fontId="0" fillId="0" borderId="42" xfId="60" applyNumberFormat="1" applyBorder="1" applyAlignment="1">
      <alignment horizontal="right"/>
      <protection/>
    </xf>
    <xf numFmtId="176" fontId="0" fillId="0" borderId="0" xfId="60" applyNumberFormat="1" applyAlignment="1">
      <alignment horizontal="right"/>
      <protection/>
    </xf>
    <xf numFmtId="0" fontId="5" fillId="0" borderId="0" xfId="60" applyFont="1" applyAlignment="1">
      <alignment vertical="top" wrapText="1"/>
      <protection/>
    </xf>
    <xf numFmtId="0" fontId="0" fillId="0" borderId="43" xfId="60" applyBorder="1" applyAlignment="1">
      <alignment horizontal="right"/>
      <protection/>
    </xf>
    <xf numFmtId="176" fontId="0" fillId="0" borderId="44" xfId="60" applyNumberFormat="1" applyBorder="1" applyAlignment="1">
      <alignment horizontal="right"/>
      <protection/>
    </xf>
    <xf numFmtId="0" fontId="56" fillId="0" borderId="0" xfId="0" applyFont="1" applyAlignment="1">
      <alignment horizontal="center" vertical="center"/>
    </xf>
    <xf numFmtId="0" fontId="0" fillId="0" borderId="18" xfId="60" applyBorder="1" applyAlignment="1">
      <alignment vertical="top"/>
      <protection/>
    </xf>
    <xf numFmtId="0" fontId="0" fillId="0" borderId="45" xfId="60" applyBorder="1" applyAlignment="1">
      <alignment vertical="top"/>
      <protection/>
    </xf>
    <xf numFmtId="176" fontId="6" fillId="0" borderId="46" xfId="60" applyNumberFormat="1" applyFont="1" applyBorder="1" applyAlignment="1">
      <alignment horizontal="right"/>
      <protection/>
    </xf>
    <xf numFmtId="180" fontId="0" fillId="0" borderId="0" xfId="60" applyNumberFormat="1" applyAlignment="1">
      <alignment/>
      <protection/>
    </xf>
    <xf numFmtId="0" fontId="0" fillId="0" borderId="20" xfId="60" applyBorder="1">
      <alignment vertical="center"/>
      <protection/>
    </xf>
    <xf numFmtId="0" fontId="0" fillId="0" borderId="0" xfId="60" applyAlignment="1">
      <alignment vertical="top"/>
      <protection/>
    </xf>
    <xf numFmtId="0" fontId="0" fillId="0" borderId="35" xfId="60" applyBorder="1" applyAlignment="1">
      <alignment vertical="top"/>
      <protection/>
    </xf>
    <xf numFmtId="176" fontId="7" fillId="0" borderId="47" xfId="60" applyNumberFormat="1" applyFont="1" applyBorder="1" applyAlignment="1">
      <alignment horizontal="center" vertical="center"/>
      <protection/>
    </xf>
    <xf numFmtId="180" fontId="0" fillId="0" borderId="21" xfId="60" applyNumberFormat="1" applyBorder="1" applyAlignment="1">
      <alignment/>
      <protection/>
    </xf>
    <xf numFmtId="0" fontId="0" fillId="0" borderId="48" xfId="60" applyBorder="1" applyAlignment="1">
      <alignment horizontal="left" vertical="top"/>
      <protection/>
    </xf>
    <xf numFmtId="0" fontId="5" fillId="0" borderId="48" xfId="60" applyFont="1" applyBorder="1">
      <alignment vertical="center"/>
      <protection/>
    </xf>
    <xf numFmtId="0" fontId="5" fillId="0" borderId="48" xfId="60" applyFont="1" applyBorder="1" applyAlignment="1">
      <alignment horizontal="left" vertical="top"/>
      <protection/>
    </xf>
    <xf numFmtId="0" fontId="5" fillId="0" borderId="0" xfId="60" applyFont="1">
      <alignment vertical="center"/>
      <protection/>
    </xf>
    <xf numFmtId="0" fontId="0" fillId="0" borderId="48" xfId="60" applyBorder="1" applyAlignment="1">
      <alignment vertical="top"/>
      <protection/>
    </xf>
    <xf numFmtId="0" fontId="0" fillId="0" borderId="35" xfId="60" applyBorder="1" applyAlignment="1">
      <alignment horizontal="left"/>
      <protection/>
    </xf>
    <xf numFmtId="0" fontId="0" fillId="0" borderId="48" xfId="60" applyBorder="1">
      <alignment vertical="center"/>
      <protection/>
    </xf>
    <xf numFmtId="0" fontId="0" fillId="0" borderId="49" xfId="60" applyBorder="1" applyAlignment="1">
      <alignment vertical="top"/>
      <protection/>
    </xf>
    <xf numFmtId="0" fontId="7" fillId="0" borderId="50" xfId="60" applyFont="1" applyBorder="1" applyAlignment="1">
      <alignment horizontal="left"/>
      <protection/>
    </xf>
    <xf numFmtId="0" fontId="0" fillId="0" borderId="49" xfId="60" applyBorder="1">
      <alignment vertical="center"/>
      <protection/>
    </xf>
    <xf numFmtId="0" fontId="7" fillId="0" borderId="13" xfId="60" applyFont="1" applyBorder="1" applyAlignment="1">
      <alignment horizontal="left" vertical="center"/>
      <protection/>
    </xf>
    <xf numFmtId="178" fontId="7" fillId="0" borderId="47" xfId="60" applyNumberFormat="1" applyFont="1" applyBorder="1" applyAlignment="1">
      <alignment horizontal="center" vertical="center"/>
      <protection/>
    </xf>
    <xf numFmtId="0" fontId="0" fillId="0" borderId="13" xfId="60" applyBorder="1" applyAlignment="1">
      <alignment vertical="top"/>
      <protection/>
    </xf>
    <xf numFmtId="0" fontId="7" fillId="0" borderId="50" xfId="60" applyFont="1" applyBorder="1" applyAlignment="1">
      <alignment horizontal="left" vertical="center"/>
      <protection/>
    </xf>
    <xf numFmtId="0" fontId="7" fillId="0" borderId="47" xfId="60" applyFont="1" applyBorder="1" applyAlignment="1">
      <alignment horizontal="center" vertical="center"/>
      <protection/>
    </xf>
    <xf numFmtId="180" fontId="7" fillId="0" borderId="13" xfId="60" applyNumberFormat="1" applyFont="1" applyBorder="1" applyAlignment="1">
      <alignment/>
      <protection/>
    </xf>
    <xf numFmtId="180" fontId="7" fillId="0" borderId="23" xfId="60" applyNumberFormat="1" applyFont="1" applyBorder="1" applyAlignment="1">
      <alignment/>
      <protection/>
    </xf>
    <xf numFmtId="180" fontId="7" fillId="0" borderId="0" xfId="60" applyNumberFormat="1" applyFont="1" applyAlignment="1">
      <alignment horizontal="right"/>
      <protection/>
    </xf>
    <xf numFmtId="0" fontId="7" fillId="0" borderId="20" xfId="60" applyFont="1" applyBorder="1">
      <alignment vertical="center"/>
      <protection/>
    </xf>
    <xf numFmtId="0" fontId="0" fillId="0" borderId="12" xfId="0" applyBorder="1" applyAlignment="1">
      <alignment vertical="center"/>
    </xf>
    <xf numFmtId="0" fontId="0" fillId="32" borderId="12" xfId="60" applyFill="1" applyBorder="1">
      <alignment vertical="center"/>
      <protection/>
    </xf>
    <xf numFmtId="3" fontId="0" fillId="32" borderId="12" xfId="0" applyNumberFormat="1" applyFont="1" applyFill="1" applyBorder="1" applyAlignment="1">
      <alignment vertical="center"/>
    </xf>
    <xf numFmtId="176" fontId="6" fillId="0" borderId="51" xfId="60" applyNumberFormat="1" applyFont="1" applyBorder="1" applyAlignment="1">
      <alignment horizontal="right"/>
      <protection/>
    </xf>
    <xf numFmtId="176" fontId="7" fillId="0" borderId="23" xfId="60" applyNumberFormat="1" applyFont="1" applyBorder="1" applyAlignment="1">
      <alignment horizontal="center" vertical="center"/>
      <protection/>
    </xf>
    <xf numFmtId="0" fontId="0" fillId="0" borderId="17" xfId="60" applyBorder="1" applyAlignment="1">
      <alignment vertical="top"/>
      <protection/>
    </xf>
    <xf numFmtId="3" fontId="0" fillId="32" borderId="12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32" borderId="52" xfId="60" applyNumberFormat="1" applyFill="1" applyBorder="1">
      <alignment vertical="center"/>
      <protection/>
    </xf>
    <xf numFmtId="3" fontId="0" fillId="32" borderId="53" xfId="60" applyNumberFormat="1" applyFill="1" applyBorder="1">
      <alignment vertical="center"/>
      <protection/>
    </xf>
    <xf numFmtId="3" fontId="0" fillId="32" borderId="12" xfId="60" applyNumberFormat="1" applyFill="1" applyBorder="1" applyAlignment="1">
      <alignment horizontal="right" vertical="center"/>
      <protection/>
    </xf>
    <xf numFmtId="3" fontId="0" fillId="32" borderId="39" xfId="60" applyNumberFormat="1" applyFill="1" applyBorder="1" applyAlignment="1">
      <alignment horizontal="right" vertical="center"/>
      <protection/>
    </xf>
    <xf numFmtId="0" fontId="0" fillId="0" borderId="54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45" xfId="0" applyFont="1" applyBorder="1" applyAlignment="1" applyProtection="1">
      <alignment horizontal="left" vertical="top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top"/>
      <protection locked="0"/>
    </xf>
    <xf numFmtId="0" fontId="0" fillId="0" borderId="32" xfId="0" applyFont="1" applyBorder="1" applyAlignment="1" applyProtection="1">
      <alignment horizontal="left" vertical="top"/>
      <protection locked="0"/>
    </xf>
    <xf numFmtId="0" fontId="0" fillId="0" borderId="25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34" xfId="60" applyBorder="1" applyAlignment="1">
      <alignment horizontal="center" vertical="center"/>
      <protection/>
    </xf>
    <xf numFmtId="0" fontId="0" fillId="0" borderId="57" xfId="60" applyBorder="1" applyAlignment="1">
      <alignment horizontal="center" vertical="center"/>
      <protection/>
    </xf>
    <xf numFmtId="184" fontId="0" fillId="0" borderId="58" xfId="60" applyNumberFormat="1" applyBorder="1" applyAlignment="1">
      <alignment horizontal="left" vertical="top" wrapText="1"/>
      <protection/>
    </xf>
    <xf numFmtId="184" fontId="0" fillId="0" borderId="57" xfId="60" applyNumberFormat="1" applyBorder="1" applyAlignment="1">
      <alignment horizontal="left" vertical="top" wrapText="1"/>
      <protection/>
    </xf>
    <xf numFmtId="0" fontId="0" fillId="0" borderId="59" xfId="60" applyBorder="1" applyAlignment="1">
      <alignment horizontal="left" vertical="top" wrapText="1"/>
      <protection/>
    </xf>
    <xf numFmtId="0" fontId="0" fillId="0" borderId="58" xfId="60" applyBorder="1" applyAlignment="1">
      <alignment horizontal="left" vertical="top" wrapText="1"/>
      <protection/>
    </xf>
    <xf numFmtId="0" fontId="0" fillId="0" borderId="57" xfId="60" applyBorder="1" applyAlignment="1">
      <alignment horizontal="left" vertical="top" wrapText="1"/>
      <protection/>
    </xf>
    <xf numFmtId="0" fontId="12" fillId="0" borderId="60" xfId="60" applyFont="1" applyBorder="1" applyAlignment="1">
      <alignment horizontal="left" vertical="top" wrapText="1"/>
      <protection/>
    </xf>
    <xf numFmtId="0" fontId="12" fillId="0" borderId="61" xfId="60" applyFont="1" applyBorder="1" applyAlignment="1">
      <alignment horizontal="left" vertical="top" wrapText="1"/>
      <protection/>
    </xf>
    <xf numFmtId="0" fontId="0" fillId="0" borderId="62" xfId="60" applyBorder="1" applyAlignment="1">
      <alignment horizontal="left" vertical="top" wrapText="1"/>
      <protection/>
    </xf>
    <xf numFmtId="0" fontId="13" fillId="0" borderId="63" xfId="60" applyFont="1" applyBorder="1" applyAlignment="1">
      <alignment horizontal="left" vertical="top" wrapText="1"/>
      <protection/>
    </xf>
    <xf numFmtId="0" fontId="13" fillId="0" borderId="64" xfId="60" applyFont="1" applyBorder="1" applyAlignment="1">
      <alignment horizontal="left" vertical="top" wrapText="1"/>
      <protection/>
    </xf>
    <xf numFmtId="0" fontId="0" fillId="0" borderId="65" xfId="60" applyBorder="1" applyAlignment="1">
      <alignment horizontal="center" vertical="top" wrapText="1"/>
      <protection/>
    </xf>
    <xf numFmtId="0" fontId="0" fillId="0" borderId="66" xfId="60" applyBorder="1" applyAlignment="1">
      <alignment horizontal="center" vertical="top" wrapText="1"/>
      <protection/>
    </xf>
    <xf numFmtId="0" fontId="0" fillId="0" borderId="67" xfId="60" applyBorder="1" applyAlignment="1">
      <alignment horizontal="center" vertical="top" wrapText="1"/>
      <protection/>
    </xf>
    <xf numFmtId="0" fontId="0" fillId="0" borderId="68" xfId="60" applyBorder="1" applyAlignment="1">
      <alignment horizontal="center" vertical="top" wrapText="1"/>
      <protection/>
    </xf>
    <xf numFmtId="0" fontId="0" fillId="0" borderId="69" xfId="60" applyBorder="1" applyAlignment="1">
      <alignment horizontal="center" vertical="top" wrapText="1"/>
      <protection/>
    </xf>
    <xf numFmtId="0" fontId="0" fillId="0" borderId="70" xfId="60" applyBorder="1" applyAlignment="1">
      <alignment horizontal="center" vertical="top" wrapText="1"/>
      <protection/>
    </xf>
    <xf numFmtId="0" fontId="0" fillId="0" borderId="20" xfId="60" applyBorder="1" applyAlignment="1">
      <alignment horizontal="right" vertical="center"/>
      <protection/>
    </xf>
    <xf numFmtId="0" fontId="0" fillId="0" borderId="35" xfId="60" applyBorder="1" applyAlignment="1">
      <alignment horizontal="right" vertical="center"/>
      <protection/>
    </xf>
    <xf numFmtId="0" fontId="0" fillId="0" borderId="0" xfId="60" applyAlignment="1">
      <alignment horizontal="left" vertical="top" wrapText="1"/>
      <protection/>
    </xf>
    <xf numFmtId="0" fontId="0" fillId="0" borderId="35" xfId="60" applyBorder="1" applyAlignment="1">
      <alignment horizontal="left" vertical="top" wrapText="1"/>
      <protection/>
    </xf>
    <xf numFmtId="0" fontId="0" fillId="0" borderId="48" xfId="60" applyBorder="1" applyAlignment="1">
      <alignment horizontal="center" vertical="top" wrapText="1"/>
      <protection/>
    </xf>
    <xf numFmtId="0" fontId="0" fillId="0" borderId="0" xfId="60" applyAlignment="1">
      <alignment horizontal="center" vertical="top" wrapText="1"/>
      <protection/>
    </xf>
    <xf numFmtId="0" fontId="0" fillId="0" borderId="35" xfId="60" applyBorder="1" applyAlignment="1">
      <alignment horizontal="center" vertical="top" wrapText="1"/>
      <protection/>
    </xf>
    <xf numFmtId="0" fontId="0" fillId="0" borderId="71" xfId="60" applyBorder="1" applyAlignment="1">
      <alignment horizontal="center" vertical="top" wrapText="1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35" xfId="60" applyFont="1" applyBorder="1" applyAlignment="1">
      <alignment horizontal="center" vertical="center" wrapText="1"/>
      <protection/>
    </xf>
    <xf numFmtId="0" fontId="3" fillId="0" borderId="61" xfId="60" applyFont="1" applyBorder="1" applyAlignment="1">
      <alignment horizontal="center" vertical="top" wrapText="1"/>
      <protection/>
    </xf>
    <xf numFmtId="0" fontId="3" fillId="0" borderId="72" xfId="60" applyFont="1" applyBorder="1" applyAlignment="1">
      <alignment horizontal="center" vertical="top" wrapText="1"/>
      <protection/>
    </xf>
    <xf numFmtId="0" fontId="3" fillId="0" borderId="64" xfId="60" applyFont="1" applyBorder="1" applyAlignment="1">
      <alignment horizontal="center" vertical="top" wrapText="1"/>
      <protection/>
    </xf>
    <xf numFmtId="0" fontId="3" fillId="0" borderId="11" xfId="60" applyFont="1" applyBorder="1" applyAlignment="1">
      <alignment horizontal="center" vertical="top" wrapText="1"/>
      <protection/>
    </xf>
    <xf numFmtId="0" fontId="5" fillId="0" borderId="32" xfId="60" applyFont="1" applyBorder="1" applyAlignment="1">
      <alignment horizontal="center" vertical="center" wrapText="1"/>
      <protection/>
    </xf>
    <xf numFmtId="0" fontId="5" fillId="0" borderId="25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left" vertical="center"/>
      <protection/>
    </xf>
    <xf numFmtId="0" fontId="7" fillId="0" borderId="18" xfId="60" applyFont="1" applyBorder="1" applyAlignment="1">
      <alignment horizontal="left" vertical="center"/>
      <protection/>
    </xf>
    <xf numFmtId="0" fontId="7" fillId="0" borderId="45" xfId="60" applyFont="1" applyBorder="1" applyAlignment="1">
      <alignment horizontal="left" vertical="center"/>
      <protection/>
    </xf>
    <xf numFmtId="0" fontId="7" fillId="0" borderId="73" xfId="60" applyFont="1" applyBorder="1" applyAlignment="1">
      <alignment horizontal="left" vertical="center"/>
      <protection/>
    </xf>
    <xf numFmtId="0" fontId="0" fillId="0" borderId="20" xfId="60" applyBorder="1" applyAlignment="1">
      <alignment horizontal="left" vertical="center"/>
      <protection/>
    </xf>
    <xf numFmtId="0" fontId="0" fillId="0" borderId="35" xfId="60" applyBorder="1" applyAlignment="1">
      <alignment horizontal="left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0" fillId="0" borderId="31" xfId="60" applyBorder="1" applyAlignment="1">
      <alignment horizontal="left" vertical="center"/>
      <protection/>
    </xf>
    <xf numFmtId="0" fontId="0" fillId="0" borderId="25" xfId="60" applyBorder="1" applyAlignment="1">
      <alignment horizontal="left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54" xfId="60" applyFont="1" applyBorder="1">
      <alignment vertical="center"/>
      <protection/>
    </xf>
    <xf numFmtId="0" fontId="7" fillId="0" borderId="45" xfId="60" applyFont="1" applyBorder="1">
      <alignment vertical="center"/>
      <protection/>
    </xf>
    <xf numFmtId="0" fontId="7" fillId="0" borderId="17" xfId="60" applyFont="1" applyBorder="1" applyAlignment="1">
      <alignment horizontal="right" vertical="center"/>
      <protection/>
    </xf>
    <xf numFmtId="0" fontId="7" fillId="0" borderId="45" xfId="60" applyFont="1" applyBorder="1" applyAlignment="1">
      <alignment horizontal="right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49" fontId="7" fillId="0" borderId="31" xfId="60" applyNumberFormat="1" applyFont="1" applyBorder="1" applyAlignment="1">
      <alignment horizontal="right"/>
      <protection/>
    </xf>
    <xf numFmtId="0" fontId="7" fillId="0" borderId="25" xfId="60" applyFont="1" applyBorder="1" applyAlignment="1">
      <alignment horizontal="right"/>
      <protection/>
    </xf>
    <xf numFmtId="3" fontId="0" fillId="0" borderId="26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7" fillId="0" borderId="74" xfId="60" applyFont="1" applyBorder="1" applyAlignment="1">
      <alignment horizontal="right"/>
      <protection/>
    </xf>
    <xf numFmtId="0" fontId="7" fillId="0" borderId="24" xfId="60" applyFont="1" applyBorder="1" applyAlignment="1">
      <alignment horizontal="right"/>
      <protection/>
    </xf>
    <xf numFmtId="0" fontId="7" fillId="0" borderId="56" xfId="60" applyFont="1" applyBorder="1" applyAlignment="1">
      <alignment horizontal="center" vertical="center" textRotation="255"/>
      <protection/>
    </xf>
    <xf numFmtId="0" fontId="7" fillId="0" borderId="75" xfId="60" applyFont="1" applyBorder="1" applyAlignment="1">
      <alignment horizontal="center" vertical="center" textRotation="255"/>
      <protection/>
    </xf>
    <xf numFmtId="0" fontId="7" fillId="0" borderId="76" xfId="60" applyFont="1" applyBorder="1" applyAlignment="1">
      <alignment horizontal="center" vertical="center" textRotation="255"/>
      <protection/>
    </xf>
    <xf numFmtId="3" fontId="0" fillId="0" borderId="27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7" fillId="0" borderId="54" xfId="60" applyFont="1" applyBorder="1" applyAlignment="1">
      <alignment horizontal="left" vertical="center"/>
      <protection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5" fillId="32" borderId="74" xfId="60" applyFont="1" applyFill="1" applyBorder="1" applyAlignment="1">
      <alignment horizontal="center" vertical="center" shrinkToFit="1"/>
      <protection/>
    </xf>
    <xf numFmtId="0" fontId="5" fillId="32" borderId="24" xfId="60" applyFont="1" applyFill="1" applyBorder="1" applyAlignment="1">
      <alignment horizontal="center" vertical="center" shrinkToFit="1"/>
      <protection/>
    </xf>
    <xf numFmtId="3" fontId="0" fillId="32" borderId="27" xfId="60" applyNumberFormat="1" applyFill="1" applyBorder="1">
      <alignment vertical="center"/>
      <protection/>
    </xf>
    <xf numFmtId="0" fontId="0" fillId="32" borderId="24" xfId="60" applyFill="1" applyBorder="1">
      <alignment vertical="center"/>
      <protection/>
    </xf>
    <xf numFmtId="0" fontId="56" fillId="0" borderId="43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0" fillId="0" borderId="0" xfId="60" applyAlignment="1">
      <alignment horizontal="right"/>
      <protection/>
    </xf>
    <xf numFmtId="0" fontId="7" fillId="0" borderId="31" xfId="60" applyFont="1" applyBorder="1" applyAlignment="1">
      <alignment horizontal="right"/>
      <protection/>
    </xf>
    <xf numFmtId="3" fontId="0" fillId="0" borderId="53" xfId="0" applyNumberFormat="1" applyBorder="1" applyAlignment="1">
      <alignment/>
    </xf>
    <xf numFmtId="3" fontId="0" fillId="0" borderId="72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7" fillId="0" borderId="77" xfId="60" applyFont="1" applyBorder="1" applyAlignment="1">
      <alignment horizontal="center" vertical="center" textRotation="255"/>
      <protection/>
    </xf>
    <xf numFmtId="0" fontId="0" fillId="0" borderId="20" xfId="60" applyBorder="1" applyAlignment="1">
      <alignment horizontal="center" vertical="center"/>
      <protection/>
    </xf>
    <xf numFmtId="0" fontId="0" fillId="0" borderId="35" xfId="60" applyBorder="1">
      <alignment vertical="center"/>
      <protection/>
    </xf>
    <xf numFmtId="0" fontId="0" fillId="0" borderId="20" xfId="60" applyBorder="1">
      <alignment vertical="center"/>
      <protection/>
    </xf>
    <xf numFmtId="0" fontId="0" fillId="0" borderId="22" xfId="60" applyBorder="1">
      <alignment vertical="center"/>
      <protection/>
    </xf>
    <xf numFmtId="0" fontId="0" fillId="0" borderId="50" xfId="60" applyBorder="1">
      <alignment vertical="center"/>
      <protection/>
    </xf>
    <xf numFmtId="0" fontId="0" fillId="0" borderId="12" xfId="60" applyBorder="1">
      <alignment vertical="center"/>
      <protection/>
    </xf>
    <xf numFmtId="3" fontId="0" fillId="0" borderId="12" xfId="60" applyNumberFormat="1" applyBorder="1">
      <alignment vertical="center"/>
      <protection/>
    </xf>
    <xf numFmtId="176" fontId="0" fillId="0" borderId="0" xfId="60" applyNumberFormat="1" applyAlignment="1">
      <alignment horizontal="right" vertical="center"/>
      <protection/>
    </xf>
    <xf numFmtId="176" fontId="0" fillId="0" borderId="13" xfId="60" applyNumberFormat="1" applyBorder="1" applyAlignment="1">
      <alignment horizontal="right" vertical="center"/>
      <protection/>
    </xf>
    <xf numFmtId="3" fontId="0" fillId="0" borderId="12" xfId="60" applyNumberFormat="1" applyBorder="1" applyAlignment="1">
      <alignment vertical="center"/>
      <protection/>
    </xf>
    <xf numFmtId="0" fontId="0" fillId="0" borderId="12" xfId="60" applyBorder="1" applyAlignment="1">
      <alignment vertical="center"/>
      <protection/>
    </xf>
    <xf numFmtId="0" fontId="0" fillId="0" borderId="12" xfId="60" applyBorder="1" applyAlignment="1">
      <alignment vertical="top"/>
      <protection/>
    </xf>
    <xf numFmtId="0" fontId="0" fillId="0" borderId="58" xfId="60" applyBorder="1" applyAlignment="1">
      <alignment horizontal="center" vertical="center"/>
      <protection/>
    </xf>
    <xf numFmtId="0" fontId="0" fillId="0" borderId="78" xfId="60" applyBorder="1" applyAlignment="1">
      <alignment horizontal="center" vertical="center"/>
      <protection/>
    </xf>
    <xf numFmtId="0" fontId="0" fillId="0" borderId="79" xfId="60" applyBorder="1" applyAlignment="1">
      <alignment horizontal="center" vertical="center"/>
      <protection/>
    </xf>
    <xf numFmtId="0" fontId="0" fillId="0" borderId="80" xfId="60" applyBorder="1" applyAlignment="1">
      <alignment horizontal="center" vertical="center"/>
      <protection/>
    </xf>
    <xf numFmtId="0" fontId="0" fillId="0" borderId="59" xfId="60" applyBorder="1" applyAlignment="1">
      <alignment horizontal="center" vertical="center"/>
      <protection/>
    </xf>
    <xf numFmtId="0" fontId="0" fillId="0" borderId="81" xfId="60" applyBorder="1" applyAlignment="1">
      <alignment horizontal="center" vertical="center"/>
      <protection/>
    </xf>
    <xf numFmtId="0" fontId="0" fillId="0" borderId="51" xfId="60" applyBorder="1" applyAlignment="1">
      <alignment horizontal="center" vertical="center"/>
      <protection/>
    </xf>
    <xf numFmtId="0" fontId="0" fillId="0" borderId="82" xfId="60" applyBorder="1" applyAlignment="1">
      <alignment horizontal="center" vertical="center"/>
      <protection/>
    </xf>
    <xf numFmtId="0" fontId="0" fillId="0" borderId="0" xfId="60" applyAlignment="1">
      <alignment horizontal="left"/>
      <protection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7" fillId="0" borderId="87" xfId="0" applyFont="1" applyBorder="1" applyAlignment="1">
      <alignment horizontal="right" vertical="center"/>
    </xf>
    <xf numFmtId="0" fontId="7" fillId="0" borderId="88" xfId="0" applyFont="1" applyBorder="1" applyAlignment="1">
      <alignment horizontal="right" vertical="center"/>
    </xf>
    <xf numFmtId="0" fontId="4" fillId="0" borderId="74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0" fillId="0" borderId="74" xfId="60" applyBorder="1" applyAlignment="1">
      <alignment horizontal="center" vertical="center"/>
      <protection/>
    </xf>
    <xf numFmtId="0" fontId="0" fillId="0" borderId="89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27" xfId="60" applyBorder="1" applyAlignment="1">
      <alignment horizontal="right" vertical="center"/>
      <protection/>
    </xf>
    <xf numFmtId="0" fontId="0" fillId="0" borderId="24" xfId="60" applyBorder="1" applyAlignment="1">
      <alignment horizontal="right" vertical="center"/>
      <protection/>
    </xf>
    <xf numFmtId="0" fontId="7" fillId="0" borderId="12" xfId="60" applyFont="1" applyBorder="1" applyAlignment="1">
      <alignment horizontal="right" vertical="center"/>
      <protection/>
    </xf>
    <xf numFmtId="0" fontId="7" fillId="0" borderId="27" xfId="60" applyFont="1" applyBorder="1" applyAlignment="1">
      <alignment horizontal="right" vertical="center"/>
      <protection/>
    </xf>
    <xf numFmtId="0" fontId="0" fillId="0" borderId="54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45" xfId="60" applyBorder="1" applyAlignment="1">
      <alignment horizontal="center" vertical="center"/>
      <protection/>
    </xf>
    <xf numFmtId="0" fontId="15" fillId="0" borderId="58" xfId="60" applyFont="1" applyBorder="1" applyAlignment="1">
      <alignment horizontal="center" vertical="center"/>
      <protection/>
    </xf>
    <xf numFmtId="0" fontId="15" fillId="0" borderId="51" xfId="60" applyFont="1" applyBorder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5" fillId="0" borderId="21" xfId="60" applyFont="1" applyBorder="1" applyAlignment="1">
      <alignment horizontal="center" vertical="center"/>
      <protection/>
    </xf>
    <xf numFmtId="0" fontId="15" fillId="0" borderId="13" xfId="60" applyFont="1" applyBorder="1" applyAlignment="1">
      <alignment horizontal="center" vertical="center"/>
      <protection/>
    </xf>
    <xf numFmtId="0" fontId="15" fillId="0" borderId="23" xfId="60" applyFont="1" applyBorder="1" applyAlignment="1">
      <alignment horizontal="center" vertical="center"/>
      <protection/>
    </xf>
    <xf numFmtId="0" fontId="0" fillId="0" borderId="90" xfId="60" applyBorder="1" applyAlignment="1">
      <alignment horizontal="center" vertical="center"/>
      <protection/>
    </xf>
    <xf numFmtId="0" fontId="0" fillId="0" borderId="91" xfId="60" applyBorder="1" applyAlignment="1">
      <alignment horizontal="center" vertical="center"/>
      <protection/>
    </xf>
    <xf numFmtId="0" fontId="0" fillId="0" borderId="92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50" xfId="60" applyBorder="1" applyAlignment="1">
      <alignment horizontal="center" vertical="center"/>
      <protection/>
    </xf>
    <xf numFmtId="0" fontId="57" fillId="0" borderId="93" xfId="60" applyFont="1" applyBorder="1" applyAlignment="1">
      <alignment horizontal="right" vertical="center"/>
      <protection/>
    </xf>
    <xf numFmtId="0" fontId="57" fillId="0" borderId="91" xfId="60" applyFont="1" applyBorder="1" applyAlignment="1">
      <alignment horizontal="right" vertical="center"/>
      <protection/>
    </xf>
    <xf numFmtId="0" fontId="57" fillId="0" borderId="49" xfId="60" applyFont="1" applyBorder="1" applyAlignment="1">
      <alignment horizontal="right" vertical="center"/>
      <protection/>
    </xf>
    <xf numFmtId="0" fontId="57" fillId="0" borderId="13" xfId="60" applyFont="1" applyBorder="1" applyAlignment="1">
      <alignment horizontal="right" vertical="center"/>
      <protection/>
    </xf>
    <xf numFmtId="0" fontId="3" fillId="0" borderId="94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3" fontId="0" fillId="0" borderId="17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361950</xdr:colOff>
      <xdr:row>7</xdr:row>
      <xdr:rowOff>123825</xdr:rowOff>
    </xdr:to>
    <xdr:sp>
      <xdr:nvSpPr>
        <xdr:cNvPr id="1" name="Line 18"/>
        <xdr:cNvSpPr>
          <a:spLocks/>
        </xdr:cNvSpPr>
      </xdr:nvSpPr>
      <xdr:spPr>
        <a:xfrm>
          <a:off x="0" y="180975"/>
          <a:ext cx="6477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19050</xdr:rowOff>
    </xdr:from>
    <xdr:to>
      <xdr:col>3</xdr:col>
      <xdr:colOff>0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>
          <a:off x="657225" y="3419475"/>
          <a:ext cx="4286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17</xdr:row>
      <xdr:rowOff>295275</xdr:rowOff>
    </xdr:to>
    <xdr:sp>
      <xdr:nvSpPr>
        <xdr:cNvPr id="3" name="Line 1"/>
        <xdr:cNvSpPr>
          <a:spLocks/>
        </xdr:cNvSpPr>
      </xdr:nvSpPr>
      <xdr:spPr>
        <a:xfrm>
          <a:off x="2324100" y="3400425"/>
          <a:ext cx="4286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17</xdr:row>
      <xdr:rowOff>295275</xdr:rowOff>
    </xdr:to>
    <xdr:sp>
      <xdr:nvSpPr>
        <xdr:cNvPr id="4" name="Line 1"/>
        <xdr:cNvSpPr>
          <a:spLocks/>
        </xdr:cNvSpPr>
      </xdr:nvSpPr>
      <xdr:spPr>
        <a:xfrm>
          <a:off x="3943350" y="3400425"/>
          <a:ext cx="4286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17</xdr:row>
      <xdr:rowOff>295275</xdr:rowOff>
    </xdr:to>
    <xdr:sp>
      <xdr:nvSpPr>
        <xdr:cNvPr id="5" name="Line 1"/>
        <xdr:cNvSpPr>
          <a:spLocks/>
        </xdr:cNvSpPr>
      </xdr:nvSpPr>
      <xdr:spPr>
        <a:xfrm>
          <a:off x="6753225" y="3400425"/>
          <a:ext cx="4286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428625</xdr:colOff>
      <xdr:row>17</xdr:row>
      <xdr:rowOff>295275</xdr:rowOff>
    </xdr:to>
    <xdr:sp>
      <xdr:nvSpPr>
        <xdr:cNvPr id="6" name="Line 1"/>
        <xdr:cNvSpPr>
          <a:spLocks/>
        </xdr:cNvSpPr>
      </xdr:nvSpPr>
      <xdr:spPr>
        <a:xfrm>
          <a:off x="8372475" y="3400425"/>
          <a:ext cx="4286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18</xdr:row>
      <xdr:rowOff>28575</xdr:rowOff>
    </xdr:from>
    <xdr:to>
      <xdr:col>9</xdr:col>
      <xdr:colOff>152400</xdr:colOff>
      <xdr:row>18</xdr:row>
      <xdr:rowOff>142875</xdr:rowOff>
    </xdr:to>
    <xdr:sp>
      <xdr:nvSpPr>
        <xdr:cNvPr id="7" name="Oval 15"/>
        <xdr:cNvSpPr>
          <a:spLocks/>
        </xdr:cNvSpPr>
      </xdr:nvSpPr>
      <xdr:spPr>
        <a:xfrm>
          <a:off x="5600700" y="437197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14</xdr:col>
      <xdr:colOff>19050</xdr:colOff>
      <xdr:row>18</xdr:row>
      <xdr:rowOff>28575</xdr:rowOff>
    </xdr:from>
    <xdr:to>
      <xdr:col>14</xdr:col>
      <xdr:colOff>133350</xdr:colOff>
      <xdr:row>18</xdr:row>
      <xdr:rowOff>142875</xdr:rowOff>
    </xdr:to>
    <xdr:sp>
      <xdr:nvSpPr>
        <xdr:cNvPr id="8" name="Oval 15"/>
        <xdr:cNvSpPr>
          <a:spLocks/>
        </xdr:cNvSpPr>
      </xdr:nvSpPr>
      <xdr:spPr>
        <a:xfrm>
          <a:off x="10020300" y="437197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9</xdr:col>
      <xdr:colOff>104775</xdr:colOff>
      <xdr:row>17</xdr:row>
      <xdr:rowOff>285750</xdr:rowOff>
    </xdr:from>
    <xdr:to>
      <xdr:col>9</xdr:col>
      <xdr:colOff>600075</xdr:colOff>
      <xdr:row>18</xdr:row>
      <xdr:rowOff>219075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5667375" y="4314825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前期</a:t>
          </a:r>
        </a:p>
      </xdr:txBody>
    </xdr:sp>
    <xdr:clientData/>
  </xdr:twoCellAnchor>
  <xdr:twoCellAnchor>
    <xdr:from>
      <xdr:col>14</xdr:col>
      <xdr:colOff>95250</xdr:colOff>
      <xdr:row>17</xdr:row>
      <xdr:rowOff>285750</xdr:rowOff>
    </xdr:from>
    <xdr:to>
      <xdr:col>14</xdr:col>
      <xdr:colOff>590550</xdr:colOff>
      <xdr:row>18</xdr:row>
      <xdr:rowOff>219075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0096500" y="4314825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前期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9525</xdr:colOff>
      <xdr:row>19</xdr:row>
      <xdr:rowOff>9525</xdr:rowOff>
    </xdr:to>
    <xdr:sp>
      <xdr:nvSpPr>
        <xdr:cNvPr id="11" name="Line 1"/>
        <xdr:cNvSpPr>
          <a:spLocks/>
        </xdr:cNvSpPr>
      </xdr:nvSpPr>
      <xdr:spPr>
        <a:xfrm>
          <a:off x="657225" y="4343400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9525</xdr:colOff>
      <xdr:row>19</xdr:row>
      <xdr:rowOff>9525</xdr:rowOff>
    </xdr:to>
    <xdr:sp>
      <xdr:nvSpPr>
        <xdr:cNvPr id="12" name="Line 1"/>
        <xdr:cNvSpPr>
          <a:spLocks/>
        </xdr:cNvSpPr>
      </xdr:nvSpPr>
      <xdr:spPr>
        <a:xfrm>
          <a:off x="2324100" y="4343400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9525</xdr:colOff>
      <xdr:row>19</xdr:row>
      <xdr:rowOff>9525</xdr:rowOff>
    </xdr:to>
    <xdr:sp>
      <xdr:nvSpPr>
        <xdr:cNvPr id="13" name="Line 1"/>
        <xdr:cNvSpPr>
          <a:spLocks/>
        </xdr:cNvSpPr>
      </xdr:nvSpPr>
      <xdr:spPr>
        <a:xfrm>
          <a:off x="3943350" y="4343400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9525</xdr:colOff>
      <xdr:row>19</xdr:row>
      <xdr:rowOff>9525</xdr:rowOff>
    </xdr:to>
    <xdr:sp>
      <xdr:nvSpPr>
        <xdr:cNvPr id="14" name="Line 1"/>
        <xdr:cNvSpPr>
          <a:spLocks/>
        </xdr:cNvSpPr>
      </xdr:nvSpPr>
      <xdr:spPr>
        <a:xfrm>
          <a:off x="6753225" y="4343400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9525</xdr:colOff>
      <xdr:row>19</xdr:row>
      <xdr:rowOff>9525</xdr:rowOff>
    </xdr:to>
    <xdr:sp>
      <xdr:nvSpPr>
        <xdr:cNvPr id="15" name="Line 1"/>
        <xdr:cNvSpPr>
          <a:spLocks/>
        </xdr:cNvSpPr>
      </xdr:nvSpPr>
      <xdr:spPr>
        <a:xfrm>
          <a:off x="8372475" y="4343400"/>
          <a:ext cx="447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19050</xdr:rowOff>
    </xdr:from>
    <xdr:to>
      <xdr:col>3</xdr:col>
      <xdr:colOff>0</xdr:colOff>
      <xdr:row>29</xdr:row>
      <xdr:rowOff>0</xdr:rowOff>
    </xdr:to>
    <xdr:sp>
      <xdr:nvSpPr>
        <xdr:cNvPr id="16" name="Line 1"/>
        <xdr:cNvSpPr>
          <a:spLocks/>
        </xdr:cNvSpPr>
      </xdr:nvSpPr>
      <xdr:spPr>
        <a:xfrm>
          <a:off x="657225" y="6553200"/>
          <a:ext cx="4286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29</xdr:row>
      <xdr:rowOff>19050</xdr:rowOff>
    </xdr:to>
    <xdr:sp>
      <xdr:nvSpPr>
        <xdr:cNvPr id="17" name="Line 2"/>
        <xdr:cNvSpPr>
          <a:spLocks/>
        </xdr:cNvSpPr>
      </xdr:nvSpPr>
      <xdr:spPr>
        <a:xfrm>
          <a:off x="2324100" y="6534150"/>
          <a:ext cx="4286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19050</xdr:rowOff>
    </xdr:from>
    <xdr:to>
      <xdr:col>8</xdr:col>
      <xdr:colOff>0</xdr:colOff>
      <xdr:row>29</xdr:row>
      <xdr:rowOff>38100</xdr:rowOff>
    </xdr:to>
    <xdr:sp>
      <xdr:nvSpPr>
        <xdr:cNvPr id="18" name="Line 3"/>
        <xdr:cNvSpPr>
          <a:spLocks/>
        </xdr:cNvSpPr>
      </xdr:nvSpPr>
      <xdr:spPr>
        <a:xfrm>
          <a:off x="3943350" y="6553200"/>
          <a:ext cx="4286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19050</xdr:rowOff>
    </xdr:from>
    <xdr:to>
      <xdr:col>11</xdr:col>
      <xdr:colOff>19050</xdr:colOff>
      <xdr:row>29</xdr:row>
      <xdr:rowOff>19050</xdr:rowOff>
    </xdr:to>
    <xdr:sp>
      <xdr:nvSpPr>
        <xdr:cNvPr id="19" name="Line 4"/>
        <xdr:cNvSpPr>
          <a:spLocks/>
        </xdr:cNvSpPr>
      </xdr:nvSpPr>
      <xdr:spPr>
        <a:xfrm>
          <a:off x="6772275" y="6553200"/>
          <a:ext cx="4286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0</xdr:colOff>
      <xdr:row>29</xdr:row>
      <xdr:rowOff>38100</xdr:rowOff>
    </xdr:to>
    <xdr:sp>
      <xdr:nvSpPr>
        <xdr:cNvPr id="20" name="Line 5"/>
        <xdr:cNvSpPr>
          <a:spLocks/>
        </xdr:cNvSpPr>
      </xdr:nvSpPr>
      <xdr:spPr>
        <a:xfrm>
          <a:off x="8372475" y="6534150"/>
          <a:ext cx="4381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28575</xdr:rowOff>
    </xdr:from>
    <xdr:to>
      <xdr:col>9</xdr:col>
      <xdr:colOff>142875</xdr:colOff>
      <xdr:row>29</xdr:row>
      <xdr:rowOff>142875</xdr:rowOff>
    </xdr:to>
    <xdr:sp>
      <xdr:nvSpPr>
        <xdr:cNvPr id="21" name="Oval 15"/>
        <xdr:cNvSpPr>
          <a:spLocks/>
        </xdr:cNvSpPr>
      </xdr:nvSpPr>
      <xdr:spPr>
        <a:xfrm>
          <a:off x="5591175" y="750570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14</xdr:col>
      <xdr:colOff>28575</xdr:colOff>
      <xdr:row>29</xdr:row>
      <xdr:rowOff>38100</xdr:rowOff>
    </xdr:from>
    <xdr:to>
      <xdr:col>14</xdr:col>
      <xdr:colOff>142875</xdr:colOff>
      <xdr:row>29</xdr:row>
      <xdr:rowOff>152400</xdr:rowOff>
    </xdr:to>
    <xdr:sp>
      <xdr:nvSpPr>
        <xdr:cNvPr id="22" name="Oval 15"/>
        <xdr:cNvSpPr>
          <a:spLocks/>
        </xdr:cNvSpPr>
      </xdr:nvSpPr>
      <xdr:spPr>
        <a:xfrm>
          <a:off x="10029825" y="75152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9</xdr:col>
      <xdr:colOff>104775</xdr:colOff>
      <xdr:row>28</xdr:row>
      <xdr:rowOff>285750</xdr:rowOff>
    </xdr:from>
    <xdr:to>
      <xdr:col>9</xdr:col>
      <xdr:colOff>600075</xdr:colOff>
      <xdr:row>29</xdr:row>
      <xdr:rowOff>219075</xdr:rowOff>
    </xdr:to>
    <xdr:sp>
      <xdr:nvSpPr>
        <xdr:cNvPr id="23" name="テキスト ボックス 25"/>
        <xdr:cNvSpPr txBox="1">
          <a:spLocks noChangeArrowheads="1"/>
        </xdr:cNvSpPr>
      </xdr:nvSpPr>
      <xdr:spPr>
        <a:xfrm>
          <a:off x="5667375" y="7448550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後期</a:t>
          </a:r>
        </a:p>
      </xdr:txBody>
    </xdr:sp>
    <xdr:clientData/>
  </xdr:twoCellAnchor>
  <xdr:twoCellAnchor>
    <xdr:from>
      <xdr:col>14</xdr:col>
      <xdr:colOff>85725</xdr:colOff>
      <xdr:row>28</xdr:row>
      <xdr:rowOff>295275</xdr:rowOff>
    </xdr:from>
    <xdr:to>
      <xdr:col>14</xdr:col>
      <xdr:colOff>581025</xdr:colOff>
      <xdr:row>29</xdr:row>
      <xdr:rowOff>228600</xdr:rowOff>
    </xdr:to>
    <xdr:sp>
      <xdr:nvSpPr>
        <xdr:cNvPr id="24" name="テキスト ボックス 26"/>
        <xdr:cNvSpPr txBox="1">
          <a:spLocks noChangeArrowheads="1"/>
        </xdr:cNvSpPr>
      </xdr:nvSpPr>
      <xdr:spPr>
        <a:xfrm>
          <a:off x="10086975" y="7458075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後期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9525</xdr:colOff>
      <xdr:row>30</xdr:row>
      <xdr:rowOff>9525</xdr:rowOff>
    </xdr:to>
    <xdr:sp>
      <xdr:nvSpPr>
        <xdr:cNvPr id="25" name="Line 1"/>
        <xdr:cNvSpPr>
          <a:spLocks/>
        </xdr:cNvSpPr>
      </xdr:nvSpPr>
      <xdr:spPr>
        <a:xfrm>
          <a:off x="657225" y="7477125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9525</xdr:colOff>
      <xdr:row>30</xdr:row>
      <xdr:rowOff>9525</xdr:rowOff>
    </xdr:to>
    <xdr:sp>
      <xdr:nvSpPr>
        <xdr:cNvPr id="26" name="Line 1"/>
        <xdr:cNvSpPr>
          <a:spLocks/>
        </xdr:cNvSpPr>
      </xdr:nvSpPr>
      <xdr:spPr>
        <a:xfrm>
          <a:off x="2324100" y="7477125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9525</xdr:colOff>
      <xdr:row>30</xdr:row>
      <xdr:rowOff>9525</xdr:rowOff>
    </xdr:to>
    <xdr:sp>
      <xdr:nvSpPr>
        <xdr:cNvPr id="27" name="Line 1"/>
        <xdr:cNvSpPr>
          <a:spLocks/>
        </xdr:cNvSpPr>
      </xdr:nvSpPr>
      <xdr:spPr>
        <a:xfrm>
          <a:off x="3943350" y="7477125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11</xdr:col>
      <xdr:colOff>9525</xdr:colOff>
      <xdr:row>30</xdr:row>
      <xdr:rowOff>9525</xdr:rowOff>
    </xdr:to>
    <xdr:sp>
      <xdr:nvSpPr>
        <xdr:cNvPr id="28" name="Line 1"/>
        <xdr:cNvSpPr>
          <a:spLocks/>
        </xdr:cNvSpPr>
      </xdr:nvSpPr>
      <xdr:spPr>
        <a:xfrm>
          <a:off x="6753225" y="7477125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9525</xdr:colOff>
      <xdr:row>30</xdr:row>
      <xdr:rowOff>9525</xdr:rowOff>
    </xdr:to>
    <xdr:sp>
      <xdr:nvSpPr>
        <xdr:cNvPr id="29" name="Line 1"/>
        <xdr:cNvSpPr>
          <a:spLocks/>
        </xdr:cNvSpPr>
      </xdr:nvSpPr>
      <xdr:spPr>
        <a:xfrm>
          <a:off x="8372475" y="7477125"/>
          <a:ext cx="447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142875</xdr:colOff>
      <xdr:row>30</xdr:row>
      <xdr:rowOff>28575</xdr:rowOff>
    </xdr:from>
    <xdr:ext cx="409575" cy="133350"/>
    <xdr:sp>
      <xdr:nvSpPr>
        <xdr:cNvPr id="30" name="テキスト ボックス 32"/>
        <xdr:cNvSpPr txBox="1">
          <a:spLocks noChangeArrowheads="1"/>
        </xdr:cNvSpPr>
      </xdr:nvSpPr>
      <xdr:spPr>
        <a:xfrm>
          <a:off x="5705475" y="7820025"/>
          <a:ext cx="409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前期</a:t>
          </a:r>
        </a:p>
      </xdr:txBody>
    </xdr:sp>
    <xdr:clientData/>
  </xdr:oneCellAnchor>
  <xdr:oneCellAnchor>
    <xdr:from>
      <xdr:col>9</xdr:col>
      <xdr:colOff>19050</xdr:colOff>
      <xdr:row>30</xdr:row>
      <xdr:rowOff>104775</xdr:rowOff>
    </xdr:from>
    <xdr:ext cx="142875" cy="142875"/>
    <xdr:sp>
      <xdr:nvSpPr>
        <xdr:cNvPr id="31" name="Oval 15"/>
        <xdr:cNvSpPr>
          <a:spLocks noChangeAspect="1"/>
        </xdr:cNvSpPr>
      </xdr:nvSpPr>
      <xdr:spPr>
        <a:xfrm>
          <a:off x="5581650" y="7896225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a'</a:t>
          </a:r>
        </a:p>
      </xdr:txBody>
    </xdr:sp>
    <xdr:clientData/>
  </xdr:oneCellAnchor>
  <xdr:oneCellAnchor>
    <xdr:from>
      <xdr:col>9</xdr:col>
      <xdr:colOff>28575</xdr:colOff>
      <xdr:row>32</xdr:row>
      <xdr:rowOff>95250</xdr:rowOff>
    </xdr:from>
    <xdr:ext cx="142875" cy="152400"/>
    <xdr:sp>
      <xdr:nvSpPr>
        <xdr:cNvPr id="32" name="Oval 15"/>
        <xdr:cNvSpPr>
          <a:spLocks noChangeAspect="1"/>
        </xdr:cNvSpPr>
      </xdr:nvSpPr>
      <xdr:spPr>
        <a:xfrm>
          <a:off x="5591175" y="8239125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b'</a:t>
          </a:r>
        </a:p>
      </xdr:txBody>
    </xdr:sp>
    <xdr:clientData/>
  </xdr:oneCellAnchor>
  <xdr:twoCellAnchor>
    <xdr:from>
      <xdr:col>9</xdr:col>
      <xdr:colOff>142875</xdr:colOff>
      <xdr:row>31</xdr:row>
      <xdr:rowOff>152400</xdr:rowOff>
    </xdr:from>
    <xdr:to>
      <xdr:col>9</xdr:col>
      <xdr:colOff>657225</xdr:colOff>
      <xdr:row>33</xdr:row>
      <xdr:rowOff>76200</xdr:rowOff>
    </xdr:to>
    <xdr:sp>
      <xdr:nvSpPr>
        <xdr:cNvPr id="33" name="テキスト ボックス 35"/>
        <xdr:cNvSpPr txBox="1">
          <a:spLocks noChangeArrowheads="1"/>
        </xdr:cNvSpPr>
      </xdr:nvSpPr>
      <xdr:spPr>
        <a:xfrm>
          <a:off x="5705475" y="8115300"/>
          <a:ext cx="514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後期</a:t>
          </a:r>
        </a:p>
      </xdr:txBody>
    </xdr:sp>
    <xdr:clientData/>
  </xdr:twoCellAnchor>
  <xdr:oneCellAnchor>
    <xdr:from>
      <xdr:col>9</xdr:col>
      <xdr:colOff>38100</xdr:colOff>
      <xdr:row>34</xdr:row>
      <xdr:rowOff>95250</xdr:rowOff>
    </xdr:from>
    <xdr:ext cx="142875" cy="152400"/>
    <xdr:sp>
      <xdr:nvSpPr>
        <xdr:cNvPr id="34" name="Oval 15"/>
        <xdr:cNvSpPr>
          <a:spLocks noChangeAspect="1"/>
        </xdr:cNvSpPr>
      </xdr:nvSpPr>
      <xdr:spPr>
        <a:xfrm>
          <a:off x="5600700" y="8591550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e</a:t>
          </a:r>
        </a:p>
      </xdr:txBody>
    </xdr:sp>
    <xdr:clientData/>
  </xdr:oneCellAnchor>
  <xdr:twoCellAnchor>
    <xdr:from>
      <xdr:col>9</xdr:col>
      <xdr:colOff>142875</xdr:colOff>
      <xdr:row>33</xdr:row>
      <xdr:rowOff>142875</xdr:rowOff>
    </xdr:from>
    <xdr:to>
      <xdr:col>9</xdr:col>
      <xdr:colOff>657225</xdr:colOff>
      <xdr:row>35</xdr:row>
      <xdr:rowOff>47625</xdr:rowOff>
    </xdr:to>
    <xdr:sp>
      <xdr:nvSpPr>
        <xdr:cNvPr id="35" name="テキスト ボックス 37"/>
        <xdr:cNvSpPr txBox="1">
          <a:spLocks noChangeArrowheads="1"/>
        </xdr:cNvSpPr>
      </xdr:nvSpPr>
      <xdr:spPr>
        <a:xfrm>
          <a:off x="5705475" y="8458200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通年</a:t>
          </a:r>
        </a:p>
      </xdr:txBody>
    </xdr:sp>
    <xdr:clientData/>
  </xdr:twoCellAnchor>
  <xdr:oneCellAnchor>
    <xdr:from>
      <xdr:col>14</xdr:col>
      <xdr:colOff>142875</xdr:colOff>
      <xdr:row>30</xdr:row>
      <xdr:rowOff>28575</xdr:rowOff>
    </xdr:from>
    <xdr:ext cx="409575" cy="133350"/>
    <xdr:sp>
      <xdr:nvSpPr>
        <xdr:cNvPr id="36" name="テキスト ボックス 38"/>
        <xdr:cNvSpPr txBox="1">
          <a:spLocks noChangeArrowheads="1"/>
        </xdr:cNvSpPr>
      </xdr:nvSpPr>
      <xdr:spPr>
        <a:xfrm>
          <a:off x="10144125" y="7820025"/>
          <a:ext cx="409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前期</a:t>
          </a:r>
        </a:p>
      </xdr:txBody>
    </xdr:sp>
    <xdr:clientData/>
  </xdr:oneCellAnchor>
  <xdr:oneCellAnchor>
    <xdr:from>
      <xdr:col>14</xdr:col>
      <xdr:colOff>19050</xdr:colOff>
      <xdr:row>30</xdr:row>
      <xdr:rowOff>104775</xdr:rowOff>
    </xdr:from>
    <xdr:ext cx="142875" cy="142875"/>
    <xdr:sp>
      <xdr:nvSpPr>
        <xdr:cNvPr id="37" name="Oval 15"/>
        <xdr:cNvSpPr>
          <a:spLocks noChangeAspect="1"/>
        </xdr:cNvSpPr>
      </xdr:nvSpPr>
      <xdr:spPr>
        <a:xfrm>
          <a:off x="10020300" y="7896225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c'</a:t>
          </a:r>
        </a:p>
      </xdr:txBody>
    </xdr:sp>
    <xdr:clientData/>
  </xdr:oneCellAnchor>
  <xdr:oneCellAnchor>
    <xdr:from>
      <xdr:col>14</xdr:col>
      <xdr:colOff>28575</xdr:colOff>
      <xdr:row>32</xdr:row>
      <xdr:rowOff>95250</xdr:rowOff>
    </xdr:from>
    <xdr:ext cx="142875" cy="152400"/>
    <xdr:sp>
      <xdr:nvSpPr>
        <xdr:cNvPr id="38" name="Oval 15"/>
        <xdr:cNvSpPr>
          <a:spLocks noChangeAspect="1"/>
        </xdr:cNvSpPr>
      </xdr:nvSpPr>
      <xdr:spPr>
        <a:xfrm>
          <a:off x="10029825" y="8239125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d'</a:t>
          </a:r>
        </a:p>
      </xdr:txBody>
    </xdr:sp>
    <xdr:clientData/>
  </xdr:oneCellAnchor>
  <xdr:twoCellAnchor>
    <xdr:from>
      <xdr:col>14</xdr:col>
      <xdr:colOff>142875</xdr:colOff>
      <xdr:row>31</xdr:row>
      <xdr:rowOff>152400</xdr:rowOff>
    </xdr:from>
    <xdr:to>
      <xdr:col>14</xdr:col>
      <xdr:colOff>666750</xdr:colOff>
      <xdr:row>33</xdr:row>
      <xdr:rowOff>95250</xdr:rowOff>
    </xdr:to>
    <xdr:sp>
      <xdr:nvSpPr>
        <xdr:cNvPr id="39" name="テキスト ボックス 41"/>
        <xdr:cNvSpPr txBox="1">
          <a:spLocks noChangeArrowheads="1"/>
        </xdr:cNvSpPr>
      </xdr:nvSpPr>
      <xdr:spPr>
        <a:xfrm>
          <a:off x="10144125" y="8115300"/>
          <a:ext cx="523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後期</a:t>
          </a:r>
        </a:p>
      </xdr:txBody>
    </xdr:sp>
    <xdr:clientData/>
  </xdr:twoCellAnchor>
  <xdr:oneCellAnchor>
    <xdr:from>
      <xdr:col>14</xdr:col>
      <xdr:colOff>38100</xdr:colOff>
      <xdr:row>34</xdr:row>
      <xdr:rowOff>95250</xdr:rowOff>
    </xdr:from>
    <xdr:ext cx="142875" cy="152400"/>
    <xdr:sp>
      <xdr:nvSpPr>
        <xdr:cNvPr id="40" name="Oval 15"/>
        <xdr:cNvSpPr>
          <a:spLocks noChangeAspect="1"/>
        </xdr:cNvSpPr>
      </xdr:nvSpPr>
      <xdr:spPr>
        <a:xfrm>
          <a:off x="10039350" y="8591550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f</a:t>
          </a:r>
        </a:p>
      </xdr:txBody>
    </xdr:sp>
    <xdr:clientData/>
  </xdr:oneCellAnchor>
  <xdr:twoCellAnchor>
    <xdr:from>
      <xdr:col>14</xdr:col>
      <xdr:colOff>142875</xdr:colOff>
      <xdr:row>33</xdr:row>
      <xdr:rowOff>142875</xdr:rowOff>
    </xdr:from>
    <xdr:to>
      <xdr:col>14</xdr:col>
      <xdr:colOff>590550</xdr:colOff>
      <xdr:row>35</xdr:row>
      <xdr:rowOff>28575</xdr:rowOff>
    </xdr:to>
    <xdr:sp>
      <xdr:nvSpPr>
        <xdr:cNvPr id="41" name="テキスト ボックス 43"/>
        <xdr:cNvSpPr txBox="1">
          <a:spLocks noChangeArrowheads="1"/>
        </xdr:cNvSpPr>
      </xdr:nvSpPr>
      <xdr:spPr>
        <a:xfrm>
          <a:off x="10144125" y="8458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通年</a:t>
          </a:r>
        </a:p>
      </xdr:txBody>
    </xdr:sp>
    <xdr:clientData/>
  </xdr:twoCellAnchor>
  <xdr:twoCellAnchor>
    <xdr:from>
      <xdr:col>2</xdr:col>
      <xdr:colOff>0</xdr:colOff>
      <xdr:row>33</xdr:row>
      <xdr:rowOff>28575</xdr:rowOff>
    </xdr:from>
    <xdr:to>
      <xdr:col>2</xdr:col>
      <xdr:colOff>114300</xdr:colOff>
      <xdr:row>33</xdr:row>
      <xdr:rowOff>142875</xdr:rowOff>
    </xdr:to>
    <xdr:sp>
      <xdr:nvSpPr>
        <xdr:cNvPr id="42" name="Oval 8"/>
        <xdr:cNvSpPr>
          <a:spLocks/>
        </xdr:cNvSpPr>
      </xdr:nvSpPr>
      <xdr:spPr>
        <a:xfrm>
          <a:off x="657225" y="834390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33</xdr:row>
      <xdr:rowOff>38100</xdr:rowOff>
    </xdr:from>
    <xdr:to>
      <xdr:col>5</xdr:col>
      <xdr:colOff>304800</xdr:colOff>
      <xdr:row>33</xdr:row>
      <xdr:rowOff>152400</xdr:rowOff>
    </xdr:to>
    <xdr:sp>
      <xdr:nvSpPr>
        <xdr:cNvPr id="43" name="Oval 9"/>
        <xdr:cNvSpPr>
          <a:spLocks/>
        </xdr:cNvSpPr>
      </xdr:nvSpPr>
      <xdr:spPr>
        <a:xfrm>
          <a:off x="2514600" y="83534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38100</xdr:rowOff>
    </xdr:from>
    <xdr:to>
      <xdr:col>5</xdr:col>
      <xdr:colOff>114300</xdr:colOff>
      <xdr:row>33</xdr:row>
      <xdr:rowOff>152400</xdr:rowOff>
    </xdr:to>
    <xdr:sp>
      <xdr:nvSpPr>
        <xdr:cNvPr id="44" name="Oval 10"/>
        <xdr:cNvSpPr>
          <a:spLocks/>
        </xdr:cNvSpPr>
      </xdr:nvSpPr>
      <xdr:spPr>
        <a:xfrm>
          <a:off x="2324100" y="83534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33</xdr:row>
      <xdr:rowOff>38100</xdr:rowOff>
    </xdr:from>
    <xdr:to>
      <xdr:col>10</xdr:col>
      <xdr:colOff>314325</xdr:colOff>
      <xdr:row>33</xdr:row>
      <xdr:rowOff>152400</xdr:rowOff>
    </xdr:to>
    <xdr:sp>
      <xdr:nvSpPr>
        <xdr:cNvPr id="45" name="Oval 11"/>
        <xdr:cNvSpPr>
          <a:spLocks/>
        </xdr:cNvSpPr>
      </xdr:nvSpPr>
      <xdr:spPr>
        <a:xfrm>
          <a:off x="6953250" y="83534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28575</xdr:rowOff>
    </xdr:from>
    <xdr:to>
      <xdr:col>10</xdr:col>
      <xdr:colOff>114300</xdr:colOff>
      <xdr:row>33</xdr:row>
      <xdr:rowOff>142875</xdr:rowOff>
    </xdr:to>
    <xdr:sp>
      <xdr:nvSpPr>
        <xdr:cNvPr id="46" name="Oval 12"/>
        <xdr:cNvSpPr>
          <a:spLocks/>
        </xdr:cNvSpPr>
      </xdr:nvSpPr>
      <xdr:spPr>
        <a:xfrm>
          <a:off x="6753225" y="834390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29</xdr:row>
      <xdr:rowOff>247650</xdr:rowOff>
    </xdr:from>
    <xdr:to>
      <xdr:col>2</xdr:col>
      <xdr:colOff>247650</xdr:colOff>
      <xdr:row>31</xdr:row>
      <xdr:rowOff>57150</xdr:rowOff>
    </xdr:to>
    <xdr:sp>
      <xdr:nvSpPr>
        <xdr:cNvPr id="47" name="テキスト ボックス 49"/>
        <xdr:cNvSpPr txBox="1">
          <a:spLocks noChangeArrowheads="1"/>
        </xdr:cNvSpPr>
      </xdr:nvSpPr>
      <xdr:spPr>
        <a:xfrm>
          <a:off x="571500" y="77247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4</xdr:col>
      <xdr:colOff>352425</xdr:colOff>
      <xdr:row>29</xdr:row>
      <xdr:rowOff>257175</xdr:rowOff>
    </xdr:from>
    <xdr:to>
      <xdr:col>5</xdr:col>
      <xdr:colOff>285750</xdr:colOff>
      <xdr:row>31</xdr:row>
      <xdr:rowOff>66675</xdr:rowOff>
    </xdr:to>
    <xdr:sp>
      <xdr:nvSpPr>
        <xdr:cNvPr id="48" name="テキスト ボックス 50"/>
        <xdr:cNvSpPr txBox="1">
          <a:spLocks noChangeArrowheads="1"/>
        </xdr:cNvSpPr>
      </xdr:nvSpPr>
      <xdr:spPr>
        <a:xfrm>
          <a:off x="2247900" y="773430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9</xdr:col>
      <xdr:colOff>1123950</xdr:colOff>
      <xdr:row>29</xdr:row>
      <xdr:rowOff>266700</xdr:rowOff>
    </xdr:from>
    <xdr:to>
      <xdr:col>10</xdr:col>
      <xdr:colOff>209550</xdr:colOff>
      <xdr:row>31</xdr:row>
      <xdr:rowOff>76200</xdr:rowOff>
    </xdr:to>
    <xdr:sp>
      <xdr:nvSpPr>
        <xdr:cNvPr id="49" name="テキスト ボックス 51"/>
        <xdr:cNvSpPr txBox="1">
          <a:spLocks noChangeArrowheads="1"/>
        </xdr:cNvSpPr>
      </xdr:nvSpPr>
      <xdr:spPr>
        <a:xfrm>
          <a:off x="6686550" y="774382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6</xdr:col>
      <xdr:colOff>1123950</xdr:colOff>
      <xdr:row>29</xdr:row>
      <xdr:rowOff>295275</xdr:rowOff>
    </xdr:from>
    <xdr:to>
      <xdr:col>7</xdr:col>
      <xdr:colOff>190500</xdr:colOff>
      <xdr:row>31</xdr:row>
      <xdr:rowOff>19050</xdr:rowOff>
    </xdr:to>
    <xdr:sp>
      <xdr:nvSpPr>
        <xdr:cNvPr id="50" name="テキスト ボックス 52"/>
        <xdr:cNvSpPr txBox="1">
          <a:spLocks noChangeArrowheads="1"/>
        </xdr:cNvSpPr>
      </xdr:nvSpPr>
      <xdr:spPr>
        <a:xfrm>
          <a:off x="3876675" y="77724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11</xdr:col>
      <xdr:colOff>1123950</xdr:colOff>
      <xdr:row>29</xdr:row>
      <xdr:rowOff>304800</xdr:rowOff>
    </xdr:from>
    <xdr:to>
      <xdr:col>12</xdr:col>
      <xdr:colOff>190500</xdr:colOff>
      <xdr:row>31</xdr:row>
      <xdr:rowOff>28575</xdr:rowOff>
    </xdr:to>
    <xdr:sp>
      <xdr:nvSpPr>
        <xdr:cNvPr id="51" name="テキスト ボックス 53"/>
        <xdr:cNvSpPr txBox="1">
          <a:spLocks noChangeArrowheads="1"/>
        </xdr:cNvSpPr>
      </xdr:nvSpPr>
      <xdr:spPr>
        <a:xfrm>
          <a:off x="8305800" y="77819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6</xdr:col>
      <xdr:colOff>28575</xdr:colOff>
      <xdr:row>30</xdr:row>
      <xdr:rowOff>19050</xdr:rowOff>
    </xdr:from>
    <xdr:to>
      <xdr:col>6</xdr:col>
      <xdr:colOff>152400</xdr:colOff>
      <xdr:row>30</xdr:row>
      <xdr:rowOff>133350</xdr:rowOff>
    </xdr:to>
    <xdr:sp>
      <xdr:nvSpPr>
        <xdr:cNvPr id="52" name="Oval 14"/>
        <xdr:cNvSpPr>
          <a:spLocks/>
        </xdr:cNvSpPr>
      </xdr:nvSpPr>
      <xdr:spPr>
        <a:xfrm>
          <a:off x="2781300" y="7810500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</a:t>
          </a:r>
        </a:p>
      </xdr:txBody>
    </xdr:sp>
    <xdr:clientData/>
  </xdr:twoCellAnchor>
  <xdr:twoCellAnchor>
    <xdr:from>
      <xdr:col>8</xdr:col>
      <xdr:colOff>28575</xdr:colOff>
      <xdr:row>30</xdr:row>
      <xdr:rowOff>28575</xdr:rowOff>
    </xdr:from>
    <xdr:to>
      <xdr:col>8</xdr:col>
      <xdr:colOff>152400</xdr:colOff>
      <xdr:row>30</xdr:row>
      <xdr:rowOff>142875</xdr:rowOff>
    </xdr:to>
    <xdr:sp>
      <xdr:nvSpPr>
        <xdr:cNvPr id="53" name="Oval 14"/>
        <xdr:cNvSpPr>
          <a:spLocks/>
        </xdr:cNvSpPr>
      </xdr:nvSpPr>
      <xdr:spPr>
        <a:xfrm>
          <a:off x="4400550" y="7820025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</a:t>
          </a:r>
        </a:p>
      </xdr:txBody>
    </xdr:sp>
    <xdr:clientData/>
  </xdr:twoCellAnchor>
  <xdr:twoCellAnchor>
    <xdr:from>
      <xdr:col>11</xdr:col>
      <xdr:colOff>28575</xdr:colOff>
      <xdr:row>30</xdr:row>
      <xdr:rowOff>38100</xdr:rowOff>
    </xdr:from>
    <xdr:to>
      <xdr:col>11</xdr:col>
      <xdr:colOff>142875</xdr:colOff>
      <xdr:row>30</xdr:row>
      <xdr:rowOff>152400</xdr:rowOff>
    </xdr:to>
    <xdr:sp>
      <xdr:nvSpPr>
        <xdr:cNvPr id="54" name="Oval 16"/>
        <xdr:cNvSpPr>
          <a:spLocks/>
        </xdr:cNvSpPr>
      </xdr:nvSpPr>
      <xdr:spPr>
        <a:xfrm>
          <a:off x="7210425" y="782955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ﾆ</a:t>
          </a:r>
        </a:p>
      </xdr:txBody>
    </xdr:sp>
    <xdr:clientData/>
  </xdr:twoCellAnchor>
  <xdr:twoCellAnchor>
    <xdr:from>
      <xdr:col>13</xdr:col>
      <xdr:colOff>19050</xdr:colOff>
      <xdr:row>30</xdr:row>
      <xdr:rowOff>38100</xdr:rowOff>
    </xdr:from>
    <xdr:to>
      <xdr:col>13</xdr:col>
      <xdr:colOff>133350</xdr:colOff>
      <xdr:row>30</xdr:row>
      <xdr:rowOff>152400</xdr:rowOff>
    </xdr:to>
    <xdr:sp>
      <xdr:nvSpPr>
        <xdr:cNvPr id="55" name="Oval 16"/>
        <xdr:cNvSpPr>
          <a:spLocks/>
        </xdr:cNvSpPr>
      </xdr:nvSpPr>
      <xdr:spPr>
        <a:xfrm>
          <a:off x="8829675" y="782955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</a:t>
          </a:r>
        </a:p>
      </xdr:txBody>
    </xdr:sp>
    <xdr:clientData/>
  </xdr:twoCellAnchor>
  <xdr:twoCellAnchor>
    <xdr:from>
      <xdr:col>4</xdr:col>
      <xdr:colOff>428625</xdr:colOff>
      <xdr:row>34</xdr:row>
      <xdr:rowOff>0</xdr:rowOff>
    </xdr:from>
    <xdr:to>
      <xdr:col>6</xdr:col>
      <xdr:colOff>57150</xdr:colOff>
      <xdr:row>35</xdr:row>
      <xdr:rowOff>66675</xdr:rowOff>
    </xdr:to>
    <xdr:sp>
      <xdr:nvSpPr>
        <xdr:cNvPr id="56" name="テキスト ボックス 58"/>
        <xdr:cNvSpPr txBox="1">
          <a:spLocks noChangeArrowheads="1"/>
        </xdr:cNvSpPr>
      </xdr:nvSpPr>
      <xdr:spPr>
        <a:xfrm>
          <a:off x="2324100" y="8496300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通年</a:t>
          </a:r>
        </a:p>
      </xdr:txBody>
    </xdr:sp>
    <xdr:clientData/>
  </xdr:twoCellAnchor>
  <xdr:twoCellAnchor>
    <xdr:from>
      <xdr:col>9</xdr:col>
      <xdr:colOff>1190625</xdr:colOff>
      <xdr:row>34</xdr:row>
      <xdr:rowOff>0</xdr:rowOff>
    </xdr:from>
    <xdr:to>
      <xdr:col>11</xdr:col>
      <xdr:colOff>19050</xdr:colOff>
      <xdr:row>35</xdr:row>
      <xdr:rowOff>57150</xdr:rowOff>
    </xdr:to>
    <xdr:sp>
      <xdr:nvSpPr>
        <xdr:cNvPr id="57" name="テキスト ボックス 59"/>
        <xdr:cNvSpPr txBox="1">
          <a:spLocks noChangeArrowheads="1"/>
        </xdr:cNvSpPr>
      </xdr:nvSpPr>
      <xdr:spPr>
        <a:xfrm>
          <a:off x="6753225" y="8496300"/>
          <a:ext cx="447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通年</a:t>
          </a:r>
        </a:p>
      </xdr:txBody>
    </xdr:sp>
    <xdr:clientData/>
  </xdr:twoCellAnchor>
  <xdr:twoCellAnchor>
    <xdr:from>
      <xdr:col>1</xdr:col>
      <xdr:colOff>371475</xdr:colOff>
      <xdr:row>33</xdr:row>
      <xdr:rowOff>171450</xdr:rowOff>
    </xdr:from>
    <xdr:to>
      <xdr:col>3</xdr:col>
      <xdr:colOff>19050</xdr:colOff>
      <xdr:row>35</xdr:row>
      <xdr:rowOff>142875</xdr:rowOff>
    </xdr:to>
    <xdr:sp>
      <xdr:nvSpPr>
        <xdr:cNvPr id="58" name="テキスト ボックス 60"/>
        <xdr:cNvSpPr txBox="1">
          <a:spLocks noChangeArrowheads="1"/>
        </xdr:cNvSpPr>
      </xdr:nvSpPr>
      <xdr:spPr>
        <a:xfrm>
          <a:off x="657225" y="8486775"/>
          <a:ext cx="447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通年</a:t>
          </a:r>
        </a:p>
      </xdr:txBody>
    </xdr:sp>
    <xdr:clientData/>
  </xdr:twoCellAnchor>
  <xdr:twoCellAnchor>
    <xdr:from>
      <xdr:col>14</xdr:col>
      <xdr:colOff>19050</xdr:colOff>
      <xdr:row>18</xdr:row>
      <xdr:rowOff>28575</xdr:rowOff>
    </xdr:from>
    <xdr:to>
      <xdr:col>14</xdr:col>
      <xdr:colOff>133350</xdr:colOff>
      <xdr:row>18</xdr:row>
      <xdr:rowOff>142875</xdr:rowOff>
    </xdr:to>
    <xdr:sp>
      <xdr:nvSpPr>
        <xdr:cNvPr id="59" name="Oval 15"/>
        <xdr:cNvSpPr>
          <a:spLocks/>
        </xdr:cNvSpPr>
      </xdr:nvSpPr>
      <xdr:spPr>
        <a:xfrm>
          <a:off x="10020300" y="437197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14</xdr:col>
      <xdr:colOff>95250</xdr:colOff>
      <xdr:row>17</xdr:row>
      <xdr:rowOff>285750</xdr:rowOff>
    </xdr:from>
    <xdr:to>
      <xdr:col>14</xdr:col>
      <xdr:colOff>590550</xdr:colOff>
      <xdr:row>18</xdr:row>
      <xdr:rowOff>219075</xdr:rowOff>
    </xdr:to>
    <xdr:sp>
      <xdr:nvSpPr>
        <xdr:cNvPr id="60" name="テキスト ボックス 69"/>
        <xdr:cNvSpPr txBox="1">
          <a:spLocks noChangeArrowheads="1"/>
        </xdr:cNvSpPr>
      </xdr:nvSpPr>
      <xdr:spPr>
        <a:xfrm>
          <a:off x="10096500" y="4314825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前期</a:t>
          </a:r>
        </a:p>
      </xdr:txBody>
    </xdr:sp>
    <xdr:clientData/>
  </xdr:twoCellAnchor>
  <xdr:twoCellAnchor>
    <xdr:from>
      <xdr:col>14</xdr:col>
      <xdr:colOff>85725</xdr:colOff>
      <xdr:row>28</xdr:row>
      <xdr:rowOff>295275</xdr:rowOff>
    </xdr:from>
    <xdr:to>
      <xdr:col>14</xdr:col>
      <xdr:colOff>581025</xdr:colOff>
      <xdr:row>29</xdr:row>
      <xdr:rowOff>228600</xdr:rowOff>
    </xdr:to>
    <xdr:sp>
      <xdr:nvSpPr>
        <xdr:cNvPr id="61" name="テキスト ボックス 78"/>
        <xdr:cNvSpPr txBox="1">
          <a:spLocks noChangeArrowheads="1"/>
        </xdr:cNvSpPr>
      </xdr:nvSpPr>
      <xdr:spPr>
        <a:xfrm>
          <a:off x="10086975" y="7458075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後期</a:t>
          </a:r>
        </a:p>
      </xdr:txBody>
    </xdr:sp>
    <xdr:clientData/>
  </xdr:twoCellAnchor>
  <xdr:oneCellAnchor>
    <xdr:from>
      <xdr:col>9</xdr:col>
      <xdr:colOff>142875</xdr:colOff>
      <xdr:row>30</xdr:row>
      <xdr:rowOff>28575</xdr:rowOff>
    </xdr:from>
    <xdr:ext cx="409575" cy="133350"/>
    <xdr:sp>
      <xdr:nvSpPr>
        <xdr:cNvPr id="62" name="テキスト ボックス 84"/>
        <xdr:cNvSpPr txBox="1">
          <a:spLocks noChangeArrowheads="1"/>
        </xdr:cNvSpPr>
      </xdr:nvSpPr>
      <xdr:spPr>
        <a:xfrm>
          <a:off x="5705475" y="7820025"/>
          <a:ext cx="409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前期</a:t>
          </a:r>
        </a:p>
      </xdr:txBody>
    </xdr:sp>
    <xdr:clientData/>
  </xdr:oneCellAnchor>
  <xdr:oneCellAnchor>
    <xdr:from>
      <xdr:col>9</xdr:col>
      <xdr:colOff>19050</xdr:colOff>
      <xdr:row>30</xdr:row>
      <xdr:rowOff>104775</xdr:rowOff>
    </xdr:from>
    <xdr:ext cx="142875" cy="142875"/>
    <xdr:sp>
      <xdr:nvSpPr>
        <xdr:cNvPr id="63" name="Oval 15"/>
        <xdr:cNvSpPr>
          <a:spLocks noChangeAspect="1"/>
        </xdr:cNvSpPr>
      </xdr:nvSpPr>
      <xdr:spPr>
        <a:xfrm>
          <a:off x="5581650" y="7896225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a'</a:t>
          </a:r>
        </a:p>
      </xdr:txBody>
    </xdr:sp>
    <xdr:clientData/>
  </xdr:oneCellAnchor>
  <xdr:oneCellAnchor>
    <xdr:from>
      <xdr:col>9</xdr:col>
      <xdr:colOff>28575</xdr:colOff>
      <xdr:row>32</xdr:row>
      <xdr:rowOff>95250</xdr:rowOff>
    </xdr:from>
    <xdr:ext cx="142875" cy="152400"/>
    <xdr:sp>
      <xdr:nvSpPr>
        <xdr:cNvPr id="64" name="Oval 15"/>
        <xdr:cNvSpPr>
          <a:spLocks noChangeAspect="1"/>
        </xdr:cNvSpPr>
      </xdr:nvSpPr>
      <xdr:spPr>
        <a:xfrm>
          <a:off x="5591175" y="8239125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b'</a:t>
          </a:r>
        </a:p>
      </xdr:txBody>
    </xdr:sp>
    <xdr:clientData/>
  </xdr:oneCellAnchor>
  <xdr:twoCellAnchor>
    <xdr:from>
      <xdr:col>9</xdr:col>
      <xdr:colOff>142875</xdr:colOff>
      <xdr:row>31</xdr:row>
      <xdr:rowOff>152400</xdr:rowOff>
    </xdr:from>
    <xdr:to>
      <xdr:col>9</xdr:col>
      <xdr:colOff>552450</xdr:colOff>
      <xdr:row>32</xdr:row>
      <xdr:rowOff>142875</xdr:rowOff>
    </xdr:to>
    <xdr:sp>
      <xdr:nvSpPr>
        <xdr:cNvPr id="65" name="テキスト ボックス 87"/>
        <xdr:cNvSpPr txBox="1">
          <a:spLocks noChangeArrowheads="1"/>
        </xdr:cNvSpPr>
      </xdr:nvSpPr>
      <xdr:spPr>
        <a:xfrm>
          <a:off x="5705475" y="81153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後期</a:t>
          </a:r>
        </a:p>
      </xdr:txBody>
    </xdr:sp>
    <xdr:clientData/>
  </xdr:twoCellAnchor>
  <xdr:oneCellAnchor>
    <xdr:from>
      <xdr:col>9</xdr:col>
      <xdr:colOff>38100</xdr:colOff>
      <xdr:row>34</xdr:row>
      <xdr:rowOff>95250</xdr:rowOff>
    </xdr:from>
    <xdr:ext cx="142875" cy="152400"/>
    <xdr:sp>
      <xdr:nvSpPr>
        <xdr:cNvPr id="66" name="Oval 15"/>
        <xdr:cNvSpPr>
          <a:spLocks noChangeAspect="1"/>
        </xdr:cNvSpPr>
      </xdr:nvSpPr>
      <xdr:spPr>
        <a:xfrm>
          <a:off x="5600700" y="8591550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e</a:t>
          </a:r>
        </a:p>
      </xdr:txBody>
    </xdr:sp>
    <xdr:clientData/>
  </xdr:oneCellAnchor>
  <xdr:twoCellAnchor>
    <xdr:from>
      <xdr:col>9</xdr:col>
      <xdr:colOff>142875</xdr:colOff>
      <xdr:row>33</xdr:row>
      <xdr:rowOff>142875</xdr:rowOff>
    </xdr:from>
    <xdr:to>
      <xdr:col>9</xdr:col>
      <xdr:colOff>657225</xdr:colOff>
      <xdr:row>35</xdr:row>
      <xdr:rowOff>47625</xdr:rowOff>
    </xdr:to>
    <xdr:sp>
      <xdr:nvSpPr>
        <xdr:cNvPr id="67" name="テキスト ボックス 89"/>
        <xdr:cNvSpPr txBox="1">
          <a:spLocks noChangeArrowheads="1"/>
        </xdr:cNvSpPr>
      </xdr:nvSpPr>
      <xdr:spPr>
        <a:xfrm>
          <a:off x="5705475" y="8458200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通年</a:t>
          </a:r>
        </a:p>
      </xdr:txBody>
    </xdr:sp>
    <xdr:clientData/>
  </xdr:twoCellAnchor>
  <xdr:oneCellAnchor>
    <xdr:from>
      <xdr:col>14</xdr:col>
      <xdr:colOff>142875</xdr:colOff>
      <xdr:row>30</xdr:row>
      <xdr:rowOff>28575</xdr:rowOff>
    </xdr:from>
    <xdr:ext cx="409575" cy="133350"/>
    <xdr:sp>
      <xdr:nvSpPr>
        <xdr:cNvPr id="68" name="テキスト ボックス 90"/>
        <xdr:cNvSpPr txBox="1">
          <a:spLocks noChangeArrowheads="1"/>
        </xdr:cNvSpPr>
      </xdr:nvSpPr>
      <xdr:spPr>
        <a:xfrm>
          <a:off x="10144125" y="7820025"/>
          <a:ext cx="409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前期</a:t>
          </a:r>
        </a:p>
      </xdr:txBody>
    </xdr:sp>
    <xdr:clientData/>
  </xdr:oneCellAnchor>
  <xdr:oneCellAnchor>
    <xdr:from>
      <xdr:col>14</xdr:col>
      <xdr:colOff>19050</xdr:colOff>
      <xdr:row>30</xdr:row>
      <xdr:rowOff>104775</xdr:rowOff>
    </xdr:from>
    <xdr:ext cx="142875" cy="142875"/>
    <xdr:sp>
      <xdr:nvSpPr>
        <xdr:cNvPr id="69" name="Oval 15"/>
        <xdr:cNvSpPr>
          <a:spLocks noChangeAspect="1"/>
        </xdr:cNvSpPr>
      </xdr:nvSpPr>
      <xdr:spPr>
        <a:xfrm>
          <a:off x="10020300" y="7896225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c'</a:t>
          </a:r>
        </a:p>
      </xdr:txBody>
    </xdr:sp>
    <xdr:clientData/>
  </xdr:oneCellAnchor>
  <xdr:oneCellAnchor>
    <xdr:from>
      <xdr:col>14</xdr:col>
      <xdr:colOff>28575</xdr:colOff>
      <xdr:row>32</xdr:row>
      <xdr:rowOff>95250</xdr:rowOff>
    </xdr:from>
    <xdr:ext cx="142875" cy="152400"/>
    <xdr:sp>
      <xdr:nvSpPr>
        <xdr:cNvPr id="70" name="Oval 15"/>
        <xdr:cNvSpPr>
          <a:spLocks noChangeAspect="1"/>
        </xdr:cNvSpPr>
      </xdr:nvSpPr>
      <xdr:spPr>
        <a:xfrm>
          <a:off x="10029825" y="8239125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d'</a:t>
          </a:r>
        </a:p>
      </xdr:txBody>
    </xdr:sp>
    <xdr:clientData/>
  </xdr:oneCellAnchor>
  <xdr:twoCellAnchor>
    <xdr:from>
      <xdr:col>14</xdr:col>
      <xdr:colOff>142875</xdr:colOff>
      <xdr:row>31</xdr:row>
      <xdr:rowOff>152400</xdr:rowOff>
    </xdr:from>
    <xdr:to>
      <xdr:col>14</xdr:col>
      <xdr:colOff>552450</xdr:colOff>
      <xdr:row>32</xdr:row>
      <xdr:rowOff>142875</xdr:rowOff>
    </xdr:to>
    <xdr:sp>
      <xdr:nvSpPr>
        <xdr:cNvPr id="71" name="テキスト ボックス 93"/>
        <xdr:cNvSpPr txBox="1">
          <a:spLocks noChangeArrowheads="1"/>
        </xdr:cNvSpPr>
      </xdr:nvSpPr>
      <xdr:spPr>
        <a:xfrm>
          <a:off x="10144125" y="81153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後期</a:t>
          </a:r>
        </a:p>
      </xdr:txBody>
    </xdr:sp>
    <xdr:clientData/>
  </xdr:twoCellAnchor>
  <xdr:oneCellAnchor>
    <xdr:from>
      <xdr:col>14</xdr:col>
      <xdr:colOff>38100</xdr:colOff>
      <xdr:row>34</xdr:row>
      <xdr:rowOff>95250</xdr:rowOff>
    </xdr:from>
    <xdr:ext cx="142875" cy="152400"/>
    <xdr:sp>
      <xdr:nvSpPr>
        <xdr:cNvPr id="72" name="Oval 15"/>
        <xdr:cNvSpPr>
          <a:spLocks noChangeAspect="1"/>
        </xdr:cNvSpPr>
      </xdr:nvSpPr>
      <xdr:spPr>
        <a:xfrm>
          <a:off x="10039350" y="8591550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f</a:t>
          </a:r>
        </a:p>
      </xdr:txBody>
    </xdr:sp>
    <xdr:clientData/>
  </xdr:oneCellAnchor>
  <xdr:twoCellAnchor>
    <xdr:from>
      <xdr:col>14</xdr:col>
      <xdr:colOff>142875</xdr:colOff>
      <xdr:row>33</xdr:row>
      <xdr:rowOff>142875</xdr:rowOff>
    </xdr:from>
    <xdr:to>
      <xdr:col>14</xdr:col>
      <xdr:colOff>590550</xdr:colOff>
      <xdr:row>35</xdr:row>
      <xdr:rowOff>28575</xdr:rowOff>
    </xdr:to>
    <xdr:sp>
      <xdr:nvSpPr>
        <xdr:cNvPr id="73" name="テキスト ボックス 95"/>
        <xdr:cNvSpPr txBox="1">
          <a:spLocks noChangeArrowheads="1"/>
        </xdr:cNvSpPr>
      </xdr:nvSpPr>
      <xdr:spPr>
        <a:xfrm>
          <a:off x="10144125" y="8458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通年</a:t>
          </a:r>
        </a:p>
      </xdr:txBody>
    </xdr:sp>
    <xdr:clientData/>
  </xdr:twoCellAnchor>
  <xdr:twoCellAnchor>
    <xdr:from>
      <xdr:col>2</xdr:col>
      <xdr:colOff>0</xdr:colOff>
      <xdr:row>33</xdr:row>
      <xdr:rowOff>28575</xdr:rowOff>
    </xdr:from>
    <xdr:to>
      <xdr:col>2</xdr:col>
      <xdr:colOff>114300</xdr:colOff>
      <xdr:row>33</xdr:row>
      <xdr:rowOff>142875</xdr:rowOff>
    </xdr:to>
    <xdr:sp>
      <xdr:nvSpPr>
        <xdr:cNvPr id="74" name="Oval 8"/>
        <xdr:cNvSpPr>
          <a:spLocks/>
        </xdr:cNvSpPr>
      </xdr:nvSpPr>
      <xdr:spPr>
        <a:xfrm>
          <a:off x="657225" y="834390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33</xdr:row>
      <xdr:rowOff>38100</xdr:rowOff>
    </xdr:from>
    <xdr:to>
      <xdr:col>5</xdr:col>
      <xdr:colOff>304800</xdr:colOff>
      <xdr:row>33</xdr:row>
      <xdr:rowOff>152400</xdr:rowOff>
    </xdr:to>
    <xdr:sp>
      <xdr:nvSpPr>
        <xdr:cNvPr id="75" name="Oval 9"/>
        <xdr:cNvSpPr>
          <a:spLocks/>
        </xdr:cNvSpPr>
      </xdr:nvSpPr>
      <xdr:spPr>
        <a:xfrm>
          <a:off x="2514600" y="83534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38100</xdr:rowOff>
    </xdr:from>
    <xdr:to>
      <xdr:col>5</xdr:col>
      <xdr:colOff>114300</xdr:colOff>
      <xdr:row>33</xdr:row>
      <xdr:rowOff>152400</xdr:rowOff>
    </xdr:to>
    <xdr:sp>
      <xdr:nvSpPr>
        <xdr:cNvPr id="76" name="Oval 10"/>
        <xdr:cNvSpPr>
          <a:spLocks/>
        </xdr:cNvSpPr>
      </xdr:nvSpPr>
      <xdr:spPr>
        <a:xfrm>
          <a:off x="2324100" y="83534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33</xdr:row>
      <xdr:rowOff>38100</xdr:rowOff>
    </xdr:from>
    <xdr:to>
      <xdr:col>10</xdr:col>
      <xdr:colOff>314325</xdr:colOff>
      <xdr:row>33</xdr:row>
      <xdr:rowOff>152400</xdr:rowOff>
    </xdr:to>
    <xdr:sp>
      <xdr:nvSpPr>
        <xdr:cNvPr id="77" name="Oval 11"/>
        <xdr:cNvSpPr>
          <a:spLocks/>
        </xdr:cNvSpPr>
      </xdr:nvSpPr>
      <xdr:spPr>
        <a:xfrm>
          <a:off x="6953250" y="83534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28575</xdr:rowOff>
    </xdr:from>
    <xdr:to>
      <xdr:col>10</xdr:col>
      <xdr:colOff>114300</xdr:colOff>
      <xdr:row>33</xdr:row>
      <xdr:rowOff>142875</xdr:rowOff>
    </xdr:to>
    <xdr:sp>
      <xdr:nvSpPr>
        <xdr:cNvPr id="78" name="Oval 12"/>
        <xdr:cNvSpPr>
          <a:spLocks/>
        </xdr:cNvSpPr>
      </xdr:nvSpPr>
      <xdr:spPr>
        <a:xfrm>
          <a:off x="6753225" y="834390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29</xdr:row>
      <xdr:rowOff>247650</xdr:rowOff>
    </xdr:from>
    <xdr:to>
      <xdr:col>2</xdr:col>
      <xdr:colOff>247650</xdr:colOff>
      <xdr:row>31</xdr:row>
      <xdr:rowOff>57150</xdr:rowOff>
    </xdr:to>
    <xdr:sp>
      <xdr:nvSpPr>
        <xdr:cNvPr id="79" name="テキスト ボックス 101"/>
        <xdr:cNvSpPr txBox="1">
          <a:spLocks noChangeArrowheads="1"/>
        </xdr:cNvSpPr>
      </xdr:nvSpPr>
      <xdr:spPr>
        <a:xfrm>
          <a:off x="571500" y="77247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4</xdr:col>
      <xdr:colOff>352425</xdr:colOff>
      <xdr:row>29</xdr:row>
      <xdr:rowOff>257175</xdr:rowOff>
    </xdr:from>
    <xdr:to>
      <xdr:col>5</xdr:col>
      <xdr:colOff>285750</xdr:colOff>
      <xdr:row>31</xdr:row>
      <xdr:rowOff>66675</xdr:rowOff>
    </xdr:to>
    <xdr:sp>
      <xdr:nvSpPr>
        <xdr:cNvPr id="80" name="テキスト ボックス 102"/>
        <xdr:cNvSpPr txBox="1">
          <a:spLocks noChangeArrowheads="1"/>
        </xdr:cNvSpPr>
      </xdr:nvSpPr>
      <xdr:spPr>
        <a:xfrm>
          <a:off x="2247900" y="773430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9</xdr:col>
      <xdr:colOff>1123950</xdr:colOff>
      <xdr:row>29</xdr:row>
      <xdr:rowOff>266700</xdr:rowOff>
    </xdr:from>
    <xdr:to>
      <xdr:col>10</xdr:col>
      <xdr:colOff>209550</xdr:colOff>
      <xdr:row>31</xdr:row>
      <xdr:rowOff>76200</xdr:rowOff>
    </xdr:to>
    <xdr:sp>
      <xdr:nvSpPr>
        <xdr:cNvPr id="81" name="テキスト ボックス 103"/>
        <xdr:cNvSpPr txBox="1">
          <a:spLocks noChangeArrowheads="1"/>
        </xdr:cNvSpPr>
      </xdr:nvSpPr>
      <xdr:spPr>
        <a:xfrm>
          <a:off x="6686550" y="774382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6</xdr:col>
      <xdr:colOff>1123950</xdr:colOff>
      <xdr:row>29</xdr:row>
      <xdr:rowOff>295275</xdr:rowOff>
    </xdr:from>
    <xdr:to>
      <xdr:col>7</xdr:col>
      <xdr:colOff>190500</xdr:colOff>
      <xdr:row>31</xdr:row>
      <xdr:rowOff>19050</xdr:rowOff>
    </xdr:to>
    <xdr:sp>
      <xdr:nvSpPr>
        <xdr:cNvPr id="82" name="テキスト ボックス 104"/>
        <xdr:cNvSpPr txBox="1">
          <a:spLocks noChangeArrowheads="1"/>
        </xdr:cNvSpPr>
      </xdr:nvSpPr>
      <xdr:spPr>
        <a:xfrm>
          <a:off x="3876675" y="77724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11</xdr:col>
      <xdr:colOff>1123950</xdr:colOff>
      <xdr:row>29</xdr:row>
      <xdr:rowOff>304800</xdr:rowOff>
    </xdr:from>
    <xdr:to>
      <xdr:col>12</xdr:col>
      <xdr:colOff>190500</xdr:colOff>
      <xdr:row>31</xdr:row>
      <xdr:rowOff>28575</xdr:rowOff>
    </xdr:to>
    <xdr:sp>
      <xdr:nvSpPr>
        <xdr:cNvPr id="83" name="テキスト ボックス 105"/>
        <xdr:cNvSpPr txBox="1">
          <a:spLocks noChangeArrowheads="1"/>
        </xdr:cNvSpPr>
      </xdr:nvSpPr>
      <xdr:spPr>
        <a:xfrm>
          <a:off x="8305800" y="77819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6</xdr:col>
      <xdr:colOff>28575</xdr:colOff>
      <xdr:row>30</xdr:row>
      <xdr:rowOff>19050</xdr:rowOff>
    </xdr:from>
    <xdr:to>
      <xdr:col>6</xdr:col>
      <xdr:colOff>152400</xdr:colOff>
      <xdr:row>30</xdr:row>
      <xdr:rowOff>133350</xdr:rowOff>
    </xdr:to>
    <xdr:sp>
      <xdr:nvSpPr>
        <xdr:cNvPr id="84" name="Oval 14"/>
        <xdr:cNvSpPr>
          <a:spLocks/>
        </xdr:cNvSpPr>
      </xdr:nvSpPr>
      <xdr:spPr>
        <a:xfrm>
          <a:off x="2781300" y="7810500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</a:t>
          </a:r>
        </a:p>
      </xdr:txBody>
    </xdr:sp>
    <xdr:clientData/>
  </xdr:twoCellAnchor>
  <xdr:twoCellAnchor>
    <xdr:from>
      <xdr:col>8</xdr:col>
      <xdr:colOff>28575</xdr:colOff>
      <xdr:row>30</xdr:row>
      <xdr:rowOff>28575</xdr:rowOff>
    </xdr:from>
    <xdr:to>
      <xdr:col>8</xdr:col>
      <xdr:colOff>152400</xdr:colOff>
      <xdr:row>30</xdr:row>
      <xdr:rowOff>142875</xdr:rowOff>
    </xdr:to>
    <xdr:sp>
      <xdr:nvSpPr>
        <xdr:cNvPr id="85" name="Oval 14"/>
        <xdr:cNvSpPr>
          <a:spLocks/>
        </xdr:cNvSpPr>
      </xdr:nvSpPr>
      <xdr:spPr>
        <a:xfrm>
          <a:off x="4400550" y="7820025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</a:t>
          </a:r>
        </a:p>
      </xdr:txBody>
    </xdr:sp>
    <xdr:clientData/>
  </xdr:twoCellAnchor>
  <xdr:twoCellAnchor>
    <xdr:from>
      <xdr:col>11</xdr:col>
      <xdr:colOff>28575</xdr:colOff>
      <xdr:row>30</xdr:row>
      <xdr:rowOff>38100</xdr:rowOff>
    </xdr:from>
    <xdr:to>
      <xdr:col>11</xdr:col>
      <xdr:colOff>142875</xdr:colOff>
      <xdr:row>30</xdr:row>
      <xdr:rowOff>152400</xdr:rowOff>
    </xdr:to>
    <xdr:sp>
      <xdr:nvSpPr>
        <xdr:cNvPr id="86" name="Oval 16"/>
        <xdr:cNvSpPr>
          <a:spLocks/>
        </xdr:cNvSpPr>
      </xdr:nvSpPr>
      <xdr:spPr>
        <a:xfrm>
          <a:off x="7210425" y="782955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ﾆ</a:t>
          </a:r>
        </a:p>
      </xdr:txBody>
    </xdr:sp>
    <xdr:clientData/>
  </xdr:twoCellAnchor>
  <xdr:twoCellAnchor>
    <xdr:from>
      <xdr:col>13</xdr:col>
      <xdr:colOff>19050</xdr:colOff>
      <xdr:row>30</xdr:row>
      <xdr:rowOff>38100</xdr:rowOff>
    </xdr:from>
    <xdr:to>
      <xdr:col>13</xdr:col>
      <xdr:colOff>133350</xdr:colOff>
      <xdr:row>30</xdr:row>
      <xdr:rowOff>152400</xdr:rowOff>
    </xdr:to>
    <xdr:sp>
      <xdr:nvSpPr>
        <xdr:cNvPr id="87" name="Oval 16"/>
        <xdr:cNvSpPr>
          <a:spLocks/>
        </xdr:cNvSpPr>
      </xdr:nvSpPr>
      <xdr:spPr>
        <a:xfrm>
          <a:off x="8829675" y="782955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</a:t>
          </a:r>
        </a:p>
      </xdr:txBody>
    </xdr:sp>
    <xdr:clientData/>
  </xdr:twoCellAnchor>
  <xdr:twoCellAnchor>
    <xdr:from>
      <xdr:col>4</xdr:col>
      <xdr:colOff>428625</xdr:colOff>
      <xdr:row>34</xdr:row>
      <xdr:rowOff>0</xdr:rowOff>
    </xdr:from>
    <xdr:to>
      <xdr:col>6</xdr:col>
      <xdr:colOff>57150</xdr:colOff>
      <xdr:row>35</xdr:row>
      <xdr:rowOff>66675</xdr:rowOff>
    </xdr:to>
    <xdr:sp>
      <xdr:nvSpPr>
        <xdr:cNvPr id="88" name="テキスト ボックス 116"/>
        <xdr:cNvSpPr txBox="1">
          <a:spLocks noChangeArrowheads="1"/>
        </xdr:cNvSpPr>
      </xdr:nvSpPr>
      <xdr:spPr>
        <a:xfrm>
          <a:off x="2324100" y="8496300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通年</a:t>
          </a:r>
        </a:p>
      </xdr:txBody>
    </xdr:sp>
    <xdr:clientData/>
  </xdr:twoCellAnchor>
  <xdr:twoCellAnchor>
    <xdr:from>
      <xdr:col>9</xdr:col>
      <xdr:colOff>1190625</xdr:colOff>
      <xdr:row>34</xdr:row>
      <xdr:rowOff>0</xdr:rowOff>
    </xdr:from>
    <xdr:to>
      <xdr:col>11</xdr:col>
      <xdr:colOff>19050</xdr:colOff>
      <xdr:row>35</xdr:row>
      <xdr:rowOff>57150</xdr:rowOff>
    </xdr:to>
    <xdr:sp>
      <xdr:nvSpPr>
        <xdr:cNvPr id="89" name="テキスト ボックス 117"/>
        <xdr:cNvSpPr txBox="1">
          <a:spLocks noChangeArrowheads="1"/>
        </xdr:cNvSpPr>
      </xdr:nvSpPr>
      <xdr:spPr>
        <a:xfrm>
          <a:off x="6753225" y="8496300"/>
          <a:ext cx="447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通年</a:t>
          </a:r>
        </a:p>
      </xdr:txBody>
    </xdr:sp>
    <xdr:clientData/>
  </xdr:twoCellAnchor>
  <xdr:twoCellAnchor>
    <xdr:from>
      <xdr:col>1</xdr:col>
      <xdr:colOff>371475</xdr:colOff>
      <xdr:row>33</xdr:row>
      <xdr:rowOff>171450</xdr:rowOff>
    </xdr:from>
    <xdr:to>
      <xdr:col>3</xdr:col>
      <xdr:colOff>19050</xdr:colOff>
      <xdr:row>35</xdr:row>
      <xdr:rowOff>142875</xdr:rowOff>
    </xdr:to>
    <xdr:sp>
      <xdr:nvSpPr>
        <xdr:cNvPr id="90" name="テキスト ボックス 118"/>
        <xdr:cNvSpPr txBox="1">
          <a:spLocks noChangeArrowheads="1"/>
        </xdr:cNvSpPr>
      </xdr:nvSpPr>
      <xdr:spPr>
        <a:xfrm>
          <a:off x="657225" y="8486775"/>
          <a:ext cx="447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通年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テーブル2" displayName="テーブル2" ref="A1:T50" comment="" totalsRowShown="0">
  <tableColumns count="20">
    <tableColumn id="1" name="氏名"/>
    <tableColumn id="2" name="労働者性"/>
    <tableColumn id="3" name="４月"/>
    <tableColumn id="4" name="５月"/>
    <tableColumn id="5" name="６月"/>
    <tableColumn id="6" name="７月"/>
    <tableColumn id="7" name="８月"/>
    <tableColumn id="8" name="９月"/>
    <tableColumn id="18" name="賞与１"/>
    <tableColumn id="19" name="賞与２"/>
    <tableColumn id="20" name="賞与３"/>
    <tableColumn id="9" name="１０月"/>
    <tableColumn id="10" name="１１月"/>
    <tableColumn id="11" name="１２月"/>
    <tableColumn id="12" name="１月"/>
    <tableColumn id="13" name="２月"/>
    <tableColumn id="14" name="３月"/>
    <tableColumn id="15" name="賞与４"/>
    <tableColumn id="17" name="賞与５"/>
    <tableColumn id="16" name="賞与６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13.375" style="12" customWidth="1"/>
    <col min="2" max="2" width="10.125" style="13" customWidth="1"/>
    <col min="3" max="20" width="10.125" style="14" customWidth="1"/>
    <col min="21" max="21" width="10.125" style="5" customWidth="1"/>
    <col min="22" max="22" width="10.125" style="10" customWidth="1"/>
    <col min="23" max="23" width="17.125" style="0" customWidth="1"/>
    <col min="24" max="24" width="7.75390625" style="0" hidden="1" customWidth="1"/>
  </cols>
  <sheetData>
    <row r="1" spans="1:22" ht="16.5" customHeight="1">
      <c r="A1" s="49" t="s">
        <v>51</v>
      </c>
      <c r="B1" s="52" t="s">
        <v>56</v>
      </c>
      <c r="C1" s="54" t="s">
        <v>18</v>
      </c>
      <c r="D1" s="47" t="s">
        <v>52</v>
      </c>
      <c r="E1" s="47" t="s">
        <v>53</v>
      </c>
      <c r="F1" s="47" t="s">
        <v>9</v>
      </c>
      <c r="G1" s="47" t="s">
        <v>10</v>
      </c>
      <c r="H1" s="47" t="s">
        <v>11</v>
      </c>
      <c r="I1" s="47" t="s">
        <v>54</v>
      </c>
      <c r="J1" s="47" t="s">
        <v>92</v>
      </c>
      <c r="K1" s="47" t="s">
        <v>93</v>
      </c>
      <c r="L1" s="47" t="s">
        <v>12</v>
      </c>
      <c r="M1" s="47" t="s">
        <v>13</v>
      </c>
      <c r="N1" s="47" t="s">
        <v>14</v>
      </c>
      <c r="O1" s="47" t="s">
        <v>15</v>
      </c>
      <c r="P1" s="47" t="s">
        <v>16</v>
      </c>
      <c r="Q1" s="47" t="s">
        <v>17</v>
      </c>
      <c r="R1" s="47" t="s">
        <v>91</v>
      </c>
      <c r="S1" s="58" t="s">
        <v>94</v>
      </c>
      <c r="T1" s="56" t="s">
        <v>95</v>
      </c>
      <c r="U1" s="50" t="s">
        <v>55</v>
      </c>
      <c r="V1" s="9"/>
    </row>
    <row r="2" spans="1:21" ht="18" customHeight="1">
      <c r="A2" s="48"/>
      <c r="B2" s="53"/>
      <c r="C2" s="55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7"/>
      <c r="U2" s="51">
        <f aca="true" t="shared" si="0" ref="U2:U33">SUM(C2:T2)</f>
        <v>0</v>
      </c>
    </row>
    <row r="3" spans="1:21" ht="18" customHeight="1">
      <c r="A3" s="48"/>
      <c r="B3" s="53"/>
      <c r="C3" s="5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57"/>
      <c r="U3" s="51">
        <f t="shared" si="0"/>
        <v>0</v>
      </c>
    </row>
    <row r="4" spans="1:21" ht="18" customHeight="1">
      <c r="A4" s="48"/>
      <c r="B4" s="53"/>
      <c r="C4" s="5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7"/>
      <c r="U4" s="51">
        <f t="shared" si="0"/>
        <v>0</v>
      </c>
    </row>
    <row r="5" spans="1:21" ht="18" customHeight="1">
      <c r="A5" s="48"/>
      <c r="B5" s="53"/>
      <c r="C5" s="5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57"/>
      <c r="U5" s="51">
        <f t="shared" si="0"/>
        <v>0</v>
      </c>
    </row>
    <row r="6" spans="1:21" ht="18" customHeight="1">
      <c r="A6" s="48"/>
      <c r="B6" s="53"/>
      <c r="C6" s="5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57"/>
      <c r="U6" s="51">
        <f t="shared" si="0"/>
        <v>0</v>
      </c>
    </row>
    <row r="7" spans="1:21" ht="18" customHeight="1">
      <c r="A7" s="48"/>
      <c r="B7" s="53"/>
      <c r="C7" s="5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57"/>
      <c r="U7" s="51">
        <f t="shared" si="0"/>
        <v>0</v>
      </c>
    </row>
    <row r="8" spans="1:21" ht="18" customHeight="1">
      <c r="A8" s="48"/>
      <c r="B8" s="53"/>
      <c r="C8" s="5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57"/>
      <c r="U8" s="51">
        <f t="shared" si="0"/>
        <v>0</v>
      </c>
    </row>
    <row r="9" spans="1:21" ht="18" customHeight="1">
      <c r="A9" s="48"/>
      <c r="B9" s="53"/>
      <c r="C9" s="5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57"/>
      <c r="U9" s="51">
        <f t="shared" si="0"/>
        <v>0</v>
      </c>
    </row>
    <row r="10" spans="1:21" ht="18" customHeight="1">
      <c r="A10" s="48"/>
      <c r="B10" s="53"/>
      <c r="C10" s="5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57"/>
      <c r="U10" s="51">
        <f t="shared" si="0"/>
        <v>0</v>
      </c>
    </row>
    <row r="11" spans="1:21" ht="18" customHeight="1">
      <c r="A11" s="48"/>
      <c r="B11" s="53"/>
      <c r="C11" s="5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57"/>
      <c r="U11" s="51">
        <f t="shared" si="0"/>
        <v>0</v>
      </c>
    </row>
    <row r="12" spans="1:21" ht="18" customHeight="1">
      <c r="A12" s="48"/>
      <c r="B12" s="53"/>
      <c r="C12" s="5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57"/>
      <c r="U12" s="51">
        <f t="shared" si="0"/>
        <v>0</v>
      </c>
    </row>
    <row r="13" spans="1:21" ht="18" customHeight="1">
      <c r="A13" s="48"/>
      <c r="B13" s="53"/>
      <c r="C13" s="5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57"/>
      <c r="U13" s="51">
        <f t="shared" si="0"/>
        <v>0</v>
      </c>
    </row>
    <row r="14" spans="1:21" ht="18" customHeight="1">
      <c r="A14" s="48"/>
      <c r="B14" s="53"/>
      <c r="C14" s="5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57"/>
      <c r="U14" s="51">
        <f t="shared" si="0"/>
        <v>0</v>
      </c>
    </row>
    <row r="15" spans="1:21" ht="18" customHeight="1">
      <c r="A15" s="48"/>
      <c r="B15" s="53"/>
      <c r="C15" s="5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57"/>
      <c r="U15" s="51">
        <f t="shared" si="0"/>
        <v>0</v>
      </c>
    </row>
    <row r="16" spans="1:21" ht="18" customHeight="1">
      <c r="A16" s="48"/>
      <c r="B16" s="53"/>
      <c r="C16" s="5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57"/>
      <c r="U16" s="51">
        <f t="shared" si="0"/>
        <v>0</v>
      </c>
    </row>
    <row r="17" spans="1:21" ht="18" customHeight="1">
      <c r="A17" s="48"/>
      <c r="B17" s="53"/>
      <c r="C17" s="5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57"/>
      <c r="U17" s="51">
        <f t="shared" si="0"/>
        <v>0</v>
      </c>
    </row>
    <row r="18" spans="1:21" ht="18" customHeight="1">
      <c r="A18" s="48"/>
      <c r="B18" s="53"/>
      <c r="C18" s="5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57"/>
      <c r="U18" s="51">
        <f t="shared" si="0"/>
        <v>0</v>
      </c>
    </row>
    <row r="19" spans="1:21" ht="18" customHeight="1">
      <c r="A19" s="48"/>
      <c r="B19" s="53"/>
      <c r="C19" s="5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57"/>
      <c r="U19" s="51">
        <f t="shared" si="0"/>
        <v>0</v>
      </c>
    </row>
    <row r="20" spans="1:21" ht="18" customHeight="1">
      <c r="A20" s="48"/>
      <c r="B20" s="53"/>
      <c r="C20" s="5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57"/>
      <c r="U20" s="51">
        <f t="shared" si="0"/>
        <v>0</v>
      </c>
    </row>
    <row r="21" spans="1:21" ht="18" customHeight="1">
      <c r="A21" s="48"/>
      <c r="B21" s="53"/>
      <c r="C21" s="5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57"/>
      <c r="U21" s="51">
        <f t="shared" si="0"/>
        <v>0</v>
      </c>
    </row>
    <row r="22" spans="1:21" ht="18" customHeight="1">
      <c r="A22" s="48"/>
      <c r="B22" s="53"/>
      <c r="C22" s="5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57"/>
      <c r="U22" s="51">
        <f t="shared" si="0"/>
        <v>0</v>
      </c>
    </row>
    <row r="23" spans="1:21" ht="18" customHeight="1">
      <c r="A23" s="48"/>
      <c r="B23" s="53"/>
      <c r="C23" s="5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7"/>
      <c r="U23" s="51">
        <f t="shared" si="0"/>
        <v>0</v>
      </c>
    </row>
    <row r="24" spans="1:21" ht="18" customHeight="1">
      <c r="A24" s="48"/>
      <c r="B24" s="53"/>
      <c r="C24" s="5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7"/>
      <c r="U24" s="51">
        <f t="shared" si="0"/>
        <v>0</v>
      </c>
    </row>
    <row r="25" spans="1:21" ht="18" customHeight="1">
      <c r="A25" s="48"/>
      <c r="B25" s="53"/>
      <c r="C25" s="5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7"/>
      <c r="U25" s="51">
        <f t="shared" si="0"/>
        <v>0</v>
      </c>
    </row>
    <row r="26" spans="1:21" ht="18" customHeight="1">
      <c r="A26" s="48"/>
      <c r="B26" s="53"/>
      <c r="C26" s="5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57"/>
      <c r="U26" s="51">
        <f t="shared" si="0"/>
        <v>0</v>
      </c>
    </row>
    <row r="27" spans="1:21" ht="18" customHeight="1">
      <c r="A27" s="48"/>
      <c r="B27" s="53"/>
      <c r="C27" s="5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7"/>
      <c r="U27" s="51">
        <f t="shared" si="0"/>
        <v>0</v>
      </c>
    </row>
    <row r="28" spans="1:21" ht="18" customHeight="1">
      <c r="A28" s="48"/>
      <c r="B28" s="53"/>
      <c r="C28" s="5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57"/>
      <c r="U28" s="51">
        <f t="shared" si="0"/>
        <v>0</v>
      </c>
    </row>
    <row r="29" spans="1:21" ht="18" customHeight="1">
      <c r="A29" s="48"/>
      <c r="B29" s="53"/>
      <c r="C29" s="5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57"/>
      <c r="U29" s="51">
        <f t="shared" si="0"/>
        <v>0</v>
      </c>
    </row>
    <row r="30" spans="1:21" ht="18" customHeight="1">
      <c r="A30" s="48"/>
      <c r="B30" s="53"/>
      <c r="C30" s="5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57"/>
      <c r="U30" s="51">
        <f t="shared" si="0"/>
        <v>0</v>
      </c>
    </row>
    <row r="31" spans="1:21" ht="18" customHeight="1">
      <c r="A31" s="48"/>
      <c r="B31" s="53"/>
      <c r="C31" s="5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57"/>
      <c r="U31" s="51">
        <f t="shared" si="0"/>
        <v>0</v>
      </c>
    </row>
    <row r="32" spans="1:21" ht="18" customHeight="1">
      <c r="A32" s="48"/>
      <c r="B32" s="53"/>
      <c r="C32" s="5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57"/>
      <c r="U32" s="51">
        <f t="shared" si="0"/>
        <v>0</v>
      </c>
    </row>
    <row r="33" spans="1:21" ht="18" customHeight="1">
      <c r="A33" s="48"/>
      <c r="B33" s="53"/>
      <c r="C33" s="5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57"/>
      <c r="U33" s="51">
        <f t="shared" si="0"/>
        <v>0</v>
      </c>
    </row>
    <row r="34" spans="1:21" ht="18" customHeight="1">
      <c r="A34" s="48"/>
      <c r="B34" s="53"/>
      <c r="C34" s="55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57"/>
      <c r="U34" s="51">
        <f aca="true" t="shared" si="1" ref="U34:U50">SUM(C34:T34)</f>
        <v>0</v>
      </c>
    </row>
    <row r="35" spans="1:21" ht="18" customHeight="1">
      <c r="A35" s="48"/>
      <c r="B35" s="53"/>
      <c r="C35" s="55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57"/>
      <c r="U35" s="51">
        <f t="shared" si="1"/>
        <v>0</v>
      </c>
    </row>
    <row r="36" spans="1:21" ht="18" customHeight="1">
      <c r="A36" s="48"/>
      <c r="B36" s="53"/>
      <c r="C36" s="55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57"/>
      <c r="U36" s="51">
        <f t="shared" si="1"/>
        <v>0</v>
      </c>
    </row>
    <row r="37" spans="1:21" ht="18" customHeight="1">
      <c r="A37" s="48"/>
      <c r="B37" s="53"/>
      <c r="C37" s="5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57"/>
      <c r="U37" s="51">
        <f t="shared" si="1"/>
        <v>0</v>
      </c>
    </row>
    <row r="38" spans="1:21" ht="18" customHeight="1">
      <c r="A38" s="48"/>
      <c r="B38" s="53"/>
      <c r="C38" s="5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57"/>
      <c r="U38" s="51">
        <f t="shared" si="1"/>
        <v>0</v>
      </c>
    </row>
    <row r="39" spans="1:21" ht="18" customHeight="1">
      <c r="A39" s="48"/>
      <c r="B39" s="53"/>
      <c r="C39" s="5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57"/>
      <c r="U39" s="51">
        <f t="shared" si="1"/>
        <v>0</v>
      </c>
    </row>
    <row r="40" spans="1:21" ht="18" customHeight="1">
      <c r="A40" s="48"/>
      <c r="B40" s="53"/>
      <c r="C40" s="5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57"/>
      <c r="U40" s="51">
        <f t="shared" si="1"/>
        <v>0</v>
      </c>
    </row>
    <row r="41" spans="1:21" ht="18" customHeight="1">
      <c r="A41" s="48"/>
      <c r="B41" s="53"/>
      <c r="C41" s="5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57"/>
      <c r="U41" s="51">
        <f t="shared" si="1"/>
        <v>0</v>
      </c>
    </row>
    <row r="42" spans="1:21" ht="18" customHeight="1">
      <c r="A42" s="48"/>
      <c r="B42" s="53"/>
      <c r="C42" s="5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57"/>
      <c r="U42" s="51">
        <f t="shared" si="1"/>
        <v>0</v>
      </c>
    </row>
    <row r="43" spans="1:21" ht="18" customHeight="1">
      <c r="A43" s="48"/>
      <c r="B43" s="53"/>
      <c r="C43" s="5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57"/>
      <c r="U43" s="51">
        <f t="shared" si="1"/>
        <v>0</v>
      </c>
    </row>
    <row r="44" spans="1:21" ht="18" customHeight="1">
      <c r="A44" s="48"/>
      <c r="B44" s="53"/>
      <c r="C44" s="5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57"/>
      <c r="U44" s="51">
        <f t="shared" si="1"/>
        <v>0</v>
      </c>
    </row>
    <row r="45" spans="1:21" ht="18" customHeight="1">
      <c r="A45" s="48"/>
      <c r="B45" s="53"/>
      <c r="C45" s="5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57"/>
      <c r="U45" s="51">
        <f t="shared" si="1"/>
        <v>0</v>
      </c>
    </row>
    <row r="46" spans="1:21" ht="18" customHeight="1">
      <c r="A46" s="48"/>
      <c r="B46" s="53"/>
      <c r="C46" s="5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57"/>
      <c r="U46" s="51">
        <f t="shared" si="1"/>
        <v>0</v>
      </c>
    </row>
    <row r="47" spans="1:21" ht="18" customHeight="1">
      <c r="A47" s="48"/>
      <c r="B47" s="53"/>
      <c r="C47" s="5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57"/>
      <c r="U47" s="51">
        <f t="shared" si="1"/>
        <v>0</v>
      </c>
    </row>
    <row r="48" spans="1:21" ht="18" customHeight="1">
      <c r="A48" s="48"/>
      <c r="B48" s="53"/>
      <c r="C48" s="5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57"/>
      <c r="U48" s="51">
        <f t="shared" si="1"/>
        <v>0</v>
      </c>
    </row>
    <row r="49" spans="1:21" ht="18" customHeight="1">
      <c r="A49" s="48"/>
      <c r="B49" s="53"/>
      <c r="C49" s="5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57"/>
      <c r="U49" s="51">
        <f t="shared" si="1"/>
        <v>0</v>
      </c>
    </row>
    <row r="50" spans="1:21" ht="18" customHeight="1">
      <c r="A50" s="48"/>
      <c r="B50" s="53"/>
      <c r="C50" s="5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57"/>
      <c r="U50" s="51">
        <f t="shared" si="1"/>
        <v>0</v>
      </c>
    </row>
    <row r="51" ht="18" customHeight="1">
      <c r="X51" s="59">
        <v>1</v>
      </c>
    </row>
    <row r="52" spans="1:24" ht="18" customHeight="1">
      <c r="A52" s="12" t="s">
        <v>58</v>
      </c>
      <c r="X52" s="59">
        <v>3</v>
      </c>
    </row>
    <row r="53" ht="18" customHeight="1">
      <c r="X53" s="59">
        <v>5</v>
      </c>
    </row>
    <row r="54" ht="18" customHeight="1">
      <c r="X54" s="59" t="s">
        <v>57</v>
      </c>
    </row>
    <row r="55" ht="18" customHeight="1">
      <c r="X55" s="59"/>
    </row>
    <row r="56" ht="18" customHeight="1">
      <c r="X56" s="59"/>
    </row>
    <row r="57" ht="18" customHeight="1">
      <c r="X57" s="59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sheetProtection/>
  <dataValidations count="1">
    <dataValidation type="list" allowBlank="1" showInputMessage="1" showErrorMessage="1" sqref="B2:B50">
      <formula1>$X$51:$X$54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8" scale="86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80" zoomScaleSheetLayoutView="80" zoomScalePageLayoutView="0" workbookViewId="0" topLeftCell="A1">
      <selection activeCell="E2" sqref="E2"/>
    </sheetView>
  </sheetViews>
  <sheetFormatPr defaultColWidth="9.00390625" defaultRowHeight="13.5"/>
  <cols>
    <col min="1" max="1" width="15.25390625" style="12" customWidth="1"/>
    <col min="2" max="2" width="6.75390625" style="12" customWidth="1"/>
    <col min="3" max="3" width="12.25390625" style="12" customWidth="1"/>
    <col min="4" max="4" width="4.125" style="12" customWidth="1"/>
    <col min="5" max="5" width="5.625" style="12" customWidth="1"/>
    <col min="6" max="6" width="8.50390625" style="12" customWidth="1"/>
    <col min="7" max="7" width="17.875" style="12" customWidth="1"/>
    <col min="8" max="8" width="12.625" style="12" customWidth="1"/>
  </cols>
  <sheetData>
    <row r="1" spans="1:10" ht="21">
      <c r="A1" s="176" t="s">
        <v>61</v>
      </c>
      <c r="B1" s="176"/>
      <c r="C1" s="176"/>
      <c r="D1" s="176"/>
      <c r="E1" s="15">
        <v>4</v>
      </c>
      <c r="F1" s="15" t="s">
        <v>46</v>
      </c>
      <c r="G1" s="15"/>
      <c r="H1" s="16" t="s">
        <v>50</v>
      </c>
      <c r="I1" s="1"/>
      <c r="J1" s="1"/>
    </row>
    <row r="2" spans="1:10" ht="4.5" customHeight="1">
      <c r="A2" s="17"/>
      <c r="B2" s="17"/>
      <c r="C2" s="17"/>
      <c r="D2" s="17"/>
      <c r="E2" s="17"/>
      <c r="F2" s="17"/>
      <c r="G2" s="17"/>
      <c r="H2" s="17"/>
      <c r="I2" s="1"/>
      <c r="J2" s="1"/>
    </row>
    <row r="3" spans="1:10" ht="24" customHeight="1">
      <c r="A3" s="182" t="s">
        <v>43</v>
      </c>
      <c r="B3" s="182"/>
      <c r="C3" s="182"/>
      <c r="D3" s="182"/>
      <c r="E3" s="182"/>
      <c r="F3" s="182"/>
      <c r="G3" s="182"/>
      <c r="H3" s="182"/>
      <c r="I3" s="1"/>
      <c r="J3" s="1"/>
    </row>
    <row r="4" spans="1:10" ht="24" customHeight="1">
      <c r="A4" s="167" t="s">
        <v>45</v>
      </c>
      <c r="B4" s="167"/>
      <c r="C4" s="167"/>
      <c r="D4" s="167"/>
      <c r="E4" s="167"/>
      <c r="F4" s="167"/>
      <c r="G4" s="167"/>
      <c r="H4" s="167"/>
      <c r="I4" s="1"/>
      <c r="J4" s="1"/>
    </row>
    <row r="5" spans="1:10" ht="13.5" customHeight="1" thickBot="1">
      <c r="A5" s="18"/>
      <c r="B5" s="18"/>
      <c r="C5" s="18"/>
      <c r="D5" s="18"/>
      <c r="E5" s="18"/>
      <c r="F5" s="18"/>
      <c r="G5" s="18"/>
      <c r="H5" s="18"/>
      <c r="I5" s="1"/>
      <c r="J5" s="1"/>
    </row>
    <row r="6" spans="1:8" ht="25.5" customHeight="1">
      <c r="A6" s="161" t="s">
        <v>25</v>
      </c>
      <c r="B6" s="162"/>
      <c r="C6" s="163"/>
      <c r="D6" s="19">
        <v>27</v>
      </c>
      <c r="E6" s="19">
        <v>3</v>
      </c>
      <c r="F6" s="20"/>
      <c r="G6" s="21">
        <v>9</v>
      </c>
      <c r="H6" s="22"/>
    </row>
    <row r="7" spans="1:10" ht="16.5" customHeight="1">
      <c r="A7" s="158" t="s">
        <v>47</v>
      </c>
      <c r="B7" s="159"/>
      <c r="C7" s="159"/>
      <c r="D7" s="159"/>
      <c r="E7" s="160"/>
      <c r="F7" s="23" t="s">
        <v>38</v>
      </c>
      <c r="G7" s="24"/>
      <c r="H7" s="25"/>
      <c r="I7" s="4"/>
      <c r="J7" s="4"/>
    </row>
    <row r="8" spans="1:10" ht="26.25" customHeight="1">
      <c r="A8" s="164"/>
      <c r="B8" s="165"/>
      <c r="C8" s="165"/>
      <c r="D8" s="165"/>
      <c r="E8" s="166"/>
      <c r="F8" s="173"/>
      <c r="G8" s="174"/>
      <c r="H8" s="175"/>
      <c r="I8" s="3"/>
      <c r="J8" s="3"/>
    </row>
    <row r="9" spans="1:9" ht="23.25" customHeight="1">
      <c r="A9" s="26" t="s">
        <v>59</v>
      </c>
      <c r="B9" s="27"/>
      <c r="C9" s="27"/>
      <c r="D9" s="27"/>
      <c r="E9" s="27"/>
      <c r="F9" s="28"/>
      <c r="G9" s="28"/>
      <c r="H9" s="29"/>
      <c r="I9" s="2"/>
    </row>
    <row r="10" spans="1:9" ht="41.25" customHeight="1">
      <c r="A10" s="30"/>
      <c r="B10" s="27"/>
      <c r="C10" s="27"/>
      <c r="D10" s="27"/>
      <c r="E10" s="27"/>
      <c r="F10" s="31"/>
      <c r="G10" s="31"/>
      <c r="H10" s="32"/>
      <c r="I10" s="2"/>
    </row>
    <row r="11" spans="1:9" ht="41.25" customHeight="1">
      <c r="A11" s="60"/>
      <c r="B11" s="61"/>
      <c r="C11" s="61"/>
      <c r="D11" s="61"/>
      <c r="E11" s="61"/>
      <c r="F11" s="62"/>
      <c r="G11" s="62"/>
      <c r="H11" s="63"/>
      <c r="I11" s="2"/>
    </row>
    <row r="12" spans="1:9" ht="41.25" customHeight="1">
      <c r="A12" s="168" t="s">
        <v>60</v>
      </c>
      <c r="B12" s="169"/>
      <c r="C12" s="169"/>
      <c r="D12" s="169"/>
      <c r="E12" s="169"/>
      <c r="F12" s="169"/>
      <c r="G12" s="169"/>
      <c r="H12" s="170"/>
      <c r="I12" s="2"/>
    </row>
    <row r="13" spans="1:9" ht="41.25" customHeight="1">
      <c r="A13" s="30"/>
      <c r="B13" s="27"/>
      <c r="C13" s="27"/>
      <c r="D13" s="27"/>
      <c r="E13" s="27"/>
      <c r="F13" s="31"/>
      <c r="G13" s="31"/>
      <c r="H13" s="32"/>
      <c r="I13" s="2"/>
    </row>
    <row r="14" spans="1:9" ht="41.25" customHeight="1">
      <c r="A14" s="30"/>
      <c r="B14" s="27"/>
      <c r="C14" s="27"/>
      <c r="D14" s="27"/>
      <c r="E14" s="27"/>
      <c r="F14" s="31"/>
      <c r="G14" s="31"/>
      <c r="H14" s="32"/>
      <c r="I14" s="2"/>
    </row>
    <row r="15" spans="1:8" ht="17.25" customHeight="1">
      <c r="A15" s="183"/>
      <c r="B15" s="184"/>
      <c r="C15" s="185"/>
      <c r="D15" s="33"/>
      <c r="E15" s="33"/>
      <c r="F15" s="33"/>
      <c r="G15" s="33"/>
      <c r="H15" s="34"/>
    </row>
    <row r="16" spans="1:8" ht="27.75" customHeight="1">
      <c r="A16" s="178" t="s">
        <v>26</v>
      </c>
      <c r="B16" s="179"/>
      <c r="C16" s="179"/>
      <c r="D16" s="35"/>
      <c r="E16" s="35"/>
      <c r="F16" s="35"/>
      <c r="G16" s="35"/>
      <c r="H16" s="36"/>
    </row>
    <row r="17" spans="1:8" ht="27.75" customHeight="1">
      <c r="A17" s="180" t="s">
        <v>73</v>
      </c>
      <c r="B17" s="181"/>
      <c r="C17" s="181"/>
      <c r="D17" s="181"/>
      <c r="E17" s="35"/>
      <c r="F17" s="35"/>
      <c r="G17" s="35"/>
      <c r="H17" s="36"/>
    </row>
    <row r="18" spans="1:8" ht="40.5" customHeight="1">
      <c r="A18" s="37"/>
      <c r="B18" s="38"/>
      <c r="C18" s="39" t="s">
        <v>1</v>
      </c>
      <c r="D18" s="171"/>
      <c r="E18" s="171"/>
      <c r="F18" s="171"/>
      <c r="G18" s="171"/>
      <c r="H18" s="172"/>
    </row>
    <row r="19" spans="1:8" ht="40.5" customHeight="1">
      <c r="A19" s="37"/>
      <c r="B19" s="38"/>
      <c r="C19" s="39" t="s">
        <v>48</v>
      </c>
      <c r="D19" s="171" t="s">
        <v>49</v>
      </c>
      <c r="E19" s="171"/>
      <c r="F19" s="171"/>
      <c r="G19" s="171"/>
      <c r="H19" s="40"/>
    </row>
    <row r="20" spans="1:8" ht="42.75" customHeight="1">
      <c r="A20" s="37"/>
      <c r="B20" s="38"/>
      <c r="C20" s="39" t="s">
        <v>0</v>
      </c>
      <c r="D20" s="171"/>
      <c r="E20" s="171"/>
      <c r="F20" s="171"/>
      <c r="G20" s="171"/>
      <c r="H20" s="41"/>
    </row>
    <row r="21" spans="1:8" ht="43.5" customHeight="1">
      <c r="A21" s="37"/>
      <c r="B21" s="38"/>
      <c r="C21" s="39" t="s">
        <v>2</v>
      </c>
      <c r="D21" s="177"/>
      <c r="E21" s="177"/>
      <c r="F21" s="177"/>
      <c r="G21" s="177"/>
      <c r="H21" s="42"/>
    </row>
    <row r="22" spans="1:8" ht="13.5">
      <c r="A22" s="37"/>
      <c r="B22" s="38"/>
      <c r="C22" s="38"/>
      <c r="D22" s="38"/>
      <c r="E22" s="38"/>
      <c r="F22" s="38"/>
      <c r="G22" s="38"/>
      <c r="H22" s="36"/>
    </row>
    <row r="23" spans="1:8" ht="20.25" customHeight="1">
      <c r="A23" s="43" t="s">
        <v>3</v>
      </c>
      <c r="B23" s="38"/>
      <c r="C23" s="38"/>
      <c r="D23" s="38"/>
      <c r="E23" s="38"/>
      <c r="F23" s="38"/>
      <c r="G23" s="38"/>
      <c r="H23" s="36"/>
    </row>
    <row r="24" spans="1:8" ht="22.5" customHeight="1" thickBot="1">
      <c r="A24" s="44"/>
      <c r="B24" s="45"/>
      <c r="C24" s="45"/>
      <c r="D24" s="45"/>
      <c r="E24" s="45"/>
      <c r="F24" s="45"/>
      <c r="G24" s="45"/>
      <c r="H24" s="46"/>
    </row>
  </sheetData>
  <sheetProtection/>
  <mergeCells count="15">
    <mergeCell ref="D20:G20"/>
    <mergeCell ref="D19:G19"/>
    <mergeCell ref="F8:H8"/>
    <mergeCell ref="A1:D1"/>
    <mergeCell ref="D21:G21"/>
    <mergeCell ref="A16:C16"/>
    <mergeCell ref="A17:D17"/>
    <mergeCell ref="A3:H3"/>
    <mergeCell ref="A15:C15"/>
    <mergeCell ref="A7:E7"/>
    <mergeCell ref="A6:C6"/>
    <mergeCell ref="A8:E8"/>
    <mergeCell ref="A4:H4"/>
    <mergeCell ref="A12:H12"/>
    <mergeCell ref="D18:H18"/>
  </mergeCells>
  <dataValidations count="1">
    <dataValidation type="list" allowBlank="1" showInputMessage="1" showErrorMessage="1" sqref="A1:D1">
      <formula1>"平成,令和"</formula1>
    </dataValidation>
  </dataValidations>
  <printOptions/>
  <pageMargins left="1.06" right="0.69" top="1" bottom="1" header="0.512" footer="0.512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3.75390625" style="68" bestFit="1" customWidth="1"/>
    <col min="2" max="2" width="4.875" style="68" customWidth="1"/>
    <col min="3" max="3" width="5.625" style="68" customWidth="1"/>
    <col min="4" max="4" width="10.625" style="68" customWidth="1"/>
    <col min="5" max="6" width="5.625" style="68" customWidth="1"/>
    <col min="7" max="7" width="15.625" style="68" customWidth="1"/>
    <col min="8" max="8" width="5.625" style="68" customWidth="1"/>
    <col min="9" max="10" width="15.625" style="68" customWidth="1"/>
    <col min="11" max="11" width="5.625" style="68" customWidth="1"/>
    <col min="12" max="12" width="15.625" style="68" customWidth="1"/>
    <col min="13" max="13" width="5.75390625" style="68" customWidth="1"/>
    <col min="14" max="15" width="15.625" style="68" customWidth="1"/>
    <col min="16" max="16" width="5.625" style="68" customWidth="1"/>
    <col min="17" max="17" width="15.625" style="68" customWidth="1"/>
    <col min="18" max="18" width="5.50390625" style="68" customWidth="1"/>
    <col min="19" max="19" width="5.625" style="68" customWidth="1"/>
    <col min="20" max="254" width="9.00390625" style="68" customWidth="1"/>
  </cols>
  <sheetData>
    <row r="1" ht="14.25" thickBot="1">
      <c r="A1" t="s">
        <v>62</v>
      </c>
    </row>
    <row r="2" spans="1:18" ht="13.5">
      <c r="A2" s="186"/>
      <c r="B2" s="187"/>
      <c r="C2" s="188" t="s">
        <v>63</v>
      </c>
      <c r="D2" s="188"/>
      <c r="E2" s="189"/>
      <c r="F2" s="190" t="s">
        <v>64</v>
      </c>
      <c r="G2" s="191"/>
      <c r="H2" s="191"/>
      <c r="I2" s="192"/>
      <c r="J2" s="193" t="s">
        <v>65</v>
      </c>
      <c r="K2" s="195" t="s">
        <v>66</v>
      </c>
      <c r="L2" s="191"/>
      <c r="M2" s="191"/>
      <c r="N2" s="192"/>
      <c r="O2" s="196" t="s">
        <v>67</v>
      </c>
      <c r="P2" s="198"/>
      <c r="Q2" s="199"/>
      <c r="R2" s="75"/>
    </row>
    <row r="3" spans="1:19" ht="13.5">
      <c r="A3" s="204" t="s">
        <v>30</v>
      </c>
      <c r="B3" s="205"/>
      <c r="C3" s="206" t="s">
        <v>6</v>
      </c>
      <c r="D3" s="206"/>
      <c r="E3" s="207"/>
      <c r="F3" s="208" t="s">
        <v>39</v>
      </c>
      <c r="G3" s="209"/>
      <c r="H3" s="209"/>
      <c r="I3" s="210"/>
      <c r="J3" s="194"/>
      <c r="K3" s="211" t="s">
        <v>74</v>
      </c>
      <c r="L3" s="209"/>
      <c r="M3" s="209"/>
      <c r="N3" s="210"/>
      <c r="O3" s="197"/>
      <c r="P3" s="200"/>
      <c r="Q3" s="201"/>
      <c r="R3" s="75"/>
      <c r="S3" s="76"/>
    </row>
    <row r="4" spans="1:19" ht="13.5">
      <c r="A4" s="77"/>
      <c r="B4" s="78"/>
      <c r="C4" s="212" t="s">
        <v>34</v>
      </c>
      <c r="D4" s="212"/>
      <c r="E4" s="213"/>
      <c r="F4" s="208"/>
      <c r="G4" s="209"/>
      <c r="H4" s="209"/>
      <c r="I4" s="210"/>
      <c r="J4" s="214" t="s">
        <v>75</v>
      </c>
      <c r="K4" s="211"/>
      <c r="L4" s="209"/>
      <c r="M4" s="209"/>
      <c r="N4" s="210"/>
      <c r="O4" s="216" t="s">
        <v>76</v>
      </c>
      <c r="P4" s="200"/>
      <c r="Q4" s="201"/>
      <c r="R4" s="75"/>
      <c r="S4" s="76"/>
    </row>
    <row r="5" spans="1:19" ht="13.5">
      <c r="A5" s="77"/>
      <c r="B5" s="78"/>
      <c r="C5" s="218" t="s">
        <v>35</v>
      </c>
      <c r="D5" s="218"/>
      <c r="E5" s="219"/>
      <c r="F5" s="79"/>
      <c r="G5" s="80"/>
      <c r="H5" s="80"/>
      <c r="I5" s="81"/>
      <c r="J5" s="214"/>
      <c r="K5" s="82"/>
      <c r="L5" s="83"/>
      <c r="M5" s="83"/>
      <c r="N5" s="84"/>
      <c r="O5" s="216"/>
      <c r="P5" s="200"/>
      <c r="Q5" s="201"/>
      <c r="R5" s="75"/>
      <c r="S5" s="76"/>
    </row>
    <row r="6" spans="1:19" ht="13.5">
      <c r="A6" s="77"/>
      <c r="B6" s="78"/>
      <c r="C6" s="220" t="s">
        <v>40</v>
      </c>
      <c r="D6" s="221"/>
      <c r="E6" s="222"/>
      <c r="F6" s="220" t="s">
        <v>28</v>
      </c>
      <c r="G6" s="222"/>
      <c r="H6" s="220" t="s">
        <v>77</v>
      </c>
      <c r="I6" s="222"/>
      <c r="J6" s="214"/>
      <c r="K6" s="223" t="s">
        <v>37</v>
      </c>
      <c r="L6" s="222"/>
      <c r="M6" s="220" t="s">
        <v>78</v>
      </c>
      <c r="N6" s="222"/>
      <c r="O6" s="216"/>
      <c r="P6" s="200"/>
      <c r="Q6" s="201"/>
      <c r="R6" s="75"/>
      <c r="S6" s="85"/>
    </row>
    <row r="7" spans="1:18" ht="13.5">
      <c r="A7" s="224" t="s">
        <v>29</v>
      </c>
      <c r="B7" s="225"/>
      <c r="C7" s="226" t="s">
        <v>23</v>
      </c>
      <c r="D7" s="227"/>
      <c r="E7" s="228"/>
      <c r="F7" s="226" t="s">
        <v>4</v>
      </c>
      <c r="G7" s="228"/>
      <c r="H7" s="87"/>
      <c r="I7" s="88"/>
      <c r="J7" s="214"/>
      <c r="K7" s="229" t="s">
        <v>36</v>
      </c>
      <c r="L7" s="228"/>
      <c r="M7" s="87"/>
      <c r="N7" s="88"/>
      <c r="O7" s="216"/>
      <c r="P7" s="202"/>
      <c r="Q7" s="203"/>
      <c r="R7" s="75"/>
    </row>
    <row r="8" spans="1:19" ht="13.5">
      <c r="A8" s="230"/>
      <c r="B8" s="231"/>
      <c r="C8" s="86" t="s">
        <v>22</v>
      </c>
      <c r="D8" s="232" t="s">
        <v>5</v>
      </c>
      <c r="E8" s="233"/>
      <c r="F8" s="86" t="s">
        <v>22</v>
      </c>
      <c r="G8" s="90" t="s">
        <v>5</v>
      </c>
      <c r="H8" s="86" t="s">
        <v>22</v>
      </c>
      <c r="I8" s="90" t="s">
        <v>5</v>
      </c>
      <c r="J8" s="215"/>
      <c r="K8" s="91" t="s">
        <v>22</v>
      </c>
      <c r="L8" s="90" t="s">
        <v>5</v>
      </c>
      <c r="M8" s="86" t="s">
        <v>22</v>
      </c>
      <c r="N8" s="90" t="s">
        <v>5</v>
      </c>
      <c r="O8" s="217"/>
      <c r="P8" s="92"/>
      <c r="Q8" s="93"/>
      <c r="R8" s="89"/>
      <c r="S8" s="89"/>
    </row>
    <row r="9" spans="1:19" ht="10.5" customHeight="1">
      <c r="A9" s="234" t="str">
        <f>'表紙末尾０'!E1&amp;"年"</f>
        <v>4年</v>
      </c>
      <c r="B9" s="235"/>
      <c r="C9" s="95"/>
      <c r="D9" s="236" t="s">
        <v>24</v>
      </c>
      <c r="E9" s="237"/>
      <c r="F9" s="97"/>
      <c r="G9" s="98" t="s">
        <v>24</v>
      </c>
      <c r="H9" s="98"/>
      <c r="I9" s="98" t="s">
        <v>24</v>
      </c>
      <c r="J9" s="96" t="s">
        <v>24</v>
      </c>
      <c r="K9" s="99"/>
      <c r="L9" s="98" t="s">
        <v>24</v>
      </c>
      <c r="M9" s="98"/>
      <c r="N9" s="98" t="s">
        <v>24</v>
      </c>
      <c r="O9" s="98" t="s">
        <v>24</v>
      </c>
      <c r="P9" s="238"/>
      <c r="Q9" s="240"/>
      <c r="R9" s="89"/>
      <c r="S9" s="94"/>
    </row>
    <row r="10" spans="1:19" ht="24.75" customHeight="1">
      <c r="A10" s="242" t="s">
        <v>18</v>
      </c>
      <c r="B10" s="243"/>
      <c r="C10" s="7">
        <f>COUNT('入力シート'!C:C)</f>
        <v>0</v>
      </c>
      <c r="D10" s="244">
        <f>SUM('入力シート'!C:C)</f>
        <v>0</v>
      </c>
      <c r="E10" s="245"/>
      <c r="F10" s="7">
        <f>COUNTIF('入力シート'!$B:$B,"5")-_xlfn.COUNTIFS('入力シート'!$B:$B,"5",'入力シート'!$C:$C,"")</f>
        <v>0</v>
      </c>
      <c r="G10" s="150">
        <f>_xlfn.SUMIFS('入力シート'!C:C,'入力シート'!B:B,"5")</f>
        <v>0</v>
      </c>
      <c r="H10" s="7">
        <f>COUNTIF('入力シート'!$B:$B,"出向")-_xlfn.COUNTIFS('入力シート'!$B:$B,"出向",'入力シート'!$C:$C,"")</f>
        <v>0</v>
      </c>
      <c r="I10" s="150">
        <f>_xlfn.SUMIFS('入力シート'!C:C,'入力シート'!B:B,"出向")</f>
        <v>0</v>
      </c>
      <c r="J10" s="152">
        <f>D10-G10-I10</f>
        <v>0</v>
      </c>
      <c r="K10" s="64">
        <f>COUNTIF('入力シート'!$B:$B,"3")-_xlfn.COUNTIFS('入力シート'!$B:$B,"3",'入力シート'!$C:$C,"")</f>
        <v>0</v>
      </c>
      <c r="L10" s="150">
        <f>_xlfn.SUMIFS('入力シート'!C:C,'入力シート'!B:B,"3")</f>
        <v>0</v>
      </c>
      <c r="M10" s="7">
        <f>COUNTIF('入力シート'!$B:$B,"出向")-_xlfn.COUNTIFS('入力シート'!$B:$B,"出向",'入力シート'!$C:$C,"")</f>
        <v>0</v>
      </c>
      <c r="N10" s="150">
        <f>_xlfn.SUMIFS('入力シート'!C:C,'入力シート'!B:B,"出向")</f>
        <v>0</v>
      </c>
      <c r="O10" s="150">
        <f>J10-L10-N10+_xlfn.SUMIFS('入力シート'!C:C,'入力シート'!B:B,"出向")*2</f>
        <v>0</v>
      </c>
      <c r="P10" s="239"/>
      <c r="Q10" s="241"/>
      <c r="R10" s="89"/>
      <c r="S10" s="100"/>
    </row>
    <row r="11" spans="1:19" ht="24.75" customHeight="1">
      <c r="A11" s="246" t="s">
        <v>7</v>
      </c>
      <c r="B11" s="247"/>
      <c r="C11" s="7">
        <f>COUNT('入力シート'!D:D)</f>
        <v>0</v>
      </c>
      <c r="D11" s="244">
        <f>SUM('入力シート'!D:D)</f>
        <v>0</v>
      </c>
      <c r="E11" s="245"/>
      <c r="F11" s="7">
        <f>COUNTIF('入力シート'!$B:$B,"5")-_xlfn.COUNTIFS('入力シート'!$B:$B,"5",'入力シート'!$D:$D,"")</f>
        <v>0</v>
      </c>
      <c r="G11" s="150">
        <f>_xlfn.SUMIFS('入力シート'!D:D,'入力シート'!B:B,"5")</f>
        <v>0</v>
      </c>
      <c r="H11" s="7">
        <f>COUNTIF('入力シート'!$B:$B,"出向")-_xlfn.COUNTIFS('入力シート'!$B:$B,"出向",'入力シート'!$D:$D,"")</f>
        <v>0</v>
      </c>
      <c r="I11" s="150">
        <f>_xlfn.SUMIFS('入力シート'!D:D,'入力シート'!B:B,"出向")</f>
        <v>0</v>
      </c>
      <c r="J11" s="152">
        <f>D11-G11-I11</f>
        <v>0</v>
      </c>
      <c r="K11" s="64">
        <f>COUNTIF('入力シート'!$B:$B,"3")-_xlfn.COUNTIFS('入力シート'!$B:$B,"3",'入力シート'!$D:$D,"")</f>
        <v>0</v>
      </c>
      <c r="L11" s="150">
        <f>_xlfn.SUMIFS('入力シート'!D:D,'入力シート'!B:B,"3")</f>
        <v>0</v>
      </c>
      <c r="M11" s="7">
        <f>COUNTIF('入力シート'!$B:$B,"出向")-_xlfn.COUNTIFS('入力シート'!$B:$B,"出向",'入力シート'!$D:$D,"")</f>
        <v>0</v>
      </c>
      <c r="N11" s="150">
        <f>_xlfn.SUMIFS('入力シート'!D:D,'入力シート'!B:B,"出向")</f>
        <v>0</v>
      </c>
      <c r="O11" s="150">
        <f>J11-L11-N11+_xlfn.SUMIFS('入力シート'!D:D,'入力シート'!B:B,"出向")*2</f>
        <v>0</v>
      </c>
      <c r="P11" s="101"/>
      <c r="Q11" s="102"/>
      <c r="R11" s="103"/>
      <c r="S11" s="100"/>
    </row>
    <row r="12" spans="1:19" ht="24.75" customHeight="1">
      <c r="A12" s="246" t="s">
        <v>8</v>
      </c>
      <c r="B12" s="247"/>
      <c r="C12" s="7">
        <f>COUNT('入力シート'!E:E)</f>
        <v>0</v>
      </c>
      <c r="D12" s="244">
        <f>SUM('入力シート'!E:E)</f>
        <v>0</v>
      </c>
      <c r="E12" s="245"/>
      <c r="F12" s="7">
        <f>COUNTIF('入力シート'!$B:$B,"5")-_xlfn.COUNTIFS('入力シート'!$B:$B,"5",'入力シート'!$E:$E,"")</f>
        <v>0</v>
      </c>
      <c r="G12" s="150">
        <f>_xlfn.SUMIFS('入力シート'!E:E,'入力シート'!B:B,"5")</f>
        <v>0</v>
      </c>
      <c r="H12" s="7">
        <f>COUNTIF('入力シート'!$B:$B,"出向")-_xlfn.COUNTIFS('入力シート'!$B:$B,"出向",'入力シート'!$E:$E,"")</f>
        <v>0</v>
      </c>
      <c r="I12" s="150">
        <f>_xlfn.SUMIFS('入力シート'!E:E,'入力シート'!B:B,"出向")</f>
        <v>0</v>
      </c>
      <c r="J12" s="152">
        <f aca="true" t="shared" si="0" ref="J12:J18">D12-G12-I12</f>
        <v>0</v>
      </c>
      <c r="K12" s="64">
        <f>COUNTIF('入力シート'!$B:$B,"3")-_xlfn.COUNTIFS('入力シート'!$B:$B,"3",'入力シート'!$E:$E,"")</f>
        <v>0</v>
      </c>
      <c r="L12" s="150">
        <f>_xlfn.SUMIFS('入力シート'!E:E,'入力シート'!B:B,"3")</f>
        <v>0</v>
      </c>
      <c r="M12" s="7">
        <f>COUNTIF('入力シート'!$B:$B,"出向")-_xlfn.COUNTIFS('入力シート'!$B:$B,"出向",'入力シート'!$E:$E,"")</f>
        <v>0</v>
      </c>
      <c r="N12" s="150">
        <f>_xlfn.SUMIFS('入力シート'!E:E,'入力シート'!B:B,"出向")</f>
        <v>0</v>
      </c>
      <c r="O12" s="150">
        <f>J12-L12-N12+_xlfn.SUMIFS('入力シート'!E:E,'入力シート'!B:B,"出向")*2</f>
        <v>0</v>
      </c>
      <c r="P12" s="101"/>
      <c r="Q12" s="102"/>
      <c r="R12" s="103"/>
      <c r="S12" s="100"/>
    </row>
    <row r="13" spans="1:19" ht="24.75" customHeight="1">
      <c r="A13" s="246" t="s">
        <v>9</v>
      </c>
      <c r="B13" s="247"/>
      <c r="C13" s="7">
        <f>COUNT('入力シート'!F:F)</f>
        <v>0</v>
      </c>
      <c r="D13" s="244">
        <f>SUM('入力シート'!F:F)</f>
        <v>0</v>
      </c>
      <c r="E13" s="245"/>
      <c r="F13" s="7">
        <f>COUNTIF('入力シート'!$B:$B,"5")-_xlfn.COUNTIFS('入力シート'!$B:$B,"5",'入力シート'!$F:$F,"")</f>
        <v>0</v>
      </c>
      <c r="G13" s="150">
        <f>_xlfn.SUMIFS('入力シート'!F:F,'入力シート'!B:B,"5")</f>
        <v>0</v>
      </c>
      <c r="H13" s="7">
        <f>COUNTIF('入力シート'!$B:$B,"出向")-_xlfn.COUNTIFS('入力シート'!$B:$B,"出向",'入力シート'!$F:$F,"")</f>
        <v>0</v>
      </c>
      <c r="I13" s="150">
        <f>_xlfn.SUMIFS('入力シート'!F:F,'入力シート'!B:B,"出向")</f>
        <v>0</v>
      </c>
      <c r="J13" s="152">
        <f t="shared" si="0"/>
        <v>0</v>
      </c>
      <c r="K13" s="64">
        <f>COUNTIF('入力シート'!$B:$B,"3")-_xlfn.COUNTIFS('入力シート'!$B:$B,"3",'入力シート'!$F:$F,"")</f>
        <v>0</v>
      </c>
      <c r="L13" s="150">
        <f>_xlfn.SUMIFS('入力シート'!F:F,'入力シート'!B:B,"3")</f>
        <v>0</v>
      </c>
      <c r="M13" s="7">
        <f>COUNTIF('入力シート'!$B:$B,"出向")-_xlfn.COUNTIFS('入力シート'!$B:$B,"出向",'入力シート'!$F:$F,"")</f>
        <v>0</v>
      </c>
      <c r="N13" s="150">
        <f>_xlfn.SUMIFS('入力シート'!F:F,'入力シート'!B:B,"出向")</f>
        <v>0</v>
      </c>
      <c r="O13" s="150">
        <f>J13-L13-N13+_xlfn.SUMIFS('入力シート'!F:F,'入力シート'!B:B,"出向")*2</f>
        <v>0</v>
      </c>
      <c r="P13" s="101"/>
      <c r="Q13" s="102"/>
      <c r="R13" s="103"/>
      <c r="S13" s="100"/>
    </row>
    <row r="14" spans="1:19" ht="24.75" customHeight="1">
      <c r="A14" s="246" t="s">
        <v>10</v>
      </c>
      <c r="B14" s="247"/>
      <c r="C14" s="7">
        <f>COUNT('入力シート'!G:G)</f>
        <v>0</v>
      </c>
      <c r="D14" s="244">
        <f>SUM('入力シート'!G:G)</f>
        <v>0</v>
      </c>
      <c r="E14" s="245"/>
      <c r="F14" s="7">
        <f>COUNTIF('入力シート'!$B:$B,"5")-_xlfn.COUNTIFS('入力シート'!$B:$B,"5",'入力シート'!$G:$G,"")</f>
        <v>0</v>
      </c>
      <c r="G14" s="150">
        <f>_xlfn.SUMIFS('入力シート'!G:G,'入力シート'!B:B,"5")</f>
        <v>0</v>
      </c>
      <c r="H14" s="7">
        <f>COUNTIF('入力シート'!$B:$B,"出向")-_xlfn.COUNTIFS('入力シート'!$B:$B,"出向",'入力シート'!$G:$G,"")</f>
        <v>0</v>
      </c>
      <c r="I14" s="150">
        <f>_xlfn.SUMIFS('入力シート'!G:G,'入力シート'!B:B,"出向")</f>
        <v>0</v>
      </c>
      <c r="J14" s="152">
        <f t="shared" si="0"/>
        <v>0</v>
      </c>
      <c r="K14" s="64">
        <f>COUNTIF('入力シート'!$B:$B,"3")-_xlfn.COUNTIFS('入力シート'!$B:$B,"3",'入力シート'!$G:$G,"")</f>
        <v>0</v>
      </c>
      <c r="L14" s="150">
        <f>_xlfn.SUMIFS('入力シート'!G:G,'入力シート'!B:B,"3")</f>
        <v>0</v>
      </c>
      <c r="M14" s="7">
        <f>COUNTIF('入力シート'!$B:$B,"出向")-_xlfn.COUNTIFS('入力シート'!$B:$B,"出向",'入力シート'!$G:$G,"")</f>
        <v>0</v>
      </c>
      <c r="N14" s="150">
        <f>_xlfn.SUMIFS('入力シート'!G:G,'入力シート'!B:B,"出向")</f>
        <v>0</v>
      </c>
      <c r="O14" s="150">
        <f>J14-L14-N14+_xlfn.SUMIFS('入力シート'!G:G,'入力シート'!B:B,"出向")*2</f>
        <v>0</v>
      </c>
      <c r="P14" s="101"/>
      <c r="Q14" s="102"/>
      <c r="R14" s="103"/>
      <c r="S14" s="100"/>
    </row>
    <row r="15" spans="1:19" ht="24.75" customHeight="1">
      <c r="A15" s="246" t="s">
        <v>11</v>
      </c>
      <c r="B15" s="247"/>
      <c r="C15" s="7">
        <f>COUNT('入力シート'!H:H)</f>
        <v>0</v>
      </c>
      <c r="D15" s="244">
        <f>SUM('入力シート'!H:H)</f>
        <v>0</v>
      </c>
      <c r="E15" s="245"/>
      <c r="F15" s="7">
        <f>COUNTIF('入力シート'!$B:$B,"5")-_xlfn.COUNTIFS('入力シート'!$B:$B,"5",'入力シート'!$H:$H,"")</f>
        <v>0</v>
      </c>
      <c r="G15" s="150">
        <f>_xlfn.SUMIFS('入力シート'!H:H,'入力シート'!B:B,"5")</f>
        <v>0</v>
      </c>
      <c r="H15" s="7">
        <f>COUNTIF('入力シート'!$B:$B,"出向")-_xlfn.COUNTIFS('入力シート'!$B:$B,"出向",'入力シート'!$H:$H,"")</f>
        <v>0</v>
      </c>
      <c r="I15" s="150">
        <f>_xlfn.SUMIFS('入力シート'!H:H,'入力シート'!B:B,"出向")</f>
        <v>0</v>
      </c>
      <c r="J15" s="152">
        <f t="shared" si="0"/>
        <v>0</v>
      </c>
      <c r="K15" s="64">
        <f>COUNTIF('入力シート'!$B:$B,"3")-_xlfn.COUNTIFS('入力シート'!$B:$B,"3",'入力シート'!$H:$H,"")</f>
        <v>0</v>
      </c>
      <c r="L15" s="150">
        <f>_xlfn.SUMIFS('入力シート'!H:H,'入力シート'!B:B,"3")</f>
        <v>0</v>
      </c>
      <c r="M15" s="7">
        <f>COUNTIF('入力シート'!$B:$B,"出向")-_xlfn.COUNTIFS('入力シート'!$B:$B,"出向",'入力シート'!$H:$H,"")</f>
        <v>0</v>
      </c>
      <c r="N15" s="150">
        <f>_xlfn.SUMIFS('入力シート'!H:H,'入力シート'!B:B,"出向")</f>
        <v>0</v>
      </c>
      <c r="O15" s="150">
        <f>J15-L15-N15+_xlfn.SUMIFS('入力シート'!H:H,'入力シート'!B:B,"出向")*2</f>
        <v>0</v>
      </c>
      <c r="P15" s="101"/>
      <c r="Q15" s="102"/>
      <c r="R15" s="103"/>
      <c r="S15" s="100"/>
    </row>
    <row r="16" spans="1:19" ht="24.75" customHeight="1">
      <c r="A16" s="248" t="s">
        <v>19</v>
      </c>
      <c r="B16" s="104" t="s">
        <v>20</v>
      </c>
      <c r="C16" s="143"/>
      <c r="D16" s="251">
        <f>SUM('入力シート'!I:I)</f>
        <v>0</v>
      </c>
      <c r="E16" s="252"/>
      <c r="F16" s="8"/>
      <c r="G16" s="151">
        <f>_xlfn.SUMIFS('入力シート'!I:I,'入力シート'!B:B,"5")</f>
        <v>0</v>
      </c>
      <c r="H16" s="8"/>
      <c r="I16" s="151">
        <f>_xlfn.SUMIFS('入力シート'!I:I,'入力シート'!B:B,"出向")</f>
        <v>0</v>
      </c>
      <c r="J16" s="153">
        <f t="shared" si="0"/>
        <v>0</v>
      </c>
      <c r="K16" s="6"/>
      <c r="L16" s="151">
        <f>_xlfn.SUMIFS('入力シート'!I:I,'入力シート'!B:B,"3")</f>
        <v>0</v>
      </c>
      <c r="M16" s="8"/>
      <c r="N16" s="151">
        <f>_xlfn.SUMIFS('入力シート'!I:I,'入力シート'!B:B,"出向")</f>
        <v>0</v>
      </c>
      <c r="O16" s="151">
        <f>J16-L16-N16+_xlfn.SUMIFS('入力シート'!I:I,'入力シート'!B:B,"出向")*2</f>
        <v>0</v>
      </c>
      <c r="P16" s="101"/>
      <c r="Q16" s="105"/>
      <c r="R16" s="106"/>
      <c r="S16" s="100"/>
    </row>
    <row r="17" spans="1:19" ht="24.75" customHeight="1">
      <c r="A17" s="249"/>
      <c r="B17" s="104" t="s">
        <v>20</v>
      </c>
      <c r="C17" s="143"/>
      <c r="D17" s="251">
        <f>SUM('入力シート'!J:J)</f>
        <v>0</v>
      </c>
      <c r="E17" s="252"/>
      <c r="F17" s="8"/>
      <c r="G17" s="151">
        <f>_xlfn.SUMIFS('入力シート'!J:J,'入力シート'!B:B,"5")</f>
        <v>0</v>
      </c>
      <c r="H17" s="8"/>
      <c r="I17" s="151">
        <f>_xlfn.SUMIFS('入力シート'!J:J,'入力シート'!B:B,"出向")</f>
        <v>0</v>
      </c>
      <c r="J17" s="153">
        <f t="shared" si="0"/>
        <v>0</v>
      </c>
      <c r="K17" s="6"/>
      <c r="L17" s="151">
        <f>_xlfn.SUMIFS('入力シート'!J:J,'入力シート'!B:B,"3")</f>
        <v>0</v>
      </c>
      <c r="M17" s="8"/>
      <c r="N17" s="151">
        <f>_xlfn.SUMIFS('入力シート'!J:J,'入力シート'!B:B,"出向")</f>
        <v>0</v>
      </c>
      <c r="O17" s="151">
        <f>J17-L17-N17+_xlfn.SUMIFS('入力シート'!J:J,'入力シート'!B:B,"出向")*2</f>
        <v>0</v>
      </c>
      <c r="P17" s="101"/>
      <c r="Q17" s="105"/>
      <c r="R17" s="106"/>
      <c r="S17" s="100"/>
    </row>
    <row r="18" spans="1:19" ht="24.75" customHeight="1">
      <c r="A18" s="250"/>
      <c r="B18" s="104" t="s">
        <v>20</v>
      </c>
      <c r="C18" s="107"/>
      <c r="D18" s="251">
        <f>SUM('入力シート'!K:K)</f>
        <v>0</v>
      </c>
      <c r="E18" s="252"/>
      <c r="F18" s="8"/>
      <c r="G18" s="151">
        <f>_xlfn.SUMIFS('入力シート'!K:K,'入力シート'!B:B,"5")</f>
        <v>0</v>
      </c>
      <c r="H18" s="8"/>
      <c r="I18" s="151">
        <f>_xlfn.SUMIFS('入力シート'!K:K,'入力シート'!B:B,"出向")</f>
        <v>0</v>
      </c>
      <c r="J18" s="153">
        <f t="shared" si="0"/>
        <v>0</v>
      </c>
      <c r="K18" s="6"/>
      <c r="L18" s="151">
        <f>_xlfn.SUMIFS('入力シート'!K:K,'入力シート'!B:B,"3")</f>
        <v>0</v>
      </c>
      <c r="M18" s="8"/>
      <c r="N18" s="151">
        <f>_xlfn.SUMIFS('入力シート'!K:K,'入力シート'!B:B,"出向")</f>
        <v>0</v>
      </c>
      <c r="O18" s="151">
        <f>J18-L18-N18+_xlfn.SUMIFS('入力シート'!K:K,'入力シート'!B:B,"出向")*2</f>
        <v>0</v>
      </c>
      <c r="P18" s="108"/>
      <c r="Q18" s="109"/>
      <c r="R18" s="110"/>
      <c r="S18" s="100"/>
    </row>
    <row r="19" spans="1:19" ht="24.75" customHeight="1">
      <c r="A19" s="258" t="s">
        <v>79</v>
      </c>
      <c r="B19" s="259"/>
      <c r="C19" s="144"/>
      <c r="D19" s="260">
        <f>SUM(D10:E18)</f>
        <v>0</v>
      </c>
      <c r="E19" s="261"/>
      <c r="F19" s="144"/>
      <c r="G19" s="149">
        <f>SUM(G10:G18)</f>
        <v>0</v>
      </c>
      <c r="H19" s="144"/>
      <c r="I19" s="145">
        <f>SUM(I10:I18)</f>
        <v>0</v>
      </c>
      <c r="J19" s="154">
        <f>SUM(J10:J18)</f>
        <v>0</v>
      </c>
      <c r="K19" s="144"/>
      <c r="L19" s="145">
        <f>SUM(L10:L18)</f>
        <v>0</v>
      </c>
      <c r="M19" s="144"/>
      <c r="N19" s="145">
        <f>SUM(N10:N18)</f>
        <v>0</v>
      </c>
      <c r="O19" s="156">
        <f>SUM(O10:O18)</f>
        <v>0</v>
      </c>
      <c r="P19" s="112"/>
      <c r="Q19" s="113"/>
      <c r="R19" s="110"/>
      <c r="S19" s="111"/>
    </row>
    <row r="20" spans="1:19" ht="24.75" customHeight="1">
      <c r="A20" s="246" t="s">
        <v>12</v>
      </c>
      <c r="B20" s="247"/>
      <c r="C20" s="7">
        <f>COUNT('入力シート'!L:L)</f>
        <v>0</v>
      </c>
      <c r="D20" s="244">
        <f>SUM('入力シート'!L:L)</f>
        <v>0</v>
      </c>
      <c r="E20" s="245"/>
      <c r="F20" s="7">
        <f>COUNTIF('入力シート'!$B:$B,"5")-_xlfn.COUNTIFS('入力シート'!$B:$B,"5",'入力シート'!$L:$L,"")</f>
        <v>0</v>
      </c>
      <c r="G20" s="150">
        <f>_xlfn.SUMIFS('入力シート'!L:L,'入力シート'!B:B,"5")</f>
        <v>0</v>
      </c>
      <c r="H20" s="7">
        <f>COUNTIF('入力シート'!$B:$B,"出向")-_xlfn.COUNTIFS('入力シート'!$B:$B,"出向",'入力シート'!$L:$L,"")</f>
        <v>0</v>
      </c>
      <c r="I20" s="150">
        <f>_xlfn.SUMIFS('入力シート'!L:L,'入力シート'!B:B,"出向")</f>
        <v>0</v>
      </c>
      <c r="J20" s="152">
        <f>D20-G20-I20</f>
        <v>0</v>
      </c>
      <c r="K20" s="64">
        <f>COUNTIF('入力シート'!$B:$B,"3")-_xlfn.COUNTIFS('入力シート'!$B:$B,"3",'入力シート'!$L:$L,"")</f>
        <v>0</v>
      </c>
      <c r="L20" s="150">
        <f>_xlfn.SUMIFS('入力シート'!L:L,'入力シート'!B:B,"3")</f>
        <v>0</v>
      </c>
      <c r="M20" s="7">
        <f>COUNTIF('入力シート'!$B:$B,"出向")-_xlfn.COUNTIFS('入力シート'!$B:$B,"出向",'入力シート'!$L:$L,"")</f>
        <v>0</v>
      </c>
      <c r="N20" s="150">
        <f>_xlfn.SUMIFS('入力シート'!L:L,'入力シート'!B:B,"出向")</f>
        <v>0</v>
      </c>
      <c r="O20" s="150">
        <f>J20-L20-N20+_xlfn.SUMIFS('入力シート'!L:L,'入力シート'!B:B,"出向")*2</f>
        <v>0</v>
      </c>
      <c r="P20" s="101"/>
      <c r="Q20" s="102"/>
      <c r="R20" s="103"/>
      <c r="S20" s="100"/>
    </row>
    <row r="21" spans="1:19" ht="24.75" customHeight="1">
      <c r="A21" s="246" t="s">
        <v>13</v>
      </c>
      <c r="B21" s="247"/>
      <c r="C21" s="7">
        <f>COUNT('入力シート'!M:M)</f>
        <v>0</v>
      </c>
      <c r="D21" s="244">
        <f>SUM('入力シート'!M:M)</f>
        <v>0</v>
      </c>
      <c r="E21" s="245"/>
      <c r="F21" s="7">
        <f>COUNTIF('入力シート'!$B:$B,"5")-_xlfn.COUNTIFS('入力シート'!$B:$B,"5",'入力シート'!$M:$M,"")</f>
        <v>0</v>
      </c>
      <c r="G21" s="150">
        <f>_xlfn.SUMIFS('入力シート'!M:M,'入力シート'!B:B,"5")</f>
        <v>0</v>
      </c>
      <c r="H21" s="7">
        <f>COUNTIF('入力シート'!$B:$B,"出向")-_xlfn.COUNTIFS('入力シート'!$B:$B,"出向",'入力シート'!$M:$M,"")</f>
        <v>0</v>
      </c>
      <c r="I21" s="150">
        <f>_xlfn.SUMIFS('入力シート'!M:M,'入力シート'!B:B,"出向")</f>
        <v>0</v>
      </c>
      <c r="J21" s="152">
        <f>D21-G21-I21</f>
        <v>0</v>
      </c>
      <c r="K21" s="64">
        <f>COUNTIF('入力シート'!$B:$B,"3")-_xlfn.COUNTIFS('入力シート'!$B:$B,"3",'入力シート'!$M:$M,"")</f>
        <v>0</v>
      </c>
      <c r="L21" s="150">
        <f>_xlfn.SUMIFS('入力シート'!M:M,'入力シート'!B:B,"3")</f>
        <v>0</v>
      </c>
      <c r="M21" s="7">
        <f>COUNTIF('入力シート'!$B:$B,"出向")-_xlfn.COUNTIFS('入力シート'!$B:$B,"出向",'入力シート'!$M:$M,"")</f>
        <v>0</v>
      </c>
      <c r="N21" s="150">
        <f>_xlfn.SUMIFS('入力シート'!M:M,'入力シート'!B:B,"出向")</f>
        <v>0</v>
      </c>
      <c r="O21" s="150">
        <f>J21-L21-N21+_xlfn.SUMIFS('入力シート'!M:M,'入力シート'!B:B,"出向")*2</f>
        <v>0</v>
      </c>
      <c r="P21" s="101"/>
      <c r="Q21" s="102"/>
      <c r="R21" s="103"/>
      <c r="S21" s="100"/>
    </row>
    <row r="22" spans="1:19" ht="24.75" customHeight="1">
      <c r="A22" s="246" t="s">
        <v>14</v>
      </c>
      <c r="B22" s="247"/>
      <c r="C22" s="7">
        <f>COUNT('入力シート'!N:N)</f>
        <v>0</v>
      </c>
      <c r="D22" s="244">
        <f>SUM('入力シート'!N:N)</f>
        <v>0</v>
      </c>
      <c r="E22" s="245"/>
      <c r="F22" s="7">
        <f>COUNTIF('入力シート'!$B:$B,"5")-_xlfn.COUNTIFS('入力シート'!$B:$B,"5",'入力シート'!$N:$N,"")</f>
        <v>0</v>
      </c>
      <c r="G22" s="150">
        <f>_xlfn.SUMIFS('入力シート'!N:N,'入力シート'!B:B,"5")</f>
        <v>0</v>
      </c>
      <c r="H22" s="7">
        <f>COUNTIF('入力シート'!$B:$B,"出向")-_xlfn.COUNTIFS('入力シート'!$B:$B,"出向",'入力シート'!$N:$N,"")</f>
        <v>0</v>
      </c>
      <c r="I22" s="150">
        <f>_xlfn.SUMIFS('入力シート'!N:N,'入力シート'!B:B,"出向")</f>
        <v>0</v>
      </c>
      <c r="J22" s="152">
        <f>D22-G22-I22</f>
        <v>0</v>
      </c>
      <c r="K22" s="64">
        <f>COUNTIF('入力シート'!$B:$B,"3")-_xlfn.COUNTIFS('入力シート'!$B:$B,"3",'入力シート'!$N:$N,"")</f>
        <v>0</v>
      </c>
      <c r="L22" s="150">
        <f>_xlfn.SUMIFS('入力シート'!N:N,'入力シート'!B:B,"3")</f>
        <v>0</v>
      </c>
      <c r="M22" s="7">
        <f>COUNTIF('入力シート'!$B:$B,"出向")-_xlfn.COUNTIFS('入力シート'!$B:$B,"出向",'入力シート'!$N:$N,"")</f>
        <v>0</v>
      </c>
      <c r="N22" s="150">
        <f>_xlfn.SUMIFS('入力シート'!N:N,'入力シート'!B:B,"出向")</f>
        <v>0</v>
      </c>
      <c r="O22" s="150">
        <f>J22-L22-N22+_xlfn.SUMIFS('入力シート'!N:N,'入力シート'!B:B,"出向")*2</f>
        <v>0</v>
      </c>
      <c r="P22" s="101"/>
      <c r="Q22" s="102"/>
      <c r="R22" s="103"/>
      <c r="S22" s="100"/>
    </row>
    <row r="23" spans="1:19" ht="10.5" customHeight="1">
      <c r="A23" s="253" t="str">
        <f>'表紙末尾０'!E1+1&amp;"年"</f>
        <v>5年</v>
      </c>
      <c r="B23" s="235"/>
      <c r="C23" s="254">
        <f>COUNT('入力シート'!O:O)</f>
        <v>0</v>
      </c>
      <c r="D23" s="337">
        <f>SUM('入力シート'!O:O)</f>
        <v>0</v>
      </c>
      <c r="E23" s="338"/>
      <c r="F23" s="254">
        <f>COUNTIF('入力シート'!$B:$B,"5")-_xlfn.COUNTIFS('入力シート'!$B:$B,"5",'入力シート'!$O:$O,"")</f>
        <v>0</v>
      </c>
      <c r="G23" s="256">
        <f>_xlfn.SUMIFS('入力シート'!O:O,'入力シート'!B:B,"5")</f>
        <v>0</v>
      </c>
      <c r="H23" s="254">
        <f>COUNTIF('入力シート'!$B:$B,"出向")-_xlfn.COUNTIFS('入力シート'!$B:$B,"出向",'入力シート'!$O:$O,"")</f>
        <v>0</v>
      </c>
      <c r="I23" s="256">
        <f>_xlfn.SUMIFS('入力シート'!O:O,'入力シート'!B:B,"出向")</f>
        <v>0</v>
      </c>
      <c r="J23" s="268">
        <f>D23-G23-I23</f>
        <v>0</v>
      </c>
      <c r="K23" s="270">
        <f>COUNTIF('入力シート'!$B:$B,"3")-_xlfn.COUNTIFS('入力シート'!$B:$B,"3",'入力シート'!$O:$O,"")</f>
        <v>0</v>
      </c>
      <c r="L23" s="256">
        <f>_xlfn.SUMIFS('入力シート'!O:O,'入力シート'!B:B,"3")</f>
        <v>0</v>
      </c>
      <c r="M23" s="254">
        <f>COUNTIF('入力シート'!$B:$B,"出向")-_xlfn.COUNTIFS('入力シート'!$B:$B,"出向",'入力シート'!$O:$O,"")</f>
        <v>0</v>
      </c>
      <c r="N23" s="256">
        <f>_xlfn.SUMIFS('入力シート'!O:O,'入力シート'!B:B,"出向")</f>
        <v>0</v>
      </c>
      <c r="O23" s="256">
        <f>J23-L23-N23+_xlfn.SUMIFS('入力シート'!O:O,'入力シート'!B:B,"出向")*2</f>
        <v>0</v>
      </c>
      <c r="P23" s="262"/>
      <c r="Q23" s="264"/>
      <c r="R23" s="114"/>
      <c r="S23" s="266"/>
    </row>
    <row r="24" spans="1:19" ht="13.5" customHeight="1">
      <c r="A24" s="267" t="s">
        <v>15</v>
      </c>
      <c r="B24" s="243"/>
      <c r="C24" s="255"/>
      <c r="D24" s="339"/>
      <c r="E24" s="340"/>
      <c r="F24" s="255"/>
      <c r="G24" s="257"/>
      <c r="H24" s="255"/>
      <c r="I24" s="257"/>
      <c r="J24" s="269"/>
      <c r="K24" s="271"/>
      <c r="L24" s="257"/>
      <c r="M24" s="255"/>
      <c r="N24" s="257"/>
      <c r="O24" s="257"/>
      <c r="P24" s="263"/>
      <c r="Q24" s="265"/>
      <c r="R24" s="114"/>
      <c r="S24" s="266"/>
    </row>
    <row r="25" spans="1:19" ht="24.75" customHeight="1">
      <c r="A25" s="246" t="s">
        <v>16</v>
      </c>
      <c r="B25" s="247"/>
      <c r="C25" s="8">
        <f>COUNT('入力シート'!P:P)</f>
        <v>0</v>
      </c>
      <c r="D25" s="251">
        <f>SUM('入力シート'!P:P)</f>
        <v>0</v>
      </c>
      <c r="E25" s="252"/>
      <c r="F25" s="8">
        <f>COUNTIF('入力シート'!$B:$B,"5")-_xlfn.COUNTIFS('入力シート'!$B:$B,"5",'入力シート'!$P:$P,"")</f>
        <v>0</v>
      </c>
      <c r="G25" s="151">
        <f>_xlfn.SUMIFS('入力シート'!P:P,'入力シート'!B:B,"5")</f>
        <v>0</v>
      </c>
      <c r="H25" s="8">
        <f>COUNTIF('入力シート'!$B:$B,"出向")-_xlfn.COUNTIFS('入力シート'!$B:$B,"出向",'入力シート'!$P:$P,"")</f>
        <v>0</v>
      </c>
      <c r="I25" s="151">
        <f>_xlfn.SUMIFS('入力シート'!P:P,'入力シート'!B:B,"出向")</f>
        <v>0</v>
      </c>
      <c r="J25" s="153">
        <f>D25-G25-I25</f>
        <v>0</v>
      </c>
      <c r="K25" s="6">
        <f>COUNTIF('入力シート'!$B:$B,"3")-_xlfn.COUNTIFS('入力シート'!$B:$B,"3",'入力シート'!$P:$P,"")</f>
        <v>0</v>
      </c>
      <c r="L25" s="151">
        <f>_xlfn.SUMIFS('入力シート'!P:P,'入力シート'!B:B,"3")</f>
        <v>0</v>
      </c>
      <c r="M25" s="8">
        <f>COUNTIF('入力シート'!$B:$B,"出向")-_xlfn.COUNTIFS('入力シート'!$B:$B,"出向",'入力シート'!$P:$P,"")</f>
        <v>0</v>
      </c>
      <c r="N25" s="151">
        <f>_xlfn.SUMIFS('入力シート'!P:P,'入力シート'!B:B,"出向")</f>
        <v>0</v>
      </c>
      <c r="O25" s="151">
        <f>J25-L25-N25+_xlfn.SUMIFS('入力シート'!P:P,'入力シート'!B:B,"出向")*2</f>
        <v>0</v>
      </c>
      <c r="P25" s="101"/>
      <c r="Q25" s="102"/>
      <c r="R25" s="103"/>
      <c r="S25" s="100"/>
    </row>
    <row r="26" spans="1:19" ht="24.75" customHeight="1">
      <c r="A26" s="246" t="s">
        <v>17</v>
      </c>
      <c r="B26" s="247"/>
      <c r="C26" s="8">
        <f>COUNT('入力シート'!Q:Q)</f>
        <v>0</v>
      </c>
      <c r="D26" s="251">
        <f>SUM('入力シート'!Q:Q)</f>
        <v>0</v>
      </c>
      <c r="E26" s="252"/>
      <c r="F26" s="8">
        <f>COUNTIF('入力シート'!$B:$B,"5")-_xlfn.COUNTIFS('入力シート'!$B:$B,"5",'入力シート'!$Q:$Q,"")</f>
        <v>0</v>
      </c>
      <c r="G26" s="151">
        <f>_xlfn.SUMIFS('入力シート'!Q:Q,'入力シート'!B:B,"5")</f>
        <v>0</v>
      </c>
      <c r="H26" s="8">
        <f>COUNTIF('入力シート'!$B:$B,"出向")-_xlfn.COUNTIFS('入力シート'!$B:$B,"出向",'入力シート'!$Q:$Q,"")</f>
        <v>0</v>
      </c>
      <c r="I26" s="151">
        <f>_xlfn.SUMIFS('入力シート'!Q:Q,'入力シート'!B:B,"出向")</f>
        <v>0</v>
      </c>
      <c r="J26" s="153">
        <f>D26-G26-I26</f>
        <v>0</v>
      </c>
      <c r="K26" s="6">
        <f>COUNTIF('入力シート'!$B:$B,"3")-_xlfn.COUNTIFS('入力シート'!$B:$B,"3",'入力シート'!$Q:$Q,"")</f>
        <v>0</v>
      </c>
      <c r="L26" s="151">
        <f>_xlfn.SUMIFS('入力シート'!Q:Q,'入力シート'!B:B,"3")</f>
        <v>0</v>
      </c>
      <c r="M26" s="8">
        <f>COUNTIF('入力シート'!$B:$B,"出向")-_xlfn.COUNTIFS('入力シート'!$B:$B,"出向",'入力シート'!$Q:$Q,"")</f>
        <v>0</v>
      </c>
      <c r="N26" s="151">
        <f>_xlfn.SUMIFS('入力シート'!Q:Q,'入力シート'!B:B,"出向")</f>
        <v>0</v>
      </c>
      <c r="O26" s="151">
        <f>J26-L26-N26+_xlfn.SUMIFS('入力シート'!Q:Q,'入力シート'!B:B,"出向")*2</f>
        <v>0</v>
      </c>
      <c r="P26" s="101"/>
      <c r="Q26" s="102"/>
      <c r="R26" s="103"/>
      <c r="S26" s="100"/>
    </row>
    <row r="27" spans="1:19" ht="24.75" customHeight="1">
      <c r="A27" s="272" t="s">
        <v>19</v>
      </c>
      <c r="B27" s="104" t="s">
        <v>20</v>
      </c>
      <c r="C27" s="143"/>
      <c r="D27" s="251">
        <f>SUM('入力シート'!R:R)</f>
        <v>0</v>
      </c>
      <c r="E27" s="252"/>
      <c r="F27" s="8"/>
      <c r="G27" s="151">
        <f>_xlfn.SUMIFS('入力シート'!R:R,'入力シート'!B:B,"5")</f>
        <v>0</v>
      </c>
      <c r="H27" s="8"/>
      <c r="I27" s="151">
        <f>_xlfn.SUMIFS('入力シート'!R:R,'入力シート'!B:B,"出向")</f>
        <v>0</v>
      </c>
      <c r="J27" s="153">
        <f>D27-G27-I27</f>
        <v>0</v>
      </c>
      <c r="K27" s="6"/>
      <c r="L27" s="151">
        <f>_xlfn.SUMIFS('入力シート'!R:R,'入力シート'!B:B,"3")</f>
        <v>0</v>
      </c>
      <c r="M27" s="8"/>
      <c r="N27" s="151">
        <f>_xlfn.SUMIFS('入力シート'!R:R,'入力シート'!B:B,"出向")</f>
        <v>0</v>
      </c>
      <c r="O27" s="151">
        <f>J27-L27-N27+_xlfn.SUMIFS('入力シート'!R:R,'入力シート'!B:B,"出向")*2</f>
        <v>0</v>
      </c>
      <c r="P27" s="101"/>
      <c r="Q27" s="105"/>
      <c r="R27" s="106"/>
      <c r="S27" s="100"/>
    </row>
    <row r="28" spans="1:19" ht="24.75" customHeight="1">
      <c r="A28" s="272"/>
      <c r="B28" s="104" t="s">
        <v>20</v>
      </c>
      <c r="C28" s="143"/>
      <c r="D28" s="251">
        <f>SUM('入力シート'!S:S)</f>
        <v>0</v>
      </c>
      <c r="E28" s="252"/>
      <c r="F28" s="8"/>
      <c r="G28" s="151">
        <f>_xlfn.SUMIFS('入力シート'!S:S,'入力シート'!B:B,"5")</f>
        <v>0</v>
      </c>
      <c r="H28" s="8"/>
      <c r="I28" s="151">
        <f>_xlfn.SUMIFS('入力シート'!S:S,'入力シート'!B:B,"出向")</f>
        <v>0</v>
      </c>
      <c r="J28" s="153">
        <f>D28-G28-I28</f>
        <v>0</v>
      </c>
      <c r="K28" s="6"/>
      <c r="L28" s="151">
        <f>_xlfn.SUMIFS('入力シート'!S:S,'入力シート'!B:B,"3")</f>
        <v>0</v>
      </c>
      <c r="M28" s="8"/>
      <c r="N28" s="151">
        <f>_xlfn.SUMIFS('入力シート'!S:S,'入力シート'!B:B,"出向")</f>
        <v>0</v>
      </c>
      <c r="O28" s="151">
        <f>J28-L28-N28+_xlfn.SUMIFS('入力シート'!S:S,'入力シート'!B:B,"出向")*2</f>
        <v>0</v>
      </c>
      <c r="P28" s="101"/>
      <c r="Q28" s="105"/>
      <c r="R28" s="106"/>
      <c r="S28" s="100"/>
    </row>
    <row r="29" spans="1:19" ht="24.75" customHeight="1">
      <c r="A29" s="272"/>
      <c r="B29" s="104" t="s">
        <v>20</v>
      </c>
      <c r="C29" s="107"/>
      <c r="D29" s="251">
        <f>SUM('入力シート'!T:T)</f>
        <v>0</v>
      </c>
      <c r="E29" s="252"/>
      <c r="F29" s="8"/>
      <c r="G29" s="151">
        <f>_xlfn.SUMIFS('入力シート'!T:T,'入力シート'!B:B,"5")</f>
        <v>0</v>
      </c>
      <c r="H29" s="8"/>
      <c r="I29" s="151">
        <f>_xlfn.SUMIFS('入力シート'!T:T,'入力シート'!B:B,"出向")</f>
        <v>0</v>
      </c>
      <c r="J29" s="153">
        <f>D29-G29-I29</f>
        <v>0</v>
      </c>
      <c r="K29" s="6"/>
      <c r="L29" s="151">
        <f>_xlfn.SUMIFS('入力シート'!T:T,'入力シート'!B:B,"3")</f>
        <v>0</v>
      </c>
      <c r="M29" s="8"/>
      <c r="N29" s="151">
        <f>_xlfn.SUMIFS('入力シート'!T:T,'入力シート'!B:B,"出向")</f>
        <v>0</v>
      </c>
      <c r="O29" s="151">
        <f>J29-L29-N29+_xlfn.SUMIFS('入力シート'!T:T,'入力シート'!B:B,"出向")*2</f>
        <v>0</v>
      </c>
      <c r="P29" s="108"/>
      <c r="Q29" s="109"/>
      <c r="R29" s="110"/>
      <c r="S29" s="100"/>
    </row>
    <row r="30" spans="1:19" ht="24.75" customHeight="1" thickBot="1">
      <c r="A30" s="258" t="s">
        <v>80</v>
      </c>
      <c r="B30" s="259"/>
      <c r="C30" s="144"/>
      <c r="D30" s="260">
        <f>SUM(D20:E29)</f>
        <v>0</v>
      </c>
      <c r="E30" s="261"/>
      <c r="F30" s="144"/>
      <c r="G30" s="145">
        <f>SUM(G20:G29)</f>
        <v>0</v>
      </c>
      <c r="H30" s="144"/>
      <c r="I30" s="145">
        <f>SUM(I20:I29)</f>
        <v>0</v>
      </c>
      <c r="J30" s="155">
        <f>SUM(J20:J29)</f>
        <v>0</v>
      </c>
      <c r="K30" s="144"/>
      <c r="L30" s="145">
        <f>SUM(L20:L29)</f>
        <v>0</v>
      </c>
      <c r="M30" s="144"/>
      <c r="N30" s="145">
        <f>SUM(N20:N29)</f>
        <v>0</v>
      </c>
      <c r="O30" s="157">
        <f>SUM(O20:O29)</f>
        <v>0</v>
      </c>
      <c r="P30" s="112"/>
      <c r="Q30" s="113"/>
      <c r="R30" s="110"/>
      <c r="S30" s="111"/>
    </row>
    <row r="31" spans="1:19" ht="13.5">
      <c r="A31" s="273" t="s">
        <v>21</v>
      </c>
      <c r="B31" s="274"/>
      <c r="C31" s="278">
        <f>SUM(C10:C15,C20:C26)</f>
        <v>0</v>
      </c>
      <c r="D31" s="115"/>
      <c r="E31" s="116"/>
      <c r="F31" s="278">
        <f>SUM(F10:F15,F20:F26)</f>
        <v>0</v>
      </c>
      <c r="G31" s="279">
        <f>SUM(G19,G30)</f>
        <v>0</v>
      </c>
      <c r="H31" s="278">
        <f>SUM(H10:H15,H20:H26)</f>
        <v>0</v>
      </c>
      <c r="I31" s="282">
        <f>SUM(I19,I30)</f>
        <v>0</v>
      </c>
      <c r="J31" s="146" t="s">
        <v>81</v>
      </c>
      <c r="K31" s="278">
        <f>SUM(K10:K15,K20:K26)</f>
        <v>0</v>
      </c>
      <c r="L31" s="279">
        <f>SUM(L19,L30)</f>
        <v>0</v>
      </c>
      <c r="M31" s="284"/>
      <c r="N31" s="282">
        <f>SUM(N19,N30)</f>
        <v>0</v>
      </c>
      <c r="O31" s="146" t="s">
        <v>81</v>
      </c>
      <c r="P31" s="65"/>
      <c r="Q31" s="66"/>
      <c r="R31" s="118"/>
      <c r="S31" s="111"/>
    </row>
    <row r="32" spans="1:19" ht="14.25" thickBot="1">
      <c r="A32" s="275"/>
      <c r="B32" s="274"/>
      <c r="C32" s="278"/>
      <c r="D32" s="120"/>
      <c r="E32" s="121"/>
      <c r="F32" s="278"/>
      <c r="G32" s="278"/>
      <c r="H32" s="278"/>
      <c r="I32" s="283"/>
      <c r="J32" s="147">
        <f>ROUNDDOWN(J19/1000,0)</f>
        <v>0</v>
      </c>
      <c r="K32" s="278"/>
      <c r="L32" s="278"/>
      <c r="M32" s="284"/>
      <c r="N32" s="283"/>
      <c r="O32" s="147">
        <f>ROUNDDOWN(O19/1000,0)</f>
        <v>0</v>
      </c>
      <c r="P32" s="118"/>
      <c r="Q32" s="123"/>
      <c r="R32" s="118"/>
      <c r="S32" s="111"/>
    </row>
    <row r="33" spans="1:19" ht="13.5">
      <c r="A33" s="275"/>
      <c r="B33" s="274"/>
      <c r="C33" s="124" t="s">
        <v>86</v>
      </c>
      <c r="D33" s="120"/>
      <c r="E33" s="121"/>
      <c r="F33" s="148" t="s">
        <v>87</v>
      </c>
      <c r="J33" s="117" t="s">
        <v>81</v>
      </c>
      <c r="K33" s="68" t="s">
        <v>82</v>
      </c>
      <c r="L33" s="120"/>
      <c r="M33" s="120"/>
      <c r="N33" s="121"/>
      <c r="O33" s="117" t="s">
        <v>81</v>
      </c>
      <c r="P33" s="118"/>
      <c r="Q33" s="123"/>
      <c r="R33" s="118"/>
      <c r="S33" s="111"/>
    </row>
    <row r="34" spans="1:19" ht="14.25" thickBot="1">
      <c r="A34" s="275"/>
      <c r="B34" s="274"/>
      <c r="C34" s="126" t="s">
        <v>27</v>
      </c>
      <c r="D34" s="120"/>
      <c r="E34" s="121"/>
      <c r="F34" s="125" t="s">
        <v>41</v>
      </c>
      <c r="J34" s="122">
        <f>ROUNDDOWN(J30/1000,0)</f>
        <v>0</v>
      </c>
      <c r="K34" s="127" t="s">
        <v>42</v>
      </c>
      <c r="L34" s="120"/>
      <c r="M34" s="120"/>
      <c r="N34" s="121"/>
      <c r="O34" s="122">
        <f>ROUNDDOWN(O30/1000,0)</f>
        <v>0</v>
      </c>
      <c r="P34" s="118"/>
      <c r="Q34" s="123"/>
      <c r="R34" s="118"/>
      <c r="S34" s="111"/>
    </row>
    <row r="35" spans="1:19" ht="13.5">
      <c r="A35" s="275"/>
      <c r="B35" s="274"/>
      <c r="C35" s="128"/>
      <c r="D35" s="280">
        <f>SUM(D19,D30)</f>
        <v>0</v>
      </c>
      <c r="E35" s="129"/>
      <c r="F35" s="130"/>
      <c r="G35" s="280">
        <f>SUM(G31,I31)</f>
        <v>0</v>
      </c>
      <c r="H35" s="280"/>
      <c r="J35" s="117" t="s">
        <v>81</v>
      </c>
      <c r="K35" s="120"/>
      <c r="L35" s="280">
        <f>SUM(L31,N31)</f>
        <v>0</v>
      </c>
      <c r="M35" s="280"/>
      <c r="N35" s="121"/>
      <c r="O35" s="117" t="s">
        <v>81</v>
      </c>
      <c r="P35" s="118"/>
      <c r="Q35" s="123"/>
      <c r="R35" s="118"/>
      <c r="S35" s="111"/>
    </row>
    <row r="36" spans="1:19" ht="14.25" thickBot="1">
      <c r="A36" s="276"/>
      <c r="B36" s="277"/>
      <c r="C36" s="131"/>
      <c r="D36" s="281"/>
      <c r="E36" s="132" t="s">
        <v>24</v>
      </c>
      <c r="F36" s="133"/>
      <c r="G36" s="281"/>
      <c r="H36" s="281"/>
      <c r="I36" s="134" t="s">
        <v>24</v>
      </c>
      <c r="J36" s="135">
        <f>ROUNDDOWN(SUM(J19,J30)/1000,0)</f>
        <v>0</v>
      </c>
      <c r="K36" s="136"/>
      <c r="L36" s="281"/>
      <c r="M36" s="281"/>
      <c r="N36" s="137" t="s">
        <v>24</v>
      </c>
      <c r="O36" s="138">
        <f>ROUNDDOWN(SUM(O19,O30)/1000,0)</f>
        <v>0</v>
      </c>
      <c r="P36" s="139"/>
      <c r="Q36" s="140"/>
      <c r="R36" s="141"/>
      <c r="S36" s="111"/>
    </row>
    <row r="38" spans="1:11" ht="19.5" thickBot="1">
      <c r="A38" s="67" t="s">
        <v>83</v>
      </c>
      <c r="D38" s="69"/>
      <c r="K38" s="69"/>
    </row>
    <row r="39" spans="1:19" ht="13.5">
      <c r="A39" s="186" t="s">
        <v>31</v>
      </c>
      <c r="B39" s="285"/>
      <c r="C39" s="187"/>
      <c r="D39" s="289" t="s">
        <v>44</v>
      </c>
      <c r="E39" s="187"/>
      <c r="F39" s="289" t="s">
        <v>33</v>
      </c>
      <c r="G39" s="291"/>
      <c r="H39" s="119"/>
      <c r="I39" s="293" t="s">
        <v>68</v>
      </c>
      <c r="J39" s="293"/>
      <c r="K39" s="293"/>
      <c r="L39" s="293"/>
      <c r="M39" s="293"/>
      <c r="N39" s="293"/>
      <c r="O39" s="293"/>
      <c r="P39" s="293"/>
      <c r="Q39" s="293"/>
      <c r="R39" s="293"/>
      <c r="S39" s="293"/>
    </row>
    <row r="40" spans="1:19" ht="14.25" thickBot="1">
      <c r="A40" s="286"/>
      <c r="B40" s="287"/>
      <c r="C40" s="288"/>
      <c r="D40" s="290"/>
      <c r="E40" s="288"/>
      <c r="F40" s="290"/>
      <c r="G40" s="292"/>
      <c r="H40" s="119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</row>
    <row r="41" spans="1:19" ht="15" thickTop="1">
      <c r="A41" s="294"/>
      <c r="B41" s="295"/>
      <c r="C41" s="296"/>
      <c r="D41" s="297" t="s">
        <v>24</v>
      </c>
      <c r="E41" s="298"/>
      <c r="F41" s="299" t="s">
        <v>24</v>
      </c>
      <c r="G41" s="300"/>
      <c r="H41" s="142"/>
      <c r="I41" s="68" t="s">
        <v>70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1:19" ht="14.25">
      <c r="A42" s="301"/>
      <c r="B42" s="302"/>
      <c r="C42" s="303"/>
      <c r="D42" s="304" t="s">
        <v>24</v>
      </c>
      <c r="E42" s="305"/>
      <c r="F42" s="306" t="s">
        <v>24</v>
      </c>
      <c r="G42" s="307"/>
      <c r="H42" s="142"/>
      <c r="I42" s="68" t="s">
        <v>88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ht="13.5">
      <c r="A43" s="308"/>
      <c r="B43" s="309"/>
      <c r="C43" s="310"/>
      <c r="D43" s="311" t="s">
        <v>24</v>
      </c>
      <c r="E43" s="312"/>
      <c r="F43" s="313" t="s">
        <v>24</v>
      </c>
      <c r="G43" s="314"/>
      <c r="H43" s="142"/>
      <c r="I43" s="68" t="s">
        <v>84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 ht="13.5">
      <c r="A44" s="308"/>
      <c r="B44" s="309"/>
      <c r="C44" s="310"/>
      <c r="D44" s="311" t="s">
        <v>24</v>
      </c>
      <c r="E44" s="312"/>
      <c r="F44" s="313" t="s">
        <v>24</v>
      </c>
      <c r="G44" s="314"/>
      <c r="H44" s="142"/>
      <c r="I44" s="68" t="s">
        <v>71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1:19" ht="13.5">
      <c r="A45" s="308"/>
      <c r="B45" s="309"/>
      <c r="C45" s="310"/>
      <c r="D45" s="311" t="s">
        <v>24</v>
      </c>
      <c r="E45" s="312"/>
      <c r="F45" s="313" t="s">
        <v>24</v>
      </c>
      <c r="G45" s="314"/>
      <c r="H45" s="142"/>
      <c r="I45" s="68" t="s">
        <v>72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 ht="13.5">
      <c r="A46" s="308"/>
      <c r="B46" s="309"/>
      <c r="C46" s="310"/>
      <c r="D46" s="311" t="s">
        <v>24</v>
      </c>
      <c r="E46" s="312"/>
      <c r="F46" s="313" t="s">
        <v>24</v>
      </c>
      <c r="G46" s="314"/>
      <c r="H46" s="142"/>
      <c r="I46" s="68" t="s">
        <v>85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 ht="13.5">
      <c r="A47" s="308"/>
      <c r="B47" s="309"/>
      <c r="C47" s="310"/>
      <c r="D47" s="311" t="s">
        <v>24</v>
      </c>
      <c r="E47" s="312"/>
      <c r="F47" s="313" t="s">
        <v>24</v>
      </c>
      <c r="G47" s="314"/>
      <c r="H47" s="142"/>
      <c r="I47" s="68" t="s">
        <v>69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 ht="14.25" thickBot="1">
      <c r="A48" s="308"/>
      <c r="B48" s="309"/>
      <c r="C48" s="310"/>
      <c r="D48" s="311" t="s">
        <v>24</v>
      </c>
      <c r="E48" s="312"/>
      <c r="F48" s="313" t="s">
        <v>24</v>
      </c>
      <c r="G48" s="314"/>
      <c r="H48" s="142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1:19" ht="14.25" customHeight="1" thickBot="1">
      <c r="A49" s="315"/>
      <c r="B49" s="316"/>
      <c r="C49" s="317"/>
      <c r="D49" s="311" t="s">
        <v>24</v>
      </c>
      <c r="E49" s="312"/>
      <c r="F49" s="313" t="s">
        <v>24</v>
      </c>
      <c r="G49" s="314"/>
      <c r="H49" s="142"/>
      <c r="I49" s="71" t="s">
        <v>89</v>
      </c>
      <c r="J49" s="318"/>
      <c r="K49" s="318"/>
      <c r="L49" s="318"/>
      <c r="M49" s="318"/>
      <c r="N49" s="318"/>
      <c r="O49" s="318"/>
      <c r="P49" s="318"/>
      <c r="Q49" s="319"/>
      <c r="R49" s="72"/>
      <c r="S49" s="70"/>
    </row>
    <row r="50" spans="1:19" ht="14.25" customHeight="1" thickTop="1">
      <c r="A50" s="324" t="s">
        <v>32</v>
      </c>
      <c r="B50" s="325"/>
      <c r="C50" s="326"/>
      <c r="D50" s="330"/>
      <c r="E50" s="331"/>
      <c r="F50" s="325" t="s">
        <v>90</v>
      </c>
      <c r="G50" s="334"/>
      <c r="H50" s="142"/>
      <c r="I50" s="73"/>
      <c r="J50" s="320"/>
      <c r="K50" s="320"/>
      <c r="L50" s="320"/>
      <c r="M50" s="320"/>
      <c r="N50" s="320"/>
      <c r="O50" s="320"/>
      <c r="P50" s="320"/>
      <c r="Q50" s="321"/>
      <c r="R50" s="72"/>
      <c r="S50" s="70"/>
    </row>
    <row r="51" spans="1:18" ht="14.25" customHeight="1" thickBot="1">
      <c r="A51" s="327"/>
      <c r="B51" s="328"/>
      <c r="C51" s="329"/>
      <c r="D51" s="332"/>
      <c r="E51" s="333"/>
      <c r="F51" s="335"/>
      <c r="G51" s="336"/>
      <c r="H51" s="142"/>
      <c r="I51" s="74"/>
      <c r="J51" s="322"/>
      <c r="K51" s="322"/>
      <c r="L51" s="322"/>
      <c r="M51" s="322"/>
      <c r="N51" s="322"/>
      <c r="O51" s="322"/>
      <c r="P51" s="322"/>
      <c r="Q51" s="323"/>
      <c r="R51" s="72"/>
    </row>
    <row r="52" spans="9:18" ht="13.5"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9:18" ht="13.5">
      <c r="I53" s="72"/>
      <c r="J53" s="72"/>
      <c r="K53" s="72"/>
      <c r="L53" s="72"/>
      <c r="M53" s="72"/>
      <c r="N53" s="72"/>
      <c r="O53" s="72"/>
      <c r="P53" s="72"/>
      <c r="Q53" s="72"/>
      <c r="R53" s="72"/>
    </row>
    <row r="54" spans="9:18" ht="13.5">
      <c r="I54" s="72"/>
      <c r="J54" s="72"/>
      <c r="K54" s="72"/>
      <c r="L54" s="72"/>
      <c r="M54" s="72"/>
      <c r="N54" s="72"/>
      <c r="O54" s="72"/>
      <c r="P54" s="72"/>
      <c r="Q54" s="72"/>
      <c r="R54" s="72"/>
    </row>
  </sheetData>
  <sheetProtection/>
  <mergeCells count="131">
    <mergeCell ref="G23:G24"/>
    <mergeCell ref="H23:H24"/>
    <mergeCell ref="D46:E46"/>
    <mergeCell ref="F46:G46"/>
    <mergeCell ref="O23:O24"/>
    <mergeCell ref="J49:Q51"/>
    <mergeCell ref="A50:C51"/>
    <mergeCell ref="D50:E51"/>
    <mergeCell ref="F50:G51"/>
    <mergeCell ref="C23:C24"/>
    <mergeCell ref="D23:E24"/>
    <mergeCell ref="F23:F24"/>
    <mergeCell ref="A48:C48"/>
    <mergeCell ref="D48:E48"/>
    <mergeCell ref="F48:G48"/>
    <mergeCell ref="A49:C49"/>
    <mergeCell ref="D49:E49"/>
    <mergeCell ref="F49:G49"/>
    <mergeCell ref="A47:C47"/>
    <mergeCell ref="D47:E47"/>
    <mergeCell ref="F47:G47"/>
    <mergeCell ref="A44:C44"/>
    <mergeCell ref="D44:E44"/>
    <mergeCell ref="F44:G44"/>
    <mergeCell ref="A45:C45"/>
    <mergeCell ref="D45:E45"/>
    <mergeCell ref="F45:G45"/>
    <mergeCell ref="A46:C46"/>
    <mergeCell ref="A42:C42"/>
    <mergeCell ref="D42:E42"/>
    <mergeCell ref="F42:G42"/>
    <mergeCell ref="A43:C43"/>
    <mergeCell ref="D43:E43"/>
    <mergeCell ref="F43:G43"/>
    <mergeCell ref="A39:C40"/>
    <mergeCell ref="D39:E40"/>
    <mergeCell ref="F39:G40"/>
    <mergeCell ref="I39:S40"/>
    <mergeCell ref="A41:C41"/>
    <mergeCell ref="D41:E41"/>
    <mergeCell ref="F41:G41"/>
    <mergeCell ref="I31:I32"/>
    <mergeCell ref="K31:K32"/>
    <mergeCell ref="L31:L32"/>
    <mergeCell ref="M31:M32"/>
    <mergeCell ref="N31:N32"/>
    <mergeCell ref="L35:M36"/>
    <mergeCell ref="A30:B30"/>
    <mergeCell ref="D30:E30"/>
    <mergeCell ref="A31:B36"/>
    <mergeCell ref="C31:C32"/>
    <mergeCell ref="F31:F32"/>
    <mergeCell ref="G31:G32"/>
    <mergeCell ref="D35:D36"/>
    <mergeCell ref="G35:H36"/>
    <mergeCell ref="H31:H32"/>
    <mergeCell ref="A26:B26"/>
    <mergeCell ref="D26:E26"/>
    <mergeCell ref="A27:A29"/>
    <mergeCell ref="D27:E27"/>
    <mergeCell ref="D28:E28"/>
    <mergeCell ref="D29:E29"/>
    <mergeCell ref="P23:P24"/>
    <mergeCell ref="Q23:Q24"/>
    <mergeCell ref="S23:S24"/>
    <mergeCell ref="A24:B24"/>
    <mergeCell ref="A25:B25"/>
    <mergeCell ref="D25:E25"/>
    <mergeCell ref="J23:J24"/>
    <mergeCell ref="K23:K24"/>
    <mergeCell ref="L23:L24"/>
    <mergeCell ref="I23:I24"/>
    <mergeCell ref="A22:B22"/>
    <mergeCell ref="D22:E22"/>
    <mergeCell ref="A23:B23"/>
    <mergeCell ref="M23:M24"/>
    <mergeCell ref="N23:N24"/>
    <mergeCell ref="A19:B19"/>
    <mergeCell ref="D19:E19"/>
    <mergeCell ref="A20:B20"/>
    <mergeCell ref="D20:E20"/>
    <mergeCell ref="A21:B21"/>
    <mergeCell ref="D21:E21"/>
    <mergeCell ref="A14:B14"/>
    <mergeCell ref="D14:E14"/>
    <mergeCell ref="A15:B15"/>
    <mergeCell ref="D15:E15"/>
    <mergeCell ref="A16:A18"/>
    <mergeCell ref="D16:E16"/>
    <mergeCell ref="D17:E17"/>
    <mergeCell ref="D18:E18"/>
    <mergeCell ref="A11:B11"/>
    <mergeCell ref="D11:E11"/>
    <mergeCell ref="A12:B12"/>
    <mergeCell ref="D12:E12"/>
    <mergeCell ref="A13:B13"/>
    <mergeCell ref="D13:E13"/>
    <mergeCell ref="A9:B9"/>
    <mergeCell ref="D9:E9"/>
    <mergeCell ref="P9:P10"/>
    <mergeCell ref="Q9:Q10"/>
    <mergeCell ref="A10:B10"/>
    <mergeCell ref="D10:E10"/>
    <mergeCell ref="A7:B7"/>
    <mergeCell ref="C7:E7"/>
    <mergeCell ref="F7:G7"/>
    <mergeCell ref="K7:L7"/>
    <mergeCell ref="A8:B8"/>
    <mergeCell ref="D8:E8"/>
    <mergeCell ref="C5:E5"/>
    <mergeCell ref="C6:E6"/>
    <mergeCell ref="F6:G6"/>
    <mergeCell ref="H6:I6"/>
    <mergeCell ref="K6:L6"/>
    <mergeCell ref="M6:N6"/>
    <mergeCell ref="P2:Q7"/>
    <mergeCell ref="A3:B3"/>
    <mergeCell ref="C3:E3"/>
    <mergeCell ref="F3:I3"/>
    <mergeCell ref="K3:N3"/>
    <mergeCell ref="C4:E4"/>
    <mergeCell ref="F4:I4"/>
    <mergeCell ref="J4:J8"/>
    <mergeCell ref="K4:N4"/>
    <mergeCell ref="O4:O8"/>
    <mergeCell ref="A2:B2"/>
    <mergeCell ref="C2:E2"/>
    <mergeCell ref="F2:I2"/>
    <mergeCell ref="J2:J3"/>
    <mergeCell ref="K2:N2"/>
    <mergeCell ref="O2:O3"/>
  </mergeCell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職業安定局</dc:creator>
  <cp:keywords/>
  <dc:description/>
  <cp:lastModifiedBy>Administrator</cp:lastModifiedBy>
  <cp:lastPrinted>2023-07-14T07:51:29Z</cp:lastPrinted>
  <dcterms:created xsi:type="dcterms:W3CDTF">2006-03-16T07:06:11Z</dcterms:created>
  <dcterms:modified xsi:type="dcterms:W3CDTF">2023-07-18T06:28:58Z</dcterms:modified>
  <cp:category/>
  <cp:version/>
  <cp:contentType/>
  <cp:contentStatus/>
</cp:coreProperties>
</file>