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入力シート" sheetId="1" r:id="rId1"/>
    <sheet name="表紙末尾０" sheetId="2" r:id="rId2"/>
    <sheet name="賃金末尾０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厚生労働省</author>
  </authors>
  <commentList>
    <comment ref="B1" authorId="0">
      <text>
        <r>
          <rPr>
            <sz val="9"/>
            <rFont val="ＭＳ Ｐゴシック"/>
            <family val="3"/>
          </rPr>
          <t xml:space="preserve">
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5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6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7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9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0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1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2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3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4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5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6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7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8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0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1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2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3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4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5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6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7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8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9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0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1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2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3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4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5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6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7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8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9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0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1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2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3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4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5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高年齢免除者の場合は　「７」
他社に出向しており、主たる賃金の支払いを自社で行っている労働者の場合は　「出向」
を入力する</t>
        </r>
      </text>
    </comment>
    <comment ref="B46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7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8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9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50" authorId="0">
      <text>
        <r>
          <rPr>
            <b/>
            <sz val="9"/>
            <rFont val="ＭＳ Ｐゴシック"/>
            <family val="3"/>
          </rPr>
          <t>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1" authorId="0">
      <text>
        <r>
          <rPr>
            <b/>
            <sz val="12"/>
            <rFont val="ＭＳ Ｐゴシック"/>
            <family val="3"/>
          </rPr>
          <t>調査したい年度を打ち込むだけで、報告書内の全年度が切り替わります。</t>
        </r>
      </text>
    </comment>
  </commentList>
</comments>
</file>

<file path=xl/sharedStrings.xml><?xml version="1.0" encoding="utf-8"?>
<sst xmlns="http://schemas.openxmlformats.org/spreadsheetml/2006/main" count="133" uniqueCount="90">
  <si>
    <t>事業場名</t>
  </si>
  <si>
    <t>所在地</t>
  </si>
  <si>
    <t>事業主氏名</t>
  </si>
  <si>
    <t>　　　大阪労働局労働保険特別会計歳入徴収官　殿</t>
  </si>
  <si>
    <t>ならない役員等</t>
  </si>
  <si>
    <t>金　　額</t>
  </si>
  <si>
    <t>　　賃金等支給総額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</si>
  <si>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</si>
  <si>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</si>
  <si>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</si>
  <si>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</si>
  <si>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</si>
  <si>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</si>
  <si>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</si>
  <si>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</si>
  <si>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</si>
  <si>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</si>
  <si>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</si>
  <si>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</si>
  <si>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賞　　与</t>
  </si>
  <si>
    <t>月</t>
  </si>
  <si>
    <t>小　計</t>
  </si>
  <si>
    <t>合　計</t>
  </si>
  <si>
    <t>人員</t>
  </si>
  <si>
    <t>千円</t>
  </si>
  <si>
    <t>（通勤手当含む）</t>
  </si>
  <si>
    <t>円</t>
  </si>
  <si>
    <t>労　働　保　険　番　号</t>
  </si>
  <si>
    <t>　　　別記のとおり報告します。</t>
  </si>
  <si>
    <t>ｲ</t>
  </si>
  <si>
    <t>ロ　　　対象労働者と</t>
  </si>
  <si>
    <t>年　月</t>
  </si>
  <si>
    <t>項　目</t>
  </si>
  <si>
    <t>特別加入者氏名</t>
  </si>
  <si>
    <t>年度計</t>
  </si>
  <si>
    <t>保険料算定基礎額</t>
  </si>
  <si>
    <t>(代表者・役員・臨時・パート</t>
  </si>
  <si>
    <t>・アルバイト等すべてを含む)</t>
  </si>
  <si>
    <t>・アルバイト等</t>
  </si>
  <si>
    <t>ニ　　　臨時・パート</t>
  </si>
  <si>
    <t>業種番号</t>
  </si>
  <si>
    <t>労災保険料の対象とならない者の賃金</t>
  </si>
  <si>
    <t>イ　　　 報酬・給与等</t>
  </si>
  <si>
    <t>①</t>
  </si>
  <si>
    <t>②</t>
  </si>
  <si>
    <t>③</t>
  </si>
  <si>
    <t>ﾛ＋ﾊ</t>
  </si>
  <si>
    <t>ﾆ＋ﾎ</t>
  </si>
  <si>
    <t>労 働 保 険 料 等 算 定 基 礎 賃 金 報 告 書</t>
  </si>
  <si>
    <t>給付基礎日額</t>
  </si>
  <si>
    <t>(算定基礎調査用）</t>
  </si>
  <si>
    <t>年　度</t>
  </si>
  <si>
    <t>業種名</t>
  </si>
  <si>
    <t>電話番号</t>
  </si>
  <si>
    <t>―　　　　　　　　―</t>
  </si>
  <si>
    <t>末尾０</t>
  </si>
  <si>
    <t>氏名</t>
  </si>
  <si>
    <t>５月</t>
  </si>
  <si>
    <t>６月</t>
  </si>
  <si>
    <t>賞与１</t>
  </si>
  <si>
    <t>賞与２</t>
  </si>
  <si>
    <t>合計</t>
  </si>
  <si>
    <t>労働者性</t>
  </si>
  <si>
    <t>円</t>
  </si>
  <si>
    <t>賞与３</t>
  </si>
  <si>
    <t>出向</t>
  </si>
  <si>
    <t>※※算定基礎調査の実施時に、この表も印刷して持参してください※※</t>
  </si>
  <si>
    <t>具体的な業種内容（取り扱う製品名、素材、作業工程、機器等含む）</t>
  </si>
  <si>
    <t>商業登記簿謄本の目的欄のうち主な事業（法人の場合）
個人事業の開業・廃業等届出書の事業の概要欄（個人事業主の場合）</t>
  </si>
  <si>
    <t>令和</t>
  </si>
  <si>
    <t>末尾０ (電算用）</t>
  </si>
  <si>
    <t>【１】</t>
  </si>
  <si>
    <t>【２】</t>
  </si>
  <si>
    <t>【Ａ】</t>
  </si>
  <si>
    <t>労災保険料
対象賃金
【１】－【２】</t>
  </si>
  <si>
    <t>【３】</t>
  </si>
  <si>
    <t>【Ｂ】</t>
  </si>
  <si>
    <t>雇用保険料
対象賃金
【Ａ】－【３】</t>
  </si>
  <si>
    <t>【１】列：代表者・役員・正社員・臨時・パート・アルバイト等すべての人員の月ごとの人数・支給総額（諸控除前の額）を記入後、合計してください。</t>
  </si>
  <si>
    <t>人員小計欄（⑤～⑨）：賞与を除く４月から３月までの人数合計を記入してください。</t>
  </si>
  <si>
    <t>備　考</t>
  </si>
  <si>
    <t>【２】列：保険料の対象とならない人員・賃金等について月ごとに記入後、合計してください。</t>
  </si>
  <si>
    <t>【Ａ】列：【１】－【２】の金額を月ごとに記入後、小計した金額の千円未満切り捨てた額を【Ａ】列合計行に記入してください。</t>
  </si>
  <si>
    <t>【３】列：Ａに計上した労災保険の対象となる賃金のうち、雇用保険料の対象とならない賃金があれば記入してください。</t>
  </si>
  <si>
    <t>　　　　「【Ａ】のうち雇用保険料の対象とならない者」とは週２０時間未満の勤務であるなど、雇用保険被保険者に該当しない者を指します。</t>
  </si>
  <si>
    <r>
      <rPr>
        <b/>
        <sz val="16"/>
        <rFont val="ＭＳ Ｐゴシック"/>
        <family val="3"/>
      </rPr>
      <t>【C】</t>
    </r>
    <r>
      <rPr>
        <sz val="11"/>
        <rFont val="ＭＳ Ｐゴシック"/>
        <family val="3"/>
      </rPr>
      <t>労災保険特別加入者（調査対象年度に該当者あれば記入）</t>
    </r>
  </si>
  <si>
    <t>【A】のうち雇用保険の被保険者とならない者の賃金</t>
  </si>
  <si>
    <t>　　　　年　　　月　　　日</t>
  </si>
  <si>
    <t>令和</t>
  </si>
  <si>
    <t>１月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</si>
</sst>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###&quot;人&quot;"/>
    <numFmt numFmtId="178" formatCode="#,##0_);[Red]\(#,##0\)"/>
    <numFmt numFmtId="179" formatCode="###########&quot;千&quot;&quot;円&quot;"/>
    <numFmt numFmtId="180" formatCode="##,###,###,###&quot;千&quot;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_ "/>
    <numFmt numFmtId="185" formatCode="[$]ggge&quot;年&quot;m&quot;月&quot;d&quot;日&quot;;@"/>
    <numFmt numFmtId="186" formatCode="[$]gge&quot;年&quot;m&quot;月&quot;d&quot;日&quot;;@"/>
    <numFmt numFmtId="187" formatCode="yyyy&quot;年&quot;m&quot;月&quot;d&quot;日&quot;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8"/>
      <color indexed="8"/>
      <name val="Calibri"/>
      <family val="2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double"/>
      <right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double"/>
      <right style="thin"/>
      <top style="thin"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dashed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 diagonalDown="1">
      <left style="thin"/>
      <right style="thin"/>
      <top/>
      <bottom style="thin"/>
      <diagonal style="thin"/>
    </border>
    <border diagonalDown="1">
      <left style="thin"/>
      <right style="medium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dashed"/>
      <diagonal style="thin"/>
    </border>
    <border diagonalDown="1">
      <left style="thin"/>
      <right style="medium"/>
      <top style="thin"/>
      <bottom style="dashed"/>
      <diagonal style="thin"/>
    </border>
    <border>
      <left style="medium"/>
      <right/>
      <top style="medium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medium"/>
      <top style="thin"/>
      <bottom/>
      <diagonal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double"/>
      <top style="dashed"/>
      <bottom/>
    </border>
    <border>
      <left/>
      <right style="thin"/>
      <top style="medium"/>
      <bottom/>
    </border>
    <border>
      <left style="thin"/>
      <right/>
      <top style="medium"/>
      <bottom/>
    </border>
    <border diagonalDown="1">
      <left style="thin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thin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medium"/>
      <top/>
      <bottom style="thin"/>
      <diagonal style="thin"/>
    </border>
    <border>
      <left style="thin"/>
      <right style="double"/>
      <top style="medium"/>
      <bottom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/>
    </border>
    <border>
      <left style="double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/>
      <bottom style="double"/>
    </border>
    <border>
      <left/>
      <right style="medium"/>
      <top/>
      <bottom style="double"/>
    </border>
    <border>
      <left/>
      <right style="thin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54" fillId="31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1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22" xfId="0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176" fontId="0" fillId="0" borderId="28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1" xfId="0" applyBorder="1" applyAlignment="1">
      <alignment horizontal="right"/>
    </xf>
    <xf numFmtId="178" fontId="0" fillId="0" borderId="28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33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0" fillId="0" borderId="2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42" xfId="0" applyNumberFormat="1" applyBorder="1" applyAlignment="1">
      <alignment horizontal="center" vertical="center"/>
    </xf>
    <xf numFmtId="176" fontId="0" fillId="0" borderId="42" xfId="0" applyNumberFormat="1" applyBorder="1" applyAlignment="1">
      <alignment vertical="center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horizontal="center" vertical="center"/>
      <protection locked="0"/>
    </xf>
    <xf numFmtId="176" fontId="0" fillId="0" borderId="32" xfId="0" applyNumberForma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right" vertical="top"/>
    </xf>
    <xf numFmtId="178" fontId="0" fillId="0" borderId="45" xfId="0" applyNumberFormat="1" applyBorder="1" applyAlignment="1">
      <alignment/>
    </xf>
    <xf numFmtId="176" fontId="5" fillId="0" borderId="21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176" fontId="0" fillId="0" borderId="46" xfId="0" applyNumberFormat="1" applyBorder="1" applyAlignment="1" applyProtection="1">
      <alignment horizontal="center" vertical="center"/>
      <protection locked="0"/>
    </xf>
    <xf numFmtId="176" fontId="0" fillId="0" borderId="47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48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right"/>
    </xf>
    <xf numFmtId="0" fontId="0" fillId="0" borderId="50" xfId="0" applyBorder="1" applyAlignment="1">
      <alignment horizontal="right"/>
    </xf>
    <xf numFmtId="176" fontId="0" fillId="0" borderId="51" xfId="0" applyNumberFormat="1" applyBorder="1" applyAlignment="1">
      <alignment horizontal="right"/>
    </xf>
    <xf numFmtId="0" fontId="0" fillId="0" borderId="52" xfId="0" applyBorder="1" applyAlignment="1">
      <alignment horizontal="right"/>
    </xf>
    <xf numFmtId="176" fontId="0" fillId="0" borderId="53" xfId="0" applyNumberFormat="1" applyBorder="1" applyAlignment="1">
      <alignment horizontal="right"/>
    </xf>
    <xf numFmtId="0" fontId="0" fillId="0" borderId="54" xfId="0" applyFont="1" applyBorder="1" applyAlignment="1">
      <alignment horizontal="right"/>
    </xf>
    <xf numFmtId="176" fontId="0" fillId="0" borderId="55" xfId="0" applyNumberForma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0" fontId="0" fillId="0" borderId="19" xfId="60" applyNumberFormat="1" applyBorder="1" applyAlignment="1">
      <alignment/>
      <protection/>
    </xf>
    <xf numFmtId="180" fontId="0" fillId="0" borderId="13" xfId="60" applyNumberFormat="1" applyBorder="1" applyAlignment="1">
      <alignment/>
      <protection/>
    </xf>
    <xf numFmtId="180" fontId="0" fillId="0" borderId="38" xfId="60" applyNumberFormat="1" applyBorder="1" applyAlignment="1">
      <alignment/>
      <protection/>
    </xf>
    <xf numFmtId="0" fontId="15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7" fillId="0" borderId="0" xfId="60" applyFont="1">
      <alignment vertical="center"/>
      <protection/>
    </xf>
    <xf numFmtId="0" fontId="6" fillId="0" borderId="0" xfId="60" applyFont="1" applyAlignment="1">
      <alignment vertical="center" wrapText="1"/>
      <protection/>
    </xf>
    <xf numFmtId="0" fontId="0" fillId="0" borderId="56" xfId="60" applyBorder="1" applyAlignment="1">
      <alignment horizontal="left" vertical="top"/>
      <protection/>
    </xf>
    <xf numFmtId="0" fontId="0" fillId="0" borderId="0" xfId="60" applyAlignment="1">
      <alignment horizontal="left" vertical="top"/>
      <protection/>
    </xf>
    <xf numFmtId="0" fontId="0" fillId="0" borderId="27" xfId="60" applyBorder="1" applyAlignment="1">
      <alignment horizontal="left" vertical="top"/>
      <protection/>
    </xf>
    <xf numFmtId="0" fontId="0" fillId="0" borderId="40" xfId="60" applyBorder="1" applyAlignment="1">
      <alignment horizontal="left" vertical="top"/>
      <protection/>
    </xf>
    <xf numFmtId="0" fontId="7" fillId="0" borderId="16" xfId="0" applyFont="1" applyBorder="1" applyAlignment="1">
      <alignment vertical="center"/>
    </xf>
    <xf numFmtId="0" fontId="0" fillId="0" borderId="0" xfId="60" applyBorder="1">
      <alignment vertical="center"/>
      <protection/>
    </xf>
    <xf numFmtId="0" fontId="0" fillId="0" borderId="57" xfId="0" applyBorder="1" applyAlignment="1">
      <alignment horizontal="right"/>
    </xf>
    <xf numFmtId="176" fontId="0" fillId="0" borderId="58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8" fontId="0" fillId="0" borderId="19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176" fontId="0" fillId="0" borderId="14" xfId="0" applyNumberFormat="1" applyBorder="1" applyAlignment="1">
      <alignment horizontal="right"/>
    </xf>
    <xf numFmtId="0" fontId="7" fillId="0" borderId="5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16" xfId="0" applyFont="1" applyBorder="1" applyAlignment="1">
      <alignment horizontal="right"/>
    </xf>
    <xf numFmtId="0" fontId="7" fillId="0" borderId="59" xfId="0" applyFont="1" applyBorder="1" applyAlignment="1">
      <alignment vertical="top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180" fontId="0" fillId="0" borderId="22" xfId="60" applyNumberFormat="1" applyBorder="1" applyAlignment="1">
      <alignment horizontal="right"/>
      <protection/>
    </xf>
    <xf numFmtId="180" fontId="0" fillId="0" borderId="0" xfId="60" applyNumberFormat="1" applyBorder="1" applyAlignment="1">
      <alignment horizontal="right"/>
      <protection/>
    </xf>
    <xf numFmtId="180" fontId="0" fillId="0" borderId="39" xfId="60" applyNumberFormat="1" applyBorder="1" applyAlignment="1">
      <alignment horizontal="right"/>
      <protection/>
    </xf>
    <xf numFmtId="180" fontId="0" fillId="0" borderId="17" xfId="60" applyNumberFormat="1" applyBorder="1" applyAlignment="1">
      <alignment horizontal="right"/>
      <protection/>
    </xf>
    <xf numFmtId="180" fontId="0" fillId="0" borderId="34" xfId="60" applyNumberFormat="1" applyBorder="1" applyAlignment="1">
      <alignment horizontal="right"/>
      <protection/>
    </xf>
    <xf numFmtId="180" fontId="0" fillId="0" borderId="41" xfId="60" applyNumberFormat="1" applyBorder="1" applyAlignment="1">
      <alignment horizontal="right"/>
      <protection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5" xfId="60" applyBorder="1" applyAlignment="1">
      <alignment horizontal="center" vertical="center" wrapText="1"/>
      <protection/>
    </xf>
    <xf numFmtId="0" fontId="0" fillId="0" borderId="0" xfId="60" applyAlignment="1">
      <alignment horizontal="center" vertical="center" wrapText="1"/>
      <protection/>
    </xf>
    <xf numFmtId="0" fontId="0" fillId="0" borderId="15" xfId="60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" fillId="0" borderId="62" xfId="60" applyFont="1" applyBorder="1" applyAlignment="1">
      <alignment horizontal="center" vertical="top" wrapText="1"/>
      <protection/>
    </xf>
    <xf numFmtId="0" fontId="3" fillId="0" borderId="28" xfId="60" applyFont="1" applyBorder="1" applyAlignment="1">
      <alignment horizontal="center" vertical="top" wrapText="1"/>
      <protection/>
    </xf>
    <xf numFmtId="176" fontId="0" fillId="0" borderId="63" xfId="0" applyNumberFormat="1" applyBorder="1" applyAlignment="1">
      <alignment horizontal="right"/>
    </xf>
    <xf numFmtId="176" fontId="0" fillId="0" borderId="44" xfId="0" applyNumberFormat="1" applyBorder="1" applyAlignment="1">
      <alignment horizontal="right"/>
    </xf>
    <xf numFmtId="176" fontId="0" fillId="0" borderId="0" xfId="0" applyNumberFormat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5" fillId="0" borderId="0" xfId="60" applyFont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 wrapText="1"/>
      <protection/>
    </xf>
    <xf numFmtId="184" fontId="0" fillId="0" borderId="20" xfId="60" applyNumberFormat="1" applyBorder="1" applyAlignment="1">
      <alignment horizontal="left" vertical="top" wrapText="1"/>
      <protection/>
    </xf>
    <xf numFmtId="184" fontId="0" fillId="0" borderId="64" xfId="60" applyNumberFormat="1" applyBorder="1" applyAlignment="1">
      <alignment horizontal="left" vertical="top" wrapText="1"/>
      <protection/>
    </xf>
    <xf numFmtId="0" fontId="0" fillId="0" borderId="65" xfId="60" applyBorder="1" applyAlignment="1">
      <alignment horizontal="left" vertical="top" wrapText="1"/>
      <protection/>
    </xf>
    <xf numFmtId="0" fontId="0" fillId="0" borderId="20" xfId="60" applyBorder="1" applyAlignment="1">
      <alignment horizontal="left" vertical="top" wrapText="1"/>
      <protection/>
    </xf>
    <xf numFmtId="0" fontId="0" fillId="0" borderId="64" xfId="60" applyBorder="1" applyAlignment="1">
      <alignment horizontal="left" vertical="top" wrapText="1"/>
      <protection/>
    </xf>
    <xf numFmtId="0" fontId="0" fillId="0" borderId="66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72" xfId="60" applyFont="1" applyBorder="1" applyAlignment="1">
      <alignment horizontal="left" vertical="top" wrapText="1"/>
      <protection/>
    </xf>
    <xf numFmtId="0" fontId="13" fillId="0" borderId="44" xfId="60" applyFont="1" applyBorder="1" applyAlignment="1">
      <alignment horizontal="left" vertical="top" wrapText="1"/>
      <protection/>
    </xf>
    <xf numFmtId="0" fontId="0" fillId="0" borderId="0" xfId="0" applyBorder="1" applyAlignment="1">
      <alignment horizontal="center" vertical="top" wrapText="1"/>
    </xf>
    <xf numFmtId="176" fontId="0" fillId="0" borderId="12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0" xfId="60" applyAlignment="1">
      <alignment horizontal="left" vertical="top" wrapText="1"/>
      <protection/>
    </xf>
    <xf numFmtId="0" fontId="0" fillId="0" borderId="15" xfId="60" applyBorder="1" applyAlignment="1">
      <alignment horizontal="left" vertical="top" wrapText="1"/>
      <protection/>
    </xf>
    <xf numFmtId="0" fontId="3" fillId="0" borderId="44" xfId="60" applyFont="1" applyBorder="1" applyAlignment="1">
      <alignment horizontal="center" vertical="top" wrapText="1"/>
      <protection/>
    </xf>
    <xf numFmtId="0" fontId="3" fillId="0" borderId="73" xfId="60" applyFont="1" applyBorder="1" applyAlignment="1">
      <alignment horizontal="center" vertical="top" wrapText="1"/>
      <protection/>
    </xf>
    <xf numFmtId="0" fontId="14" fillId="0" borderId="74" xfId="60" applyFont="1" applyBorder="1" applyAlignment="1">
      <alignment horizontal="left" vertical="top" wrapText="1"/>
      <protection/>
    </xf>
    <xf numFmtId="0" fontId="14" fillId="0" borderId="62" xfId="60" applyFont="1" applyBorder="1" applyAlignment="1">
      <alignment horizontal="left" vertical="top" wrapText="1"/>
      <protection/>
    </xf>
    <xf numFmtId="0" fontId="7" fillId="0" borderId="19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0" fillId="0" borderId="75" xfId="60" applyBorder="1" applyAlignment="1">
      <alignment horizontal="left" vertical="top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6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9" fontId="7" fillId="0" borderId="48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4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77" xfId="0" applyFont="1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7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60" applyAlignment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0" fillId="0" borderId="84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85" xfId="0" applyFont="1" applyBorder="1" applyAlignment="1">
      <alignment horizontal="right" vertical="center"/>
    </xf>
    <xf numFmtId="0" fontId="7" fillId="0" borderId="86" xfId="0" applyFont="1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2" xfId="60" applyBorder="1" applyAlignment="1">
      <alignment horizontal="center" vertical="center" wrapText="1"/>
      <protection/>
    </xf>
    <xf numFmtId="0" fontId="0" fillId="0" borderId="0" xfId="60" applyBorder="1" applyAlignment="1">
      <alignment horizontal="center" vertical="center" wrapText="1"/>
      <protection/>
    </xf>
    <xf numFmtId="0" fontId="16" fillId="0" borderId="20" xfId="60" applyFont="1" applyBorder="1" applyAlignment="1">
      <alignment horizontal="center" vertical="center"/>
      <protection/>
    </xf>
    <xf numFmtId="0" fontId="16" fillId="0" borderId="78" xfId="60" applyFont="1" applyBorder="1" applyAlignment="1">
      <alignment horizontal="center" vertical="center"/>
      <protection/>
    </xf>
    <xf numFmtId="0" fontId="16" fillId="0" borderId="0" xfId="60" applyFont="1" applyAlignment="1">
      <alignment horizontal="center" vertical="center"/>
      <protection/>
    </xf>
    <xf numFmtId="0" fontId="16" fillId="0" borderId="39" xfId="60" applyFont="1" applyBorder="1" applyAlignment="1">
      <alignment horizontal="center" vertical="center"/>
      <protection/>
    </xf>
    <xf numFmtId="0" fontId="16" fillId="0" borderId="34" xfId="60" applyFont="1" applyBorder="1" applyAlignment="1">
      <alignment horizontal="center" vertical="center"/>
      <protection/>
    </xf>
    <xf numFmtId="0" fontId="16" fillId="0" borderId="41" xfId="60" applyFont="1" applyBorder="1" applyAlignment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94" xfId="0" applyFont="1" applyBorder="1" applyAlignment="1">
      <alignment horizontal="right" vertical="center"/>
    </xf>
    <xf numFmtId="0" fontId="0" fillId="0" borderId="92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19050</xdr:rowOff>
    </xdr:from>
    <xdr:to>
      <xdr:col>3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5162550"/>
          <a:ext cx="4286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21</xdr:row>
      <xdr:rowOff>0</xdr:rowOff>
    </xdr:from>
    <xdr:to>
      <xdr:col>6</xdr:col>
      <xdr:colOff>0</xdr:colOff>
      <xdr:row>24</xdr:row>
      <xdr:rowOff>19050</xdr:rowOff>
    </xdr:to>
    <xdr:sp>
      <xdr:nvSpPr>
        <xdr:cNvPr id="2" name="Line 2"/>
        <xdr:cNvSpPr>
          <a:spLocks/>
        </xdr:cNvSpPr>
      </xdr:nvSpPr>
      <xdr:spPr>
        <a:xfrm>
          <a:off x="2324100" y="5143500"/>
          <a:ext cx="4286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19050</xdr:rowOff>
    </xdr:from>
    <xdr:to>
      <xdr:col>8</xdr:col>
      <xdr:colOff>0</xdr:colOff>
      <xdr:row>24</xdr:row>
      <xdr:rowOff>38100</xdr:rowOff>
    </xdr:to>
    <xdr:sp>
      <xdr:nvSpPr>
        <xdr:cNvPr id="3" name="Line 3"/>
        <xdr:cNvSpPr>
          <a:spLocks/>
        </xdr:cNvSpPr>
      </xdr:nvSpPr>
      <xdr:spPr>
        <a:xfrm>
          <a:off x="3943350" y="5162550"/>
          <a:ext cx="4286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11</xdr:col>
      <xdr:colOff>19050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6772275" y="5162550"/>
          <a:ext cx="4286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1190625</xdr:colOff>
      <xdr:row>21</xdr:row>
      <xdr:rowOff>0</xdr:rowOff>
    </xdr:from>
    <xdr:to>
      <xdr:col>13</xdr:col>
      <xdr:colOff>0</xdr:colOff>
      <xdr:row>24</xdr:row>
      <xdr:rowOff>38100</xdr:rowOff>
    </xdr:to>
    <xdr:sp>
      <xdr:nvSpPr>
        <xdr:cNvPr id="5" name="Line 5"/>
        <xdr:cNvSpPr>
          <a:spLocks/>
        </xdr:cNvSpPr>
      </xdr:nvSpPr>
      <xdr:spPr>
        <a:xfrm>
          <a:off x="8372475" y="5143500"/>
          <a:ext cx="4381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28575</xdr:rowOff>
    </xdr:from>
    <xdr:to>
      <xdr:col>2</xdr:col>
      <xdr:colOff>114300</xdr:colOff>
      <xdr:row>26</xdr:row>
      <xdr:rowOff>142875</xdr:rowOff>
    </xdr:to>
    <xdr:sp>
      <xdr:nvSpPr>
        <xdr:cNvPr id="6" name="Oval 8"/>
        <xdr:cNvSpPr>
          <a:spLocks/>
        </xdr:cNvSpPr>
      </xdr:nvSpPr>
      <xdr:spPr>
        <a:xfrm>
          <a:off x="657225" y="66008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26</xdr:row>
      <xdr:rowOff>38100</xdr:rowOff>
    </xdr:from>
    <xdr:to>
      <xdr:col>5</xdr:col>
      <xdr:colOff>304800</xdr:colOff>
      <xdr:row>26</xdr:row>
      <xdr:rowOff>152400</xdr:rowOff>
    </xdr:to>
    <xdr:sp>
      <xdr:nvSpPr>
        <xdr:cNvPr id="7" name="Oval 9"/>
        <xdr:cNvSpPr>
          <a:spLocks/>
        </xdr:cNvSpPr>
      </xdr:nvSpPr>
      <xdr:spPr>
        <a:xfrm>
          <a:off x="2514600" y="661035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38100</xdr:rowOff>
    </xdr:from>
    <xdr:to>
      <xdr:col>5</xdr:col>
      <xdr:colOff>114300</xdr:colOff>
      <xdr:row>26</xdr:row>
      <xdr:rowOff>152400</xdr:rowOff>
    </xdr:to>
    <xdr:sp>
      <xdr:nvSpPr>
        <xdr:cNvPr id="8" name="Oval 10"/>
        <xdr:cNvSpPr>
          <a:spLocks/>
        </xdr:cNvSpPr>
      </xdr:nvSpPr>
      <xdr:spPr>
        <a:xfrm>
          <a:off x="2324100" y="661035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26</xdr:row>
      <xdr:rowOff>38100</xdr:rowOff>
    </xdr:from>
    <xdr:to>
      <xdr:col>10</xdr:col>
      <xdr:colOff>314325</xdr:colOff>
      <xdr:row>26</xdr:row>
      <xdr:rowOff>152400</xdr:rowOff>
    </xdr:to>
    <xdr:sp>
      <xdr:nvSpPr>
        <xdr:cNvPr id="9" name="Oval 11"/>
        <xdr:cNvSpPr>
          <a:spLocks/>
        </xdr:cNvSpPr>
      </xdr:nvSpPr>
      <xdr:spPr>
        <a:xfrm>
          <a:off x="6953250" y="661035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28575</xdr:rowOff>
    </xdr:from>
    <xdr:to>
      <xdr:col>10</xdr:col>
      <xdr:colOff>114300</xdr:colOff>
      <xdr:row>26</xdr:row>
      <xdr:rowOff>142875</xdr:rowOff>
    </xdr:to>
    <xdr:sp>
      <xdr:nvSpPr>
        <xdr:cNvPr id="10" name="Oval 12"/>
        <xdr:cNvSpPr>
          <a:spLocks/>
        </xdr:cNvSpPr>
      </xdr:nvSpPr>
      <xdr:spPr>
        <a:xfrm>
          <a:off x="6753225" y="66008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5</xdr:col>
      <xdr:colOff>0</xdr:colOff>
      <xdr:row>24</xdr:row>
      <xdr:rowOff>304800</xdr:rowOff>
    </xdr:to>
    <xdr:sp>
      <xdr:nvSpPr>
        <xdr:cNvPr id="11" name="Line 13"/>
        <xdr:cNvSpPr>
          <a:spLocks/>
        </xdr:cNvSpPr>
      </xdr:nvSpPr>
      <xdr:spPr>
        <a:xfrm>
          <a:off x="1085850" y="6096000"/>
          <a:ext cx="1238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28575</xdr:rowOff>
    </xdr:from>
    <xdr:to>
      <xdr:col>6</xdr:col>
      <xdr:colOff>114300</xdr:colOff>
      <xdr:row>24</xdr:row>
      <xdr:rowOff>142875</xdr:rowOff>
    </xdr:to>
    <xdr:sp>
      <xdr:nvSpPr>
        <xdr:cNvPr id="12" name="Oval 14"/>
        <xdr:cNvSpPr>
          <a:spLocks/>
        </xdr:cNvSpPr>
      </xdr:nvSpPr>
      <xdr:spPr>
        <a:xfrm>
          <a:off x="2752725" y="611505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38100</xdr:rowOff>
    </xdr:from>
    <xdr:to>
      <xdr:col>8</xdr:col>
      <xdr:colOff>123825</xdr:colOff>
      <xdr:row>24</xdr:row>
      <xdr:rowOff>152400</xdr:rowOff>
    </xdr:to>
    <xdr:sp>
      <xdr:nvSpPr>
        <xdr:cNvPr id="13" name="Oval 15"/>
        <xdr:cNvSpPr>
          <a:spLocks/>
        </xdr:cNvSpPr>
      </xdr:nvSpPr>
      <xdr:spPr>
        <a:xfrm>
          <a:off x="4381500" y="612457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38100</xdr:rowOff>
    </xdr:from>
    <xdr:to>
      <xdr:col>11</xdr:col>
      <xdr:colOff>114300</xdr:colOff>
      <xdr:row>24</xdr:row>
      <xdr:rowOff>152400</xdr:rowOff>
    </xdr:to>
    <xdr:sp>
      <xdr:nvSpPr>
        <xdr:cNvPr id="14" name="Oval 16"/>
        <xdr:cNvSpPr>
          <a:spLocks/>
        </xdr:cNvSpPr>
      </xdr:nvSpPr>
      <xdr:spPr>
        <a:xfrm>
          <a:off x="7181850" y="612457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28575</xdr:rowOff>
    </xdr:from>
    <xdr:to>
      <xdr:col>13</xdr:col>
      <xdr:colOff>123825</xdr:colOff>
      <xdr:row>24</xdr:row>
      <xdr:rowOff>142875</xdr:rowOff>
    </xdr:to>
    <xdr:sp>
      <xdr:nvSpPr>
        <xdr:cNvPr id="15" name="Oval 17"/>
        <xdr:cNvSpPr>
          <a:spLocks/>
        </xdr:cNvSpPr>
      </xdr:nvSpPr>
      <xdr:spPr>
        <a:xfrm>
          <a:off x="8820150" y="6115050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19050</xdr:colOff>
      <xdr:row>8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" y="209550"/>
          <a:ext cx="6477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23</xdr:row>
      <xdr:rowOff>276225</xdr:rowOff>
    </xdr:from>
    <xdr:to>
      <xdr:col>2</xdr:col>
      <xdr:colOff>295275</xdr:colOff>
      <xdr:row>24</xdr:row>
      <xdr:rowOff>257175</xdr:rowOff>
    </xdr:to>
    <xdr:sp>
      <xdr:nvSpPr>
        <xdr:cNvPr id="17" name="テキスト ボックス 1"/>
        <xdr:cNvSpPr txBox="1">
          <a:spLocks noChangeArrowheads="1"/>
        </xdr:cNvSpPr>
      </xdr:nvSpPr>
      <xdr:spPr>
        <a:xfrm>
          <a:off x="581025" y="6048375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4</xdr:col>
      <xdr:colOff>381000</xdr:colOff>
      <xdr:row>23</xdr:row>
      <xdr:rowOff>285750</xdr:rowOff>
    </xdr:from>
    <xdr:to>
      <xdr:col>5</xdr:col>
      <xdr:colOff>228600</xdr:colOff>
      <xdr:row>24</xdr:row>
      <xdr:rowOff>219075</xdr:rowOff>
    </xdr:to>
    <xdr:sp>
      <xdr:nvSpPr>
        <xdr:cNvPr id="18" name="テキスト ボックス 2"/>
        <xdr:cNvSpPr txBox="1">
          <a:spLocks noChangeArrowheads="1"/>
        </xdr:cNvSpPr>
      </xdr:nvSpPr>
      <xdr:spPr>
        <a:xfrm>
          <a:off x="2276475" y="605790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8</xdr:col>
      <xdr:colOff>1143000</xdr:colOff>
      <xdr:row>26</xdr:row>
      <xdr:rowOff>9525</xdr:rowOff>
    </xdr:from>
    <xdr:to>
      <xdr:col>9</xdr:col>
      <xdr:colOff>295275</xdr:colOff>
      <xdr:row>27</xdr:row>
      <xdr:rowOff>123825</xdr:rowOff>
    </xdr:to>
    <xdr:sp>
      <xdr:nvSpPr>
        <xdr:cNvPr id="19" name="テキスト ボックス 3"/>
        <xdr:cNvSpPr txBox="1">
          <a:spLocks noChangeArrowheads="1"/>
        </xdr:cNvSpPr>
      </xdr:nvSpPr>
      <xdr:spPr>
        <a:xfrm>
          <a:off x="5514975" y="6581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9</xdr:col>
      <xdr:colOff>1152525</xdr:colOff>
      <xdr:row>23</xdr:row>
      <xdr:rowOff>285750</xdr:rowOff>
    </xdr:from>
    <xdr:to>
      <xdr:col>10</xdr:col>
      <xdr:colOff>238125</xdr:colOff>
      <xdr:row>24</xdr:row>
      <xdr:rowOff>266700</xdr:rowOff>
    </xdr:to>
    <xdr:sp>
      <xdr:nvSpPr>
        <xdr:cNvPr id="20" name="テキスト ボックス 4"/>
        <xdr:cNvSpPr txBox="1">
          <a:spLocks noChangeArrowheads="1"/>
        </xdr:cNvSpPr>
      </xdr:nvSpPr>
      <xdr:spPr>
        <a:xfrm>
          <a:off x="6715125" y="6057900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oneCellAnchor>
    <xdr:from>
      <xdr:col>6</xdr:col>
      <xdr:colOff>1133475</xdr:colOff>
      <xdr:row>23</xdr:row>
      <xdr:rowOff>266700</xdr:rowOff>
    </xdr:from>
    <xdr:ext cx="266700" cy="276225"/>
    <xdr:sp>
      <xdr:nvSpPr>
        <xdr:cNvPr id="21" name="テキスト ボックス 10"/>
        <xdr:cNvSpPr txBox="1">
          <a:spLocks noChangeArrowheads="1"/>
        </xdr:cNvSpPr>
      </xdr:nvSpPr>
      <xdr:spPr>
        <a:xfrm>
          <a:off x="3886200" y="603885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oneCellAnchor>
  <xdr:twoCellAnchor>
    <xdr:from>
      <xdr:col>5</xdr:col>
      <xdr:colOff>409575</xdr:colOff>
      <xdr:row>24</xdr:row>
      <xdr:rowOff>9525</xdr:rowOff>
    </xdr:from>
    <xdr:to>
      <xdr:col>6</xdr:col>
      <xdr:colOff>161925</xdr:colOff>
      <xdr:row>24</xdr:row>
      <xdr:rowOff>180975</xdr:rowOff>
    </xdr:to>
    <xdr:sp>
      <xdr:nvSpPr>
        <xdr:cNvPr id="22" name="テキスト ボックス 11"/>
        <xdr:cNvSpPr txBox="1">
          <a:spLocks noChangeArrowheads="1"/>
        </xdr:cNvSpPr>
      </xdr:nvSpPr>
      <xdr:spPr>
        <a:xfrm>
          <a:off x="2733675" y="6096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123825</xdr:colOff>
      <xdr:row>24</xdr:row>
      <xdr:rowOff>161925</xdr:rowOff>
    </xdr:to>
    <xdr:sp>
      <xdr:nvSpPr>
        <xdr:cNvPr id="23" name="テキスト ボックス 12"/>
        <xdr:cNvSpPr txBox="1">
          <a:spLocks noChangeArrowheads="1"/>
        </xdr:cNvSpPr>
      </xdr:nvSpPr>
      <xdr:spPr>
        <a:xfrm>
          <a:off x="4381500" y="60864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</a:t>
          </a:r>
        </a:p>
      </xdr:txBody>
    </xdr:sp>
    <xdr:clientData/>
  </xdr:twoCellAnchor>
  <xdr:twoCellAnchor>
    <xdr:from>
      <xdr:col>10</xdr:col>
      <xdr:colOff>419100</xdr:colOff>
      <xdr:row>24</xdr:row>
      <xdr:rowOff>9525</xdr:rowOff>
    </xdr:from>
    <xdr:to>
      <xdr:col>11</xdr:col>
      <xdr:colOff>133350</xdr:colOff>
      <xdr:row>24</xdr:row>
      <xdr:rowOff>180975</xdr:rowOff>
    </xdr:to>
    <xdr:sp>
      <xdr:nvSpPr>
        <xdr:cNvPr id="24" name="テキスト ボックス 13"/>
        <xdr:cNvSpPr txBox="1">
          <a:spLocks noChangeArrowheads="1"/>
        </xdr:cNvSpPr>
      </xdr:nvSpPr>
      <xdr:spPr>
        <a:xfrm>
          <a:off x="7172325" y="60960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ﾆ</a:t>
          </a:r>
        </a:p>
      </xdr:txBody>
    </xdr:sp>
    <xdr:clientData/>
  </xdr:twoCellAnchor>
  <xdr:twoCellAnchor>
    <xdr:from>
      <xdr:col>13</xdr:col>
      <xdr:colOff>9525</xdr:colOff>
      <xdr:row>24</xdr:row>
      <xdr:rowOff>9525</xdr:rowOff>
    </xdr:from>
    <xdr:to>
      <xdr:col>13</xdr:col>
      <xdr:colOff>123825</xdr:colOff>
      <xdr:row>24</xdr:row>
      <xdr:rowOff>161925</xdr:rowOff>
    </xdr:to>
    <xdr:sp>
      <xdr:nvSpPr>
        <xdr:cNvPr id="25" name="テキスト ボックス 14"/>
        <xdr:cNvSpPr txBox="1">
          <a:spLocks noChangeArrowheads="1"/>
        </xdr:cNvSpPr>
      </xdr:nvSpPr>
      <xdr:spPr>
        <a:xfrm>
          <a:off x="8820150" y="60960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</a:t>
          </a:r>
        </a:p>
      </xdr:txBody>
    </xdr:sp>
    <xdr:clientData/>
  </xdr:twoCellAnchor>
  <xdr:twoCellAnchor>
    <xdr:from>
      <xdr:col>12</xdr:col>
      <xdr:colOff>0</xdr:colOff>
      <xdr:row>23</xdr:row>
      <xdr:rowOff>304800</xdr:rowOff>
    </xdr:from>
    <xdr:to>
      <xdr:col>12</xdr:col>
      <xdr:colOff>180975</xdr:colOff>
      <xdr:row>24</xdr:row>
      <xdr:rowOff>180975</xdr:rowOff>
    </xdr:to>
    <xdr:sp>
      <xdr:nvSpPr>
        <xdr:cNvPr id="26" name="テキスト ボックス 15"/>
        <xdr:cNvSpPr txBox="1">
          <a:spLocks noChangeArrowheads="1"/>
        </xdr:cNvSpPr>
      </xdr:nvSpPr>
      <xdr:spPr>
        <a:xfrm>
          <a:off x="8372475" y="60769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11</xdr:col>
      <xdr:colOff>1181100</xdr:colOff>
      <xdr:row>4</xdr:row>
      <xdr:rowOff>161925</xdr:rowOff>
    </xdr:from>
    <xdr:to>
      <xdr:col>12</xdr:col>
      <xdr:colOff>190500</xdr:colOff>
      <xdr:row>6</xdr:row>
      <xdr:rowOff>28575</xdr:rowOff>
    </xdr:to>
    <xdr:sp>
      <xdr:nvSpPr>
        <xdr:cNvPr id="27" name="テキスト ボックス 16"/>
        <xdr:cNvSpPr txBox="1">
          <a:spLocks noChangeArrowheads="1"/>
        </xdr:cNvSpPr>
      </xdr:nvSpPr>
      <xdr:spPr>
        <a:xfrm>
          <a:off x="8362950" y="85725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</a:t>
          </a:r>
        </a:p>
      </xdr:txBody>
    </xdr:sp>
    <xdr:clientData/>
  </xdr:twoCellAnchor>
  <xdr:twoCellAnchor>
    <xdr:from>
      <xdr:col>6</xdr:col>
      <xdr:colOff>1181100</xdr:colOff>
      <xdr:row>4</xdr:row>
      <xdr:rowOff>161925</xdr:rowOff>
    </xdr:from>
    <xdr:to>
      <xdr:col>7</xdr:col>
      <xdr:colOff>190500</xdr:colOff>
      <xdr:row>6</xdr:row>
      <xdr:rowOff>28575</xdr:rowOff>
    </xdr:to>
    <xdr:sp>
      <xdr:nvSpPr>
        <xdr:cNvPr id="28" name="テキスト ボックス 35"/>
        <xdr:cNvSpPr txBox="1">
          <a:spLocks noChangeArrowheads="1"/>
        </xdr:cNvSpPr>
      </xdr:nvSpPr>
      <xdr:spPr>
        <a:xfrm>
          <a:off x="3933825" y="85725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</a:t>
          </a:r>
        </a:p>
      </xdr:txBody>
    </xdr:sp>
    <xdr:clientData/>
  </xdr:twoCellAnchor>
  <xdr:twoCellAnchor>
    <xdr:from>
      <xdr:col>14</xdr:col>
      <xdr:colOff>314325</xdr:colOff>
      <xdr:row>26</xdr:row>
      <xdr:rowOff>123825</xdr:rowOff>
    </xdr:from>
    <xdr:to>
      <xdr:col>14</xdr:col>
      <xdr:colOff>752475</xdr:colOff>
      <xdr:row>30</xdr:row>
      <xdr:rowOff>0</xdr:rowOff>
    </xdr:to>
    <xdr:sp>
      <xdr:nvSpPr>
        <xdr:cNvPr id="29" name="テキスト ボックス 31"/>
        <xdr:cNvSpPr txBox="1">
          <a:spLocks noChangeArrowheads="1"/>
        </xdr:cNvSpPr>
      </xdr:nvSpPr>
      <xdr:spPr>
        <a:xfrm>
          <a:off x="10315575" y="6696075"/>
          <a:ext cx="438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テーブル2" displayName="テーブル2" ref="A1:Q50" comment="" totalsRowShown="0">
  <tableColumns count="17">
    <tableColumn id="1" name="氏名"/>
    <tableColumn id="2" name="労働者性"/>
    <tableColumn id="3" name="４月"/>
    <tableColumn id="4" name="５月"/>
    <tableColumn id="5" name="６月"/>
    <tableColumn id="6" name="７月"/>
    <tableColumn id="7" name="８月"/>
    <tableColumn id="8" name="９月"/>
    <tableColumn id="9" name="１０月"/>
    <tableColumn id="10" name="１１月"/>
    <tableColumn id="11" name="１２月"/>
    <tableColumn id="12" name="１月"/>
    <tableColumn id="13" name="２月"/>
    <tableColumn id="14" name="３月"/>
    <tableColumn id="15" name="賞与１"/>
    <tableColumn id="17" name="賞与２"/>
    <tableColumn id="16" name="賞与３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1" width="13.375" style="63" customWidth="1"/>
    <col min="2" max="2" width="10.125" style="64" customWidth="1"/>
    <col min="3" max="17" width="10.125" style="65" customWidth="1"/>
    <col min="18" max="18" width="10.125" style="42" customWidth="1"/>
    <col min="19" max="19" width="10.125" style="61" customWidth="1"/>
    <col min="20" max="20" width="17.125" style="0" customWidth="1"/>
    <col min="21" max="21" width="7.75390625" style="0" hidden="1" customWidth="1"/>
  </cols>
  <sheetData>
    <row r="1" spans="1:19" ht="16.5" customHeight="1">
      <c r="A1" s="100" t="s">
        <v>56</v>
      </c>
      <c r="B1" s="103" t="s">
        <v>62</v>
      </c>
      <c r="C1" s="105" t="s">
        <v>18</v>
      </c>
      <c r="D1" s="98" t="s">
        <v>57</v>
      </c>
      <c r="E1" s="98" t="s">
        <v>58</v>
      </c>
      <c r="F1" s="98" t="s">
        <v>9</v>
      </c>
      <c r="G1" s="98" t="s">
        <v>10</v>
      </c>
      <c r="H1" s="98" t="s">
        <v>11</v>
      </c>
      <c r="I1" s="98" t="s">
        <v>12</v>
      </c>
      <c r="J1" s="98" t="s">
        <v>13</v>
      </c>
      <c r="K1" s="98" t="s">
        <v>14</v>
      </c>
      <c r="L1" s="98" t="s">
        <v>15</v>
      </c>
      <c r="M1" s="98" t="s">
        <v>16</v>
      </c>
      <c r="N1" s="98" t="s">
        <v>17</v>
      </c>
      <c r="O1" s="98" t="s">
        <v>59</v>
      </c>
      <c r="P1" s="117" t="s">
        <v>60</v>
      </c>
      <c r="Q1" s="115" t="s">
        <v>64</v>
      </c>
      <c r="R1" s="101" t="s">
        <v>61</v>
      </c>
      <c r="S1" s="60"/>
    </row>
    <row r="2" spans="1:18" ht="18" customHeight="1">
      <c r="A2" s="99"/>
      <c r="B2" s="104"/>
      <c r="C2" s="106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16"/>
      <c r="R2" s="102">
        <f>SUM(C2:Q2)</f>
        <v>0</v>
      </c>
    </row>
    <row r="3" spans="1:18" ht="18" customHeight="1">
      <c r="A3" s="99"/>
      <c r="B3" s="104"/>
      <c r="C3" s="106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16"/>
      <c r="R3" s="102">
        <f aca="true" t="shared" si="0" ref="R3:R49">SUM(C3:Q3)</f>
        <v>0</v>
      </c>
    </row>
    <row r="4" spans="1:18" ht="18" customHeight="1">
      <c r="A4" s="99"/>
      <c r="B4" s="104"/>
      <c r="C4" s="10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16"/>
      <c r="R4" s="102">
        <f t="shared" si="0"/>
        <v>0</v>
      </c>
    </row>
    <row r="5" spans="1:18" ht="18" customHeight="1">
      <c r="A5" s="99"/>
      <c r="B5" s="104"/>
      <c r="C5" s="10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116"/>
      <c r="R5" s="102">
        <f t="shared" si="0"/>
        <v>0</v>
      </c>
    </row>
    <row r="6" spans="1:18" ht="18" customHeight="1">
      <c r="A6" s="99"/>
      <c r="B6" s="104"/>
      <c r="C6" s="106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116"/>
      <c r="R6" s="102">
        <f t="shared" si="0"/>
        <v>0</v>
      </c>
    </row>
    <row r="7" spans="1:18" ht="18" customHeight="1">
      <c r="A7" s="99"/>
      <c r="B7" s="104"/>
      <c r="C7" s="10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116"/>
      <c r="R7" s="102">
        <f t="shared" si="0"/>
        <v>0</v>
      </c>
    </row>
    <row r="8" spans="1:18" ht="18" customHeight="1">
      <c r="A8" s="99"/>
      <c r="B8" s="104"/>
      <c r="C8" s="10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116"/>
      <c r="R8" s="102">
        <f t="shared" si="0"/>
        <v>0</v>
      </c>
    </row>
    <row r="9" spans="1:18" ht="18" customHeight="1">
      <c r="A9" s="99"/>
      <c r="B9" s="104"/>
      <c r="C9" s="106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116"/>
      <c r="R9" s="102">
        <f t="shared" si="0"/>
        <v>0</v>
      </c>
    </row>
    <row r="10" spans="1:18" ht="18" customHeight="1">
      <c r="A10" s="99"/>
      <c r="B10" s="104"/>
      <c r="C10" s="106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116"/>
      <c r="R10" s="102">
        <f t="shared" si="0"/>
        <v>0</v>
      </c>
    </row>
    <row r="11" spans="1:18" ht="18" customHeight="1">
      <c r="A11" s="99"/>
      <c r="B11" s="104"/>
      <c r="C11" s="10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116"/>
      <c r="R11" s="102">
        <f t="shared" si="0"/>
        <v>0</v>
      </c>
    </row>
    <row r="12" spans="1:18" ht="18" customHeight="1">
      <c r="A12" s="99"/>
      <c r="B12" s="104"/>
      <c r="C12" s="106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16"/>
      <c r="R12" s="102">
        <f t="shared" si="0"/>
        <v>0</v>
      </c>
    </row>
    <row r="13" spans="1:18" ht="18" customHeight="1">
      <c r="A13" s="99"/>
      <c r="B13" s="104"/>
      <c r="C13" s="106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116"/>
      <c r="R13" s="102">
        <f t="shared" si="0"/>
        <v>0</v>
      </c>
    </row>
    <row r="14" spans="1:18" ht="18" customHeight="1">
      <c r="A14" s="99"/>
      <c r="B14" s="104"/>
      <c r="C14" s="106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116"/>
      <c r="R14" s="102">
        <f t="shared" si="0"/>
        <v>0</v>
      </c>
    </row>
    <row r="15" spans="1:18" ht="18" customHeight="1">
      <c r="A15" s="99"/>
      <c r="B15" s="104"/>
      <c r="C15" s="106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16"/>
      <c r="R15" s="102">
        <f t="shared" si="0"/>
        <v>0</v>
      </c>
    </row>
    <row r="16" spans="1:18" ht="18" customHeight="1">
      <c r="A16" s="99"/>
      <c r="B16" s="104"/>
      <c r="C16" s="106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116"/>
      <c r="R16" s="102">
        <f t="shared" si="0"/>
        <v>0</v>
      </c>
    </row>
    <row r="17" spans="1:18" ht="18" customHeight="1">
      <c r="A17" s="99"/>
      <c r="B17" s="104"/>
      <c r="C17" s="106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116"/>
      <c r="R17" s="102">
        <f t="shared" si="0"/>
        <v>0</v>
      </c>
    </row>
    <row r="18" spans="1:18" ht="18" customHeight="1">
      <c r="A18" s="99"/>
      <c r="B18" s="104"/>
      <c r="C18" s="106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116"/>
      <c r="R18" s="102">
        <f t="shared" si="0"/>
        <v>0</v>
      </c>
    </row>
    <row r="19" spans="1:18" ht="18" customHeight="1">
      <c r="A19" s="99"/>
      <c r="B19" s="104"/>
      <c r="C19" s="106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116"/>
      <c r="R19" s="102">
        <f t="shared" si="0"/>
        <v>0</v>
      </c>
    </row>
    <row r="20" spans="1:18" ht="18" customHeight="1">
      <c r="A20" s="99"/>
      <c r="B20" s="104"/>
      <c r="C20" s="106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16"/>
      <c r="R20" s="102">
        <f t="shared" si="0"/>
        <v>0</v>
      </c>
    </row>
    <row r="21" spans="1:18" ht="18" customHeight="1">
      <c r="A21" s="99"/>
      <c r="B21" s="104"/>
      <c r="C21" s="106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116"/>
      <c r="R21" s="102">
        <f t="shared" si="0"/>
        <v>0</v>
      </c>
    </row>
    <row r="22" spans="1:18" ht="18" customHeight="1">
      <c r="A22" s="99"/>
      <c r="B22" s="104"/>
      <c r="C22" s="106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116"/>
      <c r="R22" s="102">
        <f t="shared" si="0"/>
        <v>0</v>
      </c>
    </row>
    <row r="23" spans="1:18" ht="18" customHeight="1">
      <c r="A23" s="99"/>
      <c r="B23" s="104"/>
      <c r="C23" s="106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116"/>
      <c r="R23" s="102">
        <f t="shared" si="0"/>
        <v>0</v>
      </c>
    </row>
    <row r="24" spans="1:18" ht="18" customHeight="1">
      <c r="A24" s="99"/>
      <c r="B24" s="104"/>
      <c r="C24" s="106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116"/>
      <c r="R24" s="102">
        <f t="shared" si="0"/>
        <v>0</v>
      </c>
    </row>
    <row r="25" spans="1:18" ht="18" customHeight="1">
      <c r="A25" s="99"/>
      <c r="B25" s="104"/>
      <c r="C25" s="106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116"/>
      <c r="R25" s="102">
        <f t="shared" si="0"/>
        <v>0</v>
      </c>
    </row>
    <row r="26" spans="1:18" ht="18" customHeight="1">
      <c r="A26" s="99"/>
      <c r="B26" s="104"/>
      <c r="C26" s="106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16"/>
      <c r="R26" s="102">
        <f t="shared" si="0"/>
        <v>0</v>
      </c>
    </row>
    <row r="27" spans="1:18" ht="18" customHeight="1">
      <c r="A27" s="99"/>
      <c r="B27" s="104"/>
      <c r="C27" s="106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116"/>
      <c r="R27" s="102">
        <f t="shared" si="0"/>
        <v>0</v>
      </c>
    </row>
    <row r="28" spans="1:18" ht="18" customHeight="1">
      <c r="A28" s="99"/>
      <c r="B28" s="104"/>
      <c r="C28" s="106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116"/>
      <c r="R28" s="102">
        <f t="shared" si="0"/>
        <v>0</v>
      </c>
    </row>
    <row r="29" spans="1:18" ht="18" customHeight="1">
      <c r="A29" s="99"/>
      <c r="B29" s="104"/>
      <c r="C29" s="106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116"/>
      <c r="R29" s="102">
        <f t="shared" si="0"/>
        <v>0</v>
      </c>
    </row>
    <row r="30" spans="1:18" ht="18" customHeight="1">
      <c r="A30" s="99"/>
      <c r="B30" s="104"/>
      <c r="C30" s="10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116"/>
      <c r="R30" s="102">
        <f t="shared" si="0"/>
        <v>0</v>
      </c>
    </row>
    <row r="31" spans="1:18" ht="18" customHeight="1">
      <c r="A31" s="99"/>
      <c r="B31" s="104"/>
      <c r="C31" s="10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116"/>
      <c r="R31" s="102">
        <f t="shared" si="0"/>
        <v>0</v>
      </c>
    </row>
    <row r="32" spans="1:18" ht="18" customHeight="1">
      <c r="A32" s="99"/>
      <c r="B32" s="104"/>
      <c r="C32" s="106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116"/>
      <c r="R32" s="102">
        <f t="shared" si="0"/>
        <v>0</v>
      </c>
    </row>
    <row r="33" spans="1:18" ht="18" customHeight="1">
      <c r="A33" s="99"/>
      <c r="B33" s="104"/>
      <c r="C33" s="106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116"/>
      <c r="R33" s="102">
        <f t="shared" si="0"/>
        <v>0</v>
      </c>
    </row>
    <row r="34" spans="1:18" ht="18" customHeight="1">
      <c r="A34" s="99"/>
      <c r="B34" s="104"/>
      <c r="C34" s="106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116"/>
      <c r="R34" s="102">
        <f t="shared" si="0"/>
        <v>0</v>
      </c>
    </row>
    <row r="35" spans="1:18" ht="18" customHeight="1">
      <c r="A35" s="99"/>
      <c r="B35" s="104"/>
      <c r="C35" s="106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116"/>
      <c r="R35" s="102">
        <f t="shared" si="0"/>
        <v>0</v>
      </c>
    </row>
    <row r="36" spans="1:18" ht="18" customHeight="1">
      <c r="A36" s="99"/>
      <c r="B36" s="104"/>
      <c r="C36" s="106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116"/>
      <c r="R36" s="102">
        <f t="shared" si="0"/>
        <v>0</v>
      </c>
    </row>
    <row r="37" spans="1:18" ht="18" customHeight="1">
      <c r="A37" s="99"/>
      <c r="B37" s="104"/>
      <c r="C37" s="106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116"/>
      <c r="R37" s="102">
        <f t="shared" si="0"/>
        <v>0</v>
      </c>
    </row>
    <row r="38" spans="1:18" ht="18" customHeight="1">
      <c r="A38" s="99"/>
      <c r="B38" s="104"/>
      <c r="C38" s="106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16"/>
      <c r="R38" s="102">
        <f t="shared" si="0"/>
        <v>0</v>
      </c>
    </row>
    <row r="39" spans="1:18" ht="18" customHeight="1">
      <c r="A39" s="99"/>
      <c r="B39" s="104"/>
      <c r="C39" s="106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116"/>
      <c r="R39" s="102">
        <f t="shared" si="0"/>
        <v>0</v>
      </c>
    </row>
    <row r="40" spans="1:18" ht="18" customHeight="1">
      <c r="A40" s="99"/>
      <c r="B40" s="104"/>
      <c r="C40" s="106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16"/>
      <c r="R40" s="102">
        <f t="shared" si="0"/>
        <v>0</v>
      </c>
    </row>
    <row r="41" spans="1:18" ht="18" customHeight="1">
      <c r="A41" s="99"/>
      <c r="B41" s="104"/>
      <c r="C41" s="106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116"/>
      <c r="R41" s="102">
        <f t="shared" si="0"/>
        <v>0</v>
      </c>
    </row>
    <row r="42" spans="1:18" ht="18" customHeight="1">
      <c r="A42" s="99"/>
      <c r="B42" s="104"/>
      <c r="C42" s="106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116"/>
      <c r="R42" s="102">
        <f t="shared" si="0"/>
        <v>0</v>
      </c>
    </row>
    <row r="43" spans="1:18" ht="18" customHeight="1">
      <c r="A43" s="99"/>
      <c r="B43" s="104"/>
      <c r="C43" s="106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116"/>
      <c r="R43" s="102">
        <f t="shared" si="0"/>
        <v>0</v>
      </c>
    </row>
    <row r="44" spans="1:18" ht="18" customHeight="1">
      <c r="A44" s="99"/>
      <c r="B44" s="104"/>
      <c r="C44" s="106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116"/>
      <c r="R44" s="102">
        <f t="shared" si="0"/>
        <v>0</v>
      </c>
    </row>
    <row r="45" spans="1:18" ht="18" customHeight="1">
      <c r="A45" s="99"/>
      <c r="B45" s="104"/>
      <c r="C45" s="106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116"/>
      <c r="R45" s="102">
        <f t="shared" si="0"/>
        <v>0</v>
      </c>
    </row>
    <row r="46" spans="1:18" ht="18" customHeight="1">
      <c r="A46" s="99"/>
      <c r="B46" s="104"/>
      <c r="C46" s="106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116"/>
      <c r="R46" s="102">
        <f t="shared" si="0"/>
        <v>0</v>
      </c>
    </row>
    <row r="47" spans="1:18" ht="18" customHeight="1">
      <c r="A47" s="99"/>
      <c r="B47" s="104"/>
      <c r="C47" s="106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116"/>
      <c r="R47" s="102">
        <f t="shared" si="0"/>
        <v>0</v>
      </c>
    </row>
    <row r="48" spans="1:18" ht="18" customHeight="1">
      <c r="A48" s="99"/>
      <c r="B48" s="104"/>
      <c r="C48" s="10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116"/>
      <c r="R48" s="102">
        <f t="shared" si="0"/>
        <v>0</v>
      </c>
    </row>
    <row r="49" spans="1:18" ht="18" customHeight="1">
      <c r="A49" s="99"/>
      <c r="B49" s="104"/>
      <c r="C49" s="106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116"/>
      <c r="R49" s="102">
        <f t="shared" si="0"/>
        <v>0</v>
      </c>
    </row>
    <row r="50" spans="1:18" ht="18" customHeight="1">
      <c r="A50" s="99"/>
      <c r="B50" s="104"/>
      <c r="C50" s="10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116"/>
      <c r="R50" s="102">
        <f>SUM(C50:Q50)</f>
        <v>0</v>
      </c>
    </row>
    <row r="51" ht="18" customHeight="1">
      <c r="U51" s="119">
        <v>1</v>
      </c>
    </row>
    <row r="52" spans="1:21" ht="18" customHeight="1">
      <c r="A52" s="63" t="s">
        <v>66</v>
      </c>
      <c r="U52" s="119">
        <v>3</v>
      </c>
    </row>
    <row r="53" ht="18" customHeight="1">
      <c r="U53" s="119">
        <v>5</v>
      </c>
    </row>
    <row r="54" ht="18" customHeight="1">
      <c r="U54" s="119" t="s">
        <v>65</v>
      </c>
    </row>
    <row r="55" ht="18" customHeight="1">
      <c r="U55" s="119"/>
    </row>
    <row r="56" ht="18" customHeight="1">
      <c r="U56" s="119"/>
    </row>
    <row r="57" ht="18" customHeight="1">
      <c r="U57" s="119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sheetProtection/>
  <dataValidations count="2">
    <dataValidation type="list" allowBlank="1" showInputMessage="1" showErrorMessage="1" sqref="B3:B50">
      <formula1>$U$51:$U$54</formula1>
    </dataValidation>
    <dataValidation type="list" allowBlank="1" showInputMessage="1" showErrorMessage="1" sqref="B2">
      <formula1>$U$51:$U$54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86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0" zoomScaleSheetLayoutView="80" zoomScalePageLayoutView="0" workbookViewId="0" topLeftCell="A1">
      <selection activeCell="D21" sqref="D21:G21"/>
    </sheetView>
  </sheetViews>
  <sheetFormatPr defaultColWidth="9.00390625" defaultRowHeight="13.5"/>
  <cols>
    <col min="1" max="1" width="15.25390625" style="63" customWidth="1"/>
    <col min="2" max="2" width="6.75390625" style="63" customWidth="1"/>
    <col min="3" max="3" width="12.25390625" style="63" customWidth="1"/>
    <col min="4" max="4" width="4.125" style="63" customWidth="1"/>
    <col min="5" max="5" width="5.625" style="63" customWidth="1"/>
    <col min="6" max="6" width="8.50390625" style="63" customWidth="1"/>
    <col min="7" max="7" width="17.875" style="63" customWidth="1"/>
    <col min="8" max="8" width="12.625" style="63" customWidth="1"/>
  </cols>
  <sheetData>
    <row r="1" spans="1:10" ht="21">
      <c r="A1" s="157" t="s">
        <v>69</v>
      </c>
      <c r="B1" s="157"/>
      <c r="C1" s="157"/>
      <c r="D1" s="157"/>
      <c r="E1" s="66">
        <v>3</v>
      </c>
      <c r="F1" s="66" t="s">
        <v>51</v>
      </c>
      <c r="G1" s="66"/>
      <c r="H1" s="67" t="s">
        <v>55</v>
      </c>
      <c r="I1" s="1"/>
      <c r="J1" s="1"/>
    </row>
    <row r="2" spans="1:10" ht="4.5" customHeight="1">
      <c r="A2" s="68"/>
      <c r="B2" s="68"/>
      <c r="C2" s="68"/>
      <c r="D2" s="68"/>
      <c r="E2" s="68"/>
      <c r="F2" s="68"/>
      <c r="G2" s="68"/>
      <c r="H2" s="68"/>
      <c r="I2" s="1"/>
      <c r="J2" s="1"/>
    </row>
    <row r="3" spans="1:10" ht="24" customHeight="1">
      <c r="A3" s="163" t="s">
        <v>48</v>
      </c>
      <c r="B3" s="163"/>
      <c r="C3" s="163"/>
      <c r="D3" s="163"/>
      <c r="E3" s="163"/>
      <c r="F3" s="163"/>
      <c r="G3" s="163"/>
      <c r="H3" s="163"/>
      <c r="I3" s="1"/>
      <c r="J3" s="1"/>
    </row>
    <row r="4" spans="1:10" ht="24" customHeight="1">
      <c r="A4" s="176" t="s">
        <v>50</v>
      </c>
      <c r="B4" s="176"/>
      <c r="C4" s="176"/>
      <c r="D4" s="176"/>
      <c r="E4" s="176"/>
      <c r="F4" s="176"/>
      <c r="G4" s="176"/>
      <c r="H4" s="176"/>
      <c r="I4" s="1"/>
      <c r="J4" s="1"/>
    </row>
    <row r="5" spans="1:10" ht="13.5" customHeight="1" thickBot="1">
      <c r="A5" s="69"/>
      <c r="B5" s="69"/>
      <c r="C5" s="69"/>
      <c r="D5" s="69"/>
      <c r="E5" s="69"/>
      <c r="F5" s="69"/>
      <c r="G5" s="69"/>
      <c r="H5" s="69"/>
      <c r="I5" s="1"/>
      <c r="J5" s="1"/>
    </row>
    <row r="6" spans="1:8" ht="25.5" customHeight="1">
      <c r="A6" s="170" t="s">
        <v>27</v>
      </c>
      <c r="B6" s="171"/>
      <c r="C6" s="172"/>
      <c r="D6" s="70">
        <v>27</v>
      </c>
      <c r="E6" s="70">
        <v>3</v>
      </c>
      <c r="F6" s="71"/>
      <c r="G6" s="72">
        <v>9</v>
      </c>
      <c r="H6" s="73"/>
    </row>
    <row r="7" spans="1:10" ht="16.5" customHeight="1">
      <c r="A7" s="167" t="s">
        <v>52</v>
      </c>
      <c r="B7" s="168"/>
      <c r="C7" s="168"/>
      <c r="D7" s="168"/>
      <c r="E7" s="169"/>
      <c r="F7" s="74" t="s">
        <v>40</v>
      </c>
      <c r="G7" s="75"/>
      <c r="H7" s="76"/>
      <c r="I7" s="41"/>
      <c r="J7" s="41"/>
    </row>
    <row r="8" spans="1:10" ht="26.25" customHeight="1">
      <c r="A8" s="173"/>
      <c r="B8" s="174"/>
      <c r="C8" s="174"/>
      <c r="D8" s="174"/>
      <c r="E8" s="175"/>
      <c r="F8" s="182"/>
      <c r="G8" s="183"/>
      <c r="H8" s="184"/>
      <c r="I8" s="40"/>
      <c r="J8" s="40"/>
    </row>
    <row r="9" spans="1:9" ht="23.25" customHeight="1">
      <c r="A9" s="77" t="s">
        <v>67</v>
      </c>
      <c r="B9" s="78"/>
      <c r="C9" s="78"/>
      <c r="D9" s="78"/>
      <c r="E9" s="78"/>
      <c r="F9" s="79"/>
      <c r="G9" s="79"/>
      <c r="H9" s="80"/>
      <c r="I9" s="39"/>
    </row>
    <row r="10" spans="1:9" ht="41.25" customHeight="1">
      <c r="A10" s="81"/>
      <c r="B10" s="78"/>
      <c r="C10" s="78"/>
      <c r="D10" s="78"/>
      <c r="E10" s="78"/>
      <c r="F10" s="82"/>
      <c r="G10" s="82"/>
      <c r="H10" s="83"/>
      <c r="I10" s="39"/>
    </row>
    <row r="11" spans="1:9" ht="41.25" customHeight="1">
      <c r="A11" s="120"/>
      <c r="B11" s="121"/>
      <c r="C11" s="121"/>
      <c r="D11" s="121"/>
      <c r="E11" s="121"/>
      <c r="F11" s="122"/>
      <c r="G11" s="122"/>
      <c r="H11" s="123"/>
      <c r="I11" s="39"/>
    </row>
    <row r="12" spans="1:9" ht="41.25" customHeight="1">
      <c r="A12" s="177" t="s">
        <v>68</v>
      </c>
      <c r="B12" s="178"/>
      <c r="C12" s="178"/>
      <c r="D12" s="178"/>
      <c r="E12" s="178"/>
      <c r="F12" s="178"/>
      <c r="G12" s="178"/>
      <c r="H12" s="179"/>
      <c r="I12" s="39"/>
    </row>
    <row r="13" spans="1:9" ht="41.25" customHeight="1">
      <c r="A13" s="81"/>
      <c r="B13" s="78"/>
      <c r="C13" s="78"/>
      <c r="D13" s="78"/>
      <c r="E13" s="78"/>
      <c r="F13" s="82"/>
      <c r="G13" s="82"/>
      <c r="H13" s="83"/>
      <c r="I13" s="39"/>
    </row>
    <row r="14" spans="1:9" ht="41.25" customHeight="1">
      <c r="A14" s="81"/>
      <c r="B14" s="78"/>
      <c r="C14" s="78"/>
      <c r="D14" s="78"/>
      <c r="E14" s="78"/>
      <c r="F14" s="82"/>
      <c r="G14" s="82"/>
      <c r="H14" s="83"/>
      <c r="I14" s="39"/>
    </row>
    <row r="15" spans="1:8" ht="17.25" customHeight="1">
      <c r="A15" s="164"/>
      <c r="B15" s="165"/>
      <c r="C15" s="166"/>
      <c r="D15" s="84"/>
      <c r="E15" s="84"/>
      <c r="F15" s="84"/>
      <c r="G15" s="84"/>
      <c r="H15" s="85"/>
    </row>
    <row r="16" spans="1:8" ht="27.75" customHeight="1">
      <c r="A16" s="159" t="s">
        <v>28</v>
      </c>
      <c r="B16" s="160"/>
      <c r="C16" s="160"/>
      <c r="D16" s="86"/>
      <c r="E16" s="86"/>
      <c r="F16" s="86"/>
      <c r="G16" s="86"/>
      <c r="H16" s="87"/>
    </row>
    <row r="17" spans="1:8" ht="27.75" customHeight="1">
      <c r="A17" s="161" t="s">
        <v>87</v>
      </c>
      <c r="B17" s="162"/>
      <c r="C17" s="162"/>
      <c r="D17" s="162"/>
      <c r="E17" s="86"/>
      <c r="F17" s="86"/>
      <c r="G17" s="86"/>
      <c r="H17" s="87"/>
    </row>
    <row r="18" spans="1:8" ht="40.5" customHeight="1">
      <c r="A18" s="88"/>
      <c r="B18" s="89"/>
      <c r="C18" s="90" t="s">
        <v>1</v>
      </c>
      <c r="D18" s="180"/>
      <c r="E18" s="180"/>
      <c r="F18" s="180"/>
      <c r="G18" s="180"/>
      <c r="H18" s="181"/>
    </row>
    <row r="19" spans="1:8" ht="40.5" customHeight="1">
      <c r="A19" s="88"/>
      <c r="B19" s="89"/>
      <c r="C19" s="90" t="s">
        <v>53</v>
      </c>
      <c r="D19" s="180" t="s">
        <v>54</v>
      </c>
      <c r="E19" s="180"/>
      <c r="F19" s="180"/>
      <c r="G19" s="180"/>
      <c r="H19" s="91"/>
    </row>
    <row r="20" spans="1:8" ht="42.75" customHeight="1">
      <c r="A20" s="88"/>
      <c r="B20" s="89"/>
      <c r="C20" s="90" t="s">
        <v>0</v>
      </c>
      <c r="D20" s="180"/>
      <c r="E20" s="180"/>
      <c r="F20" s="180"/>
      <c r="G20" s="180"/>
      <c r="H20" s="92"/>
    </row>
    <row r="21" spans="1:8" ht="43.5" customHeight="1">
      <c r="A21" s="88"/>
      <c r="B21" s="89"/>
      <c r="C21" s="90" t="s">
        <v>2</v>
      </c>
      <c r="D21" s="158"/>
      <c r="E21" s="158"/>
      <c r="F21" s="158"/>
      <c r="G21" s="158"/>
      <c r="H21" s="93"/>
    </row>
    <row r="22" spans="1:8" ht="13.5">
      <c r="A22" s="88"/>
      <c r="B22" s="89"/>
      <c r="C22" s="89"/>
      <c r="D22" s="89"/>
      <c r="E22" s="89"/>
      <c r="F22" s="89"/>
      <c r="G22" s="89"/>
      <c r="H22" s="87"/>
    </row>
    <row r="23" spans="1:8" ht="20.25" customHeight="1">
      <c r="A23" s="94" t="s">
        <v>3</v>
      </c>
      <c r="B23" s="89"/>
      <c r="C23" s="89"/>
      <c r="D23" s="89"/>
      <c r="E23" s="89"/>
      <c r="F23" s="89"/>
      <c r="G23" s="89"/>
      <c r="H23" s="87"/>
    </row>
    <row r="24" spans="1:8" ht="22.5" customHeight="1" thickBot="1">
      <c r="A24" s="95"/>
      <c r="B24" s="96"/>
      <c r="C24" s="96"/>
      <c r="D24" s="96"/>
      <c r="E24" s="96"/>
      <c r="F24" s="96"/>
      <c r="G24" s="96"/>
      <c r="H24" s="97"/>
    </row>
  </sheetData>
  <sheetProtection/>
  <mergeCells count="15">
    <mergeCell ref="A12:H12"/>
    <mergeCell ref="D18:H18"/>
    <mergeCell ref="D20:G20"/>
    <mergeCell ref="D19:G19"/>
    <mergeCell ref="F8:H8"/>
    <mergeCell ref="A1:D1"/>
    <mergeCell ref="D21:G21"/>
    <mergeCell ref="A16:C16"/>
    <mergeCell ref="A17:D17"/>
    <mergeCell ref="A3:H3"/>
    <mergeCell ref="A15:C15"/>
    <mergeCell ref="A7:E7"/>
    <mergeCell ref="A6:C6"/>
    <mergeCell ref="A8:E8"/>
    <mergeCell ref="A4:H4"/>
  </mergeCells>
  <dataValidations count="1">
    <dataValidation type="list" allowBlank="1" showInputMessage="1" showErrorMessage="1" sqref="A1:D1">
      <formula1>"平成,令和"</formula1>
    </dataValidation>
  </dataValidations>
  <printOptions/>
  <pageMargins left="1.06" right="0.69" top="1" bottom="1" header="0.512" footer="0.512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SheetLayoutView="100" zoomScalePageLayoutView="0" workbookViewId="0" topLeftCell="A7">
      <selection activeCell="D26" sqref="D26"/>
    </sheetView>
  </sheetViews>
  <sheetFormatPr defaultColWidth="9.00390625" defaultRowHeight="13.5"/>
  <cols>
    <col min="1" max="1" width="3.75390625" style="0" bestFit="1" customWidth="1"/>
    <col min="2" max="2" width="4.875" style="0" customWidth="1"/>
    <col min="3" max="3" width="5.625" style="0" customWidth="1"/>
    <col min="4" max="4" width="10.625" style="0" customWidth="1"/>
    <col min="5" max="6" width="5.625" style="0" customWidth="1"/>
    <col min="7" max="7" width="15.625" style="0" customWidth="1"/>
    <col min="8" max="8" width="5.625" style="0" customWidth="1"/>
    <col min="9" max="10" width="15.625" style="0" customWidth="1"/>
    <col min="11" max="11" width="5.625" style="0" customWidth="1"/>
    <col min="12" max="12" width="15.625" style="0" customWidth="1"/>
    <col min="13" max="13" width="5.75390625" style="0" customWidth="1"/>
    <col min="14" max="15" width="15.625" style="0" customWidth="1"/>
    <col min="16" max="16" width="5.625" style="0" customWidth="1"/>
    <col min="17" max="17" width="15.625" style="0" customWidth="1"/>
    <col min="18" max="18" width="5.625" style="0" customWidth="1"/>
    <col min="19" max="19" width="15.625" style="0" customWidth="1"/>
  </cols>
  <sheetData>
    <row r="1" spans="1:15" ht="14.25" thickBot="1">
      <c r="A1" t="s">
        <v>70</v>
      </c>
      <c r="O1" s="154"/>
    </row>
    <row r="2" spans="1:19" ht="13.5" customHeight="1">
      <c r="A2" s="255"/>
      <c r="B2" s="256"/>
      <c r="C2" s="214" t="s">
        <v>71</v>
      </c>
      <c r="D2" s="214"/>
      <c r="E2" s="215"/>
      <c r="F2" s="216" t="s">
        <v>72</v>
      </c>
      <c r="G2" s="217"/>
      <c r="H2" s="217"/>
      <c r="I2" s="218"/>
      <c r="J2" s="227" t="s">
        <v>73</v>
      </c>
      <c r="K2" s="242" t="s">
        <v>75</v>
      </c>
      <c r="L2" s="217"/>
      <c r="M2" s="217"/>
      <c r="N2" s="218"/>
      <c r="O2" s="238" t="s">
        <v>76</v>
      </c>
      <c r="P2" s="219"/>
      <c r="Q2" s="220"/>
      <c r="R2" s="211"/>
      <c r="S2" s="211"/>
    </row>
    <row r="3" spans="1:19" ht="13.5" customHeight="1">
      <c r="A3" s="259" t="s">
        <v>32</v>
      </c>
      <c r="B3" s="260"/>
      <c r="C3" s="234" t="s">
        <v>6</v>
      </c>
      <c r="D3" s="234"/>
      <c r="E3" s="235"/>
      <c r="F3" s="299" t="s">
        <v>41</v>
      </c>
      <c r="G3" s="300"/>
      <c r="H3" s="300"/>
      <c r="I3" s="195"/>
      <c r="J3" s="228"/>
      <c r="K3" s="193" t="s">
        <v>86</v>
      </c>
      <c r="L3" s="194"/>
      <c r="M3" s="194"/>
      <c r="N3" s="195"/>
      <c r="O3" s="239"/>
      <c r="P3" s="221"/>
      <c r="Q3" s="222"/>
      <c r="R3" s="229"/>
      <c r="S3" s="229"/>
    </row>
    <row r="4" spans="1:19" ht="13.5" customHeight="1">
      <c r="A4" s="30"/>
      <c r="B4" s="37"/>
      <c r="C4" s="212" t="s">
        <v>36</v>
      </c>
      <c r="D4" s="212"/>
      <c r="E4" s="213"/>
      <c r="F4" s="299"/>
      <c r="G4" s="300"/>
      <c r="H4" s="300"/>
      <c r="I4" s="195"/>
      <c r="J4" s="236" t="s">
        <v>74</v>
      </c>
      <c r="K4" s="193"/>
      <c r="L4" s="194"/>
      <c r="M4" s="194"/>
      <c r="N4" s="195"/>
      <c r="O4" s="201" t="s">
        <v>77</v>
      </c>
      <c r="P4" s="221"/>
      <c r="Q4" s="222"/>
      <c r="R4" s="229"/>
      <c r="S4" s="229"/>
    </row>
    <row r="5" spans="1:19" ht="13.5" customHeight="1">
      <c r="A5" s="30"/>
      <c r="B5" s="37"/>
      <c r="C5" s="249" t="s">
        <v>37</v>
      </c>
      <c r="D5" s="249"/>
      <c r="E5" s="250"/>
      <c r="F5" s="5"/>
      <c r="G5" s="6"/>
      <c r="H5" s="6"/>
      <c r="I5" s="7"/>
      <c r="J5" s="236"/>
      <c r="K5" s="13"/>
      <c r="L5" s="4"/>
      <c r="M5" s="4"/>
      <c r="N5" s="3"/>
      <c r="O5" s="201"/>
      <c r="P5" s="221"/>
      <c r="Q5" s="222"/>
      <c r="R5" s="229"/>
      <c r="S5" s="229"/>
    </row>
    <row r="6" spans="1:19" ht="14.25" customHeight="1">
      <c r="A6" s="30"/>
      <c r="B6" s="37"/>
      <c r="C6" s="232" t="s">
        <v>42</v>
      </c>
      <c r="D6" s="233"/>
      <c r="E6" s="226"/>
      <c r="F6" s="232" t="s">
        <v>30</v>
      </c>
      <c r="G6" s="226"/>
      <c r="H6" s="247">
        <f>IF(COUNTIF('入力シート'!B:B,"出向")&gt;0,"雇のみ計上する出向者","")</f>
      </c>
      <c r="I6" s="248"/>
      <c r="J6" s="236"/>
      <c r="K6" s="225" t="s">
        <v>39</v>
      </c>
      <c r="L6" s="226"/>
      <c r="M6" s="247">
        <f>IF(COUNTIF('入力シート'!B:B,"出向")&gt;0,"雇のみ計上する出向者","")</f>
      </c>
      <c r="N6" s="248"/>
      <c r="O6" s="201"/>
      <c r="P6" s="221"/>
      <c r="Q6" s="222"/>
      <c r="R6" s="196"/>
      <c r="S6" s="196"/>
    </row>
    <row r="7" spans="1:19" ht="13.5">
      <c r="A7" s="257" t="s">
        <v>31</v>
      </c>
      <c r="B7" s="258"/>
      <c r="C7" s="243" t="s">
        <v>25</v>
      </c>
      <c r="D7" s="244"/>
      <c r="E7" s="192"/>
      <c r="F7" s="243" t="s">
        <v>4</v>
      </c>
      <c r="G7" s="192"/>
      <c r="H7" s="245">
        <f>IF(COUNTIF('入力シート'!B:B,"出向")&gt;0,"（A欄から除く）","")</f>
      </c>
      <c r="I7" s="246"/>
      <c r="J7" s="236"/>
      <c r="K7" s="191" t="s">
        <v>38</v>
      </c>
      <c r="L7" s="192"/>
      <c r="M7" s="245">
        <f>IF(COUNTIF('入力シート'!B:B,"出向")&gt;0,"（B欄へ含める）","")</f>
      </c>
      <c r="N7" s="246"/>
      <c r="O7" s="201"/>
      <c r="P7" s="223"/>
      <c r="Q7" s="224"/>
      <c r="R7" s="2"/>
      <c r="S7" s="2"/>
    </row>
    <row r="8" spans="1:19" ht="13.5">
      <c r="A8" s="263"/>
      <c r="B8" s="264"/>
      <c r="C8" s="34" t="s">
        <v>23</v>
      </c>
      <c r="D8" s="251" t="s">
        <v>5</v>
      </c>
      <c r="E8" s="252"/>
      <c r="F8" s="34" t="s">
        <v>23</v>
      </c>
      <c r="G8" s="35" t="s">
        <v>5</v>
      </c>
      <c r="H8" s="34" t="s">
        <v>23</v>
      </c>
      <c r="I8" s="35" t="s">
        <v>5</v>
      </c>
      <c r="J8" s="237"/>
      <c r="K8" s="36" t="s">
        <v>23</v>
      </c>
      <c r="L8" s="35" t="s">
        <v>5</v>
      </c>
      <c r="M8" s="34" t="s">
        <v>23</v>
      </c>
      <c r="N8" s="35" t="s">
        <v>5</v>
      </c>
      <c r="O8" s="202"/>
      <c r="P8" s="34"/>
      <c r="Q8" s="110"/>
      <c r="R8" s="107"/>
      <c r="S8" s="107"/>
    </row>
    <row r="9" spans="1:19" ht="10.5" customHeight="1">
      <c r="A9" s="153" t="s">
        <v>88</v>
      </c>
      <c r="B9" s="144" t="str">
        <f>'表紙末尾０'!E1&amp;"年"</f>
        <v>3年</v>
      </c>
      <c r="C9" s="9"/>
      <c r="D9" s="240" t="s">
        <v>26</v>
      </c>
      <c r="E9" s="241"/>
      <c r="F9" s="44"/>
      <c r="G9" s="25" t="s">
        <v>26</v>
      </c>
      <c r="H9" s="25"/>
      <c r="I9" s="25" t="s">
        <v>26</v>
      </c>
      <c r="J9" s="24" t="s">
        <v>26</v>
      </c>
      <c r="K9" s="26"/>
      <c r="L9" s="25" t="s">
        <v>26</v>
      </c>
      <c r="M9" s="25"/>
      <c r="N9" s="25" t="s">
        <v>26</v>
      </c>
      <c r="O9" s="25" t="s">
        <v>26</v>
      </c>
      <c r="P9" s="197"/>
      <c r="Q9" s="199"/>
      <c r="R9" s="108"/>
      <c r="S9" s="108"/>
    </row>
    <row r="10" spans="1:19" ht="13.5" customHeight="1">
      <c r="A10" s="261" t="s">
        <v>18</v>
      </c>
      <c r="B10" s="262"/>
      <c r="C10" s="53">
        <f>COUNT('入力シート'!C:C)</f>
        <v>0</v>
      </c>
      <c r="D10" s="230">
        <f>SUM('入力シート'!C:C)</f>
        <v>0</v>
      </c>
      <c r="E10" s="231"/>
      <c r="F10" s="53">
        <f>COUNTIF('入力シート'!$B:$B,"5")-_xlfn.COUNTIFS('入力シート'!$B:$B,"5",'入力シート'!$C:$C,"")</f>
        <v>0</v>
      </c>
      <c r="G10" s="48">
        <f>_xlfn.SUMIFS('入力シート'!C:C,'入力シート'!B:B,"5")</f>
        <v>0</v>
      </c>
      <c r="H10" s="53">
        <f>COUNTIF('入力シート'!$B:$B,"出向")-_xlfn.COUNTIFS('入力シート'!$B:$B,"出向",'入力シート'!$C:$C,"")</f>
        <v>0</v>
      </c>
      <c r="I10" s="53">
        <f>_xlfn.SUMIFS('入力シート'!C:C,'入力シート'!B:B,"出向")</f>
        <v>0</v>
      </c>
      <c r="J10" s="49">
        <f>D10-G10-I10</f>
        <v>0</v>
      </c>
      <c r="K10" s="124">
        <f>COUNTIF('入力シート'!$B:$B,"3")-_xlfn.COUNTIFS('入力シート'!$B:$B,"3",'入力シート'!$C:$C,"")</f>
        <v>0</v>
      </c>
      <c r="L10" s="48">
        <f>_xlfn.SUMIFS('入力シート'!C:C,'入力シート'!B:B,"3")</f>
        <v>0</v>
      </c>
      <c r="M10" s="53">
        <f>COUNTIF('入力シート'!$B:$B,"出向")-_xlfn.COUNTIFS('入力シート'!$B:$B,"出向",'入力シート'!$C:$C,"")</f>
        <v>0</v>
      </c>
      <c r="N10" s="53">
        <f>_xlfn.SUMIFS('入力シート'!C:C,'入力シート'!B:B,"出向")</f>
        <v>0</v>
      </c>
      <c r="O10" s="55">
        <f>J10-L10-N10+_xlfn.SUMIFS('入力シート'!C:C,'入力シート'!B:B,"出向")*2</f>
        <v>0</v>
      </c>
      <c r="P10" s="198"/>
      <c r="Q10" s="200"/>
      <c r="R10" s="109"/>
      <c r="S10" s="109"/>
    </row>
    <row r="11" spans="1:19" ht="24.75" customHeight="1">
      <c r="A11" s="253" t="s">
        <v>7</v>
      </c>
      <c r="B11" s="254"/>
      <c r="C11" s="53">
        <f>COUNT('入力シート'!D:D)</f>
        <v>0</v>
      </c>
      <c r="D11" s="230">
        <f>SUM('入力シート'!D:D)</f>
        <v>0</v>
      </c>
      <c r="E11" s="231"/>
      <c r="F11" s="53">
        <f>COUNTIF('入力シート'!$B:$B,"5")-_xlfn.COUNTIFS('入力シート'!$B:$B,"5",'入力シート'!$D:$D,"")</f>
        <v>0</v>
      </c>
      <c r="G11" s="48">
        <f>_xlfn.SUMIFS('入力シート'!D:D,'入力シート'!B:B,"5")</f>
        <v>0</v>
      </c>
      <c r="H11" s="53">
        <f>COUNTIF('入力シート'!$B:$B,"出向")-_xlfn.COUNTIFS('入力シート'!$B:$B,"出向",'入力シート'!$D:$D,"")</f>
        <v>0</v>
      </c>
      <c r="I11" s="53">
        <f>_xlfn.SUMIFS('入力シート'!D:D,'入力シート'!B:B,"出向")</f>
        <v>0</v>
      </c>
      <c r="J11" s="49">
        <f>D11-G11-I11</f>
        <v>0</v>
      </c>
      <c r="K11" s="124">
        <f>COUNTIF('入力シート'!$B:$B,"3")-_xlfn.COUNTIFS('入力シート'!$B:$B,"3",'入力シート'!$D:$D,"")</f>
        <v>0</v>
      </c>
      <c r="L11" s="48">
        <f>_xlfn.SUMIFS('入力シート'!D:D,'入力シート'!B:B,"3")</f>
        <v>0</v>
      </c>
      <c r="M11" s="53">
        <f>COUNTIF('入力シート'!$B:$B,"出向")-_xlfn.COUNTIFS('入力シート'!$B:$B,"出向",'入力シート'!$D:$D,"")</f>
        <v>0</v>
      </c>
      <c r="N11" s="53">
        <f>_xlfn.SUMIFS('入力シート'!D:D,'入力シート'!B:B,"出向")</f>
        <v>0</v>
      </c>
      <c r="O11" s="55">
        <f>J11-L11-N11+_xlfn.SUMIFS('入力シート'!D:D,'入力シート'!B:B,"出向")*2</f>
        <v>0</v>
      </c>
      <c r="P11" s="125"/>
      <c r="Q11" s="126"/>
      <c r="R11" s="109"/>
      <c r="S11" s="109"/>
    </row>
    <row r="12" spans="1:19" ht="24.75" customHeight="1">
      <c r="A12" s="253" t="s">
        <v>8</v>
      </c>
      <c r="B12" s="254"/>
      <c r="C12" s="53">
        <f>COUNT('入力シート'!E:E)</f>
        <v>0</v>
      </c>
      <c r="D12" s="230">
        <f>SUM('入力シート'!E:E)</f>
        <v>0</v>
      </c>
      <c r="E12" s="231"/>
      <c r="F12" s="53">
        <f>COUNTIF('入力シート'!$B:$B,"5")-_xlfn.COUNTIFS('入力シート'!$B:$B,"5",'入力シート'!$E:$E,"")</f>
        <v>0</v>
      </c>
      <c r="G12" s="48">
        <f>_xlfn.SUMIFS('入力シート'!E:E,'入力シート'!B:B,"5")</f>
        <v>0</v>
      </c>
      <c r="H12" s="53">
        <f>COUNTIF('入力シート'!$B:$B,"出向")-_xlfn.COUNTIFS('入力シート'!$B:$B,"出向",'入力シート'!$E:$E,"")</f>
        <v>0</v>
      </c>
      <c r="I12" s="53">
        <f>_xlfn.SUMIFS('入力シート'!E:E,'入力シート'!B:B,"出向")</f>
        <v>0</v>
      </c>
      <c r="J12" s="49">
        <f aca="true" t="shared" si="0" ref="J12:J18">D12-G12-I12</f>
        <v>0</v>
      </c>
      <c r="K12" s="124">
        <f>COUNTIF('入力シート'!$B:$B,"3")-_xlfn.COUNTIFS('入力シート'!$B:$B,"3",'入力シート'!$E:$E,"")</f>
        <v>0</v>
      </c>
      <c r="L12" s="48">
        <f>_xlfn.SUMIFS('入力シート'!E:E,'入力シート'!B:B,"3")</f>
        <v>0</v>
      </c>
      <c r="M12" s="53">
        <f>COUNTIF('入力シート'!$B:$B,"出向")-_xlfn.COUNTIFS('入力シート'!$B:$B,"出向",'入力シート'!$E:$E,"")</f>
        <v>0</v>
      </c>
      <c r="N12" s="53">
        <f>_xlfn.SUMIFS('入力シート'!E:E,'入力シート'!B:B,"出向")</f>
        <v>0</v>
      </c>
      <c r="O12" s="55">
        <f>J12-L12-N12+_xlfn.SUMIFS('入力シート'!E:E,'入力シート'!B:B,"出向")*2</f>
        <v>0</v>
      </c>
      <c r="P12" s="125"/>
      <c r="Q12" s="126"/>
      <c r="R12" s="109"/>
      <c r="S12" s="109"/>
    </row>
    <row r="13" spans="1:19" ht="24.75" customHeight="1">
      <c r="A13" s="253" t="s">
        <v>9</v>
      </c>
      <c r="B13" s="254"/>
      <c r="C13" s="53">
        <f>COUNT('入力シート'!F:F)</f>
        <v>0</v>
      </c>
      <c r="D13" s="230">
        <f>SUM('入力シート'!F:F)</f>
        <v>0</v>
      </c>
      <c r="E13" s="231"/>
      <c r="F13" s="53">
        <f>COUNTIF('入力シート'!$B:$B,"5")-_xlfn.COUNTIFS('入力シート'!$B:$B,"5",'入力シート'!$F:$F,"")</f>
        <v>0</v>
      </c>
      <c r="G13" s="48">
        <f>_xlfn.SUMIFS('入力シート'!F:F,'入力シート'!B:B,"5")</f>
        <v>0</v>
      </c>
      <c r="H13" s="53">
        <f>COUNTIF('入力シート'!$B:$B,"出向")-_xlfn.COUNTIFS('入力シート'!$B:$B,"出向",'入力シート'!$F:$F,"")</f>
        <v>0</v>
      </c>
      <c r="I13" s="53">
        <f>_xlfn.SUMIFS('入力シート'!F:F,'入力シート'!B:B,"出向")</f>
        <v>0</v>
      </c>
      <c r="J13" s="49">
        <f t="shared" si="0"/>
        <v>0</v>
      </c>
      <c r="K13" s="124">
        <f>COUNTIF('入力シート'!$B:$B,"3")-_xlfn.COUNTIFS('入力シート'!$B:$B,"3",'入力シート'!$F:$F,"")</f>
        <v>0</v>
      </c>
      <c r="L13" s="48">
        <f>_xlfn.SUMIFS('入力シート'!F:F,'入力シート'!B:B,"3")</f>
        <v>0</v>
      </c>
      <c r="M13" s="53">
        <f>COUNTIF('入力シート'!$B:$B,"出向")-_xlfn.COUNTIFS('入力シート'!$B:$B,"出向",'入力シート'!$F:$F,"")</f>
        <v>0</v>
      </c>
      <c r="N13" s="53">
        <f>_xlfn.SUMIFS('入力シート'!F:F,'入力シート'!B:B,"出向")</f>
        <v>0</v>
      </c>
      <c r="O13" s="55">
        <f>J13-L13-N13+_xlfn.SUMIFS('入力シート'!F:F,'入力シート'!B:B,"出向")*2</f>
        <v>0</v>
      </c>
      <c r="P13" s="125"/>
      <c r="Q13" s="126"/>
      <c r="R13" s="109"/>
      <c r="S13" s="109"/>
    </row>
    <row r="14" spans="1:19" ht="24.75" customHeight="1">
      <c r="A14" s="253" t="s">
        <v>10</v>
      </c>
      <c r="B14" s="254"/>
      <c r="C14" s="53">
        <f>COUNT('入力シート'!G:G)</f>
        <v>0</v>
      </c>
      <c r="D14" s="230">
        <f>SUM('入力シート'!G:G)</f>
        <v>0</v>
      </c>
      <c r="E14" s="231"/>
      <c r="F14" s="53">
        <f>COUNTIF('入力シート'!$B:$B,"5")-_xlfn.COUNTIFS('入力シート'!$B:$B,"5",'入力シート'!$G:$G,"")</f>
        <v>0</v>
      </c>
      <c r="G14" s="48">
        <f>_xlfn.SUMIFS('入力シート'!G:G,'入力シート'!B:B,"5")</f>
        <v>0</v>
      </c>
      <c r="H14" s="53">
        <f>COUNTIF('入力シート'!$B:$B,"出向")-_xlfn.COUNTIFS('入力シート'!$B:$B,"出向",'入力シート'!$G:$G,"")</f>
        <v>0</v>
      </c>
      <c r="I14" s="53">
        <f>_xlfn.SUMIFS('入力シート'!G:G,'入力シート'!B:B,"出向")</f>
        <v>0</v>
      </c>
      <c r="J14" s="49">
        <f t="shared" si="0"/>
        <v>0</v>
      </c>
      <c r="K14" s="124">
        <f>COUNTIF('入力シート'!$B:$B,"3")-_xlfn.COUNTIFS('入力シート'!$B:$B,"3",'入力シート'!$G:$G,"")</f>
        <v>0</v>
      </c>
      <c r="L14" s="48">
        <f>_xlfn.SUMIFS('入力シート'!G:G,'入力シート'!B:B,"3")</f>
        <v>0</v>
      </c>
      <c r="M14" s="53">
        <f>COUNTIF('入力シート'!$B:$B,"出向")-_xlfn.COUNTIFS('入力シート'!$B:$B,"出向",'入力シート'!$G:$G,"")</f>
        <v>0</v>
      </c>
      <c r="N14" s="53">
        <f>_xlfn.SUMIFS('入力シート'!G:G,'入力シート'!B:B,"出向")</f>
        <v>0</v>
      </c>
      <c r="O14" s="55">
        <f>J14-L14-N14+_xlfn.SUMIFS('入力シート'!G:G,'入力シート'!B:B,"出向")*2</f>
        <v>0</v>
      </c>
      <c r="P14" s="125"/>
      <c r="Q14" s="126"/>
      <c r="R14" s="109"/>
      <c r="S14" s="109"/>
    </row>
    <row r="15" spans="1:19" ht="24.75" customHeight="1">
      <c r="A15" s="253" t="s">
        <v>11</v>
      </c>
      <c r="B15" s="254"/>
      <c r="C15" s="53">
        <f>COUNT('入力シート'!H:H)</f>
        <v>0</v>
      </c>
      <c r="D15" s="230">
        <f>SUM('入力シート'!H:H)</f>
        <v>0</v>
      </c>
      <c r="E15" s="231"/>
      <c r="F15" s="53">
        <f>COUNTIF('入力シート'!$B:$B,"5")-_xlfn.COUNTIFS('入力シート'!$B:$B,"5",'入力シート'!$H:$H,"")</f>
        <v>0</v>
      </c>
      <c r="G15" s="48">
        <f>_xlfn.SUMIFS('入力シート'!H:H,'入力シート'!B:B,"5")</f>
        <v>0</v>
      </c>
      <c r="H15" s="53">
        <f>COUNTIF('入力シート'!$B:$B,"出向")-_xlfn.COUNTIFS('入力シート'!$B:$B,"出向",'入力シート'!$H:$H,"")</f>
        <v>0</v>
      </c>
      <c r="I15" s="53">
        <f>_xlfn.SUMIFS('入力シート'!H:H,'入力シート'!B:B,"出向")</f>
        <v>0</v>
      </c>
      <c r="J15" s="49">
        <f t="shared" si="0"/>
        <v>0</v>
      </c>
      <c r="K15" s="124">
        <f>COUNTIF('入力シート'!$B:$B,"3")-_xlfn.COUNTIFS('入力シート'!$B:$B,"3",'入力シート'!$H:$H,"")</f>
        <v>0</v>
      </c>
      <c r="L15" s="48">
        <f>_xlfn.SUMIFS('入力シート'!H:H,'入力シート'!B:B,"3")</f>
        <v>0</v>
      </c>
      <c r="M15" s="53">
        <f>COUNTIF('入力シート'!$B:$B,"出向")-_xlfn.COUNTIFS('入力シート'!$B:$B,"出向",'入力シート'!$H:$H,"")</f>
        <v>0</v>
      </c>
      <c r="N15" s="53">
        <f>_xlfn.SUMIFS('入力シート'!H:H,'入力シート'!B:B,"出向")</f>
        <v>0</v>
      </c>
      <c r="O15" s="55">
        <f>J15-L15-N15+_xlfn.SUMIFS('入力シート'!H:H,'入力シート'!B:B,"出向")*2</f>
        <v>0</v>
      </c>
      <c r="P15" s="125"/>
      <c r="Q15" s="126"/>
      <c r="R15" s="109"/>
      <c r="S15" s="109"/>
    </row>
    <row r="16" spans="1:19" ht="24.75" customHeight="1">
      <c r="A16" s="253" t="s">
        <v>12</v>
      </c>
      <c r="B16" s="254"/>
      <c r="C16" s="53">
        <f>COUNT('入力シート'!I:I)</f>
        <v>0</v>
      </c>
      <c r="D16" s="230">
        <f>SUM('入力シート'!I:I)</f>
        <v>0</v>
      </c>
      <c r="E16" s="231"/>
      <c r="F16" s="53">
        <f>COUNTIF('入力シート'!$B:$B,"5")-_xlfn.COUNTIFS('入力シート'!$B:$B,"5",'入力シート'!$I:$I,"")</f>
        <v>0</v>
      </c>
      <c r="G16" s="48">
        <f>_xlfn.SUMIFS('入力シート'!I:I,'入力シート'!B:B,"5")</f>
        <v>0</v>
      </c>
      <c r="H16" s="53">
        <f>COUNTIF('入力シート'!$B:$B,"出向")-_xlfn.COUNTIFS('入力シート'!$B:$B,"出向",'入力シート'!$I:$I,"")</f>
        <v>0</v>
      </c>
      <c r="I16" s="53">
        <f>_xlfn.SUMIFS('入力シート'!I:I,'入力シート'!B:B,"出向")</f>
        <v>0</v>
      </c>
      <c r="J16" s="49">
        <f t="shared" si="0"/>
        <v>0</v>
      </c>
      <c r="K16" s="124">
        <f>COUNTIF('入力シート'!$B:$B,"3")-_xlfn.COUNTIFS('入力シート'!$B:$B,"3",'入力シート'!$I:$I,"")</f>
        <v>0</v>
      </c>
      <c r="L16" s="48">
        <f>_xlfn.SUMIFS('入力シート'!I:I,'入力シート'!B:B,"3")</f>
        <v>0</v>
      </c>
      <c r="M16" s="53">
        <f>COUNTIF('入力シート'!$B:$B,"出向")-_xlfn.COUNTIFS('入力シート'!$B:$B,"出向",'入力シート'!$I:$I,"")</f>
        <v>0</v>
      </c>
      <c r="N16" s="53">
        <f>_xlfn.SUMIFS('入力シート'!I:I,'入力シート'!B:B,"出向")</f>
        <v>0</v>
      </c>
      <c r="O16" s="55">
        <f>J16-L16-N16+_xlfn.SUMIFS('入力シート'!I:I,'入力シート'!B:B,"出向")*2</f>
        <v>0</v>
      </c>
      <c r="P16" s="125"/>
      <c r="Q16" s="126"/>
      <c r="R16" s="109"/>
      <c r="S16" s="109"/>
    </row>
    <row r="17" spans="1:19" ht="24.75" customHeight="1">
      <c r="A17" s="253" t="s">
        <v>13</v>
      </c>
      <c r="B17" s="254"/>
      <c r="C17" s="53">
        <f>COUNT('入力シート'!J:J)</f>
        <v>0</v>
      </c>
      <c r="D17" s="230">
        <f>SUM('入力シート'!J:J)</f>
        <v>0</v>
      </c>
      <c r="E17" s="231"/>
      <c r="F17" s="53">
        <f>COUNTIF('入力シート'!$B:$B,"5")-_xlfn.COUNTIFS('入力シート'!$B:$B,"5",'入力シート'!$J:$J,"")</f>
        <v>0</v>
      </c>
      <c r="G17" s="48">
        <f>_xlfn.SUMIFS('入力シート'!J:J,'入力シート'!B:B,"5")</f>
        <v>0</v>
      </c>
      <c r="H17" s="53">
        <f>COUNTIF('入力シート'!$B:$B,"出向")-_xlfn.COUNTIFS('入力シート'!$B:$B,"出向",'入力シート'!$J:$J,"")</f>
        <v>0</v>
      </c>
      <c r="I17" s="53">
        <f>_xlfn.SUMIFS('入力シート'!J:J,'入力シート'!B:B,"出向")</f>
        <v>0</v>
      </c>
      <c r="J17" s="49">
        <f t="shared" si="0"/>
        <v>0</v>
      </c>
      <c r="K17" s="124">
        <f>COUNTIF('入力シート'!$B:$B,"3")-_xlfn.COUNTIFS('入力シート'!$B:$B,"3",'入力シート'!$J:$J,"")</f>
        <v>0</v>
      </c>
      <c r="L17" s="48">
        <f>_xlfn.SUMIFS('入力シート'!J:J,'入力シート'!B:B,"3")</f>
        <v>0</v>
      </c>
      <c r="M17" s="53">
        <f>COUNTIF('入力シート'!$B:$B,"出向")-_xlfn.COUNTIFS('入力シート'!$B:$B,"出向",'入力シート'!$J:$J,"")</f>
        <v>0</v>
      </c>
      <c r="N17" s="53">
        <f>_xlfn.SUMIFS('入力シート'!J:J,'入力シート'!B:B,"出向")</f>
        <v>0</v>
      </c>
      <c r="O17" s="55">
        <f>J17-L17-N17+_xlfn.SUMIFS('入力シート'!J:J,'入力シート'!B:B,"出向")*2</f>
        <v>0</v>
      </c>
      <c r="P17" s="125"/>
      <c r="Q17" s="126"/>
      <c r="R17" s="109"/>
      <c r="S17" s="109"/>
    </row>
    <row r="18" spans="1:19" ht="24.75" customHeight="1">
      <c r="A18" s="253" t="s">
        <v>14</v>
      </c>
      <c r="B18" s="254"/>
      <c r="C18" s="53">
        <f>COUNT('入力シート'!K:K)</f>
        <v>0</v>
      </c>
      <c r="D18" s="230">
        <f>SUM('入力シート'!K:K)</f>
        <v>0</v>
      </c>
      <c r="E18" s="231"/>
      <c r="F18" s="53">
        <f>COUNTIF('入力シート'!$B:$B,"5")-_xlfn.COUNTIFS('入力シート'!$B:$B,"5",'入力シート'!$K:$K,"")</f>
        <v>0</v>
      </c>
      <c r="G18" s="48">
        <f>_xlfn.SUMIFS('入力シート'!K:K,'入力シート'!B:B,"5")</f>
        <v>0</v>
      </c>
      <c r="H18" s="53">
        <f>COUNTIF('入力シート'!$B:$B,"出向")-_xlfn.COUNTIFS('入力シート'!$B:$B,"出向",'入力シート'!$K:$K,"")</f>
        <v>0</v>
      </c>
      <c r="I18" s="53">
        <f>_xlfn.SUMIFS('入力シート'!K:K,'入力シート'!B:B,"出向")</f>
        <v>0</v>
      </c>
      <c r="J18" s="49">
        <f t="shared" si="0"/>
        <v>0</v>
      </c>
      <c r="K18" s="124">
        <f>COUNTIF('入力シート'!$B:$B,"3")-_xlfn.COUNTIFS('入力シート'!$B:$B,"3",'入力シート'!$K:$K,"")</f>
        <v>0</v>
      </c>
      <c r="L18" s="48">
        <f>_xlfn.SUMIFS('入力シート'!K:K,'入力シート'!B:B,"3")</f>
        <v>0</v>
      </c>
      <c r="M18" s="53">
        <f>COUNTIF('入力シート'!$B:$B,"出向")-_xlfn.COUNTIFS('入力シート'!$B:$B,"出向",'入力シート'!$K:$K,"")</f>
        <v>0</v>
      </c>
      <c r="N18" s="53">
        <f>_xlfn.SUMIFS('入力シート'!K:K,'入力シート'!B:B,"出向")</f>
        <v>0</v>
      </c>
      <c r="O18" s="55">
        <f>J18-L18-N18+_xlfn.SUMIFS('入力シート'!K:K,'入力シート'!B:B,"出向")*2</f>
        <v>0</v>
      </c>
      <c r="P18" s="125"/>
      <c r="Q18" s="126"/>
      <c r="R18" s="109"/>
      <c r="S18" s="109"/>
    </row>
    <row r="19" spans="1:19" ht="24" customHeight="1">
      <c r="A19" s="156" t="str">
        <f>IF('表紙末尾０'!E1&gt;=31,IF('表紙末尾０'!E1-30=1,"2",'表紙末尾０'!E1-30),'表紙末尾０'!E1+1)&amp;"年"</f>
        <v>4年</v>
      </c>
      <c r="B19" s="155" t="s">
        <v>89</v>
      </c>
      <c r="C19" s="148">
        <f>COUNT('入力シート'!L:L)</f>
        <v>0</v>
      </c>
      <c r="D19" s="207">
        <f>SUM('入力シート'!L:L)</f>
        <v>0</v>
      </c>
      <c r="E19" s="208"/>
      <c r="F19" s="148">
        <f>COUNTIF('入力シート'!$B:$B,"5")-_xlfn.COUNTIFS('入力シート'!$B:$B,"5",'入力シート'!$L:$L,"")</f>
        <v>0</v>
      </c>
      <c r="G19" s="152">
        <f>_xlfn.SUMIFS('入力シート'!L:L,'入力シート'!B:B,"5")</f>
        <v>0</v>
      </c>
      <c r="H19" s="148">
        <f>COUNTIF('入力シート'!$B:$B,"出向")-_xlfn.COUNTIFS('入力シート'!$B:$B,"出向",'入力シート'!$L:$L,"")</f>
        <v>0</v>
      </c>
      <c r="I19" s="148">
        <f>_xlfn.SUMIFS('入力シート'!L:L,'入力シート'!B:B,"出向")</f>
        <v>0</v>
      </c>
      <c r="J19" s="150">
        <f aca="true" t="shared" si="1" ref="J19:J24">D19-G19-I19</f>
        <v>0</v>
      </c>
      <c r="K19" s="151">
        <f>COUNTIF('入力シート'!$B:$B,"3")-_xlfn.COUNTIFS('入力シート'!$B:$B,"3",'入力シート'!$L:$L,"")</f>
        <v>0</v>
      </c>
      <c r="L19" s="152">
        <f>_xlfn.SUMIFS('入力シート'!L:L,'入力シート'!B:B,"3")</f>
        <v>0</v>
      </c>
      <c r="M19" s="148">
        <f>COUNTIF('入力シート'!$B:$B,"出向")-_xlfn.COUNTIFS('入力シート'!$B:$B,"出向",'入力シート'!$L:$L,"")</f>
        <v>0</v>
      </c>
      <c r="N19" s="148">
        <f>_xlfn.SUMIFS('入力シート'!L:L,'入力シート'!B:B,"出向")</f>
        <v>0</v>
      </c>
      <c r="O19" s="149">
        <f>J19-L19-N19+_xlfn.SUMIFS('入力シート'!L:L,'入力シート'!B:B,"出向")*2</f>
        <v>0</v>
      </c>
      <c r="P19" s="146"/>
      <c r="Q19" s="147"/>
      <c r="R19" s="109"/>
      <c r="S19" s="109"/>
    </row>
    <row r="20" spans="1:19" ht="24.75" customHeight="1">
      <c r="A20" s="253" t="s">
        <v>16</v>
      </c>
      <c r="B20" s="254"/>
      <c r="C20" s="54">
        <f>COUNT('入力シート'!M:M)</f>
        <v>0</v>
      </c>
      <c r="D20" s="209">
        <f>SUM('入力シート'!M:M)</f>
        <v>0</v>
      </c>
      <c r="E20" s="210"/>
      <c r="F20" s="54">
        <f>COUNTIF('入力シート'!$B:$B,"5")-_xlfn.COUNTIFS('入力シート'!$B:$B,"5",'入力シート'!$M:$M,"")</f>
        <v>0</v>
      </c>
      <c r="G20" s="50">
        <f>_xlfn.SUMIFS('入力シート'!M:M,'入力シート'!B:B,"5")</f>
        <v>0</v>
      </c>
      <c r="H20" s="54">
        <f>COUNTIF('入力シート'!$B:$B,"出向")-_xlfn.COUNTIFS('入力シート'!$B:$B,"出向",'入力シート'!$M:$M,"")</f>
        <v>0</v>
      </c>
      <c r="I20" s="54">
        <f>_xlfn.SUMIFS('入力シート'!M:M,'入力シート'!B:B,"出向")</f>
        <v>0</v>
      </c>
      <c r="J20" s="51">
        <f t="shared" si="1"/>
        <v>0</v>
      </c>
      <c r="K20" s="52">
        <f>COUNTIF('入力シート'!$B:$B,"3")-_xlfn.COUNTIFS('入力シート'!$B:$B,"3",'入力シート'!$M:$M,"")</f>
        <v>0</v>
      </c>
      <c r="L20" s="50">
        <f>_xlfn.SUMIFS('入力シート'!M:M,'入力シート'!B:B,"3")</f>
        <v>0</v>
      </c>
      <c r="M20" s="54">
        <f>COUNTIF('入力シート'!$B:$B,"出向")-_xlfn.COUNTIFS('入力シート'!$B:$B,"出向",'入力シート'!$M:$M,"")</f>
        <v>0</v>
      </c>
      <c r="N20" s="54">
        <f>_xlfn.SUMIFS('入力シート'!M:M,'入力シート'!B:B,"出向")</f>
        <v>0</v>
      </c>
      <c r="O20" s="56">
        <f>J20-L20-N20+_xlfn.SUMIFS('入力シート'!M:M,'入力シート'!B:B,"出向")*2</f>
        <v>0</v>
      </c>
      <c r="P20" s="127"/>
      <c r="Q20" s="128"/>
      <c r="R20" s="109"/>
      <c r="S20" s="109"/>
    </row>
    <row r="21" spans="1:19" ht="24.75" customHeight="1">
      <c r="A21" s="253" t="s">
        <v>17</v>
      </c>
      <c r="B21" s="254"/>
      <c r="C21" s="54">
        <f>COUNT('入力シート'!N:N)</f>
        <v>0</v>
      </c>
      <c r="D21" s="209">
        <f>SUM('入力シート'!N:N)</f>
        <v>0</v>
      </c>
      <c r="E21" s="210"/>
      <c r="F21" s="54">
        <f>COUNTIF('入力シート'!$B:$B,"5")-_xlfn.COUNTIFS('入力シート'!$B:$B,"5",'入力シート'!$N:$N,"")</f>
        <v>0</v>
      </c>
      <c r="G21" s="50">
        <f>_xlfn.SUMIFS('入力シート'!N:N,'入力シート'!B:B,"5")</f>
        <v>0</v>
      </c>
      <c r="H21" s="54">
        <f>COUNTIF('入力シート'!$B:$B,"出向")-_xlfn.COUNTIFS('入力シート'!$B:$B,"出向",'入力シート'!$N:$N,"")</f>
        <v>0</v>
      </c>
      <c r="I21" s="54">
        <f>_xlfn.SUMIFS('入力シート'!N:N,'入力シート'!B:B,"出向")</f>
        <v>0</v>
      </c>
      <c r="J21" s="51">
        <f t="shared" si="1"/>
        <v>0</v>
      </c>
      <c r="K21" s="52">
        <f>COUNTIF('入力シート'!$B:$B,"3")-_xlfn.COUNTIFS('入力シート'!$B:$B,"3",'入力シート'!$N:$N,"")</f>
        <v>0</v>
      </c>
      <c r="L21" s="50">
        <f>_xlfn.SUMIFS('入力シート'!N:N,'入力シート'!B:B,"3")</f>
        <v>0</v>
      </c>
      <c r="M21" s="54">
        <f>COUNTIF('入力シート'!$B:$B,"出向")-_xlfn.COUNTIFS('入力シート'!$B:$B,"出向",'入力シート'!$N:$N,"")</f>
        <v>0</v>
      </c>
      <c r="N21" s="54">
        <f>_xlfn.SUMIFS('入力シート'!N:N,'入力シート'!B:B,"出向")</f>
        <v>0</v>
      </c>
      <c r="O21" s="56">
        <f>J21-L21-N21+_xlfn.SUMIFS('入力シート'!N:N,'入力シート'!B:B,"出向")*2</f>
        <v>0</v>
      </c>
      <c r="P21" s="127"/>
      <c r="Q21" s="128"/>
      <c r="R21" s="109"/>
      <c r="S21" s="109"/>
    </row>
    <row r="22" spans="1:19" ht="24.75" customHeight="1">
      <c r="A22" s="270" t="s">
        <v>19</v>
      </c>
      <c r="B22" s="19" t="s">
        <v>20</v>
      </c>
      <c r="C22" s="54"/>
      <c r="D22" s="209">
        <f>SUM('入力シート'!O:O)</f>
        <v>0</v>
      </c>
      <c r="E22" s="210"/>
      <c r="F22" s="54"/>
      <c r="G22" s="50">
        <f>_xlfn.SUMIFS('入力シート'!O:O,'入力シート'!B:B,"5")</f>
        <v>0</v>
      </c>
      <c r="H22" s="54"/>
      <c r="I22" s="54">
        <f>_xlfn.SUMIFS('入力シート'!O:O,'入力シート'!B:B,"出向")</f>
        <v>0</v>
      </c>
      <c r="J22" s="51">
        <f t="shared" si="1"/>
        <v>0</v>
      </c>
      <c r="K22" s="52"/>
      <c r="L22" s="50">
        <f>_xlfn.SUMIFS('入力シート'!O:O,'入力シート'!B:B,"3")</f>
        <v>0</v>
      </c>
      <c r="M22" s="54"/>
      <c r="N22" s="54">
        <f>_xlfn.SUMIFS('入力シート'!O:O,'入力シート'!B:B,"出向")</f>
        <v>0</v>
      </c>
      <c r="O22" s="56">
        <f>J22-L22-N22+_xlfn.SUMIFS('入力シート'!O:O,'入力シート'!B:B,"出向")*2</f>
        <v>0</v>
      </c>
      <c r="P22" s="127"/>
      <c r="Q22" s="128"/>
      <c r="R22" s="109"/>
      <c r="S22" s="109"/>
    </row>
    <row r="23" spans="1:19" ht="24.75" customHeight="1">
      <c r="A23" s="270"/>
      <c r="B23" s="19" t="s">
        <v>20</v>
      </c>
      <c r="C23" s="54"/>
      <c r="D23" s="209">
        <f>SUM('入力シート'!P:P)</f>
        <v>0</v>
      </c>
      <c r="E23" s="210"/>
      <c r="F23" s="54"/>
      <c r="G23" s="50">
        <f>_xlfn.SUMIFS('入力シート'!P:P,'入力シート'!B:B,"5")</f>
        <v>0</v>
      </c>
      <c r="H23" s="54"/>
      <c r="I23" s="54">
        <f>_xlfn.SUMIFS('入力シート'!P:P,'入力シート'!B:B,"出向")</f>
        <v>0</v>
      </c>
      <c r="J23" s="51">
        <f t="shared" si="1"/>
        <v>0</v>
      </c>
      <c r="K23" s="52"/>
      <c r="L23" s="50">
        <f>_xlfn.SUMIFS('入力シート'!P:P,'入力シート'!B:B,"3")</f>
        <v>0</v>
      </c>
      <c r="M23" s="54"/>
      <c r="N23" s="54">
        <f>_xlfn.SUMIFS('入力シート'!P:P,'入力シート'!B:B,"出向")</f>
        <v>0</v>
      </c>
      <c r="O23" s="56">
        <f>J23-L23-N23+_xlfn.SUMIFS('入力シート'!P:P,'入力シート'!B:B,"出向")*2</f>
        <v>0</v>
      </c>
      <c r="P23" s="127"/>
      <c r="Q23" s="128"/>
      <c r="R23" s="109"/>
      <c r="S23" s="109"/>
    </row>
    <row r="24" spans="1:19" ht="24.75" customHeight="1">
      <c r="A24" s="270"/>
      <c r="B24" s="19" t="s">
        <v>20</v>
      </c>
      <c r="C24" s="54"/>
      <c r="D24" s="209">
        <f>SUM('入力シート'!Q:Q)</f>
        <v>0</v>
      </c>
      <c r="E24" s="210"/>
      <c r="F24" s="54"/>
      <c r="G24" s="50">
        <f>_xlfn.SUMIFS('入力シート'!Q:Q,'入力シート'!B:B,"5")</f>
        <v>0</v>
      </c>
      <c r="H24" s="54"/>
      <c r="I24" s="54">
        <f>_xlfn.SUMIFS('入力シート'!Q:Q,'入力シート'!B:B,"出向")</f>
        <v>0</v>
      </c>
      <c r="J24" s="51">
        <f t="shared" si="1"/>
        <v>0</v>
      </c>
      <c r="K24" s="52"/>
      <c r="L24" s="50">
        <f>_xlfn.SUMIFS('入力シート'!Q:Q,'入力シート'!B:B,"3")</f>
        <v>0</v>
      </c>
      <c r="M24" s="54"/>
      <c r="N24" s="54">
        <f>_xlfn.SUMIFS('入力シート'!Q:Q,'入力シート'!B:B,"出向")</f>
        <v>0</v>
      </c>
      <c r="O24" s="56">
        <f>J24-L24-N24+_xlfn.SUMIFS('入力シート'!Q:Q,'入力シート'!B:B,"出向")*2</f>
        <v>0</v>
      </c>
      <c r="P24" s="127"/>
      <c r="Q24" s="128"/>
      <c r="R24" s="109"/>
      <c r="S24" s="109"/>
    </row>
    <row r="25" spans="1:19" ht="24.75" customHeight="1">
      <c r="A25" s="280" t="s">
        <v>21</v>
      </c>
      <c r="B25" s="281"/>
      <c r="C25" s="43">
        <f>SUM(C10:C21)</f>
        <v>0</v>
      </c>
      <c r="D25" s="278"/>
      <c r="E25" s="279"/>
      <c r="F25" s="45">
        <f>SUM(F10:F21)</f>
        <v>0</v>
      </c>
      <c r="G25" s="113">
        <f>SUM(G10:G24)</f>
        <v>0</v>
      </c>
      <c r="H25" s="43">
        <f>SUM(H10:H21)</f>
        <v>0</v>
      </c>
      <c r="I25" s="114">
        <f>SUM(I10:I24)</f>
        <v>0</v>
      </c>
      <c r="J25" s="112">
        <f>SUM(J10:J24)</f>
        <v>0</v>
      </c>
      <c r="K25" s="47">
        <f>SUM(K10:K21)</f>
        <v>0</v>
      </c>
      <c r="L25" s="113">
        <f>SUM(L10:L24)</f>
        <v>0</v>
      </c>
      <c r="M25" s="43">
        <f>SUM(M10:M21)</f>
        <v>0</v>
      </c>
      <c r="N25" s="118">
        <f>SUM(N10:N24)</f>
        <v>0</v>
      </c>
      <c r="O25" s="57">
        <f>SUM(O10:O24)</f>
        <v>0</v>
      </c>
      <c r="P25" s="129"/>
      <c r="Q25" s="130"/>
      <c r="R25" s="286"/>
      <c r="S25" s="286"/>
    </row>
    <row r="26" spans="1:19" ht="13.5" customHeight="1">
      <c r="A26" s="265" t="s">
        <v>22</v>
      </c>
      <c r="B26" s="266"/>
      <c r="C26" s="14" t="s">
        <v>43</v>
      </c>
      <c r="D26" s="16"/>
      <c r="E26" s="15"/>
      <c r="F26" s="14" t="s">
        <v>44</v>
      </c>
      <c r="G26" s="8"/>
      <c r="H26" s="8"/>
      <c r="I26" s="11"/>
      <c r="J26" s="111" t="s">
        <v>63</v>
      </c>
      <c r="K26" s="27" t="s">
        <v>45</v>
      </c>
      <c r="L26" s="16"/>
      <c r="M26" s="16"/>
      <c r="N26" s="15"/>
      <c r="O26" s="133"/>
      <c r="P26" s="134"/>
      <c r="Q26" s="135"/>
      <c r="R26" s="286"/>
      <c r="S26" s="286"/>
    </row>
    <row r="27" spans="1:19" ht="13.5" customHeight="1">
      <c r="A27" s="267"/>
      <c r="B27" s="266"/>
      <c r="C27" s="33" t="s">
        <v>29</v>
      </c>
      <c r="D27" s="21"/>
      <c r="E27" s="22"/>
      <c r="F27" s="32" t="s">
        <v>46</v>
      </c>
      <c r="G27" s="1"/>
      <c r="H27" s="1"/>
      <c r="I27" s="10"/>
      <c r="J27" s="203">
        <f>TRUNC(J25/1000)</f>
        <v>0</v>
      </c>
      <c r="K27" s="32" t="s">
        <v>47</v>
      </c>
      <c r="L27" s="21"/>
      <c r="M27" s="21"/>
      <c r="N27" s="22"/>
      <c r="O27" s="185">
        <f>TRUNC(O25/1000)</f>
        <v>0</v>
      </c>
      <c r="P27" s="186"/>
      <c r="Q27" s="187"/>
      <c r="R27" s="286"/>
      <c r="S27" s="286"/>
    </row>
    <row r="28" spans="1:19" ht="13.5" customHeight="1">
      <c r="A28" s="267"/>
      <c r="B28" s="266"/>
      <c r="C28" s="276">
        <f>SUM(D10:E24)</f>
        <v>0</v>
      </c>
      <c r="D28" s="205"/>
      <c r="E28" s="58"/>
      <c r="F28" s="23"/>
      <c r="G28" s="205">
        <f>SUM(G25+I25)</f>
        <v>0</v>
      </c>
      <c r="H28" s="205"/>
      <c r="I28" s="10"/>
      <c r="J28" s="204"/>
      <c r="K28" s="28"/>
      <c r="L28" s="205">
        <f>SUM(L25+N25)</f>
        <v>0</v>
      </c>
      <c r="M28" s="205"/>
      <c r="N28" s="22"/>
      <c r="O28" s="185"/>
      <c r="P28" s="186"/>
      <c r="Q28" s="187"/>
      <c r="R28" s="286"/>
      <c r="S28" s="286"/>
    </row>
    <row r="29" spans="1:19" ht="13.5" customHeight="1" thickBot="1">
      <c r="A29" s="268"/>
      <c r="B29" s="269"/>
      <c r="C29" s="277"/>
      <c r="D29" s="206"/>
      <c r="E29" s="59" t="s">
        <v>26</v>
      </c>
      <c r="F29" s="12"/>
      <c r="G29" s="206"/>
      <c r="H29" s="206"/>
      <c r="I29" s="46" t="s">
        <v>26</v>
      </c>
      <c r="J29" s="20" t="s">
        <v>24</v>
      </c>
      <c r="K29" s="29"/>
      <c r="L29" s="206"/>
      <c r="M29" s="206"/>
      <c r="N29" s="46" t="s">
        <v>26</v>
      </c>
      <c r="O29" s="188"/>
      <c r="P29" s="189"/>
      <c r="Q29" s="190"/>
      <c r="R29" s="286"/>
      <c r="S29" s="286"/>
    </row>
    <row r="30" ht="6.75" customHeight="1"/>
    <row r="31" spans="1:13" ht="19.5" thickBot="1">
      <c r="A31" s="136" t="s">
        <v>85</v>
      </c>
      <c r="B31" s="137"/>
      <c r="C31" s="137"/>
      <c r="D31" s="138"/>
      <c r="E31" s="137"/>
      <c r="F31" s="137"/>
      <c r="G31" s="137"/>
      <c r="I31" s="131"/>
      <c r="J31" s="131"/>
      <c r="K31" s="132"/>
      <c r="L31" s="2"/>
      <c r="M31" s="2"/>
    </row>
    <row r="32" spans="1:19" ht="19.5" customHeight="1">
      <c r="A32" s="255" t="s">
        <v>33</v>
      </c>
      <c r="B32" s="282"/>
      <c r="C32" s="256"/>
      <c r="D32" s="271" t="s">
        <v>49</v>
      </c>
      <c r="E32" s="256"/>
      <c r="F32" s="271" t="s">
        <v>35</v>
      </c>
      <c r="G32" s="272"/>
      <c r="H32" s="31"/>
      <c r="I32" s="285" t="s">
        <v>78</v>
      </c>
      <c r="J32" s="285"/>
      <c r="K32" s="285"/>
      <c r="L32" s="285"/>
      <c r="M32" s="285"/>
      <c r="N32" s="285"/>
      <c r="O32" s="285"/>
      <c r="P32" s="285"/>
      <c r="Q32" s="285"/>
      <c r="R32" s="285"/>
      <c r="S32" s="285"/>
    </row>
    <row r="33" spans="1:19" ht="6" customHeight="1" thickBot="1">
      <c r="A33" s="283"/>
      <c r="B33" s="284"/>
      <c r="C33" s="275"/>
      <c r="D33" s="273"/>
      <c r="E33" s="275"/>
      <c r="F33" s="273"/>
      <c r="G33" s="274"/>
      <c r="H33" s="31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</row>
    <row r="34" spans="1:19" ht="19.5" customHeight="1" thickTop="1">
      <c r="A34" s="296"/>
      <c r="B34" s="297"/>
      <c r="C34" s="298"/>
      <c r="D34" s="294" t="s">
        <v>26</v>
      </c>
      <c r="E34" s="295"/>
      <c r="F34" s="292" t="s">
        <v>26</v>
      </c>
      <c r="G34" s="293"/>
      <c r="H34" s="38"/>
      <c r="I34" s="137" t="s">
        <v>81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</row>
    <row r="35" spans="1:19" ht="19.5" customHeight="1">
      <c r="A35" s="280"/>
      <c r="B35" s="287"/>
      <c r="C35" s="281"/>
      <c r="D35" s="288" t="s">
        <v>26</v>
      </c>
      <c r="E35" s="289"/>
      <c r="F35" s="290" t="s">
        <v>26</v>
      </c>
      <c r="G35" s="291"/>
      <c r="H35" s="38"/>
      <c r="I35" s="137" t="s">
        <v>82</v>
      </c>
      <c r="J35" s="139"/>
      <c r="K35" s="139"/>
      <c r="L35" s="139"/>
      <c r="M35" s="139"/>
      <c r="N35" s="139"/>
      <c r="O35" s="139"/>
      <c r="P35" s="139"/>
      <c r="Q35" s="139"/>
      <c r="R35" s="139"/>
      <c r="S35" s="139"/>
    </row>
    <row r="36" spans="1:19" ht="19.5" customHeight="1">
      <c r="A36" s="280"/>
      <c r="B36" s="287"/>
      <c r="C36" s="281"/>
      <c r="D36" s="288" t="s">
        <v>26</v>
      </c>
      <c r="E36" s="289"/>
      <c r="F36" s="290" t="s">
        <v>26</v>
      </c>
      <c r="G36" s="291"/>
      <c r="H36" s="38"/>
      <c r="I36" s="137" t="s">
        <v>83</v>
      </c>
      <c r="J36" s="139"/>
      <c r="K36" s="139"/>
      <c r="L36" s="139"/>
      <c r="M36" s="139"/>
      <c r="N36" s="139"/>
      <c r="O36" s="139"/>
      <c r="P36" s="139"/>
      <c r="Q36" s="139"/>
      <c r="R36" s="139"/>
      <c r="S36" s="139"/>
    </row>
    <row r="37" spans="1:19" ht="19.5" customHeight="1">
      <c r="A37" s="280"/>
      <c r="B37" s="287"/>
      <c r="C37" s="281"/>
      <c r="D37" s="288" t="s">
        <v>26</v>
      </c>
      <c r="E37" s="289"/>
      <c r="F37" s="290" t="s">
        <v>26</v>
      </c>
      <c r="G37" s="291"/>
      <c r="H37" s="38"/>
      <c r="I37" s="137" t="s">
        <v>84</v>
      </c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  <row r="38" spans="1:19" ht="19.5" customHeight="1">
      <c r="A38" s="280"/>
      <c r="B38" s="287"/>
      <c r="C38" s="281"/>
      <c r="D38" s="288" t="s">
        <v>26</v>
      </c>
      <c r="E38" s="289"/>
      <c r="F38" s="290" t="s">
        <v>26</v>
      </c>
      <c r="G38" s="291"/>
      <c r="H38" s="38"/>
      <c r="I38" s="137" t="s">
        <v>79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</row>
    <row r="39" spans="1:19" ht="19.5" customHeight="1" thickBot="1">
      <c r="A39" s="280"/>
      <c r="B39" s="287"/>
      <c r="C39" s="281"/>
      <c r="D39" s="288" t="s">
        <v>26</v>
      </c>
      <c r="E39" s="289"/>
      <c r="F39" s="290" t="s">
        <v>26</v>
      </c>
      <c r="G39" s="291"/>
      <c r="H39" s="38"/>
      <c r="I39" s="137"/>
      <c r="J39" s="139"/>
      <c r="K39" s="139"/>
      <c r="L39" s="139"/>
      <c r="M39" s="139"/>
      <c r="N39" s="139"/>
      <c r="O39" s="139"/>
      <c r="P39" s="139"/>
      <c r="Q39" s="139"/>
      <c r="R39" s="139"/>
      <c r="S39" s="139"/>
    </row>
    <row r="40" spans="1:19" ht="19.5" customHeight="1" thickBot="1">
      <c r="A40" s="319"/>
      <c r="B40" s="320"/>
      <c r="C40" s="321"/>
      <c r="D40" s="288" t="s">
        <v>26</v>
      </c>
      <c r="E40" s="289"/>
      <c r="F40" s="290" t="s">
        <v>26</v>
      </c>
      <c r="G40" s="291"/>
      <c r="H40" s="38"/>
      <c r="I40" s="140" t="s">
        <v>80</v>
      </c>
      <c r="J40" s="301"/>
      <c r="K40" s="301"/>
      <c r="L40" s="301"/>
      <c r="M40" s="301"/>
      <c r="N40" s="301"/>
      <c r="O40" s="301"/>
      <c r="P40" s="301"/>
      <c r="Q40" s="302"/>
      <c r="R40" s="141"/>
      <c r="S40" s="139"/>
    </row>
    <row r="41" spans="1:19" ht="15" customHeight="1" thickTop="1">
      <c r="A41" s="307" t="s">
        <v>34</v>
      </c>
      <c r="B41" s="308"/>
      <c r="C41" s="309"/>
      <c r="D41" s="313" t="s">
        <v>24</v>
      </c>
      <c r="E41" s="314"/>
      <c r="F41" s="314"/>
      <c r="G41" s="315"/>
      <c r="H41" s="38"/>
      <c r="I41" s="142"/>
      <c r="J41" s="303"/>
      <c r="K41" s="303"/>
      <c r="L41" s="303"/>
      <c r="M41" s="303"/>
      <c r="N41" s="303"/>
      <c r="O41" s="303"/>
      <c r="P41" s="303"/>
      <c r="Q41" s="304"/>
      <c r="R41" s="141"/>
      <c r="S41" s="139"/>
    </row>
    <row r="42" spans="1:19" ht="19.5" customHeight="1" thickBot="1">
      <c r="A42" s="310"/>
      <c r="B42" s="311"/>
      <c r="C42" s="312"/>
      <c r="D42" s="316"/>
      <c r="E42" s="317"/>
      <c r="F42" s="317"/>
      <c r="G42" s="318"/>
      <c r="H42" s="38"/>
      <c r="I42" s="143"/>
      <c r="J42" s="305"/>
      <c r="K42" s="305"/>
      <c r="L42" s="305"/>
      <c r="M42" s="305"/>
      <c r="N42" s="305"/>
      <c r="O42" s="305"/>
      <c r="P42" s="305"/>
      <c r="Q42" s="306"/>
      <c r="R42" s="141"/>
      <c r="S42" s="145"/>
    </row>
    <row r="43" spans="11:19" ht="6.75" customHeight="1">
      <c r="K43" s="18"/>
      <c r="L43" s="18"/>
      <c r="M43" s="18"/>
      <c r="N43" s="17"/>
      <c r="O43" s="2"/>
      <c r="P43" s="2"/>
      <c r="Q43" s="2"/>
      <c r="R43" s="2"/>
      <c r="S43" s="2"/>
    </row>
  </sheetData>
  <sheetProtection/>
  <mergeCells count="100">
    <mergeCell ref="F3:I4"/>
    <mergeCell ref="J40:Q42"/>
    <mergeCell ref="A41:C42"/>
    <mergeCell ref="D41:G42"/>
    <mergeCell ref="A38:C38"/>
    <mergeCell ref="A39:C39"/>
    <mergeCell ref="A40:C40"/>
    <mergeCell ref="D38:E38"/>
    <mergeCell ref="D37:E37"/>
    <mergeCell ref="F37:G37"/>
    <mergeCell ref="D36:E36"/>
    <mergeCell ref="F34:G34"/>
    <mergeCell ref="F35:G35"/>
    <mergeCell ref="A35:C35"/>
    <mergeCell ref="D40:E40"/>
    <mergeCell ref="F40:G40"/>
    <mergeCell ref="F38:G38"/>
    <mergeCell ref="D34:E34"/>
    <mergeCell ref="A34:C34"/>
    <mergeCell ref="A25:B25"/>
    <mergeCell ref="A32:C33"/>
    <mergeCell ref="I32:S33"/>
    <mergeCell ref="R25:S29"/>
    <mergeCell ref="A36:C36"/>
    <mergeCell ref="D39:E39"/>
    <mergeCell ref="F39:G39"/>
    <mergeCell ref="F36:G36"/>
    <mergeCell ref="A37:C37"/>
    <mergeCell ref="D35:E35"/>
    <mergeCell ref="A18:B18"/>
    <mergeCell ref="A26:B29"/>
    <mergeCell ref="A22:A24"/>
    <mergeCell ref="F32:G33"/>
    <mergeCell ref="D20:E20"/>
    <mergeCell ref="D21:E21"/>
    <mergeCell ref="A20:B20"/>
    <mergeCell ref="A21:B21"/>
    <mergeCell ref="D32:E33"/>
    <mergeCell ref="C28:D29"/>
    <mergeCell ref="D18:E18"/>
    <mergeCell ref="D15:E15"/>
    <mergeCell ref="D16:E16"/>
    <mergeCell ref="A2:B2"/>
    <mergeCell ref="A7:B7"/>
    <mergeCell ref="A3:B3"/>
    <mergeCell ref="A12:B12"/>
    <mergeCell ref="A14:B14"/>
    <mergeCell ref="A10:B10"/>
    <mergeCell ref="A13:B13"/>
    <mergeCell ref="D8:E8"/>
    <mergeCell ref="D11:E11"/>
    <mergeCell ref="D12:E12"/>
    <mergeCell ref="A15:B15"/>
    <mergeCell ref="A16:B16"/>
    <mergeCell ref="A17:B17"/>
    <mergeCell ref="D14:E14"/>
    <mergeCell ref="D17:E17"/>
    <mergeCell ref="A11:B11"/>
    <mergeCell ref="A8:B8"/>
    <mergeCell ref="H7:I7"/>
    <mergeCell ref="R5:S5"/>
    <mergeCell ref="H6:I6"/>
    <mergeCell ref="M6:N6"/>
    <mergeCell ref="C5:E5"/>
    <mergeCell ref="F7:G7"/>
    <mergeCell ref="D13:E13"/>
    <mergeCell ref="C6:E6"/>
    <mergeCell ref="C3:E3"/>
    <mergeCell ref="J4:J8"/>
    <mergeCell ref="O2:O3"/>
    <mergeCell ref="D10:E10"/>
    <mergeCell ref="D9:E9"/>
    <mergeCell ref="K2:N2"/>
    <mergeCell ref="C7:E7"/>
    <mergeCell ref="F6:G6"/>
    <mergeCell ref="R2:S2"/>
    <mergeCell ref="C4:E4"/>
    <mergeCell ref="C2:E2"/>
    <mergeCell ref="F2:I2"/>
    <mergeCell ref="P2:Q7"/>
    <mergeCell ref="K6:L6"/>
    <mergeCell ref="J2:J3"/>
    <mergeCell ref="R3:S3"/>
    <mergeCell ref="R4:S4"/>
    <mergeCell ref="M7:N7"/>
    <mergeCell ref="J27:J28"/>
    <mergeCell ref="L28:M29"/>
    <mergeCell ref="D19:E19"/>
    <mergeCell ref="G28:H29"/>
    <mergeCell ref="D23:E23"/>
    <mergeCell ref="D24:E24"/>
    <mergeCell ref="D22:E22"/>
    <mergeCell ref="D25:E25"/>
    <mergeCell ref="O27:Q29"/>
    <mergeCell ref="K7:L7"/>
    <mergeCell ref="K3:N4"/>
    <mergeCell ref="R6:S6"/>
    <mergeCell ref="P9:P10"/>
    <mergeCell ref="Q9:Q10"/>
    <mergeCell ref="O4:O8"/>
  </mergeCells>
  <printOptions/>
  <pageMargins left="1.299212598425197" right="0.2755905511811024" top="0.41" bottom="0.22" header="0.39" footer="0.1968503937007874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職業安定局</dc:creator>
  <cp:keywords/>
  <dc:description/>
  <cp:lastModifiedBy>Administrator</cp:lastModifiedBy>
  <cp:lastPrinted>2022-09-01T01:10:29Z</cp:lastPrinted>
  <dcterms:created xsi:type="dcterms:W3CDTF">2006-03-16T07:06:11Z</dcterms:created>
  <dcterms:modified xsi:type="dcterms:W3CDTF">2022-09-01T23:54:57Z</dcterms:modified>
  <cp:category/>
  <cp:version/>
  <cp:contentType/>
  <cp:contentStatus/>
</cp:coreProperties>
</file>