
<file path=[Content_Types].xml><?xml version="1.0" encoding="utf-8"?>
<Types xmlns="http://schemas.openxmlformats.org/package/2006/content-types">
  <Default ContentType="application/vnd.openxmlformats-officedocument.spreadsheetml.printerSettings" Extension="bin"/>
  <Default ContentType="image/gif" Extension="gif"/>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ms-excel.controlproperties+xml" PartName="/xl/ctrlProps/ctrlProp8.xml"/>
  <Override ContentType="application/vnd.ms-excel.controlproperties+xml" PartName="/xl/ctrlProps/ctrlProp9.xml"/>
  <Override ContentType="application/vnd.ms-excel.controlproperties+xml" PartName="/xl/ctrlProps/ctrlProp10.xml"/>
  <Override ContentType="application/vnd.ms-excel.controlproperties+xml" PartName="/xl/ctrlProps/ctrlProp11.xml"/>
  <Override ContentType="application/vnd.ms-excel.controlproperties+xml" PartName="/xl/ctrlProps/ctrlProp12.xml"/>
  <Override ContentType="application/vnd.ms-excel.controlproperties+xml" PartName="/xl/ctrlProps/ctrlProp13.xml"/>
  <Override ContentType="application/vnd.ms-excel.controlproperties+xml" PartName="/xl/ctrlProps/ctrlProp14.xml"/>
  <Override ContentType="application/vnd.ms-excel.controlproperties+xml" PartName="/xl/ctrlProps/ctrlProp15.xml"/>
  <Override ContentType="application/vnd.ms-excel.controlproperties+xml" PartName="/xl/ctrlProps/ctrlProp16.xml"/>
  <Override ContentType="application/vnd.ms-excel.controlproperties+xml" PartName="/xl/ctrlProps/ctrlProp17.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drawing+xml" PartName="/xl/drawings/drawing8.xml"/>
  <Override ContentType="application/vnd.openxmlformats-officedocument.drawing+xml" PartName="/xl/drawings/drawing9.xml"/>
  <Override ContentType="application/vnd.openxmlformats-officedocument.drawing+xml" PartName="/xl/drawings/drawing10.xml"/>
  <Override ContentType="application/vnd.openxmlformats-officedocument.drawing+xml" PartName="/xl/drawings/drawing11.xml"/>
  <Override ContentType="application/vnd.openxmlformats-officedocument.drawing+xml" PartName="/xl/drawings/drawing1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NetApp-549b.kikan-ad.esb.mhlw.go.jp\NAS\HCBRTS\Desktop\03_一時保存\■ユースエールHP\"/>
    </mc:Choice>
  </mc:AlternateContent>
  <xr:revisionPtr revIDLastSave="0" documentId="13_ncr:1_{5F6954DF-FF22-49B8-9FD4-7EFC1CB331FB}" xr6:coauthVersionLast="47" xr6:coauthVersionMax="47" xr10:uidLastSave="{00000000-0000-0000-0000-000000000000}"/>
  <bookViews>
    <workbookView xWindow="-120" yWindow="-120" windowWidth="29040" windowHeight="15840" tabRatio="810" xr2:uid="{00000000-000D-0000-FFFF-FFFF00000000}"/>
  </bookViews>
  <sheets>
    <sheet name="マスター" sheetId="12" r:id="rId1"/>
    <sheet name="申請案内文" sheetId="22" r:id="rId2"/>
    <sheet name="チェックリスト" sheetId="23" r:id="rId3"/>
    <sheet name="別添12" sheetId="21" r:id="rId4"/>
    <sheet name="別添２" sheetId="16" r:id="rId5"/>
    <sheet name="別添３" sheetId="3" r:id="rId6"/>
    <sheet name="別添４" sheetId="4" r:id="rId7"/>
    <sheet name="別添５" sheetId="5" r:id="rId8"/>
    <sheet name="別添６" sheetId="17" r:id="rId9"/>
    <sheet name="別添13" sheetId="8" r:id="rId10"/>
    <sheet name="旧_企業情報報告書" sheetId="18" state="hidden" r:id="rId11"/>
    <sheet name="同意確認書" sheetId="13" r:id="rId12"/>
    <sheet name="企業情報報告書" sheetId="20" r:id="rId13"/>
    <sheet name="企業情報報告書 (取込用)" sheetId="19" r:id="rId14"/>
  </sheets>
  <definedNames>
    <definedName name="day_kari">マスター!$M$2</definedName>
    <definedName name="ikuji_dan">別添６!$H$26</definedName>
    <definedName name="ikuji_dan_b">別添６!$H$25</definedName>
    <definedName name="ikuji_jo">別添６!$H$44</definedName>
    <definedName name="ikuji_jo_b">別添６!$H$42</definedName>
    <definedName name="ikuji_jo_s">別添６!$H$43</definedName>
    <definedName name="jigyousyo_kari">マスター!$M$1</definedName>
    <definedName name="jigyousyo1">マスター!$D$6</definedName>
    <definedName name="jigyousyo2">マスター!$D$7</definedName>
    <definedName name="nendo1_1">マスター!$D$24</definedName>
    <definedName name="nendo1_2">マスター!$F$24</definedName>
    <definedName name="nendo3_1">マスター!$D$25</definedName>
    <definedName name="nendo3_2">マスター!$F$25</definedName>
    <definedName name="nendojime">マスター!$D$15</definedName>
    <definedName name="_xlnm.Print_Area" localSheetId="12">企業情報報告書!$A:$E</definedName>
    <definedName name="_xlnm.Print_Area" localSheetId="13">'企業情報報告書 (取込用)'!$A$1:$I$116</definedName>
    <definedName name="_xlnm.Print_Area" localSheetId="10">旧_企業情報報告書!$A$1:$I$117</definedName>
    <definedName name="_xlnm.Print_Area" localSheetId="3">別添12!$A:$AD</definedName>
    <definedName name="_xlnm.Print_Area" localSheetId="4">別添２!$A$1:$I$41</definedName>
    <definedName name="_xlnm.Print_Area" localSheetId="6">別添４!$A:$R</definedName>
    <definedName name="_xlnm.Print_Area" localSheetId="7">別添５!$A:$F</definedName>
    <definedName name="_xlnm.Print_Area" localSheetId="8">別添６!$A$1:$H$63</definedName>
    <definedName name="_xlnm.Print_Titles" localSheetId="12">企業情報報告書!$4:$4</definedName>
    <definedName name="_xlnm.Print_Titles" localSheetId="4">別添２!$10:$11</definedName>
    <definedName name="simebi">マスター!$D$19</definedName>
    <definedName name="simebi_1">マスター!$D$26</definedName>
    <definedName name="simebi_2">マスター!$F$26</definedName>
    <definedName name="sinseibi">マスター!$D$10</definedName>
    <definedName name="syoteigai_60">別添４!$P$57</definedName>
    <definedName name="syoteigai_ave">別添４!$P$34</definedName>
    <definedName name="yukyu_ave_day">別添５!$F$33</definedName>
    <definedName name="yukyu_ave_per">別添５!$F$34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G7" i="19" l="1"/>
  <c r="BE7" i="19"/>
  <c r="DB7" i="19"/>
  <c r="D7" i="20"/>
  <c r="BC7" i="19"/>
  <c r="BT7" i="19"/>
  <c r="BS7" i="19"/>
  <c r="C27" i="5"/>
  <c r="B27" i="5"/>
  <c r="P34" i="4"/>
  <c r="BD7" i="19" l="1"/>
  <c r="O7" i="19"/>
  <c r="F22" i="12"/>
  <c r="H32" i="22" s="1"/>
  <c r="D22" i="12"/>
  <c r="F32" i="22" s="1"/>
  <c r="E7" i="17"/>
  <c r="D16" i="20" l="1"/>
  <c r="B73" i="8"/>
  <c r="F29" i="23" l="1"/>
  <c r="D28" i="23"/>
  <c r="F24" i="23"/>
  <c r="D23" i="23"/>
  <c r="H2" i="23"/>
  <c r="A3" i="22"/>
  <c r="T14" i="21"/>
  <c r="N13" i="21"/>
  <c r="V8" i="21"/>
  <c r="B71" i="20" l="1"/>
  <c r="B59" i="20"/>
  <c r="B54" i="20"/>
  <c r="B49" i="20"/>
  <c r="E61" i="20"/>
  <c r="E56" i="20"/>
  <c r="E51" i="20"/>
  <c r="E44" i="20"/>
  <c r="E39" i="20"/>
  <c r="E34" i="20"/>
  <c r="B42" i="20"/>
  <c r="B37" i="20"/>
  <c r="B32" i="20"/>
  <c r="BK7" i="19" l="1"/>
  <c r="BJ7" i="19"/>
  <c r="BI7" i="19"/>
  <c r="BH7" i="19"/>
  <c r="DA7" i="19"/>
  <c r="CZ7" i="19"/>
  <c r="CY7" i="19"/>
  <c r="CT7" i="19"/>
  <c r="CU7" i="19"/>
  <c r="CV7" i="19"/>
  <c r="CW7" i="19"/>
  <c r="CX7" i="19"/>
  <c r="CQ7" i="19"/>
  <c r="CR7" i="19"/>
  <c r="CS7" i="19"/>
  <c r="CP7" i="19"/>
  <c r="CO7" i="19"/>
  <c r="CN7" i="19"/>
  <c r="CM7" i="19"/>
  <c r="CL7" i="19"/>
  <c r="CK7" i="19"/>
  <c r="CJ7" i="19"/>
  <c r="CI7" i="19"/>
  <c r="CH7" i="19"/>
  <c r="CG7" i="19"/>
  <c r="CF7" i="19"/>
  <c r="CE7" i="19"/>
  <c r="CD7" i="19"/>
  <c r="G44" i="20"/>
  <c r="F30" i="5"/>
  <c r="F29" i="5"/>
  <c r="CC7" i="19"/>
  <c r="CB7" i="19"/>
  <c r="CA7" i="19"/>
  <c r="BZ7" i="19"/>
  <c r="BY7" i="19"/>
  <c r="BX7" i="19"/>
  <c r="BW7" i="19"/>
  <c r="BV7" i="19"/>
  <c r="BU7" i="19"/>
  <c r="BB7" i="19"/>
  <c r="AZ7" i="19"/>
  <c r="AY7" i="19"/>
  <c r="AX7" i="19"/>
  <c r="AW7" i="19"/>
  <c r="AU7" i="19"/>
  <c r="AT7" i="19"/>
  <c r="AS7" i="19"/>
  <c r="AR7" i="19"/>
  <c r="AP7" i="19"/>
  <c r="AO7" i="19"/>
  <c r="AN7" i="19"/>
  <c r="AL7" i="19"/>
  <c r="AJ7" i="19"/>
  <c r="AI7" i="19"/>
  <c r="AH7" i="19"/>
  <c r="AG7" i="19"/>
  <c r="AE7" i="19"/>
  <c r="AD7" i="19"/>
  <c r="AC7" i="19"/>
  <c r="AB7" i="19"/>
  <c r="Z7" i="19"/>
  <c r="Y7" i="19"/>
  <c r="X7" i="19"/>
  <c r="W7" i="19"/>
  <c r="V7" i="19"/>
  <c r="U7" i="19"/>
  <c r="T7" i="19"/>
  <c r="S7" i="19"/>
  <c r="R7" i="19"/>
  <c r="Q7" i="19"/>
  <c r="P7" i="19"/>
  <c r="M7" i="19"/>
  <c r="L7" i="19"/>
  <c r="K7" i="19"/>
  <c r="J7" i="19"/>
  <c r="I7" i="19"/>
  <c r="H7" i="19"/>
  <c r="G7" i="19"/>
  <c r="F7" i="19"/>
  <c r="E7" i="19"/>
  <c r="D7" i="19"/>
  <c r="C7" i="19"/>
  <c r="I29" i="16"/>
  <c r="I28" i="16"/>
  <c r="D60" i="20"/>
  <c r="BA7" i="19" s="1"/>
  <c r="D55" i="20"/>
  <c r="AV7" i="19" s="1"/>
  <c r="D50" i="20"/>
  <c r="AQ7" i="19" s="1"/>
  <c r="H36" i="12"/>
  <c r="D43" i="20"/>
  <c r="AK7" i="19" s="1"/>
  <c r="D38" i="20"/>
  <c r="AF7" i="19" s="1"/>
  <c r="D33" i="20"/>
  <c r="AA7" i="19" s="1"/>
  <c r="N7" i="19"/>
  <c r="BL7" i="19"/>
  <c r="E63" i="18"/>
  <c r="E58" i="18"/>
  <c r="D48" i="18"/>
  <c r="D43" i="18"/>
  <c r="D38" i="18"/>
  <c r="D33" i="18"/>
  <c r="D28" i="18"/>
  <c r="D22" i="18"/>
  <c r="F33" i="18" s="1"/>
  <c r="W49" i="21" l="1"/>
  <c r="AE49" i="21" s="1"/>
  <c r="C49" i="21"/>
  <c r="J49" i="21"/>
  <c r="I30" i="16"/>
  <c r="Q49" i="21" s="1"/>
  <c r="H44" i="20"/>
  <c r="G43" i="20"/>
  <c r="H43" i="20" s="1"/>
  <c r="AM7" i="19"/>
  <c r="E5" i="5"/>
  <c r="F6" i="3"/>
  <c r="F5" i="16"/>
  <c r="H2" i="17"/>
  <c r="F2" i="5"/>
  <c r="H2" i="3"/>
  <c r="R2" i="4"/>
  <c r="F26" i="12"/>
  <c r="D26" i="12" s="1"/>
  <c r="D37" i="12" s="1"/>
  <c r="D38" i="12" s="1"/>
  <c r="H10" i="5" s="1"/>
  <c r="F25" i="12"/>
  <c r="F24" i="12"/>
  <c r="G7" i="23"/>
  <c r="J9" i="23" s="1"/>
  <c r="D7" i="23"/>
  <c r="F37" i="12" l="1"/>
  <c r="F38" i="12" s="1"/>
  <c r="J10" i="5" s="1"/>
  <c r="G29" i="23"/>
  <c r="D29" i="23" s="1"/>
  <c r="G24" i="23"/>
  <c r="D24" i="23" s="1"/>
  <c r="L30" i="21"/>
  <c r="L8" i="17"/>
  <c r="F36" i="12"/>
  <c r="G27" i="23"/>
  <c r="G22" i="23"/>
  <c r="G11" i="23"/>
  <c r="G35" i="23"/>
  <c r="G18" i="23"/>
  <c r="G13" i="23"/>
  <c r="H45" i="20"/>
  <c r="D45" i="20" s="1"/>
  <c r="D11" i="5"/>
  <c r="E11" i="5"/>
  <c r="C11" i="5"/>
  <c r="D25" i="12"/>
  <c r="D24" i="12"/>
  <c r="L73" i="8"/>
  <c r="K73" i="8"/>
  <c r="J73" i="8"/>
  <c r="I73" i="8"/>
  <c r="H73" i="8"/>
  <c r="G73" i="8"/>
  <c r="F73" i="8"/>
  <c r="E73" i="8"/>
  <c r="D73" i="8"/>
  <c r="C73" i="8"/>
  <c r="E4" i="5"/>
  <c r="M5" i="4"/>
  <c r="M6" i="4"/>
  <c r="F5" i="3"/>
  <c r="F4" i="16"/>
  <c r="L29" i="21" l="1"/>
  <c r="J8" i="17"/>
  <c r="D27" i="23"/>
  <c r="D22" i="23"/>
  <c r="D11" i="23"/>
  <c r="D35" i="23"/>
  <c r="D18" i="23"/>
  <c r="D13" i="23"/>
  <c r="B70" i="20"/>
  <c r="B58" i="20"/>
  <c r="B41" i="20"/>
  <c r="B53" i="20"/>
  <c r="B48" i="20"/>
  <c r="B36" i="20"/>
  <c r="B31" i="20"/>
  <c r="D36" i="12"/>
  <c r="H42" i="17" l="1"/>
  <c r="BO7" i="19" s="1"/>
  <c r="H25" i="17"/>
  <c r="BM7" i="19" s="1"/>
  <c r="H26" i="17"/>
  <c r="H43" i="17"/>
  <c r="H27" i="17" l="1"/>
  <c r="C77" i="21"/>
  <c r="BN7" i="19"/>
  <c r="H44" i="17"/>
  <c r="G77" i="21" s="1"/>
  <c r="AE77" i="21" s="1"/>
  <c r="BP7" i="19"/>
  <c r="BQ7" i="19" s="1"/>
  <c r="E27" i="5"/>
  <c r="D27" i="5"/>
  <c r="F31" i="5" s="1"/>
  <c r="F34" i="5" s="1"/>
  <c r="C70" i="21" l="1"/>
  <c r="F32" i="5"/>
  <c r="F37" i="5"/>
  <c r="F33" i="5"/>
  <c r="P70" i="21" l="1"/>
  <c r="P53" i="4"/>
  <c r="P54" i="4"/>
  <c r="O54" i="4"/>
  <c r="O53" i="4"/>
  <c r="P52" i="4"/>
  <c r="O52" i="4"/>
  <c r="P51" i="4"/>
  <c r="O51" i="4"/>
  <c r="P50" i="4"/>
  <c r="O50" i="4"/>
  <c r="P49" i="4"/>
  <c r="O49" i="4"/>
  <c r="P48" i="4"/>
  <c r="O48" i="4"/>
  <c r="P47" i="4"/>
  <c r="O47" i="4"/>
  <c r="P46" i="4"/>
  <c r="O46" i="4"/>
  <c r="O45" i="4"/>
  <c r="P45" i="4" s="1"/>
  <c r="O44" i="4"/>
  <c r="P44" i="4" s="1"/>
  <c r="P43" i="4"/>
  <c r="O43" i="4"/>
  <c r="O42" i="4"/>
  <c r="P42" i="4" s="1"/>
  <c r="P41" i="4"/>
  <c r="O41" i="4"/>
  <c r="P40" i="4"/>
  <c r="O40" i="4"/>
  <c r="H30" i="12"/>
  <c r="N29" i="4"/>
  <c r="M29" i="4"/>
  <c r="L29" i="4"/>
  <c r="K29" i="4"/>
  <c r="J29" i="4"/>
  <c r="I29" i="4"/>
  <c r="H29" i="4"/>
  <c r="G29" i="4"/>
  <c r="F29" i="4"/>
  <c r="E29" i="4"/>
  <c r="D29" i="4"/>
  <c r="C29" i="4"/>
  <c r="P28" i="4"/>
  <c r="O28" i="4"/>
  <c r="O27" i="4"/>
  <c r="O26" i="4"/>
  <c r="P26" i="4" s="1"/>
  <c r="P25" i="4"/>
  <c r="O25" i="4"/>
  <c r="P24" i="4"/>
  <c r="O24" i="4"/>
  <c r="O23" i="4"/>
  <c r="P23" i="4" s="1"/>
  <c r="P22" i="4"/>
  <c r="O22" i="4"/>
  <c r="O21" i="4"/>
  <c r="P21" i="4" s="1"/>
  <c r="O20" i="4"/>
  <c r="P20" i="4" s="1"/>
  <c r="O19" i="4"/>
  <c r="P19" i="4" s="1"/>
  <c r="O18" i="4"/>
  <c r="P18" i="4" s="1"/>
  <c r="O17" i="4"/>
  <c r="P17" i="4" s="1"/>
  <c r="O16" i="4"/>
  <c r="P16" i="4" s="1"/>
  <c r="O15" i="4"/>
  <c r="P15" i="4" s="1"/>
  <c r="P14" i="4"/>
  <c r="O14" i="4"/>
  <c r="AE70" i="21" l="1"/>
  <c r="BF7" i="19"/>
  <c r="F31" i="12"/>
  <c r="F32" i="12" s="1"/>
  <c r="P57" i="4"/>
  <c r="P64" i="21" s="1"/>
  <c r="P32" i="4"/>
  <c r="P27" i="4"/>
  <c r="P33" i="4"/>
  <c r="C64" i="21" l="1"/>
  <c r="AE64" i="21" s="1"/>
  <c r="D31" i="12"/>
  <c r="F19" i="12"/>
  <c r="F10" i="12"/>
  <c r="F15" i="12"/>
  <c r="F30" i="12" l="1"/>
  <c r="V7" i="4" l="1"/>
  <c r="D30" i="12"/>
  <c r="D32" i="12" s="1"/>
  <c r="T7" i="4" s="1"/>
  <c r="N39" i="4" l="1"/>
  <c r="I38" i="4"/>
  <c r="D38" i="4"/>
  <c r="M39" i="4"/>
  <c r="E38" i="4"/>
  <c r="L39" i="4"/>
  <c r="K39" i="4"/>
  <c r="J38" i="4"/>
  <c r="J39" i="4"/>
  <c r="I39" i="4"/>
  <c r="H39" i="4"/>
  <c r="G38" i="4"/>
  <c r="G39" i="4"/>
  <c r="F39" i="4"/>
  <c r="H38" i="4"/>
  <c r="E39" i="4"/>
  <c r="D39" i="4"/>
  <c r="C39" i="4"/>
  <c r="N38" i="4"/>
  <c r="F38" i="4"/>
  <c r="C38" i="4"/>
  <c r="M38" i="4"/>
  <c r="L38" i="4"/>
  <c r="K38" i="4"/>
  <c r="N13" i="4"/>
  <c r="M13" i="4"/>
  <c r="L13" i="4"/>
  <c r="K13" i="4"/>
  <c r="J13" i="4"/>
  <c r="I13" i="4"/>
  <c r="H13" i="4"/>
  <c r="G13" i="4"/>
  <c r="F13" i="4"/>
  <c r="E13" i="4"/>
  <c r="D13" i="4"/>
  <c r="N12" i="4"/>
  <c r="M12" i="4"/>
  <c r="L12" i="4"/>
  <c r="K12" i="4"/>
  <c r="J12" i="4"/>
  <c r="I12" i="4"/>
  <c r="H12" i="4"/>
  <c r="G12" i="4"/>
  <c r="F12" i="4"/>
  <c r="E12" i="4"/>
  <c r="D12" i="4"/>
  <c r="C13" i="4"/>
  <c r="C12" i="4"/>
</calcChain>
</file>

<file path=xl/sharedStrings.xml><?xml version="1.0" encoding="utf-8"?>
<sst xmlns="http://schemas.openxmlformats.org/spreadsheetml/2006/main" count="1395" uniqueCount="856">
  <si>
    <t>■マスターシート</t>
    <phoneticPr fontId="4"/>
  </si>
  <si>
    <t>在職</t>
    <rPh sb="0" eb="2">
      <t>ザイショク</t>
    </rPh>
    <phoneticPr fontId="4"/>
  </si>
  <si>
    <t>○</t>
    <phoneticPr fontId="4"/>
  </si>
  <si>
    <t>事業主の氏名または名称　　　　　　　　　　　　　　　　　</t>
    <phoneticPr fontId="4"/>
  </si>
  <si>
    <t>以下に入力した基本情報が、各申請書類に反映されます。</t>
    <rPh sb="0" eb="2">
      <t>イカ</t>
    </rPh>
    <rPh sb="3" eb="5">
      <t>ニュウリョク</t>
    </rPh>
    <rPh sb="7" eb="11">
      <t>キホンジョウホウ</t>
    </rPh>
    <rPh sb="13" eb="14">
      <t>カク</t>
    </rPh>
    <rPh sb="14" eb="18">
      <t>シンセイショルイ</t>
    </rPh>
    <rPh sb="19" eb="21">
      <t>ハンエイ</t>
    </rPh>
    <phoneticPr fontId="4"/>
  </si>
  <si>
    <t>離職</t>
    <rPh sb="0" eb="2">
      <t>リショク</t>
    </rPh>
    <phoneticPr fontId="4"/>
  </si>
  <si>
    <t>×</t>
    <phoneticPr fontId="4"/>
  </si>
  <si>
    <t>　　年　 　 月　  　日</t>
    <rPh sb="2" eb="3">
      <t>ネン</t>
    </rPh>
    <rPh sb="7" eb="8">
      <t>ゲツ</t>
    </rPh>
    <rPh sb="12" eb="13">
      <t>ニチ</t>
    </rPh>
    <phoneticPr fontId="4"/>
  </si>
  <si>
    <r>
      <t>薄く塗りつぶしのされたセルを編集してください。「</t>
    </r>
    <r>
      <rPr>
        <b/>
        <sz val="11"/>
        <color rgb="FFFF0000"/>
        <rFont val="メイリオ"/>
        <family val="3"/>
        <charset val="128"/>
      </rPr>
      <t>＊</t>
    </r>
    <r>
      <rPr>
        <sz val="11"/>
        <color theme="1"/>
        <rFont val="メイリオ"/>
        <family val="3"/>
        <charset val="128"/>
      </rPr>
      <t>」のついたセルは必須入力です。</t>
    </r>
    <rPh sb="0" eb="1">
      <t>ウス</t>
    </rPh>
    <rPh sb="2" eb="3">
      <t>ヌ</t>
    </rPh>
    <rPh sb="14" eb="16">
      <t>ヘンシュウ</t>
    </rPh>
    <rPh sb="33" eb="35">
      <t>ヒッス</t>
    </rPh>
    <rPh sb="35" eb="37">
      <t>ニュウリョク</t>
    </rPh>
    <phoneticPr fontId="4"/>
  </si>
  <si>
    <t>その他</t>
    <rPh sb="2" eb="3">
      <t>タ</t>
    </rPh>
    <phoneticPr fontId="4"/>
  </si>
  <si>
    <t>．事業所の情報を入力してください。</t>
    <phoneticPr fontId="4"/>
  </si>
  <si>
    <r>
      <t xml:space="preserve">事業所名
</t>
    </r>
    <r>
      <rPr>
        <sz val="10"/>
        <color theme="1"/>
        <rFont val="メイリオ"/>
        <family val="3"/>
        <charset val="128"/>
      </rPr>
      <t>（個人事業の場合：事業主氏名）</t>
    </r>
    <rPh sb="0" eb="3">
      <t>ジギョウショ</t>
    </rPh>
    <rPh sb="3" eb="4">
      <t>メイ</t>
    </rPh>
    <rPh sb="6" eb="8">
      <t>コジン</t>
    </rPh>
    <rPh sb="8" eb="10">
      <t>ジギョウ</t>
    </rPh>
    <rPh sb="11" eb="13">
      <t>バアイ</t>
    </rPh>
    <rPh sb="14" eb="17">
      <t>ジギョウヌシ</t>
    </rPh>
    <rPh sb="17" eb="19">
      <t>シメイ</t>
    </rPh>
    <phoneticPr fontId="28"/>
  </si>
  <si>
    <t>＊</t>
    <phoneticPr fontId="4"/>
  </si>
  <si>
    <t>．申請を予定している日を入力してください。</t>
    <rPh sb="12" eb="14">
      <t>ニュウリョク</t>
    </rPh>
    <phoneticPr fontId="4"/>
  </si>
  <si>
    <t>申請予定日</t>
    <rPh sb="0" eb="2">
      <t>シンセイ</t>
    </rPh>
    <rPh sb="2" eb="5">
      <t>ヨテイビ</t>
    </rPh>
    <phoneticPr fontId="28"/>
  </si>
  <si>
    <t>．申請予定日時点で、直近の終了した事業年度（決算期）の締日を入力してください。</t>
    <phoneticPr fontId="4"/>
  </si>
  <si>
    <t>例）9月末締め事業所</t>
    <rPh sb="0" eb="1">
      <t>レイ</t>
    </rPh>
    <rPh sb="3" eb="4">
      <t>ガツ</t>
    </rPh>
    <rPh sb="4" eb="5">
      <t>マツ</t>
    </rPh>
    <rPh sb="5" eb="6">
      <t>ジ</t>
    </rPh>
    <rPh sb="7" eb="10">
      <t>ジギョウショ</t>
    </rPh>
    <phoneticPr fontId="28"/>
  </si>
  <si>
    <t>・2024年8月に申請する場合→「2023/9/30」</t>
    <phoneticPr fontId="28"/>
  </si>
  <si>
    <t>・2024年10月に申請する場合→「2024/9/30」</t>
    <phoneticPr fontId="28"/>
  </si>
  <si>
    <t>直近事業年度末日</t>
    <rPh sb="0" eb="2">
      <t>チョッキン</t>
    </rPh>
    <rPh sb="2" eb="4">
      <t>ジギョウ</t>
    </rPh>
    <rPh sb="4" eb="6">
      <t>ネンド</t>
    </rPh>
    <rPh sb="6" eb="8">
      <t>マツジツ</t>
    </rPh>
    <phoneticPr fontId="28"/>
  </si>
  <si>
    <t>．上記３の日付を含む期間の賃金締日を入力してください。</t>
    <phoneticPr fontId="4"/>
  </si>
  <si>
    <t>※上記３と同日（決算期締めと賃金締日が同じ）場合も、空欄とせず同日を入力してください。</t>
    <rPh sb="1" eb="3">
      <t>ジョウキ</t>
    </rPh>
    <rPh sb="5" eb="7">
      <t>ドウジツ</t>
    </rPh>
    <rPh sb="8" eb="11">
      <t>ケッサンキ</t>
    </rPh>
    <rPh sb="11" eb="12">
      <t>ジ</t>
    </rPh>
    <rPh sb="14" eb="16">
      <t>チンギン</t>
    </rPh>
    <rPh sb="16" eb="18">
      <t>シメビ</t>
    </rPh>
    <rPh sb="19" eb="20">
      <t>オナ</t>
    </rPh>
    <rPh sb="22" eb="24">
      <t>バアイ</t>
    </rPh>
    <rPh sb="26" eb="28">
      <t>クウラン</t>
    </rPh>
    <rPh sb="31" eb="33">
      <t>ドウジツ</t>
    </rPh>
    <rPh sb="34" eb="36">
      <t>ニュウリョク</t>
    </rPh>
    <phoneticPr fontId="28"/>
  </si>
  <si>
    <t>上記３の期日を含む期間の
賃金締日</t>
    <rPh sb="0" eb="2">
      <t>ジョウキ</t>
    </rPh>
    <rPh sb="4" eb="6">
      <t>キジツ</t>
    </rPh>
    <rPh sb="7" eb="8">
      <t>フク</t>
    </rPh>
    <rPh sb="9" eb="11">
      <t>キカン</t>
    </rPh>
    <rPh sb="13" eb="15">
      <t>チンギン</t>
    </rPh>
    <rPh sb="15" eb="17">
      <t>シメビ</t>
    </rPh>
    <phoneticPr fontId="28"/>
  </si>
  <si>
    <t>．以下「ユースエール認定申請」にかかる各対象期間となります。ご確認ください。</t>
    <phoneticPr fontId="4"/>
  </si>
  <si>
    <t>申請期間</t>
    <rPh sb="0" eb="2">
      <t>シンセイ</t>
    </rPh>
    <rPh sb="2" eb="4">
      <t>キカン</t>
    </rPh>
    <phoneticPr fontId="28"/>
  </si>
  <si>
    <t>~</t>
    <phoneticPr fontId="28"/>
  </si>
  <si>
    <t>確認対象期間</t>
    <rPh sb="0" eb="2">
      <t>カクニン</t>
    </rPh>
    <rPh sb="2" eb="4">
      <t>タイショウ</t>
    </rPh>
    <rPh sb="4" eb="6">
      <t>キカン</t>
    </rPh>
    <phoneticPr fontId="28"/>
  </si>
  <si>
    <t>直近１事業年度</t>
    <rPh sb="0" eb="2">
      <t>チョッキン</t>
    </rPh>
    <rPh sb="3" eb="5">
      <t>ジギョウ</t>
    </rPh>
    <rPh sb="5" eb="7">
      <t>ネンド</t>
    </rPh>
    <phoneticPr fontId="28"/>
  </si>
  <si>
    <t>直近３事業年度</t>
    <rPh sb="0" eb="2">
      <t>チョッキン</t>
    </rPh>
    <rPh sb="3" eb="5">
      <t>ジギョウ</t>
    </rPh>
    <rPh sb="5" eb="7">
      <t>ネンド</t>
    </rPh>
    <phoneticPr fontId="28"/>
  </si>
  <si>
    <t>給与締日で確認する場合</t>
    <rPh sb="0" eb="2">
      <t>キュウヨ</t>
    </rPh>
    <rPh sb="2" eb="4">
      <t>シメビ</t>
    </rPh>
    <rPh sb="5" eb="7">
      <t>カクニン</t>
    </rPh>
    <rPh sb="9" eb="11">
      <t>バアイ</t>
    </rPh>
    <phoneticPr fontId="28"/>
  </si>
  <si>
    <t>．(別添４)労働時間等実績報告書は、以下のどちらの期間で申請するか、選択してください。</t>
    <rPh sb="2" eb="4">
      <t>ベッテン</t>
    </rPh>
    <rPh sb="18" eb="20">
      <t>イカ</t>
    </rPh>
    <rPh sb="25" eb="27">
      <t>キカン</t>
    </rPh>
    <rPh sb="28" eb="30">
      <t>シンセイ</t>
    </rPh>
    <rPh sb="34" eb="36">
      <t>センタク</t>
    </rPh>
    <phoneticPr fontId="4"/>
  </si>
  <si>
    <t>※選択がない場合は、「給与締日」での確認を優先して設定します。</t>
    <rPh sb="1" eb="3">
      <t>センタク</t>
    </rPh>
    <rPh sb="6" eb="8">
      <t>バアイ</t>
    </rPh>
    <rPh sb="11" eb="13">
      <t>キュウヨ</t>
    </rPh>
    <rPh sb="13" eb="15">
      <t>シメビ</t>
    </rPh>
    <rPh sb="18" eb="20">
      <t>カクニン</t>
    </rPh>
    <rPh sb="21" eb="23">
      <t>ユウセン</t>
    </rPh>
    <rPh sb="25" eb="27">
      <t>セッテイ</t>
    </rPh>
    <phoneticPr fontId="28"/>
  </si>
  <si>
    <t>御中</t>
    <rPh sb="0" eb="2">
      <t>オンチュウ</t>
    </rPh>
    <phoneticPr fontId="28"/>
  </si>
  <si>
    <t>１．申請手順</t>
    <rPh sb="2" eb="4">
      <t>シンセイ</t>
    </rPh>
    <rPh sb="4" eb="6">
      <t>テジュン</t>
    </rPh>
    <phoneticPr fontId="28"/>
  </si>
  <si>
    <t>（１）</t>
    <phoneticPr fontId="28"/>
  </si>
  <si>
    <t>（２）</t>
    <phoneticPr fontId="28"/>
  </si>
  <si>
    <t>以下の申請書類の作成と、確認資料のご準備をお願いします。</t>
    <rPh sb="0" eb="2">
      <t>イカ</t>
    </rPh>
    <rPh sb="3" eb="5">
      <t>シンセイ</t>
    </rPh>
    <rPh sb="5" eb="7">
      <t>ショルイ</t>
    </rPh>
    <rPh sb="8" eb="10">
      <t>サクセイ</t>
    </rPh>
    <rPh sb="12" eb="14">
      <t>カクニン</t>
    </rPh>
    <rPh sb="14" eb="16">
      <t>シリョウ</t>
    </rPh>
    <rPh sb="18" eb="20">
      <t>ジュンビ</t>
    </rPh>
    <rPh sb="22" eb="23">
      <t>ネガ</t>
    </rPh>
    <phoneticPr fontId="28"/>
  </si>
  <si>
    <t>※「★」がついた様式は、データ提供が可能です。（記２参照）</t>
    <rPh sb="8" eb="10">
      <t>ヨウシキ</t>
    </rPh>
    <rPh sb="15" eb="17">
      <t>テイキョウ</t>
    </rPh>
    <rPh sb="18" eb="20">
      <t>カノウ</t>
    </rPh>
    <rPh sb="24" eb="25">
      <t>キ</t>
    </rPh>
    <rPh sb="26" eb="28">
      <t>サンショウ</t>
    </rPh>
    <phoneticPr fontId="4"/>
  </si>
  <si>
    <t>申請書類</t>
    <rPh sb="0" eb="2">
      <t>シンセイ</t>
    </rPh>
    <rPh sb="2" eb="4">
      <t>ショルイ</t>
    </rPh>
    <phoneticPr fontId="4"/>
  </si>
  <si>
    <t>様式</t>
    <rPh sb="0" eb="2">
      <t>ヨウシキ</t>
    </rPh>
    <phoneticPr fontId="4"/>
  </si>
  <si>
    <t>必須</t>
    <rPh sb="0" eb="2">
      <t>ヒッス</t>
    </rPh>
    <phoneticPr fontId="4"/>
  </si>
  <si>
    <t>新規学卒者等採用実績及び定着状況報告書</t>
    <rPh sb="0" eb="2">
      <t>シンキ</t>
    </rPh>
    <rPh sb="2" eb="5">
      <t>ガクソツシャ</t>
    </rPh>
    <rPh sb="5" eb="6">
      <t>トウ</t>
    </rPh>
    <rPh sb="6" eb="8">
      <t>サイヨウ</t>
    </rPh>
    <rPh sb="8" eb="10">
      <t>ジッセキ</t>
    </rPh>
    <rPh sb="10" eb="11">
      <t>オヨ</t>
    </rPh>
    <rPh sb="12" eb="14">
      <t>テイチャク</t>
    </rPh>
    <rPh sb="14" eb="16">
      <t>ジョウキョウ</t>
    </rPh>
    <rPh sb="16" eb="19">
      <t>ホウコクショ</t>
    </rPh>
    <phoneticPr fontId="28"/>
  </si>
  <si>
    <t>★別添２</t>
    <phoneticPr fontId="28"/>
  </si>
  <si>
    <r>
      <rPr>
        <sz val="8"/>
        <color theme="1"/>
        <rFont val="Yu Gothic UI"/>
        <family val="3"/>
        <charset val="128"/>
      </rPr>
      <t>いずれか</t>
    </r>
    <r>
      <rPr>
        <b/>
        <sz val="8"/>
        <color theme="1"/>
        <rFont val="Yu Gothic UI"/>
        <family val="3"/>
        <charset val="128"/>
      </rPr>
      <t xml:space="preserve">
</t>
    </r>
    <r>
      <rPr>
        <b/>
        <sz val="11"/>
        <color rgb="FFC00000"/>
        <rFont val="Yu Gothic UI"/>
        <family val="3"/>
        <charset val="128"/>
      </rPr>
      <t>必須</t>
    </r>
    <rPh sb="5" eb="7">
      <t>ヒッス</t>
    </rPh>
    <phoneticPr fontId="4"/>
  </si>
  <si>
    <t>人材育成方針・教育訓練計画報告書</t>
    <rPh sb="0" eb="2">
      <t>ジンザイ</t>
    </rPh>
    <rPh sb="2" eb="4">
      <t>イクセイ</t>
    </rPh>
    <rPh sb="4" eb="6">
      <t>ホウシン</t>
    </rPh>
    <rPh sb="7" eb="9">
      <t>キョウイク</t>
    </rPh>
    <rPh sb="9" eb="11">
      <t>クンレン</t>
    </rPh>
    <rPh sb="11" eb="13">
      <t>ケイカク</t>
    </rPh>
    <rPh sb="13" eb="16">
      <t>ホウコクショ</t>
    </rPh>
    <phoneticPr fontId="28"/>
  </si>
  <si>
    <t>★別添３</t>
    <phoneticPr fontId="28"/>
  </si>
  <si>
    <t>事業内職業能力開発計画（写）</t>
    <phoneticPr fontId="4"/>
  </si>
  <si>
    <t>-</t>
    <phoneticPr fontId="4"/>
  </si>
  <si>
    <t>労働時間等実績報告書</t>
    <rPh sb="0" eb="2">
      <t>ロウドウ</t>
    </rPh>
    <rPh sb="2" eb="4">
      <t>ジカン</t>
    </rPh>
    <rPh sb="4" eb="5">
      <t>トウ</t>
    </rPh>
    <rPh sb="5" eb="7">
      <t>ジッセキ</t>
    </rPh>
    <rPh sb="7" eb="10">
      <t>ホウコクショ</t>
    </rPh>
    <phoneticPr fontId="28"/>
  </si>
  <si>
    <t>★別添４</t>
  </si>
  <si>
    <t>有給休暇等取得実績報告書</t>
    <rPh sb="0" eb="2">
      <t>ユウキュウ</t>
    </rPh>
    <rPh sb="2" eb="4">
      <t>キュウカ</t>
    </rPh>
    <rPh sb="4" eb="5">
      <t>トウ</t>
    </rPh>
    <rPh sb="5" eb="7">
      <t>シュトク</t>
    </rPh>
    <rPh sb="7" eb="9">
      <t>ジッセキ</t>
    </rPh>
    <rPh sb="9" eb="12">
      <t>ホウコクショ</t>
    </rPh>
    <phoneticPr fontId="28"/>
  </si>
  <si>
    <t>★別添５</t>
  </si>
  <si>
    <t>育児休業等取得実績報告書</t>
    <rPh sb="0" eb="2">
      <t>イクジ</t>
    </rPh>
    <rPh sb="2" eb="4">
      <t>キュウギョウ</t>
    </rPh>
    <rPh sb="4" eb="5">
      <t>トウ</t>
    </rPh>
    <rPh sb="5" eb="7">
      <t>シュトク</t>
    </rPh>
    <rPh sb="7" eb="9">
      <t>ジッセキ</t>
    </rPh>
    <rPh sb="9" eb="12">
      <t>ホウコクショ</t>
    </rPh>
    <phoneticPr fontId="28"/>
  </si>
  <si>
    <t>★別添６</t>
  </si>
  <si>
    <t>くるみん等認定通知書（写）</t>
    <rPh sb="4" eb="5">
      <t>トウ</t>
    </rPh>
    <rPh sb="5" eb="7">
      <t>ニンテイ</t>
    </rPh>
    <rPh sb="7" eb="10">
      <t>ツウチショ</t>
    </rPh>
    <rPh sb="11" eb="12">
      <t>ウツ</t>
    </rPh>
    <phoneticPr fontId="28"/>
  </si>
  <si>
    <t>若者雇用促進総合サイトに掲載する企業情報報告書</t>
  </si>
  <si>
    <t>雇用情報の公表が掲載されたHP写し</t>
    <phoneticPr fontId="4"/>
  </si>
  <si>
    <t>-</t>
    <phoneticPr fontId="28"/>
  </si>
  <si>
    <t>△</t>
    <phoneticPr fontId="4"/>
  </si>
  <si>
    <t>若者サイト利用規約への同意確認書</t>
    <rPh sb="0" eb="2">
      <t>ワカモノ</t>
    </rPh>
    <rPh sb="5" eb="7">
      <t>リヨウ</t>
    </rPh>
    <rPh sb="7" eb="9">
      <t>キヤク</t>
    </rPh>
    <rPh sb="11" eb="13">
      <t>ドウイ</t>
    </rPh>
    <rPh sb="13" eb="16">
      <t>カクニンショ</t>
    </rPh>
    <phoneticPr fontId="28"/>
  </si>
  <si>
    <t>★</t>
  </si>
  <si>
    <r>
      <t>写真データ</t>
    </r>
    <r>
      <rPr>
        <b/>
        <u/>
        <sz val="11"/>
        <color theme="1"/>
        <rFont val="Yu Gothic UI"/>
        <family val="3"/>
        <charset val="128"/>
      </rPr>
      <t>×最大３種類</t>
    </r>
    <rPh sb="0" eb="2">
      <t>シャシン</t>
    </rPh>
    <rPh sb="6" eb="8">
      <t>サイダイ</t>
    </rPh>
    <rPh sb="9" eb="11">
      <t>シュルイ</t>
    </rPh>
    <phoneticPr fontId="28"/>
  </si>
  <si>
    <t>JPEG形式
縦横480px以上推奨</t>
    <phoneticPr fontId="4"/>
  </si>
  <si>
    <t>確認資料</t>
    <rPh sb="0" eb="2">
      <t>カクニン</t>
    </rPh>
    <rPh sb="2" eb="4">
      <t>シリョウ</t>
    </rPh>
    <phoneticPr fontId="4"/>
  </si>
  <si>
    <t>対象者</t>
    <rPh sb="0" eb="3">
      <t>タイショウシャ</t>
    </rPh>
    <phoneticPr fontId="4"/>
  </si>
  <si>
    <t>備考</t>
    <rPh sb="0" eb="2">
      <t>ビコウ</t>
    </rPh>
    <phoneticPr fontId="4"/>
  </si>
  <si>
    <t>就業規則　または　労働協約等（写）</t>
    <rPh sb="0" eb="2">
      <t>シュウギョウ</t>
    </rPh>
    <rPh sb="2" eb="4">
      <t>キソク</t>
    </rPh>
    <rPh sb="9" eb="11">
      <t>ロウドウ</t>
    </rPh>
    <rPh sb="11" eb="13">
      <t>キョウヤク</t>
    </rPh>
    <rPh sb="13" eb="14">
      <t>トウ</t>
    </rPh>
    <rPh sb="15" eb="16">
      <t>ウツ</t>
    </rPh>
    <phoneticPr fontId="28"/>
  </si>
  <si>
    <t>（３）</t>
    <phoneticPr fontId="28"/>
  </si>
  <si>
    <t>■提出方法：</t>
    <rPh sb="1" eb="3">
      <t>テイシュツ</t>
    </rPh>
    <rPh sb="3" eb="5">
      <t>ホウホウ</t>
    </rPh>
    <phoneticPr fontId="28"/>
  </si>
  <si>
    <t>メール、郵送、窓口持参</t>
    <rPh sb="7" eb="9">
      <t>マドグチ</t>
    </rPh>
    <rPh sb="9" eb="11">
      <t>ジサン</t>
    </rPh>
    <phoneticPr fontId="28"/>
  </si>
  <si>
    <t>※このほか、電子申請も可能です。（記３参照）</t>
    <rPh sb="6" eb="8">
      <t>デンシ</t>
    </rPh>
    <rPh sb="8" eb="10">
      <t>シンセイ</t>
    </rPh>
    <rPh sb="11" eb="13">
      <t>カノウ</t>
    </rPh>
    <rPh sb="17" eb="18">
      <t>キ</t>
    </rPh>
    <rPh sb="19" eb="21">
      <t>サンショウ</t>
    </rPh>
    <phoneticPr fontId="4"/>
  </si>
  <si>
    <t>２．申請様式について</t>
    <rPh sb="2" eb="4">
      <t>シンセイ</t>
    </rPh>
    <rPh sb="4" eb="6">
      <t>ヨウシキ</t>
    </rPh>
    <phoneticPr fontId="28"/>
  </si>
  <si>
    <t>電子申請も可能です。詳しくは以下のページでご確認ください。</t>
    <rPh sb="0" eb="2">
      <t>デンシ</t>
    </rPh>
    <rPh sb="2" eb="4">
      <t>シンセイ</t>
    </rPh>
    <rPh sb="5" eb="7">
      <t>カノウ</t>
    </rPh>
    <rPh sb="10" eb="11">
      <t>クワ</t>
    </rPh>
    <rPh sb="14" eb="16">
      <t>イカ</t>
    </rPh>
    <rPh sb="22" eb="24">
      <t>カクニン</t>
    </rPh>
    <phoneticPr fontId="28"/>
  </si>
  <si>
    <t>　厚生労働省HP　&gt;HP内検索で「ユースエール　様式」と入力し検索</t>
    <rPh sb="1" eb="3">
      <t>コウセイ</t>
    </rPh>
    <rPh sb="3" eb="6">
      <t>ロウドウショウ</t>
    </rPh>
    <rPh sb="12" eb="13">
      <t>ナイ</t>
    </rPh>
    <rPh sb="13" eb="15">
      <t>ケンサク</t>
    </rPh>
    <rPh sb="24" eb="26">
      <t>ヨウシキ</t>
    </rPh>
    <rPh sb="28" eb="30">
      <t>ニュウリョク</t>
    </rPh>
    <rPh sb="31" eb="33">
      <t>ケンサク</t>
    </rPh>
    <phoneticPr fontId="28"/>
  </si>
  <si>
    <r>
      <t>　＞検索結果</t>
    </r>
    <r>
      <rPr>
        <b/>
        <sz val="11"/>
        <color rgb="FF0070C0"/>
        <rFont val="Yu Gothic UI"/>
        <family val="3"/>
        <charset val="128"/>
      </rPr>
      <t>「ユースエール認定制度│厚生労働省」</t>
    </r>
    <r>
      <rPr>
        <sz val="11"/>
        <color theme="1"/>
        <rFont val="Yu Gothic UI"/>
        <family val="3"/>
        <charset val="128"/>
      </rPr>
      <t>のページ（一番下）</t>
    </r>
    <rPh sb="4" eb="6">
      <t>ケッカ</t>
    </rPh>
    <rPh sb="29" eb="32">
      <t>イチバンシタ</t>
    </rPh>
    <phoneticPr fontId="28"/>
  </si>
  <si>
    <t>https://www.mhlw.go.jp/stf/seisakunitsuite/bunya/0000100266.html</t>
    <phoneticPr fontId="28"/>
  </si>
  <si>
    <t>３．電子申請が可能です</t>
    <rPh sb="2" eb="4">
      <t>デンシ</t>
    </rPh>
    <rPh sb="4" eb="6">
      <t>シンセイ</t>
    </rPh>
    <rPh sb="7" eb="9">
      <t>カノウ</t>
    </rPh>
    <phoneticPr fontId="28"/>
  </si>
  <si>
    <t>事業所名：</t>
    <rPh sb="0" eb="3">
      <t>ジギョウショ</t>
    </rPh>
    <rPh sb="3" eb="4">
      <t>メイ</t>
    </rPh>
    <phoneticPr fontId="28"/>
  </si>
  <si>
    <t>認定基準</t>
    <rPh sb="0" eb="2">
      <t>ニンテイ</t>
    </rPh>
    <rPh sb="2" eb="4">
      <t>キジュン</t>
    </rPh>
    <phoneticPr fontId="28"/>
  </si>
  <si>
    <t>□</t>
    <phoneticPr fontId="28"/>
  </si>
  <si>
    <t>（A４）</t>
  </si>
  <si>
    <t>都道府県労働局長　殿</t>
  </si>
  <si>
    <t>（法人の場合）代表者の氏名</t>
  </si>
  <si>
    <t>主たる事業</t>
    <phoneticPr fontId="4"/>
  </si>
  <si>
    <t>住　　　　　所</t>
  </si>
  <si>
    <t>〒</t>
  </si>
  <si>
    <t>電　話　番　号</t>
  </si>
  <si>
    <t>記</t>
  </si>
  <si>
    <t>１．報告対象期間</t>
  </si>
  <si>
    <t>から</t>
    <phoneticPr fontId="4"/>
  </si>
  <si>
    <t>まで</t>
    <phoneticPr fontId="4"/>
  </si>
  <si>
    <t>２．常時雇用する労働者の数</t>
  </si>
  <si>
    <t>人</t>
  </si>
  <si>
    <t>３．事業所一覧（※本社のほか、支店、支社等本社に属する全ての事業所を記載すること。）</t>
  </si>
  <si>
    <t>事業所の名称</t>
  </si>
  <si>
    <t>事業所所在地
（住所）</t>
  </si>
  <si>
    <t>労働保険番号</t>
  </si>
  <si>
    <t>雇用保険適用
事業所番号</t>
  </si>
  <si>
    <t>事業所番号</t>
  </si>
  <si>
    <t>４．認定基準に関する状況</t>
  </si>
  <si>
    <t>　　①　新規学卒者等の定着状況</t>
  </si>
  <si>
    <t>　　　　以下について記載すること。（ニ）については、該当する場合に○を付すこと。</t>
  </si>
  <si>
    <t>（イ）直近３事業年
度の新規学卒者等の
採用者数計</t>
  </si>
  <si>
    <t>（ロ）（イ）のうち
直近の事業年度末時点における在籍者数計</t>
  </si>
  <si>
    <t>（ハ）離職率
（（イ－ロ）／イ）</t>
  </si>
  <si>
    <t>（ニ）直近３事業年
度の新規学卒者等
の採用実績がない</t>
  </si>
  <si>
    <t>　　　　※（イ）及び（ロ）で記載する数は、企業（法人）全体での数とする。</t>
  </si>
  <si>
    <t>　　②　その雇用する労働者の育成に関する方針並びにその雇用する労働者の職業能力の開発</t>
  </si>
  <si>
    <t>　　　及び向上を促進するための計画の策定状況</t>
  </si>
  <si>
    <t>　　　　以下について、提出する資料に○を付すこと。</t>
  </si>
  <si>
    <t>　　　　なお、職業能力開発促進法第11条第１項の事業内職業能力開発計画を提出する場合、人
　　　　材育成方針及び教育訓練計画の記載を必須事項とする。</t>
  </si>
  <si>
    <t>人材育成方針及び教育訓練計画報告書</t>
  </si>
  <si>
    <t>　　③　その雇用する労働者（通常の労働者に限る。）の所定外労働時間等の状況</t>
  </si>
  <si>
    <t>　　　　以下について直近の事業年度の実績を記載すること。</t>
  </si>
  <si>
    <t>月平均所定外労働時間</t>
  </si>
  <si>
    <t>平均した１月当たりの時間外労働時間が
60時間以上である労働者数</t>
  </si>
  <si>
    <t>　　④　その雇用する労働者（通常の労働者に限る。）の有給休暇の取得の状況</t>
  </si>
  <si>
    <t>　　　　以下のいずれかについて直近の事業年度の実績を記載すること。</t>
  </si>
  <si>
    <t>年平均取得率</t>
  </si>
  <si>
    <t>年平均取得日数</t>
  </si>
  <si>
    <t>　　⑤　その雇用する労働者の育児休業等の取得の状況</t>
  </si>
  <si>
    <t>　　　　以下について直近の３事業年度の実績を記載すること。（ハ）及び（ニ）については、
　　　該当する場合に○を付すこと。</t>
  </si>
  <si>
    <t>（イ）男性
育児休業等
取得者数</t>
  </si>
  <si>
    <t>（ロ）女性
育児休業等
取得率</t>
  </si>
  <si>
    <t>（ハ）（イ）及び
（ロ）の実績が
ない場合、育児
休業等制度が整
備されている</t>
  </si>
  <si>
    <t>（ニ）次世代育成支援対策推進法第13条
又は第15条の2の認定を受けている</t>
  </si>
  <si>
    <t>※　直近の認定取得年度を右欄に記載すること</t>
  </si>
  <si>
    <t>作成担当者
氏　名</t>
  </si>
  <si>
    <t>作成担当者所属先
（部署名）</t>
  </si>
  <si>
    <t>作成担当者所属先
（住所）</t>
  </si>
  <si>
    <t>作成担当者所属先
（電話番号）</t>
  </si>
  <si>
    <t>（記載要領）</t>
  </si>
  <si>
    <t>１</t>
    <phoneticPr fontId="4"/>
  </si>
  <si>
    <t>２</t>
    <phoneticPr fontId="4"/>
  </si>
  <si>
    <t>.「事業主の氏名又は名称、代表者の氏名、主たる事業、住所及び電話番号」欄は、申請を行う事業主の氏名又は名称、主たる事業、主たる事業所の所在地及び電話番号を記載すること。事業主が法人の場合にあっては、法人の名称、代表者の氏名、主たる事業、主たる事業所の所在地及び電話番号を記載すること。電話番号については、主たる事業所の電話番号を記載すること。</t>
    <phoneticPr fontId="4"/>
  </si>
  <si>
    <t>３</t>
    <phoneticPr fontId="4"/>
  </si>
  <si>
    <t>．「１．報告対象期間」欄は、本申請書の申請の日の属する事業年度の直近の３事業年度について、初日及び末日の年月日を記載すること。</t>
    <phoneticPr fontId="4"/>
  </si>
  <si>
    <t>４</t>
    <phoneticPr fontId="4"/>
  </si>
  <si>
    <t>．「２．常時雇用する労働者の数」欄は、申請の日時点の常時雇用する労働者数を記載すること。なお、常時雇用する労働者とは、雇用契約の形態を問わず、期間の定めなく雇用されている者のほか、事実上期間の定めなく雇用されている労働者も含むものとすること。</t>
    <phoneticPr fontId="4"/>
  </si>
  <si>
    <t>５</t>
    <phoneticPr fontId="4"/>
  </si>
  <si>
    <t>．「３．事業書一覧」欄のうち、事業所番号（公共職業安定所に求人を提出する際に交付されている番号）欄については、労働者を直接募集している場合で事業所番号がないときは空欄とすること。</t>
    <phoneticPr fontId="4"/>
  </si>
  <si>
    <t>６</t>
    <phoneticPr fontId="4"/>
  </si>
  <si>
    <t>７</t>
    <phoneticPr fontId="4"/>
  </si>
  <si>
    <t>８</t>
    <phoneticPr fontId="4"/>
  </si>
  <si>
    <t>「平均した１月当たりの時間外労働時間が60時間以上である労働者数」欄は、直近の事業年度における平均した１月当たりの時間外労働時間が60時間以上である労働者の数を記載すること。</t>
    <phoneticPr fontId="4"/>
  </si>
  <si>
    <t>９</t>
    <phoneticPr fontId="4"/>
  </si>
  <si>
    <t>「育児休業等」とは、育児休業、介護休業等育児又は家族介護を行う労働者の福祉に関する法律（平成３年法律第76号）第２条第１号に規定する原則として１歳未満の子を養育する労働者を対象とした育児休業、同法第23条第２項の規定による３歳未満の子を養育する労働者を対象とした休業及び同法第24条第１項の規定による小学校就学前の子を養育する労働者を対象とした休業をいうこと。なお、育児休業等取得率は、小数点第２位以下を切り捨てて記載すること。</t>
    <phoneticPr fontId="4"/>
  </si>
  <si>
    <t>【別添２】</t>
    <rPh sb="1" eb="3">
      <t>ベッテン</t>
    </rPh>
    <phoneticPr fontId="36"/>
  </si>
  <si>
    <t>都道府県労働局長　殿</t>
    <rPh sb="0" eb="4">
      <t>トドウフケン</t>
    </rPh>
    <rPh sb="4" eb="6">
      <t>ロウドウ</t>
    </rPh>
    <rPh sb="6" eb="8">
      <t>キョクチョウ</t>
    </rPh>
    <rPh sb="9" eb="10">
      <t>ドノ</t>
    </rPh>
    <phoneticPr fontId="36"/>
  </si>
  <si>
    <t>新規学卒者等採用実績及び定着状況報告書</t>
    <rPh sb="0" eb="2">
      <t>シンキ</t>
    </rPh>
    <rPh sb="2" eb="5">
      <t>ガクソツシャ</t>
    </rPh>
    <rPh sb="5" eb="6">
      <t>トウ</t>
    </rPh>
    <rPh sb="6" eb="8">
      <t>サイヨウ</t>
    </rPh>
    <rPh sb="8" eb="10">
      <t>ジッセキ</t>
    </rPh>
    <rPh sb="10" eb="11">
      <t>オヨ</t>
    </rPh>
    <rPh sb="12" eb="14">
      <t>テイチャク</t>
    </rPh>
    <rPh sb="14" eb="16">
      <t>ジョウキョウ</t>
    </rPh>
    <rPh sb="16" eb="19">
      <t>ホウコクショ</t>
    </rPh>
    <phoneticPr fontId="36"/>
  </si>
  <si>
    <t>　新規学卒者等の採用実績及び定着状況について、以下のとおり報告します。</t>
    <rPh sb="1" eb="3">
      <t>シンキ</t>
    </rPh>
    <rPh sb="3" eb="6">
      <t>ガクソツシャ</t>
    </rPh>
    <rPh sb="6" eb="7">
      <t>トウ</t>
    </rPh>
    <rPh sb="8" eb="10">
      <t>サイヨウ</t>
    </rPh>
    <rPh sb="10" eb="12">
      <t>ジッセキ</t>
    </rPh>
    <rPh sb="12" eb="13">
      <t>オヨ</t>
    </rPh>
    <rPh sb="14" eb="16">
      <t>テイチャク</t>
    </rPh>
    <rPh sb="16" eb="18">
      <t>ジョウキョウ</t>
    </rPh>
    <rPh sb="23" eb="25">
      <t>イカ</t>
    </rPh>
    <rPh sb="29" eb="31">
      <t>ホウコク</t>
    </rPh>
    <phoneticPr fontId="36"/>
  </si>
  <si>
    <t>入社年月日</t>
    <rPh sb="0" eb="2">
      <t>ニュウシャ</t>
    </rPh>
    <rPh sb="2" eb="3">
      <t>ネン</t>
    </rPh>
    <rPh sb="3" eb="5">
      <t>ガッピ</t>
    </rPh>
    <phoneticPr fontId="36"/>
  </si>
  <si>
    <t>氏名</t>
    <rPh sb="0" eb="2">
      <t>シメイ</t>
    </rPh>
    <phoneticPr fontId="36"/>
  </si>
  <si>
    <t>雇用保険被保険者番号</t>
    <rPh sb="0" eb="2">
      <t>コヨウ</t>
    </rPh>
    <rPh sb="2" eb="4">
      <t>ホケン</t>
    </rPh>
    <rPh sb="4" eb="8">
      <t>ヒホケンシャ</t>
    </rPh>
    <rPh sb="8" eb="10">
      <t>バンゴウ</t>
    </rPh>
    <phoneticPr fontId="36"/>
  </si>
  <si>
    <t>（「その他」の理由）</t>
    <rPh sb="4" eb="5">
      <t>タ</t>
    </rPh>
    <rPh sb="7" eb="9">
      <t>リユウ</t>
    </rPh>
    <phoneticPr fontId="36"/>
  </si>
  <si>
    <t>採用者数</t>
    <rPh sb="0" eb="3">
      <t>サイヨウシャ</t>
    </rPh>
    <rPh sb="3" eb="4">
      <t>スウ</t>
    </rPh>
    <phoneticPr fontId="36"/>
  </si>
  <si>
    <t>離職者数</t>
    <rPh sb="0" eb="3">
      <t>リショクシャ</t>
    </rPh>
    <rPh sb="3" eb="4">
      <t>スウ</t>
    </rPh>
    <phoneticPr fontId="36"/>
  </si>
  <si>
    <t>離職率</t>
    <rPh sb="0" eb="3">
      <t>リショクリツ</t>
    </rPh>
    <phoneticPr fontId="36"/>
  </si>
  <si>
    <t>(留意事項）</t>
    <rPh sb="1" eb="3">
      <t>リュウイ</t>
    </rPh>
    <rPh sb="3" eb="5">
      <t>ジコウ</t>
    </rPh>
    <phoneticPr fontId="36"/>
  </si>
  <si>
    <t>【別添３】</t>
  </si>
  <si>
    <t>人材育成方針・教育訓練計画報告書</t>
  </si>
  <si>
    <t>　人材育成方針及び教育訓練計画について、以下のとおり報告します。</t>
  </si>
  <si>
    <t>１．人材育成方針</t>
  </si>
  <si>
    <t>２．教育訓練計画</t>
  </si>
  <si>
    <t>訓練・研修名称</t>
  </si>
  <si>
    <t>場所</t>
  </si>
  <si>
    <t>方法</t>
  </si>
  <si>
    <t>対象者</t>
  </si>
  <si>
    <t>時期</t>
  </si>
  <si>
    <t>日数</t>
  </si>
  <si>
    <t>主な内容</t>
  </si>
  <si>
    <t>(留意事項）</t>
  </si>
  <si>
    <t>１　人材育成方針については、経営理念・経営方針を実現するための必要な人材像及び雇用する労働者に対してどのような目標を持ち、どのように</t>
  </si>
  <si>
    <t>　育成していくかについて記載してください。</t>
  </si>
  <si>
    <t>２　教育訓練計画の場所欄には、当該訓練・研修の実施場所が「社内」なのか「社外」なのかを記載してください。</t>
  </si>
  <si>
    <t>３　方法欄には、当該訓練・研修の実施方法（通信、座学等）を記載してください。</t>
  </si>
  <si>
    <t>４　対象者欄には、当該訓練・研修の主な受講対象者（全社員、新入社員、３年目社員等）について記載してください。</t>
  </si>
  <si>
    <t>５　時期欄には、当該訓練・研修の主な時期（○月、○月～○月等）について記載してください。</t>
  </si>
  <si>
    <t>６　日数欄には、当該訓練・研修の所要日数を記載してください。</t>
  </si>
  <si>
    <t>７　本様式に記載する内容が含まれていれば、任意の様式で作成しても差し支えありません。</t>
  </si>
  <si>
    <t>【別添４】</t>
  </si>
  <si>
    <t>【計上期間について】</t>
    <rPh sb="1" eb="5">
      <t>ケイジョウキカン</t>
    </rPh>
    <phoneticPr fontId="4"/>
  </si>
  <si>
    <t>マスターシートの６で計上対象期間を設定できます。</t>
    <phoneticPr fontId="4"/>
  </si>
  <si>
    <t>▼現在設定されている計上対象期間</t>
    <rPh sb="1" eb="3">
      <t>ゲンザイ</t>
    </rPh>
    <rPh sb="3" eb="5">
      <t>セッテイ</t>
    </rPh>
    <rPh sb="10" eb="12">
      <t>ケイジョウ</t>
    </rPh>
    <rPh sb="12" eb="14">
      <t>タイショウ</t>
    </rPh>
    <rPh sb="14" eb="16">
      <t>キカン</t>
    </rPh>
    <phoneticPr fontId="4"/>
  </si>
  <si>
    <t>労働時間等実績報告書</t>
    <phoneticPr fontId="4"/>
  </si>
  <si>
    <t>～</t>
    <phoneticPr fontId="4"/>
  </si>
  <si>
    <t>正社員の労働時間等実績について、以下のとおり報告します。</t>
  </si>
  <si>
    <t>１．＜月平均所定外労働時間＞</t>
  </si>
  <si>
    <t>氏名</t>
  </si>
  <si>
    <t>所定外労働時間</t>
  </si>
  <si>
    <t>備考</t>
  </si>
  <si>
    <t>合計</t>
  </si>
  <si>
    <t>労働者数</t>
  </si>
  <si>
    <t>所定外労働時間計</t>
  </si>
  <si>
    <t>労働者数計</t>
  </si>
  <si>
    <t>２．＜月平均所定外労働時間60時間以上の労働者の法定外労働時間＞</t>
  </si>
  <si>
    <t>労働者数</t>
    <rPh sb="0" eb="3">
      <t>ロウドウシャ</t>
    </rPh>
    <rPh sb="3" eb="4">
      <t>スウ</t>
    </rPh>
    <phoneticPr fontId="36"/>
  </si>
  <si>
    <t>月平均法定外労働時間60時間以上の者</t>
  </si>
  <si>
    <t>（留意事項）</t>
    <rPh sb="1" eb="3">
      <t>リュウイ</t>
    </rPh>
    <rPh sb="3" eb="5">
      <t>ジコウ</t>
    </rPh>
    <phoneticPr fontId="36"/>
  </si>
  <si>
    <t>１　認定申請の日の属する事業年度の前事業年度の状況について記載してください。</t>
    <rPh sb="2" eb="4">
      <t>ニンテイ</t>
    </rPh>
    <rPh sb="4" eb="6">
      <t>シンセイ</t>
    </rPh>
    <rPh sb="7" eb="8">
      <t>ヒ</t>
    </rPh>
    <rPh sb="9" eb="10">
      <t>ゾク</t>
    </rPh>
    <rPh sb="12" eb="14">
      <t>ジギョウ</t>
    </rPh>
    <rPh sb="14" eb="16">
      <t>ネンド</t>
    </rPh>
    <rPh sb="17" eb="18">
      <t>マエ</t>
    </rPh>
    <rPh sb="18" eb="20">
      <t>ジギョウ</t>
    </rPh>
    <rPh sb="20" eb="21">
      <t>ネン</t>
    </rPh>
    <rPh sb="21" eb="22">
      <t>ド</t>
    </rPh>
    <rPh sb="23" eb="25">
      <t>ジョウキョウ</t>
    </rPh>
    <rPh sb="29" eb="31">
      <t>キサイ</t>
    </rPh>
    <phoneticPr fontId="36"/>
  </si>
  <si>
    <t>３　「正社員」とは、直接雇用であり、期間の定めがなく、社内の他の雇用形態の労働者（役員を除く）に比べて高い責任を負いながら業務に従事する労働者をいいます。</t>
    <rPh sb="3" eb="6">
      <t>セイシャイン</t>
    </rPh>
    <phoneticPr fontId="36"/>
  </si>
  <si>
    <t>　「正社員」には短時間正社員を含むものとし、派遣業務に従事する者は含みません。また、産前産後休業、育児休業等で労働実績が無かった者は含みません。</t>
    <rPh sb="2" eb="5">
      <t>セイシャイン</t>
    </rPh>
    <rPh sb="8" eb="11">
      <t>タンジカン</t>
    </rPh>
    <rPh sb="11" eb="14">
      <t>セイシャイン</t>
    </rPh>
    <rPh sb="15" eb="16">
      <t>フク</t>
    </rPh>
    <rPh sb="22" eb="24">
      <t>ハケン</t>
    </rPh>
    <rPh sb="24" eb="26">
      <t>ギョウム</t>
    </rPh>
    <rPh sb="27" eb="29">
      <t>ジュウジ</t>
    </rPh>
    <rPh sb="31" eb="32">
      <t>モノ</t>
    </rPh>
    <rPh sb="33" eb="34">
      <t>フク</t>
    </rPh>
    <phoneticPr fontId="36"/>
  </si>
  <si>
    <t>４　氏名欄には、前事業年度に正社員として雇用されていた労働者の氏名を記載してください。</t>
    <rPh sb="2" eb="4">
      <t>シメイ</t>
    </rPh>
    <rPh sb="4" eb="5">
      <t>ラン</t>
    </rPh>
    <rPh sb="8" eb="9">
      <t>ゼン</t>
    </rPh>
    <rPh sb="9" eb="11">
      <t>ジギョウ</t>
    </rPh>
    <rPh sb="11" eb="13">
      <t>ネンド</t>
    </rPh>
    <rPh sb="14" eb="17">
      <t>セイシャイン</t>
    </rPh>
    <rPh sb="20" eb="22">
      <t>コヨウ</t>
    </rPh>
    <rPh sb="27" eb="30">
      <t>ロウドウシャ</t>
    </rPh>
    <rPh sb="31" eb="33">
      <t>シメイ</t>
    </rPh>
    <rPh sb="34" eb="36">
      <t>キサイ</t>
    </rPh>
    <phoneticPr fontId="36"/>
  </si>
  <si>
    <t>５　歴月、賃金締切日のいずれで記載してもかまいません。賃金締切日で記載する場合、申請前事業年度末日の属する賃金算定期間の賃金締切日から遡って１年間の状況</t>
    <rPh sb="2" eb="3">
      <t>レキ</t>
    </rPh>
    <rPh sb="3" eb="4">
      <t>ゲツ</t>
    </rPh>
    <rPh sb="5" eb="7">
      <t>チンギン</t>
    </rPh>
    <rPh sb="7" eb="8">
      <t>シ</t>
    </rPh>
    <rPh sb="8" eb="9">
      <t>キ</t>
    </rPh>
    <rPh sb="9" eb="10">
      <t>ビ</t>
    </rPh>
    <rPh sb="15" eb="17">
      <t>キサイ</t>
    </rPh>
    <rPh sb="27" eb="29">
      <t>チンギン</t>
    </rPh>
    <rPh sb="29" eb="31">
      <t>シメキリ</t>
    </rPh>
    <rPh sb="31" eb="32">
      <t>ビ</t>
    </rPh>
    <rPh sb="33" eb="35">
      <t>キサイ</t>
    </rPh>
    <rPh sb="37" eb="39">
      <t>バアイ</t>
    </rPh>
    <rPh sb="40" eb="43">
      <t>シンセイマエ</t>
    </rPh>
    <rPh sb="43" eb="45">
      <t>ジギョウ</t>
    </rPh>
    <rPh sb="45" eb="47">
      <t>ネンド</t>
    </rPh>
    <rPh sb="47" eb="49">
      <t>マツジツ</t>
    </rPh>
    <rPh sb="50" eb="51">
      <t>ゾク</t>
    </rPh>
    <rPh sb="53" eb="55">
      <t>チンギン</t>
    </rPh>
    <rPh sb="55" eb="57">
      <t>サンテイ</t>
    </rPh>
    <rPh sb="57" eb="59">
      <t>キカン</t>
    </rPh>
    <rPh sb="60" eb="62">
      <t>チンギン</t>
    </rPh>
    <rPh sb="62" eb="65">
      <t>シメキリビ</t>
    </rPh>
    <phoneticPr fontId="36"/>
  </si>
  <si>
    <t>　について記載してください。</t>
    <phoneticPr fontId="36"/>
  </si>
  <si>
    <t>　記載してください。</t>
    <phoneticPr fontId="36"/>
  </si>
  <si>
    <t>８　所定外労働時間とは、就業規則等で定められた労働時間を超えた労働時間の合計を指します。</t>
    <rPh sb="2" eb="5">
      <t>ショテイガイ</t>
    </rPh>
    <rPh sb="5" eb="7">
      <t>ロウドウ</t>
    </rPh>
    <rPh sb="7" eb="9">
      <t>ジカン</t>
    </rPh>
    <rPh sb="12" eb="14">
      <t>シュウギョウ</t>
    </rPh>
    <rPh sb="14" eb="16">
      <t>キソク</t>
    </rPh>
    <rPh sb="16" eb="17">
      <t>トウ</t>
    </rPh>
    <rPh sb="18" eb="19">
      <t>サダ</t>
    </rPh>
    <rPh sb="23" eb="25">
      <t>ロウドウ</t>
    </rPh>
    <rPh sb="25" eb="27">
      <t>ジカン</t>
    </rPh>
    <rPh sb="28" eb="29">
      <t>コ</t>
    </rPh>
    <rPh sb="31" eb="33">
      <t>ロウドウ</t>
    </rPh>
    <rPh sb="33" eb="35">
      <t>ジカン</t>
    </rPh>
    <rPh sb="36" eb="38">
      <t>ゴウケイ</t>
    </rPh>
    <rPh sb="39" eb="40">
      <t>サ</t>
    </rPh>
    <phoneticPr fontId="36"/>
  </si>
  <si>
    <t>９　法定外労働時間とは、労働基準法第32条に規定する労働時間（週40時間、１日８時間）を超えた労働時間を指します。</t>
    <rPh sb="2" eb="5">
      <t>ホウテイガイ</t>
    </rPh>
    <rPh sb="5" eb="7">
      <t>ロウドウ</t>
    </rPh>
    <rPh sb="7" eb="9">
      <t>ジカン</t>
    </rPh>
    <rPh sb="12" eb="14">
      <t>ロウドウ</t>
    </rPh>
    <rPh sb="14" eb="17">
      <t>キジュンホウ</t>
    </rPh>
    <rPh sb="17" eb="18">
      <t>ダイ</t>
    </rPh>
    <rPh sb="20" eb="21">
      <t>ジョウ</t>
    </rPh>
    <rPh sb="22" eb="24">
      <t>キテイ</t>
    </rPh>
    <rPh sb="26" eb="28">
      <t>ロウドウ</t>
    </rPh>
    <rPh sb="28" eb="30">
      <t>ジカン</t>
    </rPh>
    <rPh sb="31" eb="32">
      <t>シュウ</t>
    </rPh>
    <rPh sb="34" eb="36">
      <t>ジカン</t>
    </rPh>
    <rPh sb="38" eb="39">
      <t>ニチ</t>
    </rPh>
    <rPh sb="40" eb="42">
      <t>ジカン</t>
    </rPh>
    <rPh sb="44" eb="45">
      <t>コ</t>
    </rPh>
    <rPh sb="47" eb="49">
      <t>ロウドウ</t>
    </rPh>
    <rPh sb="49" eb="51">
      <t>ジカン</t>
    </rPh>
    <rPh sb="52" eb="53">
      <t>サ</t>
    </rPh>
    <phoneticPr fontId="36"/>
  </si>
  <si>
    <t>10　管理職については、労働条件の決定その他労務管理について経営者と一体的な立場にある場合は算定対象外とします。</t>
    <rPh sb="3" eb="6">
      <t>カンリショク</t>
    </rPh>
    <rPh sb="12" eb="14">
      <t>ロウドウ</t>
    </rPh>
    <rPh sb="14" eb="16">
      <t>ジョウケン</t>
    </rPh>
    <rPh sb="17" eb="19">
      <t>ケッテイ</t>
    </rPh>
    <rPh sb="21" eb="22">
      <t>タ</t>
    </rPh>
    <rPh sb="22" eb="24">
      <t>ロウム</t>
    </rPh>
    <rPh sb="24" eb="26">
      <t>カンリ</t>
    </rPh>
    <rPh sb="30" eb="33">
      <t>ケイエイシャ</t>
    </rPh>
    <rPh sb="34" eb="37">
      <t>イッタイテキ</t>
    </rPh>
    <rPh sb="38" eb="40">
      <t>タチバ</t>
    </rPh>
    <rPh sb="43" eb="45">
      <t>バアイ</t>
    </rPh>
    <rPh sb="46" eb="48">
      <t>サンテイ</t>
    </rPh>
    <rPh sb="48" eb="51">
      <t>タイショウガイ</t>
    </rPh>
    <phoneticPr fontId="36"/>
  </si>
  <si>
    <t>11　備考欄には、当該労働者についての就業に関する特記事項（○月～○月まで育児休業等）があれば記載してください。</t>
    <rPh sb="3" eb="5">
      <t>ビコウ</t>
    </rPh>
    <rPh sb="5" eb="6">
      <t>ラン</t>
    </rPh>
    <rPh sb="9" eb="11">
      <t>トウガイ</t>
    </rPh>
    <rPh sb="11" eb="14">
      <t>ロウドウシャ</t>
    </rPh>
    <rPh sb="19" eb="21">
      <t>シュウギョウ</t>
    </rPh>
    <rPh sb="22" eb="23">
      <t>カン</t>
    </rPh>
    <rPh sb="25" eb="27">
      <t>トッキ</t>
    </rPh>
    <rPh sb="27" eb="29">
      <t>ジコウ</t>
    </rPh>
    <rPh sb="31" eb="32">
      <t>ガツ</t>
    </rPh>
    <rPh sb="34" eb="35">
      <t>ガツ</t>
    </rPh>
    <rPh sb="37" eb="39">
      <t>イクジ</t>
    </rPh>
    <rPh sb="39" eb="41">
      <t>キュウギョウ</t>
    </rPh>
    <rPh sb="41" eb="42">
      <t>ナド</t>
    </rPh>
    <phoneticPr fontId="36"/>
  </si>
  <si>
    <t>　を記載した場合、正社員の労働時間が分かるタイムカード等の写しをすべて提出してください。</t>
    <phoneticPr fontId="36"/>
  </si>
  <si>
    <t>　なお、基準適合確認時においては、原則として賃金台帳等の添付書類は提出不要です。</t>
    <rPh sb="4" eb="6">
      <t>キジュン</t>
    </rPh>
    <rPh sb="6" eb="8">
      <t>テキゴウ</t>
    </rPh>
    <rPh sb="8" eb="10">
      <t>カクニン</t>
    </rPh>
    <rPh sb="10" eb="11">
      <t>ジ</t>
    </rPh>
    <rPh sb="17" eb="19">
      <t>ゲンソク</t>
    </rPh>
    <rPh sb="22" eb="24">
      <t>チンギン</t>
    </rPh>
    <rPh sb="24" eb="26">
      <t>ダイチョウ</t>
    </rPh>
    <rPh sb="26" eb="27">
      <t>トウ</t>
    </rPh>
    <rPh sb="28" eb="30">
      <t>テンプ</t>
    </rPh>
    <rPh sb="30" eb="32">
      <t>ショルイ</t>
    </rPh>
    <rPh sb="33" eb="35">
      <t>テイシュツ</t>
    </rPh>
    <rPh sb="35" eb="37">
      <t>フヨウ</t>
    </rPh>
    <phoneticPr fontId="36"/>
  </si>
  <si>
    <t>13　本様式に記載する内容が含まれていれば、任意の様式で作成しても差し支えありません。</t>
    <rPh sb="3" eb="4">
      <t>ホン</t>
    </rPh>
    <rPh sb="4" eb="6">
      <t>ヨウシキ</t>
    </rPh>
    <rPh sb="7" eb="9">
      <t>キサイ</t>
    </rPh>
    <rPh sb="11" eb="13">
      <t>ナイヨウ</t>
    </rPh>
    <rPh sb="14" eb="15">
      <t>ガン</t>
    </rPh>
    <rPh sb="22" eb="24">
      <t>ニンイ</t>
    </rPh>
    <rPh sb="25" eb="27">
      <t>ヨウシキ</t>
    </rPh>
    <rPh sb="28" eb="30">
      <t>サクセイ</t>
    </rPh>
    <rPh sb="33" eb="34">
      <t>サ</t>
    </rPh>
    <rPh sb="35" eb="36">
      <t>ツカ</t>
    </rPh>
    <phoneticPr fontId="36"/>
  </si>
  <si>
    <t>【別添５】</t>
  </si>
  <si>
    <t>１．正社員の有給休暇の取得実績について、以下のとおり報告します。</t>
  </si>
  <si>
    <t>(1)前事業年度の
有給休暇取得日数</t>
  </si>
  <si>
    <t>(2)前事業年度の
有給休暇付与日数</t>
  </si>
  <si>
    <t>(3)前事業年度の有給休暇に準ずる休暇取得日数</t>
  </si>
  <si>
    <t>正社員数(A)</t>
  </si>
  <si>
    <t>有給休暇取得日数計(B)</t>
  </si>
  <si>
    <t>有給休暇付与日数計(C)</t>
  </si>
  <si>
    <t>有給休暇に準ずる休暇
取得日数計(D)</t>
  </si>
  <si>
    <t>年平均取得日数(B+D)/A</t>
  </si>
  <si>
    <t>年平均取得率(B+D)/(C+D)</t>
  </si>
  <si>
    <t>２．有給休暇に準ずる休暇について、以下のとおり報告します。</t>
  </si>
  <si>
    <t>就業規則等に規定</t>
  </si>
  <si>
    <t>正社員全員に付与</t>
  </si>
  <si>
    <t>給与の支払</t>
  </si>
  <si>
    <t>休暇の名称、内容及び付与日数</t>
  </si>
  <si>
    <t>10　提出にあたっては、正社員の有給休暇の取得実績が分かる賃金台帳又は出勤簿等の写しをすべて提出してください。</t>
    <rPh sb="3" eb="5">
      <t>テイシュツ</t>
    </rPh>
    <rPh sb="12" eb="15">
      <t>セイシャイン</t>
    </rPh>
    <rPh sb="16" eb="18">
      <t>ユウキュウ</t>
    </rPh>
    <rPh sb="18" eb="20">
      <t>キュウカ</t>
    </rPh>
    <rPh sb="21" eb="23">
      <t>シュトク</t>
    </rPh>
    <rPh sb="23" eb="25">
      <t>ジッセキ</t>
    </rPh>
    <rPh sb="26" eb="27">
      <t>ワ</t>
    </rPh>
    <rPh sb="29" eb="31">
      <t>チンギン</t>
    </rPh>
    <rPh sb="31" eb="33">
      <t>ダイチョウ</t>
    </rPh>
    <rPh sb="33" eb="34">
      <t>マタ</t>
    </rPh>
    <rPh sb="35" eb="38">
      <t>シュッキンボ</t>
    </rPh>
    <rPh sb="38" eb="39">
      <t>トウ</t>
    </rPh>
    <rPh sb="40" eb="41">
      <t>ウツ</t>
    </rPh>
    <rPh sb="46" eb="48">
      <t>テイシュツ</t>
    </rPh>
    <phoneticPr fontId="36"/>
  </si>
  <si>
    <t>　　なお、基準適合確認時においては、原則として賃金台帳、出勤簿等の添付書類は提出不要です。</t>
    <rPh sb="28" eb="31">
      <t>シュッキンボ</t>
    </rPh>
    <phoneticPr fontId="36"/>
  </si>
  <si>
    <t>11　本様式に記載する内容が含まれていれば、任意の様式で作成しても差し支えありません。</t>
    <rPh sb="3" eb="4">
      <t>ホン</t>
    </rPh>
    <rPh sb="4" eb="6">
      <t>ヨウシキ</t>
    </rPh>
    <rPh sb="7" eb="9">
      <t>キサイ</t>
    </rPh>
    <rPh sb="11" eb="13">
      <t>ナイヨウ</t>
    </rPh>
    <rPh sb="14" eb="15">
      <t>ガン</t>
    </rPh>
    <rPh sb="22" eb="24">
      <t>ニンイ</t>
    </rPh>
    <rPh sb="25" eb="27">
      <t>ヨウシキ</t>
    </rPh>
    <rPh sb="28" eb="30">
      <t>サクセイ</t>
    </rPh>
    <rPh sb="33" eb="34">
      <t>サ</t>
    </rPh>
    <rPh sb="35" eb="36">
      <t>ツカ</t>
    </rPh>
    <phoneticPr fontId="36"/>
  </si>
  <si>
    <t>【別添６】</t>
    <rPh sb="1" eb="3">
      <t>ベッテン</t>
    </rPh>
    <phoneticPr fontId="36"/>
  </si>
  <si>
    <t>育児休業等取得実績報告書</t>
    <rPh sb="0" eb="2">
      <t>イクジ</t>
    </rPh>
    <rPh sb="2" eb="4">
      <t>キュウギョウ</t>
    </rPh>
    <rPh sb="4" eb="5">
      <t>トウ</t>
    </rPh>
    <rPh sb="5" eb="7">
      <t>シュトク</t>
    </rPh>
    <rPh sb="7" eb="9">
      <t>ジッセキ</t>
    </rPh>
    <rPh sb="9" eb="12">
      <t>ホウコクショ</t>
    </rPh>
    <phoneticPr fontId="36"/>
  </si>
  <si>
    <t>労働者の育児休業等取得実績について、以下のとおり報告します。</t>
    <rPh sb="0" eb="3">
      <t>ロウドウシャ</t>
    </rPh>
    <rPh sb="4" eb="6">
      <t>イクジ</t>
    </rPh>
    <rPh sb="6" eb="8">
      <t>キュウギョウ</t>
    </rPh>
    <rPh sb="8" eb="9">
      <t>トウ</t>
    </rPh>
    <rPh sb="9" eb="11">
      <t>シュトク</t>
    </rPh>
    <rPh sb="11" eb="13">
      <t>ジッセキ</t>
    </rPh>
    <rPh sb="18" eb="20">
      <t>イカ</t>
    </rPh>
    <rPh sb="24" eb="26">
      <t>ホウコク</t>
    </rPh>
    <phoneticPr fontId="36"/>
  </si>
  <si>
    <t>＜男性＞</t>
    <rPh sb="1" eb="3">
      <t>ダンセイ</t>
    </rPh>
    <phoneticPr fontId="36"/>
  </si>
  <si>
    <t>出産日</t>
    <rPh sb="0" eb="3">
      <t>シュッサンビ</t>
    </rPh>
    <phoneticPr fontId="36"/>
  </si>
  <si>
    <t>育児休業等取得の有無</t>
    <rPh sb="0" eb="2">
      <t>イクジ</t>
    </rPh>
    <rPh sb="2" eb="4">
      <t>キュウギョウ</t>
    </rPh>
    <rPh sb="4" eb="5">
      <t>トウ</t>
    </rPh>
    <rPh sb="5" eb="7">
      <t>シュトク</t>
    </rPh>
    <rPh sb="8" eb="10">
      <t>ウム</t>
    </rPh>
    <phoneticPr fontId="36"/>
  </si>
  <si>
    <t>育児休業等（予定）期間</t>
    <rPh sb="0" eb="2">
      <t>イクジ</t>
    </rPh>
    <rPh sb="2" eb="4">
      <t>キュウギョウ</t>
    </rPh>
    <rPh sb="4" eb="5">
      <t>トウ</t>
    </rPh>
    <rPh sb="6" eb="8">
      <t>ヨテイ</t>
    </rPh>
    <rPh sb="9" eb="11">
      <t>キカン</t>
    </rPh>
    <phoneticPr fontId="36"/>
  </si>
  <si>
    <t>備考</t>
    <rPh sb="0" eb="2">
      <t>ビコウ</t>
    </rPh>
    <phoneticPr fontId="36"/>
  </si>
  <si>
    <t>男性対象者</t>
    <rPh sb="0" eb="2">
      <t>ダンセイ</t>
    </rPh>
    <rPh sb="2" eb="5">
      <t>タイショウシャ</t>
    </rPh>
    <phoneticPr fontId="36"/>
  </si>
  <si>
    <t>男性取得率</t>
    <rPh sb="0" eb="2">
      <t>ダンセイ</t>
    </rPh>
    <rPh sb="2" eb="5">
      <t>シュトクリツ</t>
    </rPh>
    <phoneticPr fontId="36"/>
  </si>
  <si>
    <t>＜女性＞</t>
    <rPh sb="1" eb="3">
      <t>ジョセイ</t>
    </rPh>
    <phoneticPr fontId="36"/>
  </si>
  <si>
    <t>女性対象者</t>
    <rPh sb="0" eb="2">
      <t>ジョセイ</t>
    </rPh>
    <rPh sb="2" eb="5">
      <t>タイショウシャ</t>
    </rPh>
    <phoneticPr fontId="36"/>
  </si>
  <si>
    <t>女性取得率</t>
    <rPh sb="0" eb="2">
      <t>ジョセイ</t>
    </rPh>
    <rPh sb="2" eb="5">
      <t>シュトクリツ</t>
    </rPh>
    <phoneticPr fontId="36"/>
  </si>
  <si>
    <t>（該当する場合、チェックボックスにチェックを入れて下さい。</t>
  </si>
  <si>
    <t>(１)　直近の３事業年度において採用した新規学校卒業者等のうち、当該３事業年度に</t>
  </si>
  <si>
    <t>　　　おいて離職した数の割合が20％以下であること。</t>
  </si>
  <si>
    <t>　　　　ただし、直近の３事業年度において採用した新規学校卒業者等が３人又は４人の</t>
  </si>
  <si>
    <t>　　　場合は、当該３事業年度において離職した者の数が１人以下であること。なお、直</t>
  </si>
  <si>
    <t>　　　近の３事業年度において採用した新規学校卒業者等がいない場合は、本要件は不問</t>
  </si>
  <si>
    <t>　　　とする。</t>
  </si>
  <si>
    <t xml:space="preserve"> (２)　 人材育成方針及び教育訓練計画を策定していること。</t>
  </si>
  <si>
    <t xml:space="preserve"> (３)　 直近の事業年度において、正社員の月平均所定外労働時間が20時間以下で</t>
  </si>
  <si>
    <t>　　　あること、かつ、月平均法定外労働時間が60時間以上の正社員がいないこと。</t>
  </si>
  <si>
    <t xml:space="preserve"> (４)　 直近の事業年度において、正社員の有給休暇取得率が70％以上であること、</t>
  </si>
  <si>
    <t>　　　又は正社員の有給休暇の平均取得日数が10日以上であること。（有給休暇に準ず</t>
  </si>
  <si>
    <t>　　　る休暇として厚生労働省人材開発統括官が定める休暇を正社員1人当たり５日を上</t>
  </si>
  <si>
    <t>　　　限に含むことができる。）</t>
  </si>
  <si>
    <t xml:space="preserve"> (５)　 直近の３事業年度において、男性労働者のうち育児休業等を取得した者が１人</t>
  </si>
  <si>
    <t>　　　以上いること、又は女性労働者の育児休業等の取得率が75％以上であること。</t>
  </si>
  <si>
    <t>　　　　ただし、直近の３事業年度において配偶者が出産した男性労働者及び出産した</t>
  </si>
  <si>
    <t>　　　女性労働者のいずれもいない場合にあっては、育児休業等に関する制度が設けら</t>
  </si>
  <si>
    <t>　　　れていれば足りること。なお、次世代育成支援対策推進法（平成15年法律第120</t>
  </si>
  <si>
    <t>　　　号）第13条又は15条の２に規定する認定（くるみん認定等）を受けた事業主に</t>
  </si>
  <si>
    <t>　　　にあっては、直近において当該認定を受けた事業年度を含む３年度の間は、本要件</t>
  </si>
  <si>
    <t>　　　は不問とする。</t>
  </si>
  <si>
    <t>　　正しい情報を公表していること。</t>
  </si>
  <si>
    <t>　　いないこと。</t>
  </si>
  <si>
    <t xml:space="preserve">     ①　認定申請日の前日を起算日とする過去１年以内において、重大な労働関係法令に違反し、当該違反を是正する
       意思がない場合</t>
  </si>
  <si>
    <t xml:space="preserve">     ②　認定申請日の前日を起算日とする過去１年以内において、当該事業主又はその属する事業所が労働基準法、最
       低賃金法等の労働基準関係法令違反で送検され公表された場合</t>
  </si>
  <si>
    <t xml:space="preserve">     ③　認定申請日の前日を起算日とする過去１年以内において、「違法な長時間労働や過労死等が複数の事業場で</t>
  </si>
  <si>
    <t xml:space="preserve">       認められた企業の経営トップに対する都道府県労働局長等による指導の実施及び企業名の公表について」</t>
  </si>
  <si>
    <t xml:space="preserve">       （平成29年１月20日付け基発0120第１号）及び「裁量労働制の不適正な運用が複数の事業場で認めら</t>
  </si>
  <si>
    <t xml:space="preserve">       れた企業の経営トップに対する都道府県労働局長による指導の実施及び企業名の公表について」（平成31</t>
  </si>
  <si>
    <t xml:space="preserve">       年１月25日付け基発0125第１号）に基づき、当該事業主の企業名が公表された場合</t>
  </si>
  <si>
    <t xml:space="preserve">     ④　認定申請日の前日を起算日とする過去１年以内において、労働施策の総合的な推進並びに労働者の雇用の安</t>
    <phoneticPr fontId="4"/>
  </si>
  <si>
    <t xml:space="preserve">       定及び職業生活の充実等に関する法律（昭和41年法律第132号）、雇用の分野における男女の均等な機</t>
    <phoneticPr fontId="4"/>
  </si>
  <si>
    <t xml:space="preserve">       会及び待遇の確保等に関する法律（昭和47年法律第113号）又は育児休業、介護休業等育児又は家族介</t>
    <phoneticPr fontId="4"/>
  </si>
  <si>
    <t xml:space="preserve">       護を行う労働者の福祉に関する法律（平成３年法律第76号）の規定に違反し、これらの法律の規定により勧</t>
    <phoneticPr fontId="4"/>
  </si>
  <si>
    <t xml:space="preserve">       告を受け、又は公表された場合</t>
    <phoneticPr fontId="4"/>
  </si>
  <si>
    <t xml:space="preserve">       記①に掲げる重大な労働関係法令）の同一条項に複数回違反した場合</t>
  </si>
  <si>
    <t xml:space="preserve">     ⑥　当該事業主又はその属する事業所のいずれかが職業安定法（昭和22年法律第141号）第５条の６第１</t>
    <phoneticPr fontId="4"/>
  </si>
  <si>
    <t xml:space="preserve">       項の規定に基づく求人不受理の対象である場合</t>
  </si>
  <si>
    <t xml:space="preserve">     ⑦　認定申請日の前日を起算日とする過去１年以内において、当該事業主又はその属する事業所が、次のアからエ</t>
  </si>
  <si>
    <t xml:space="preserve">       までのいずれかの法令の規定に違反する重大な事実があり、かつ、当該法令に基づき当該事業主の企業名が公</t>
  </si>
  <si>
    <t xml:space="preserve">       表された場合</t>
  </si>
  <si>
    <t xml:space="preserve">       ア　障害者の雇用の促進等に関する法律（昭和35年法律第123号）</t>
  </si>
  <si>
    <t xml:space="preserve">       イ　高年齢者等の雇用の安定等に関する法律（昭和46年法律第68号）</t>
  </si>
  <si>
    <t xml:space="preserve">       ウ　労働者派遣事業の適正な運営の確保及び派遣労働者の保護等に関する法律（昭和60年法律第88号）</t>
  </si>
  <si>
    <t xml:space="preserve">       エ　短時間労働者及び有期雇用労働者の雇用管理の改善等に関する法律（平成５年法律第76号）</t>
  </si>
  <si>
    <t xml:space="preserve">     ⑧　直近の事業年度より前のいずれかの保険年度（労働保険徴収法（昭和44年法律第84号）第２条第４項</t>
  </si>
  <si>
    <t xml:space="preserve">       に規定する保険年度）の労働保険料を納付していない場合（認定申請日の翌日から起算して２か月以内に</t>
  </si>
  <si>
    <t xml:space="preserve">       納付を行った事業主を除く。）</t>
  </si>
  <si>
    <t xml:space="preserve">     ⑨　その他社会的影響の大きさ等を考慮し、①から⑧までに相当する重大な関係法令違反が行われた場合</t>
  </si>
  <si>
    <t>　認定後に上記内容に反したことが判明した場合は速やかに報告し、認定を辞退します。</t>
  </si>
  <si>
    <t>事業主名</t>
  </si>
  <si>
    <t>申請担当者</t>
  </si>
  <si>
    <t>氏　　　名</t>
  </si>
  <si>
    <t>役　　職</t>
  </si>
  <si>
    <t>20250401更新版</t>
    <phoneticPr fontId="4"/>
  </si>
  <si>
    <t>企業情報報告書</t>
    <phoneticPr fontId="4"/>
  </si>
  <si>
    <t>1列目</t>
  </si>
  <si>
    <t>2列目</t>
  </si>
  <si>
    <t>3列目</t>
  </si>
  <si>
    <t>4列目</t>
  </si>
  <si>
    <t>5列目</t>
  </si>
  <si>
    <t>6列目</t>
  </si>
  <si>
    <t>7列目</t>
  </si>
  <si>
    <t>企業ＩＤ
（システム管理用の項目の為、編集しないで下さい）</t>
  </si>
  <si>
    <t>Ｎｏ</t>
  </si>
  <si>
    <t>法人番号
（13桁）</t>
    <rPh sb="8" eb="9">
      <t>ケタ</t>
    </rPh>
    <phoneticPr fontId="4"/>
  </si>
  <si>
    <t>①対象年度
（西暦）</t>
    <rPh sb="7" eb="9">
      <t>セイレキ</t>
    </rPh>
    <phoneticPr fontId="4"/>
  </si>
  <si>
    <t>企業名・
事業所名</t>
  </si>
  <si>
    <t>企業名・
事業所名
（カタカナ）</t>
  </si>
  <si>
    <t>郵便番号</t>
  </si>
  <si>
    <t>8列目</t>
  </si>
  <si>
    <t>9列目</t>
  </si>
  <si>
    <t>10列目</t>
  </si>
  <si>
    <t>11列目</t>
  </si>
  <si>
    <t>12列目</t>
  </si>
  <si>
    <t>13列目</t>
  </si>
  <si>
    <t>14列目</t>
  </si>
  <si>
    <t>15列目</t>
  </si>
  <si>
    <t>所在地</t>
  </si>
  <si>
    <t>交通手段・
アクセス方法
（18文字以内）</t>
    <rPh sb="16" eb="18">
      <t>モジ</t>
    </rPh>
    <rPh sb="18" eb="20">
      <t>イナイ</t>
    </rPh>
    <phoneticPr fontId="4"/>
  </si>
  <si>
    <t>企業ホームページ
ＵＲＬ</t>
  </si>
  <si>
    <t>企業採用
ページＵＲＬ
（HW求人
以外の
場合に記載）</t>
  </si>
  <si>
    <t>企業
設立年度
（西暦）</t>
    <rPh sb="9" eb="11">
      <t>セイレキ</t>
    </rPh>
    <phoneticPr fontId="4"/>
  </si>
  <si>
    <t>②従業員数</t>
    <phoneticPr fontId="4"/>
  </si>
  <si>
    <t>業種
（上３桁）</t>
  </si>
  <si>
    <t>（都道府県）</t>
    <rPh sb="1" eb="5">
      <t>トドウフケン</t>
    </rPh>
    <phoneticPr fontId="4"/>
  </si>
  <si>
    <t>（市区町村以下）</t>
    <rPh sb="1" eb="5">
      <t>シクチョウソン</t>
    </rPh>
    <rPh sb="5" eb="7">
      <t>イカ</t>
    </rPh>
    <phoneticPr fontId="4"/>
  </si>
  <si>
    <t>16列目</t>
  </si>
  <si>
    <t>17列目</t>
  </si>
  <si>
    <t>18列目</t>
  </si>
  <si>
    <t>19列目</t>
  </si>
  <si>
    <t>20列目</t>
  </si>
  <si>
    <t>21列目</t>
  </si>
  <si>
    <t>22列目</t>
  </si>
  <si>
    <t>23列目</t>
  </si>
  <si>
    <t>③企業区分</t>
    <phoneticPr fontId="4"/>
  </si>
  <si>
    <t>ユース
エール
認定企業</t>
  </si>
  <si>
    <t>プラチナ
くるみん・プラチナくるみんプラス
認定企業</t>
    <phoneticPr fontId="4"/>
  </si>
  <si>
    <t>くるみん・くるみんプラス・トライくるみん・トライくるみんプラス
認定企業</t>
    <phoneticPr fontId="4"/>
  </si>
  <si>
    <t>プラチナ
えるぼし
認定企業</t>
  </si>
  <si>
    <t>えるぼし
認定企業</t>
  </si>
  <si>
    <t>自治体の認定制度</t>
  </si>
  <si>
    <t>認定コード
１</t>
  </si>
  <si>
    <t>認定コード
２</t>
  </si>
  <si>
    <t>認定コード
３</t>
  </si>
  <si>
    <t>24列目</t>
  </si>
  <si>
    <t>25列目</t>
  </si>
  <si>
    <t>26列目</t>
  </si>
  <si>
    <t>27列目</t>
  </si>
  <si>
    <t>28列目</t>
  </si>
  <si>
    <t>④新卒者等の採用実績及び定着状況</t>
    <phoneticPr fontId="4"/>
  </si>
  <si>
    <t>３年度前</t>
  </si>
  <si>
    <t>正社員
募集</t>
  </si>
  <si>
    <t>男性
採用者数</t>
  </si>
  <si>
    <t>女性
採用者数</t>
  </si>
  <si>
    <t>採用者数計
(自動計算
のため
入力不要)</t>
  </si>
  <si>
    <t>離職者数</t>
  </si>
  <si>
    <t>29列目</t>
  </si>
  <si>
    <t>30列目</t>
  </si>
  <si>
    <t>31列目</t>
  </si>
  <si>
    <t>32列目</t>
  </si>
  <si>
    <t>33列目</t>
  </si>
  <si>
    <t>④新卒者等の採用実績及び定着状況</t>
  </si>
  <si>
    <t>２年度前</t>
  </si>
  <si>
    <t>34列目</t>
  </si>
  <si>
    <t>35列目</t>
  </si>
  <si>
    <t>36列目</t>
  </si>
  <si>
    <t>37列目</t>
  </si>
  <si>
    <t>38列目</t>
  </si>
  <si>
    <t>39列目</t>
  </si>
  <si>
    <t>前年度</t>
  </si>
  <si>
    <t>離職率
(自動計算
のため
入力不要)</t>
  </si>
  <si>
    <t>40列目</t>
  </si>
  <si>
    <t>41列目</t>
  </si>
  <si>
    <t>42列目</t>
  </si>
  <si>
    <t>43列目</t>
  </si>
  <si>
    <t>44列目</t>
  </si>
  <si>
    <t>⑤新卒者等以外(35歳未満)の採用実績及び定着状況</t>
    <phoneticPr fontId="4"/>
  </si>
  <si>
    <t>45列目</t>
  </si>
  <si>
    <t>46列目</t>
  </si>
  <si>
    <t>47列目</t>
  </si>
  <si>
    <t>48列目</t>
  </si>
  <si>
    <t>49列目</t>
  </si>
  <si>
    <t>⑤新卒者等以外(35歳未満)の採用実績及び定着状況</t>
  </si>
  <si>
    <t>50列目</t>
  </si>
  <si>
    <t>51列目</t>
  </si>
  <si>
    <t>52列目</t>
  </si>
  <si>
    <t>53列目</t>
  </si>
  <si>
    <t>54列目</t>
  </si>
  <si>
    <t>55列目</t>
  </si>
  <si>
    <t>56列目</t>
  </si>
  <si>
    <t>57列目</t>
  </si>
  <si>
    <t>58列目</t>
  </si>
  <si>
    <t>59列目</t>
  </si>
  <si>
    <t>⑥平均継続勤務年数</t>
  </si>
  <si>
    <t>⑦平均年齢</t>
  </si>
  <si>
    <t>⑧所定外労働時間実績</t>
  </si>
  <si>
    <t>⑨有給休暇取得状況</t>
  </si>
  <si>
    <t>所定外
労働時間
実績
（月平均）</t>
  </si>
  <si>
    <t>有給休暇
取得日数</t>
  </si>
  <si>
    <t>有給休暇
取得率(※）</t>
  </si>
  <si>
    <t>60列目</t>
  </si>
  <si>
    <t>61列目</t>
  </si>
  <si>
    <t>62列目</t>
  </si>
  <si>
    <t>63列目</t>
  </si>
  <si>
    <t>64列目</t>
  </si>
  <si>
    <t>⑩前事業年度の育児休業取得状況</t>
  </si>
  <si>
    <t>男性
育児休業
対象者数</t>
  </si>
  <si>
    <t>男性
育児休業
取得者数</t>
  </si>
  <si>
    <t>女性
育児休業
対象者数</t>
  </si>
  <si>
    <t>女性
育児休業
取得者数</t>
  </si>
  <si>
    <t>女性
育児休業
取得率
(自動計算
のため
入力不要)</t>
  </si>
  <si>
    <t>65列目</t>
  </si>
  <si>
    <t>66列目</t>
  </si>
  <si>
    <t>67列目</t>
  </si>
  <si>
    <t>68列目</t>
  </si>
  <si>
    <t>69列目</t>
  </si>
  <si>
    <t>70列目</t>
  </si>
  <si>
    <t>71列目</t>
  </si>
  <si>
    <t>72列目</t>
  </si>
  <si>
    <t>⑩直近3事業年度の育児休業取得状況</t>
  </si>
  <si>
    <t>⑪役員
女性割合</t>
  </si>
  <si>
    <t>⑫管理職
女性割合</t>
  </si>
  <si>
    <t>育児休業制度の有無</t>
  </si>
  <si>
    <t>73列目</t>
  </si>
  <si>
    <t>74列目</t>
  </si>
  <si>
    <t>75列目</t>
  </si>
  <si>
    <t>76列目</t>
  </si>
  <si>
    <t>77列目</t>
  </si>
  <si>
    <t>78列目</t>
  </si>
  <si>
    <t>79列目</t>
  </si>
  <si>
    <t>⑬研修制度の内容</t>
  </si>
  <si>
    <t>⑭自己啓発
支援制度の内容</t>
  </si>
  <si>
    <t>⑮メンター
制度の有無</t>
  </si>
  <si>
    <t>⑯キャリアコンサルティング制度の内容</t>
  </si>
  <si>
    <t>有無</t>
  </si>
  <si>
    <t>内容
（200文字以内）</t>
    <rPh sb="7" eb="9">
      <t>モジ</t>
    </rPh>
    <rPh sb="9" eb="11">
      <t>イナイ</t>
    </rPh>
    <phoneticPr fontId="4"/>
  </si>
  <si>
    <t>内容
（50文字以内）</t>
    <rPh sb="6" eb="8">
      <t>モジ</t>
    </rPh>
    <rPh sb="8" eb="10">
      <t>イナイ</t>
    </rPh>
    <phoneticPr fontId="4"/>
  </si>
  <si>
    <t>80列目</t>
  </si>
  <si>
    <t>81列目</t>
  </si>
  <si>
    <t>82列目</t>
  </si>
  <si>
    <t>83列目</t>
  </si>
  <si>
    <t>84列目</t>
  </si>
  <si>
    <t>85列目</t>
  </si>
  <si>
    <t>⑰社内検定等の
制度の内容</t>
  </si>
  <si>
    <t>⑱社長や先輩からの
メッセージ</t>
  </si>
  <si>
    <t>⑲求める人物像
（200文字以内）</t>
    <rPh sb="12" eb="14">
      <t>モジ</t>
    </rPh>
    <rPh sb="14" eb="16">
      <t>イナイ</t>
    </rPh>
    <phoneticPr fontId="4"/>
  </si>
  <si>
    <t>⑳福利厚生制度
（100文字以内）</t>
    <rPh sb="12" eb="14">
      <t>モジ</t>
    </rPh>
    <rPh sb="14" eb="16">
      <t>イナイ</t>
    </rPh>
    <phoneticPr fontId="4"/>
  </si>
  <si>
    <r>
      <t xml:space="preserve">社長
</t>
    </r>
    <r>
      <rPr>
        <sz val="12"/>
        <color theme="1"/>
        <rFont val="ＭＳ Ｐゴシック"/>
        <family val="3"/>
        <charset val="128"/>
      </rPr>
      <t>（300文字以内）</t>
    </r>
    <rPh sb="7" eb="9">
      <t>モジ</t>
    </rPh>
    <rPh sb="9" eb="11">
      <t>イナイ</t>
    </rPh>
    <phoneticPr fontId="4"/>
  </si>
  <si>
    <r>
      <t xml:space="preserve">先輩
</t>
    </r>
    <r>
      <rPr>
        <sz val="12"/>
        <color theme="1"/>
        <rFont val="ＭＳ Ｐゴシック"/>
        <family val="3"/>
        <charset val="128"/>
      </rPr>
      <t>（300文字以内）</t>
    </r>
    <rPh sb="7" eb="9">
      <t>モジ</t>
    </rPh>
    <rPh sb="9" eb="11">
      <t>イナイ</t>
    </rPh>
    <phoneticPr fontId="4"/>
  </si>
  <si>
    <t>86列目</t>
  </si>
  <si>
    <t>87列目</t>
  </si>
  <si>
    <t>88列目</t>
  </si>
  <si>
    <t>89列目</t>
  </si>
  <si>
    <t>90列目</t>
  </si>
  <si>
    <t>91列目</t>
  </si>
  <si>
    <t>92列目</t>
  </si>
  <si>
    <t>93列目</t>
  </si>
  <si>
    <t>㉑インターンシップの内容</t>
  </si>
  <si>
    <t>㉒職場見学・職場体験の内容</t>
  </si>
  <si>
    <t>受入可否</t>
  </si>
  <si>
    <r>
      <t xml:space="preserve">受入
可能時期
</t>
    </r>
    <r>
      <rPr>
        <sz val="11"/>
        <color theme="1"/>
        <rFont val="ＭＳ Ｐゴシック"/>
        <family val="3"/>
        <charset val="128"/>
      </rPr>
      <t>（50文字以内）</t>
    </r>
    <rPh sb="11" eb="13">
      <t>モジ</t>
    </rPh>
    <rPh sb="13" eb="15">
      <t>イナイ</t>
    </rPh>
    <phoneticPr fontId="4"/>
  </si>
  <si>
    <t>受入人数</t>
  </si>
  <si>
    <t>実施内容
（50文字以内）</t>
    <rPh sb="8" eb="10">
      <t>モジ</t>
    </rPh>
    <rPh sb="10" eb="12">
      <t>イナイ</t>
    </rPh>
    <phoneticPr fontId="4"/>
  </si>
  <si>
    <t>94列目</t>
  </si>
  <si>
    <t>95列目</t>
  </si>
  <si>
    <t>96列目</t>
  </si>
  <si>
    <t>97列目</t>
  </si>
  <si>
    <t>98列目</t>
  </si>
  <si>
    <t>99列目</t>
  </si>
  <si>
    <t>100列目</t>
  </si>
  <si>
    <t>101列目</t>
  </si>
  <si>
    <t>㉓出張
講話の可否</t>
  </si>
  <si>
    <t>㉔事業内容
（100文字以内）</t>
    <rPh sb="10" eb="12">
      <t>モジ</t>
    </rPh>
    <rPh sb="12" eb="14">
      <t>イナイ</t>
    </rPh>
    <phoneticPr fontId="4"/>
  </si>
  <si>
    <t>㉕非正規
雇用労働者
の職場情報
（50文字以内）</t>
    <rPh sb="20" eb="22">
      <t>モジ</t>
    </rPh>
    <rPh sb="22" eb="24">
      <t>イナイ</t>
    </rPh>
    <phoneticPr fontId="4"/>
  </si>
  <si>
    <t>㉖備考
（140文字以内）</t>
    <rPh sb="8" eb="10">
      <t>モジ</t>
    </rPh>
    <rPh sb="10" eb="12">
      <t>イナイ</t>
    </rPh>
    <phoneticPr fontId="4"/>
  </si>
  <si>
    <t>㉗PR文
（30文字以内）</t>
    <rPh sb="8" eb="10">
      <t>モジ</t>
    </rPh>
    <rPh sb="10" eb="12">
      <t>イナイ</t>
    </rPh>
    <phoneticPr fontId="4"/>
  </si>
  <si>
    <t>㉘通年採用等の対応</t>
  </si>
  <si>
    <t>㉙新規学卒枠での既卒２年以上の者の採用対応</t>
    <phoneticPr fontId="4"/>
  </si>
  <si>
    <t>㉚地域限定正社員採用対応</t>
  </si>
  <si>
    <t>102列目</t>
  </si>
  <si>
    <t>103列目</t>
  </si>
  <si>
    <t>104列目</t>
  </si>
  <si>
    <t>105列目</t>
  </si>
  <si>
    <t>106列目</t>
  </si>
  <si>
    <t>107列目</t>
  </si>
  <si>
    <t>108列目</t>
  </si>
  <si>
    <t>㉛総合サイトに転載</t>
    <phoneticPr fontId="4"/>
  </si>
  <si>
    <t>㉜ハローワーク求人以外</t>
    <phoneticPr fontId="4"/>
  </si>
  <si>
    <t>認定日/
宣言日</t>
  </si>
  <si>
    <t>就業
場所
-1
（５桁）</t>
    <rPh sb="11" eb="12">
      <t>ケタ</t>
    </rPh>
    <phoneticPr fontId="4"/>
  </si>
  <si>
    <t>就業
場所
-2
（５桁）</t>
    <rPh sb="11" eb="12">
      <t>ケタ</t>
    </rPh>
    <phoneticPr fontId="4"/>
  </si>
  <si>
    <t>就業
場所
-3
（５桁）</t>
    <rPh sb="11" eb="12">
      <t>ケタ</t>
    </rPh>
    <phoneticPr fontId="4"/>
  </si>
  <si>
    <t>職種
（上２桁）</t>
  </si>
  <si>
    <t>充足</t>
  </si>
  <si>
    <t>109列目</t>
  </si>
  <si>
    <t>110列目</t>
  </si>
  <si>
    <t>111列目</t>
  </si>
  <si>
    <t>112列目</t>
  </si>
  <si>
    <t>113列目</t>
  </si>
  <si>
    <t>114列目</t>
  </si>
  <si>
    <t>115列目</t>
  </si>
  <si>
    <t>116列目</t>
  </si>
  <si>
    <t>117列目</t>
  </si>
  <si>
    <t>ハローワーク求人１</t>
  </si>
  <si>
    <t>就業
場所
-1</t>
  </si>
  <si>
    <t>就業
場所
-2</t>
  </si>
  <si>
    <t>就業
場所
-3</t>
  </si>
  <si>
    <t>求人
区分</t>
  </si>
  <si>
    <t>求人番号</t>
  </si>
  <si>
    <t>求人
有効期限</t>
  </si>
  <si>
    <t>118列目</t>
  </si>
  <si>
    <t>119列目</t>
  </si>
  <si>
    <t>120列目</t>
  </si>
  <si>
    <t>121列目</t>
  </si>
  <si>
    <t>122列目</t>
  </si>
  <si>
    <t>123列目</t>
  </si>
  <si>
    <t>124列目</t>
  </si>
  <si>
    <t>125列目</t>
  </si>
  <si>
    <t>126列目</t>
  </si>
  <si>
    <t>ハローワーク求人２</t>
  </si>
  <si>
    <t>求人区分</t>
  </si>
  <si>
    <t>127列目</t>
  </si>
  <si>
    <t>128列目</t>
  </si>
  <si>
    <t>129列目</t>
  </si>
  <si>
    <t>130列目</t>
  </si>
  <si>
    <t>131列目</t>
  </si>
  <si>
    <t>132列目</t>
  </si>
  <si>
    <t>133列目</t>
  </si>
  <si>
    <t>134列目</t>
  </si>
  <si>
    <t>135列目</t>
  </si>
  <si>
    <t>ハローワーク求人３</t>
  </si>
  <si>
    <t>136列目</t>
  </si>
  <si>
    <t>137列目</t>
  </si>
  <si>
    <t>138列目</t>
  </si>
  <si>
    <t>非公開</t>
  </si>
  <si>
    <t>採用担当者連絡先
(メール
アドレス)</t>
  </si>
  <si>
    <t>最終
更新時刻</t>
  </si>
  <si>
    <t>　認定事業主の皆様からご提出いただく「企業情報報告書」に記載された情報は、原則として厚生労働省が運営する「若者雇用促進総合サイト」（https://wakamono-koyou-sokushin.mhlw.go.jp/search/service/top.action）に掲載することとしております。本サイトへの情報掲載にあたり、サイト利用規約を必ずご確認いただき、同意いただきますようお願いいたします。（裏面下部の同意欄に✓を入れ、日付と事業主名をご記入ください。）</t>
    <rPh sb="1" eb="3">
      <t>ニンテイ</t>
    </rPh>
    <rPh sb="3" eb="6">
      <t>ジギョウヌシ</t>
    </rPh>
    <rPh sb="7" eb="9">
      <t>ミナサマ</t>
    </rPh>
    <rPh sb="12" eb="14">
      <t>テイシュツ</t>
    </rPh>
    <rPh sb="19" eb="21">
      <t>キギョウ</t>
    </rPh>
    <rPh sb="21" eb="23">
      <t>ジョウホウ</t>
    </rPh>
    <rPh sb="23" eb="26">
      <t>ホウコクショ</t>
    </rPh>
    <rPh sb="28" eb="30">
      <t>キサイ</t>
    </rPh>
    <rPh sb="33" eb="35">
      <t>ジョウホウ</t>
    </rPh>
    <rPh sb="37" eb="39">
      <t>ゲンソク</t>
    </rPh>
    <rPh sb="42" eb="44">
      <t>コウセイ</t>
    </rPh>
    <rPh sb="44" eb="47">
      <t>ロウドウショウ</t>
    </rPh>
    <rPh sb="48" eb="50">
      <t>ウンエイ</t>
    </rPh>
    <rPh sb="53" eb="55">
      <t>ワカモノ</t>
    </rPh>
    <rPh sb="55" eb="57">
      <t>コヨウ</t>
    </rPh>
    <rPh sb="57" eb="59">
      <t>ソクシン</t>
    </rPh>
    <rPh sb="59" eb="61">
      <t>ソウゴウ</t>
    </rPh>
    <rPh sb="136" eb="138">
      <t>ケイサイ</t>
    </rPh>
    <rPh sb="150" eb="151">
      <t>ホン</t>
    </rPh>
    <rPh sb="156" eb="158">
      <t>ジョウホウ</t>
    </rPh>
    <rPh sb="158" eb="160">
      <t>ケイサイ</t>
    </rPh>
    <rPh sb="168" eb="170">
      <t>リヨウ</t>
    </rPh>
    <rPh sb="170" eb="172">
      <t>キヤク</t>
    </rPh>
    <rPh sb="173" eb="174">
      <t>カナラ</t>
    </rPh>
    <rPh sb="176" eb="178">
      <t>カクニン</t>
    </rPh>
    <rPh sb="183" eb="185">
      <t>ドウイ</t>
    </rPh>
    <rPh sb="194" eb="195">
      <t>ネガ</t>
    </rPh>
    <rPh sb="203" eb="205">
      <t>リメン</t>
    </rPh>
    <rPh sb="205" eb="207">
      <t>カブ</t>
    </rPh>
    <rPh sb="208" eb="210">
      <t>ドウイ</t>
    </rPh>
    <rPh sb="210" eb="211">
      <t>ラン</t>
    </rPh>
    <rPh sb="214" eb="215">
      <t>イ</t>
    </rPh>
    <rPh sb="217" eb="219">
      <t>ヒヅケ</t>
    </rPh>
    <rPh sb="220" eb="223">
      <t>ジギョウヌシ</t>
    </rPh>
    <rPh sb="223" eb="224">
      <t>メイ</t>
    </rPh>
    <rPh sb="226" eb="228">
      <t>キニュウ</t>
    </rPh>
    <phoneticPr fontId="28"/>
  </si>
  <si>
    <t>上記利用規約に同意します。</t>
    <rPh sb="0" eb="2">
      <t>ジョウキ</t>
    </rPh>
    <rPh sb="2" eb="4">
      <t>リヨウ</t>
    </rPh>
    <rPh sb="4" eb="6">
      <t>キヤク</t>
    </rPh>
    <rPh sb="7" eb="9">
      <t>ドウイ</t>
    </rPh>
    <phoneticPr fontId="28"/>
  </si>
  <si>
    <t>令和</t>
    <rPh sb="0" eb="2">
      <t>レイワ</t>
    </rPh>
    <phoneticPr fontId="28"/>
  </si>
  <si>
    <t>年</t>
    <rPh sb="0" eb="1">
      <t>ネン</t>
    </rPh>
    <phoneticPr fontId="28"/>
  </si>
  <si>
    <t>月</t>
    <rPh sb="0" eb="1">
      <t>ガツ</t>
    </rPh>
    <phoneticPr fontId="28"/>
  </si>
  <si>
    <t>日</t>
    <rPh sb="0" eb="1">
      <t>ニチ</t>
    </rPh>
    <phoneticPr fontId="28"/>
  </si>
  <si>
    <t>事業主の氏名または名称　</t>
    <rPh sb="0" eb="3">
      <t>ジギョウヌシ</t>
    </rPh>
    <rPh sb="4" eb="6">
      <t>シメイ</t>
    </rPh>
    <rPh sb="9" eb="11">
      <t>メイショウ</t>
    </rPh>
    <phoneticPr fontId="28"/>
  </si>
  <si>
    <t>企業採用ページURL
（HW求人以外の場合に記載）</t>
    <phoneticPr fontId="4"/>
  </si>
  <si>
    <t>対象年度（西暦）</t>
    <rPh sb="5" eb="7">
      <t>セイレキ</t>
    </rPh>
    <phoneticPr fontId="4"/>
  </si>
  <si>
    <t>従業員数</t>
    <phoneticPr fontId="4"/>
  </si>
  <si>
    <t>新潟県</t>
    <rPh sb="0" eb="3">
      <t>ニイガタケン</t>
    </rPh>
    <phoneticPr fontId="4"/>
  </si>
  <si>
    <t>項目</t>
    <rPh sb="0" eb="2">
      <t>コウモク</t>
    </rPh>
    <phoneticPr fontId="4"/>
  </si>
  <si>
    <t>入力欄</t>
    <rPh sb="0" eb="3">
      <t>ニュウリョクラン</t>
    </rPh>
    <phoneticPr fontId="4"/>
  </si>
  <si>
    <t>原則としてデータを登録した日における事業年度を記載してください。</t>
    <phoneticPr fontId="4"/>
  </si>
  <si>
    <t>交通手段・アクセス方法</t>
    <phoneticPr fontId="4"/>
  </si>
  <si>
    <t>▼企業情報</t>
    <rPh sb="1" eb="3">
      <t>キギョウ</t>
    </rPh>
    <rPh sb="3" eb="5">
      <t>ジョウホウ</t>
    </rPh>
    <phoneticPr fontId="4"/>
  </si>
  <si>
    <t>くるみん・くるみんプラス・トライくるみん
・トライくるみんプラス認定企業</t>
    <phoneticPr fontId="4"/>
  </si>
  <si>
    <t>プラチナくるみん・プラチナくるみんプラス
認定企業</t>
    <phoneticPr fontId="4"/>
  </si>
  <si>
    <t>○</t>
  </si>
  <si>
    <t>・現在の認定等の取得状況について○を付けてください。
・えるぼし認定を取得している場合は、段階を選択してください。</t>
    <phoneticPr fontId="4"/>
  </si>
  <si>
    <t>18文字以内で入力してください。</t>
    <rPh sb="2" eb="4">
      <t>モジ</t>
    </rPh>
    <rPh sb="4" eb="6">
      <t>イナイ</t>
    </rPh>
    <rPh sb="7" eb="9">
      <t>ニュウリョク</t>
    </rPh>
    <phoneticPr fontId="4"/>
  </si>
  <si>
    <t>自動で○が入ります。</t>
    <rPh sb="0" eb="2">
      <t>ジドウ</t>
    </rPh>
    <rPh sb="5" eb="6">
      <t>ハイ</t>
    </rPh>
    <phoneticPr fontId="4"/>
  </si>
  <si>
    <t>２年度前</t>
    <phoneticPr fontId="4"/>
  </si>
  <si>
    <t>前事業年度</t>
    <rPh sb="0" eb="1">
      <t>マエ</t>
    </rPh>
    <rPh sb="1" eb="3">
      <t>ジギョウ</t>
    </rPh>
    <rPh sb="3" eb="5">
      <t>ネンド</t>
    </rPh>
    <phoneticPr fontId="4"/>
  </si>
  <si>
    <t>男性採用者数</t>
    <phoneticPr fontId="4"/>
  </si>
  <si>
    <t>女性採用者数</t>
    <phoneticPr fontId="4"/>
  </si>
  <si>
    <t>①合計</t>
    <rPh sb="1" eb="3">
      <t>ゴウケイ</t>
    </rPh>
    <phoneticPr fontId="4"/>
  </si>
  <si>
    <t>②合計</t>
    <rPh sb="1" eb="3">
      <t>ゴウケイ</t>
    </rPh>
    <phoneticPr fontId="4"/>
  </si>
  <si>
    <t>③合計</t>
    <rPh sb="1" eb="3">
      <t>ゴウケイ</t>
    </rPh>
    <phoneticPr fontId="4"/>
  </si>
  <si>
    <t>有</t>
    <rPh sb="0" eb="1">
      <t>ア</t>
    </rPh>
    <phoneticPr fontId="4"/>
  </si>
  <si>
    <t>無</t>
    <rPh sb="0" eb="1">
      <t>ナ</t>
    </rPh>
    <phoneticPr fontId="4"/>
  </si>
  <si>
    <t>マスターシートの７で計上対象期間を設定できます。</t>
    <phoneticPr fontId="4"/>
  </si>
  <si>
    <t>有給休暇等取得実績報告書</t>
    <phoneticPr fontId="4"/>
  </si>
  <si>
    <t>．(別添５)有給休暇等取得実績報告書は、以下のどちらの期間で申請するか、選択してください。</t>
    <rPh sb="2" eb="4">
      <t>ベッテン</t>
    </rPh>
    <rPh sb="20" eb="22">
      <t>イカ</t>
    </rPh>
    <rPh sb="27" eb="29">
      <t>キカン</t>
    </rPh>
    <rPh sb="30" eb="32">
      <t>シンセイ</t>
    </rPh>
    <rPh sb="36" eb="38">
      <t>センタク</t>
    </rPh>
    <phoneticPr fontId="4"/>
  </si>
  <si>
    <t>離職日</t>
    <rPh sb="0" eb="2">
      <t>リショク</t>
    </rPh>
    <rPh sb="2" eb="3">
      <t>ヒ</t>
    </rPh>
    <phoneticPr fontId="36"/>
  </si>
  <si>
    <t>在籍
状況</t>
    <rPh sb="0" eb="2">
      <t>ザイセキ</t>
    </rPh>
    <rPh sb="3" eb="5">
      <t>ジョウキョウ</t>
    </rPh>
    <phoneticPr fontId="36"/>
  </si>
  <si>
    <t>平均継続勤務年数</t>
    <phoneticPr fontId="4"/>
  </si>
  <si>
    <t>平均年齢</t>
    <phoneticPr fontId="4"/>
  </si>
  <si>
    <t>メンター制度の有無</t>
    <phoneticPr fontId="4"/>
  </si>
  <si>
    <t>自己啓発支援制度の有無</t>
    <rPh sb="9" eb="11">
      <t>ウム</t>
    </rPh>
    <phoneticPr fontId="4"/>
  </si>
  <si>
    <t>研修制度の有無</t>
    <rPh sb="5" eb="7">
      <t>ウム</t>
    </rPh>
    <phoneticPr fontId="4"/>
  </si>
  <si>
    <t>キャリアコンサルティング制度の有無</t>
    <rPh sb="15" eb="17">
      <t>ウム</t>
    </rPh>
    <phoneticPr fontId="4"/>
  </si>
  <si>
    <r>
      <t>▼新卒者等</t>
    </r>
    <r>
      <rPr>
        <b/>
        <u/>
        <sz val="11"/>
        <color rgb="FF000000"/>
        <rFont val="Meiryo UI"/>
        <family val="3"/>
        <charset val="128"/>
      </rPr>
      <t>以外(35歳未満)</t>
    </r>
    <r>
      <rPr>
        <sz val="11"/>
        <color indexed="8"/>
        <rFont val="Meiryo UI"/>
        <family val="3"/>
        <charset val="128"/>
      </rPr>
      <t>の採用実績及び定着状況</t>
    </r>
    <phoneticPr fontId="4"/>
  </si>
  <si>
    <t>・役員総数に占める女性役員の割合（小数点第２位以下切り捨て。女性役員がいない場合は「０％」）
・役員とは会社法上の役員並びにその職務の内容及び責任の程度が役員に相当する者を指します。</t>
    <rPh sb="25" eb="26">
      <t>キ</t>
    </rPh>
    <rPh sb="27" eb="28">
      <t>ス</t>
    </rPh>
    <phoneticPr fontId="4"/>
  </si>
  <si>
    <t>役員に占める女性割合</t>
  </si>
  <si>
    <t>管理職に占める女性割合</t>
  </si>
  <si>
    <t>・企業における管理職の総数に占める女性管理職の割合（小数点第２位以下を切り捨て。女性管理職がいない場合は「0%」）
・管理職とは原則としていわゆる課長級以上の者（雇用形態に関わらず管理職に該当する者）が該当します。</t>
    <rPh sb="14" eb="15">
      <t>シ</t>
    </rPh>
    <rPh sb="17" eb="22">
      <t>ジョセイカンリショク</t>
    </rPh>
    <rPh sb="23" eb="25">
      <t>ワリアイ</t>
    </rPh>
    <rPh sb="40" eb="45">
      <t>ジョセイカンリショク</t>
    </rPh>
    <rPh sb="49" eb="51">
      <t>バアイ</t>
    </rPh>
    <phoneticPr fontId="4"/>
  </si>
  <si>
    <t>研修制度の有無を選択してください。</t>
    <phoneticPr fontId="4"/>
  </si>
  <si>
    <t>・「有」とした場合、実施内容を50文字以内で記載してください。
・教育訓練休暇制度、教育訓練短時間勤務制度がある場合はその情報を含めて記載してください。</t>
    <phoneticPr fontId="4"/>
  </si>
  <si>
    <t>自己啓発支援制度の有無を選択してください。</t>
    <phoneticPr fontId="4"/>
  </si>
  <si>
    <t xml:space="preserve">・メンター制度とは、新たに雇い入れた新卒者等からの職業能力の開発及び向上その他の職業生活に関する相談に応じ、必要な助言
その他の援助を行う者を当該新規学卒者等に割り当てる制度のことです。 </t>
    <phoneticPr fontId="4"/>
  </si>
  <si>
    <t>キャリアコンサルティング制度の有無を選択してください</t>
    <phoneticPr fontId="4"/>
  </si>
  <si>
    <t>・キャリアコンサルティングを実施する者が企業に雇用されているかどうか、また資格の有無は問いませんが、企業内の仕組みとしてキャリアコンサルティングが実施されていることが必要です。 
・労働者のキャリア形成における気づきを支援するため、年齢、就業年数、役職等の節目において定期的にキャリアコンサルティングを受ける機会を設定する仕組み（セルフキャリアドック）がある場合は、その内容についても記載してください。</t>
    <phoneticPr fontId="4"/>
  </si>
  <si>
    <t>・「有」とした場合、実施する研修の具体的な内容、対象者について200文字以内で記載してください。
・改行はできません。（以下同様）</t>
    <rPh sb="51" eb="53">
      <t>カイギョウ</t>
    </rPh>
    <rPh sb="61" eb="63">
      <t>イカ</t>
    </rPh>
    <rPh sb="63" eb="65">
      <t>ドウヨウ</t>
    </rPh>
    <phoneticPr fontId="4"/>
  </si>
  <si>
    <t>社内検定等の制度の有無</t>
    <rPh sb="9" eb="11">
      <t>ウム</t>
    </rPh>
    <phoneticPr fontId="4"/>
  </si>
  <si>
    <t>社長からのメッセージ（300文字以内）</t>
    <phoneticPr fontId="4"/>
  </si>
  <si>
    <t>先輩からのメッセージ（300文字以内）</t>
    <rPh sb="0" eb="2">
      <t>センパイ</t>
    </rPh>
    <phoneticPr fontId="4"/>
  </si>
  <si>
    <t>求める人物像（200文字以内）</t>
    <rPh sb="10" eb="12">
      <t>モジ</t>
    </rPh>
    <rPh sb="12" eb="14">
      <t>イナイ</t>
    </rPh>
    <phoneticPr fontId="4"/>
  </si>
  <si>
    <t>福利厚生制度（100文字以内）</t>
    <rPh sb="10" eb="12">
      <t>モジ</t>
    </rPh>
    <rPh sb="12" eb="14">
      <t>イナイ</t>
    </rPh>
    <phoneticPr fontId="4"/>
  </si>
  <si>
    <t>・「有」とした場合、実施内容を50文字以内で記載してください。
・事業主が実施する社内検定制度の他、業界団体が実施する検定を活用する場合も、その内容を記載してください。</t>
    <phoneticPr fontId="4"/>
  </si>
  <si>
    <t>社内検定制度の有無を選択してください。</t>
    <phoneticPr fontId="4"/>
  </si>
  <si>
    <t>新卒者等に対して企業から伝えたいメッセージを300文字以内で記載してください。</t>
    <phoneticPr fontId="4"/>
  </si>
  <si>
    <t>求人又は募集する業務の遂行に必要となる能力や適性を200文字以内で記載してください。</t>
    <phoneticPr fontId="4"/>
  </si>
  <si>
    <t>企業の福利厚生制度について100文字以内で記載してください。</t>
    <phoneticPr fontId="4"/>
  </si>
  <si>
    <t>（注意）各入力欄について、改行はできません（反映されません）のでご留意ください。</t>
    <rPh sb="1" eb="3">
      <t>チュウイ</t>
    </rPh>
    <rPh sb="4" eb="5">
      <t>カク</t>
    </rPh>
    <rPh sb="5" eb="8">
      <t>ニュウリョクラン</t>
    </rPh>
    <rPh sb="13" eb="15">
      <t>カイギョウ</t>
    </rPh>
    <rPh sb="22" eb="24">
      <t>ハンエイ</t>
    </rPh>
    <rPh sb="33" eb="35">
      <t>リュウイ</t>
    </rPh>
    <phoneticPr fontId="4"/>
  </si>
  <si>
    <t>インターンシップの受入可否</t>
    <phoneticPr fontId="4"/>
  </si>
  <si>
    <t>受入可能時期</t>
    <phoneticPr fontId="4"/>
  </si>
  <si>
    <t>実施内容</t>
    <phoneticPr fontId="4"/>
  </si>
  <si>
    <t>可</t>
    <rPh sb="0" eb="1">
      <t>カ</t>
    </rPh>
    <phoneticPr fontId="4"/>
  </si>
  <si>
    <t>否</t>
    <rPh sb="0" eb="1">
      <t>ヒ</t>
    </rPh>
    <phoneticPr fontId="4"/>
  </si>
  <si>
    <t>50文字以内で記載してください</t>
    <rPh sb="2" eb="4">
      <t>モジ</t>
    </rPh>
    <rPh sb="4" eb="6">
      <t>イナイ</t>
    </rPh>
    <rPh sb="7" eb="9">
      <t>キサイ</t>
    </rPh>
    <phoneticPr fontId="4"/>
  </si>
  <si>
    <t>職場見学・職場体験の受入可否</t>
    <phoneticPr fontId="4"/>
  </si>
  <si>
    <t>インターンシップの受入について、可否を選択してください。</t>
    <phoneticPr fontId="4"/>
  </si>
  <si>
    <t>職場見学・職場体験の受入について、可否を選択してください。</t>
    <phoneticPr fontId="4"/>
  </si>
  <si>
    <t>出張講話の可否</t>
    <phoneticPr fontId="4"/>
  </si>
  <si>
    <t>事業内容（100文字以内）</t>
    <rPh sb="8" eb="10">
      <t>モジ</t>
    </rPh>
    <rPh sb="10" eb="12">
      <t>イナイ</t>
    </rPh>
    <phoneticPr fontId="4"/>
  </si>
  <si>
    <t>非正規雇用労働者の職場情報</t>
    <phoneticPr fontId="4"/>
  </si>
  <si>
    <t>100文字以内で記載してください</t>
    <rPh sb="3" eb="5">
      <t>モジ</t>
    </rPh>
    <rPh sb="5" eb="7">
      <t>イナイ</t>
    </rPh>
    <rPh sb="8" eb="10">
      <t>キサイ</t>
    </rPh>
    <phoneticPr fontId="4"/>
  </si>
  <si>
    <t>PR文（30文字以内）</t>
    <rPh sb="6" eb="8">
      <t>モジ</t>
    </rPh>
    <rPh sb="8" eb="10">
      <t>イナイ</t>
    </rPh>
    <phoneticPr fontId="4"/>
  </si>
  <si>
    <t>非正規雇用労働者の職場情報（新卒者等の採用状況、所定外労働時間実績、有給休暇取得状況等）について50文字以内で記載してください。</t>
    <phoneticPr fontId="4"/>
  </si>
  <si>
    <t>備考（140文字以内）</t>
    <rPh sb="6" eb="8">
      <t>モジ</t>
    </rPh>
    <rPh sb="8" eb="10">
      <t>イナイ</t>
    </rPh>
    <phoneticPr fontId="4"/>
  </si>
  <si>
    <t>特記すべき事項があれば140文字以内で記載してください。</t>
    <phoneticPr fontId="4"/>
  </si>
  <si>
    <t>ユースエール認定企業のPRシートの見出しとなる文章を30文字以内で記載してください。</t>
    <phoneticPr fontId="4"/>
  </si>
  <si>
    <t>通年採用等の対応</t>
    <phoneticPr fontId="4"/>
  </si>
  <si>
    <t>新規学卒枠での既卒２年以上の者
の採用対応</t>
    <phoneticPr fontId="4"/>
  </si>
  <si>
    <t>地域限定正社員採用対応</t>
    <phoneticPr fontId="4"/>
  </si>
  <si>
    <t>職場情報総合サイトへの転載</t>
    <rPh sb="0" eb="2">
      <t>ショクバ</t>
    </rPh>
    <rPh sb="2" eb="4">
      <t>ジョウホウ</t>
    </rPh>
    <phoneticPr fontId="4"/>
  </si>
  <si>
    <t>有</t>
  </si>
  <si>
    <t>▼青少年雇用情報等</t>
    <rPh sb="1" eb="8">
      <t>セイショウネンコヨウジョウホウ</t>
    </rPh>
    <rPh sb="8" eb="9">
      <t>トウ</t>
    </rPh>
    <phoneticPr fontId="4"/>
  </si>
  <si>
    <t>ハローワーク求人以外で企業が直接募集等をしている場合に記載してください。
・就業場所は就業場所コード、職種は職種コードを参考に記載してください。</t>
    <phoneticPr fontId="4"/>
  </si>
  <si>
    <t>充足欄は労働局で記載するので、求人が充足した場合は労働局に連絡してください。</t>
    <phoneticPr fontId="4"/>
  </si>
  <si>
    <t>ハローワーク求人
以外の募集状況</t>
    <rPh sb="12" eb="14">
      <t>ボシュウ</t>
    </rPh>
    <rPh sb="14" eb="16">
      <t>ジョウキョウ</t>
    </rPh>
    <phoneticPr fontId="4"/>
  </si>
  <si>
    <t>「職場情報総合サイト（しょくばらぼ）」（※）への企業情報の転載について、する・しないのいずれかを選択してください。
※「若者雇用促進総合サイト」等と連携して、職場情報を集約し一覧化することで、求職者や学生に対しそれらの情報を総合的に提供するサイトです。転載を行うことで、より多くの求職者に職場情報を提供でき、より良いマッチングが期待できます。</t>
    <phoneticPr fontId="4"/>
  </si>
  <si>
    <t>新規学卒者等の通年採用や秋季採用などの状況（「対応」「応相談」「対応なし」）を選択してください。</t>
    <rPh sb="39" eb="41">
      <t>センタク</t>
    </rPh>
    <phoneticPr fontId="4"/>
  </si>
  <si>
    <t>新規学卒枠での既卒者の対応状況（「対応」「応相談」「対応なし」）を選択してください。なお、卒業後２年以内に限定している場合には「対応なし」と記入してください。</t>
    <rPh sb="33" eb="35">
      <t>センタク</t>
    </rPh>
    <phoneticPr fontId="4"/>
  </si>
  <si>
    <t>広域的な事業拠点を有する企業での一定の地域に限定して働ける勤務制度の適用状況（「対応」「応相談」「対応なし」。広域的な事業拠点を有していない場合には「対象外」を選択してください。）を選択してください。</t>
    <rPh sb="91" eb="93">
      <t>センタク</t>
    </rPh>
    <phoneticPr fontId="4"/>
  </si>
  <si>
    <t>法定外労働時間</t>
    <rPh sb="0" eb="2">
      <t>ホウテイ</t>
    </rPh>
    <phoneticPr fontId="4"/>
  </si>
  <si>
    <t>業種（産業分類）</t>
    <rPh sb="0" eb="2">
      <t>ギョウシュ</t>
    </rPh>
    <rPh sb="3" eb="5">
      <t>サンギョウ</t>
    </rPh>
    <rPh sb="5" eb="7">
      <t>ブンルイ</t>
    </rPh>
    <phoneticPr fontId="4"/>
  </si>
  <si>
    <t>3桁の半角数字で入力してください。（求人票に表示されています）</t>
    <rPh sb="1" eb="2">
      <t>ケタ</t>
    </rPh>
    <rPh sb="3" eb="5">
      <t>ハンカク</t>
    </rPh>
    <rPh sb="5" eb="7">
      <t>スウジ</t>
    </rPh>
    <rPh sb="8" eb="10">
      <t>ニュウリョク</t>
    </rPh>
    <rPh sb="18" eb="21">
      <t>キュウジンヒョウ</t>
    </rPh>
    <rPh sb="22" eb="24">
      <t>ヒョウジ</t>
    </rPh>
    <phoneticPr fontId="4"/>
  </si>
  <si>
    <t>認定申請日時点の状況を記載（小数点第２位以下を切り捨て）</t>
    <phoneticPr fontId="4"/>
  </si>
  <si>
    <t>・認定申請日時点の状況を記載してください。
・算出に当たっては、正社員について、労働者ごとのその企業への雇い入れからユースエール認定企業となった時点までに勤続した年数を合計した値を労働者数で除すること（小数点第２位以下を切り捨て）</t>
    <phoneticPr fontId="4"/>
  </si>
  <si>
    <t>13桁で入力してください。</t>
    <rPh sb="2" eb="3">
      <t>ケタ</t>
    </rPh>
    <rPh sb="4" eb="6">
      <t>ニュウリョク</t>
    </rPh>
    <phoneticPr fontId="4"/>
  </si>
  <si>
    <t>法人番号</t>
    <phoneticPr fontId="4"/>
  </si>
  <si>
    <t>この報告書に入力された内容をもとに、「若者雇用促進総合サイト」に掲載する企業情報や「PRシート」を作成します。</t>
    <rPh sb="2" eb="5">
      <t>ホウコクショ</t>
    </rPh>
    <rPh sb="6" eb="8">
      <t>ニュウリョク</t>
    </rPh>
    <rPh sb="11" eb="13">
      <t>ナイヨウ</t>
    </rPh>
    <rPh sb="19" eb="21">
      <t>ワカモノ</t>
    </rPh>
    <rPh sb="21" eb="23">
      <t>コヨウ</t>
    </rPh>
    <rPh sb="23" eb="25">
      <t>ソクシン</t>
    </rPh>
    <rPh sb="25" eb="27">
      <t>ソウゴウ</t>
    </rPh>
    <rPh sb="32" eb="34">
      <t>ケイサイ</t>
    </rPh>
    <rPh sb="36" eb="38">
      <t>キギョウ</t>
    </rPh>
    <rPh sb="38" eb="40">
      <t>ジョウホウ</t>
    </rPh>
    <rPh sb="49" eb="51">
      <t>サクセイ</t>
    </rPh>
    <phoneticPr fontId="4"/>
  </si>
  <si>
    <t>企業情報報告書（入力用シート）</t>
    <rPh sb="8" eb="10">
      <t>ニュウリョク</t>
    </rPh>
    <rPh sb="10" eb="11">
      <t>ヨウ</t>
    </rPh>
    <phoneticPr fontId="4"/>
  </si>
  <si>
    <t>自動計算</t>
    <rPh sb="0" eb="2">
      <t>ジドウ</t>
    </rPh>
    <rPh sb="2" eb="4">
      <t>ケイサン</t>
    </rPh>
    <phoneticPr fontId="4"/>
  </si>
  <si>
    <t>対象期間中に正社員募集を行った場合は「○」</t>
    <rPh sb="0" eb="2">
      <t>タイショウ</t>
    </rPh>
    <rPh sb="2" eb="5">
      <t>キカンチュウ</t>
    </rPh>
    <rPh sb="6" eb="9">
      <t>セイシャイン</t>
    </rPh>
    <rPh sb="9" eb="11">
      <t>ボシュウ</t>
    </rPh>
    <rPh sb="12" eb="13">
      <t>オコナ</t>
    </rPh>
    <rPh sb="15" eb="17">
      <t>バアイ</t>
    </rPh>
    <phoneticPr fontId="4"/>
  </si>
  <si>
    <t>エラーチェック欄</t>
    <rPh sb="7" eb="8">
      <t>ラン</t>
    </rPh>
    <phoneticPr fontId="4"/>
  </si>
  <si>
    <t>※左に赤字のエラーメッセージが表示された場合は、「別添２」の申請内容と矛盾がありますので、上記の数字か「別添２」の内容を再確認、修正してください。</t>
    <rPh sb="1" eb="2">
      <t>ヒダリ</t>
    </rPh>
    <rPh sb="3" eb="5">
      <t>アカジ</t>
    </rPh>
    <rPh sb="15" eb="17">
      <t>ヒョウジ</t>
    </rPh>
    <rPh sb="20" eb="22">
      <t>バアイ</t>
    </rPh>
    <rPh sb="25" eb="27">
      <t>ベッテン</t>
    </rPh>
    <rPh sb="30" eb="32">
      <t>シンセイ</t>
    </rPh>
    <rPh sb="32" eb="34">
      <t>ナイヨウ</t>
    </rPh>
    <rPh sb="35" eb="37">
      <t>ムジュン</t>
    </rPh>
    <rPh sb="45" eb="47">
      <t>ジョウキ</t>
    </rPh>
    <rPh sb="48" eb="50">
      <t>スウジ</t>
    </rPh>
    <rPh sb="52" eb="54">
      <t>ベッテン</t>
    </rPh>
    <rPh sb="57" eb="59">
      <t>ナイヨウ</t>
    </rPh>
    <rPh sb="60" eb="63">
      <t>サイカクニン</t>
    </rPh>
    <rPh sb="64" eb="66">
      <t>シュウセイ</t>
    </rPh>
    <phoneticPr fontId="4"/>
  </si>
  <si>
    <r>
      <t>▼新卒者等の採用実績及び定着状況　　</t>
    </r>
    <r>
      <rPr>
        <sz val="9"/>
        <color rgb="FF000000"/>
        <rFont val="Meiryo UI"/>
        <family val="3"/>
        <charset val="128"/>
      </rPr>
      <t>※以下に入力いただく数値は、「別添２」の申請内容と一致します</t>
    </r>
    <r>
      <rPr>
        <sz val="11"/>
        <color indexed="8"/>
        <rFont val="Meiryo UI"/>
        <family val="3"/>
        <charset val="128"/>
      </rPr>
      <t>。</t>
    </r>
    <rPh sb="1" eb="4">
      <t>シンソツシャ</t>
    </rPh>
    <rPh sb="4" eb="5">
      <t>トウ</t>
    </rPh>
    <rPh sb="6" eb="8">
      <t>サイヨウ</t>
    </rPh>
    <rPh sb="8" eb="10">
      <t>ジッセキ</t>
    </rPh>
    <rPh sb="10" eb="11">
      <t>オヨ</t>
    </rPh>
    <rPh sb="12" eb="14">
      <t>テイチャク</t>
    </rPh>
    <rPh sb="14" eb="16">
      <t>ジョウキョウ</t>
    </rPh>
    <rPh sb="19" eb="21">
      <t>イカ</t>
    </rPh>
    <rPh sb="22" eb="24">
      <t>ニュウリョク</t>
    </rPh>
    <rPh sb="28" eb="30">
      <t>スウチ</t>
    </rPh>
    <rPh sb="33" eb="35">
      <t>ベッテン</t>
    </rPh>
    <rPh sb="38" eb="40">
      <t>シンセイ</t>
    </rPh>
    <rPh sb="40" eb="42">
      <t>ナイヨウ</t>
    </rPh>
    <rPh sb="43" eb="45">
      <t>イッチ</t>
    </rPh>
    <phoneticPr fontId="4"/>
  </si>
  <si>
    <r>
      <t>前事業年度の育児休業取得状況　　</t>
    </r>
    <r>
      <rPr>
        <sz val="9"/>
        <color rgb="FF000000"/>
        <rFont val="Meiryo UI"/>
        <family val="3"/>
        <charset val="128"/>
      </rPr>
      <t>※「別添6」では直近3事業年度における取得状況を申請いただくため、以下の数値とは必ずしも一致しません。</t>
    </r>
    <rPh sb="0" eb="3">
      <t>ゼンジギョウ</t>
    </rPh>
    <rPh sb="3" eb="5">
      <t>ネンド</t>
    </rPh>
    <rPh sb="6" eb="8">
      <t>イクジ</t>
    </rPh>
    <rPh sb="8" eb="10">
      <t>キュウギョウ</t>
    </rPh>
    <rPh sb="10" eb="12">
      <t>シュトク</t>
    </rPh>
    <rPh sb="12" eb="14">
      <t>ジョウキョウ</t>
    </rPh>
    <rPh sb="18" eb="20">
      <t>ベッテン</t>
    </rPh>
    <rPh sb="24" eb="26">
      <t>チョッキン</t>
    </rPh>
    <rPh sb="27" eb="29">
      <t>ジギョウ</t>
    </rPh>
    <rPh sb="29" eb="31">
      <t>ネンド</t>
    </rPh>
    <rPh sb="35" eb="37">
      <t>シュトク</t>
    </rPh>
    <rPh sb="37" eb="39">
      <t>ジョウキョウ</t>
    </rPh>
    <rPh sb="40" eb="42">
      <t>シンセイ</t>
    </rPh>
    <rPh sb="49" eb="51">
      <t>イカ</t>
    </rPh>
    <rPh sb="52" eb="54">
      <t>スウチ</t>
    </rPh>
    <rPh sb="56" eb="57">
      <t>カナラ</t>
    </rPh>
    <rPh sb="60" eb="62">
      <t>イッチ</t>
    </rPh>
    <phoneticPr fontId="4"/>
  </si>
  <si>
    <t>対象期間中に配偶者が出産した者の数</t>
    <rPh sb="0" eb="2">
      <t>タイショウ</t>
    </rPh>
    <rPh sb="2" eb="5">
      <t>キカンチュウ</t>
    </rPh>
    <rPh sb="6" eb="9">
      <t>ハイグウシャ</t>
    </rPh>
    <rPh sb="10" eb="12">
      <t>シュッサン</t>
    </rPh>
    <rPh sb="14" eb="15">
      <t>モノ</t>
    </rPh>
    <rPh sb="16" eb="17">
      <t>カズ</t>
    </rPh>
    <phoneticPr fontId="4"/>
  </si>
  <si>
    <t>対象期間中に育児休業を取得した者の数</t>
    <rPh sb="0" eb="2">
      <t>タイショウ</t>
    </rPh>
    <rPh sb="2" eb="5">
      <t>キカンチュウ</t>
    </rPh>
    <rPh sb="6" eb="8">
      <t>イクジ</t>
    </rPh>
    <rPh sb="8" eb="10">
      <t>キュウギョウ</t>
    </rPh>
    <rPh sb="11" eb="13">
      <t>シュトク</t>
    </rPh>
    <rPh sb="15" eb="16">
      <t>モノ</t>
    </rPh>
    <rPh sb="17" eb="18">
      <t>カズ</t>
    </rPh>
    <phoneticPr fontId="4"/>
  </si>
  <si>
    <t>対象期間中に出産した者の数</t>
    <rPh sb="0" eb="5">
      <t>タイショウキカンチュウ</t>
    </rPh>
    <rPh sb="6" eb="8">
      <t>シュッサン</t>
    </rPh>
    <rPh sb="10" eb="11">
      <t>モノ</t>
    </rPh>
    <rPh sb="12" eb="13">
      <t>カズ</t>
    </rPh>
    <phoneticPr fontId="4"/>
  </si>
  <si>
    <t>企業設立年度（西暦）</t>
    <rPh sb="7" eb="9">
      <t>セイレキ</t>
    </rPh>
    <phoneticPr fontId="4"/>
  </si>
  <si>
    <t>別添１の２から自動入力。修正する場合は別添１を修正してください。</t>
    <rPh sb="7" eb="9">
      <t>ジドウ</t>
    </rPh>
    <rPh sb="9" eb="11">
      <t>ニュウリョク</t>
    </rPh>
    <rPh sb="18" eb="20">
      <t>ベッテン</t>
    </rPh>
    <rPh sb="23" eb="25">
      <t>サンショウシュウセイバアイベッテンシュウセイ</t>
    </rPh>
    <phoneticPr fontId="4"/>
  </si>
  <si>
    <t>https://www.mhlw.go.jp/stf/seisakunitsuite/bunya/0000100266.html#wakamonoouen_info</t>
    <phoneticPr fontId="4"/>
  </si>
  <si>
    <t>２　「新規学卒者等」とは、新卒者、並びに既卒者であって新卒者と同じ採用枠で採用したもの等新卒者と同等の処遇を行う労働者のうち「正社員」である労働者をいいます。</t>
    <rPh sb="3" eb="5">
      <t>シンキ</t>
    </rPh>
    <rPh sb="5" eb="8">
      <t>ガクソツシャ</t>
    </rPh>
    <rPh sb="8" eb="9">
      <t>トウ</t>
    </rPh>
    <phoneticPr fontId="2"/>
  </si>
  <si>
    <t>「新規学卒者等」とは、新卒者、並びに既卒者であって新卒者と同じ採用枠で採用したもの等新卒者と同等の処遇を行う労働者のうち「正社員」である労働者をいいます。</t>
    <rPh sb="1" eb="3">
      <t>シンキ</t>
    </rPh>
    <rPh sb="3" eb="6">
      <t>ガクソツシャ</t>
    </rPh>
    <rPh sb="6" eb="7">
      <t>トウ</t>
    </rPh>
    <phoneticPr fontId="2"/>
  </si>
  <si>
    <t>１ 　認定申請の日の属する事業年度の直近３年度の状況について記載してください。</t>
    <rPh sb="3" eb="5">
      <t>ニンテイ</t>
    </rPh>
    <rPh sb="5" eb="7">
      <t>シンセイ</t>
    </rPh>
    <rPh sb="8" eb="9">
      <t>ヒ</t>
    </rPh>
    <rPh sb="10" eb="11">
      <t>ゾク</t>
    </rPh>
    <rPh sb="13" eb="15">
      <t>ジギョウ</t>
    </rPh>
    <rPh sb="15" eb="17">
      <t>ネンド</t>
    </rPh>
    <rPh sb="18" eb="20">
      <t>チョッキン</t>
    </rPh>
    <rPh sb="21" eb="23">
      <t>ネンド</t>
    </rPh>
    <rPh sb="24" eb="26">
      <t>ジョウキョウ</t>
    </rPh>
    <rPh sb="30" eb="32">
      <t>キサイ</t>
    </rPh>
    <phoneticPr fontId="2"/>
  </si>
  <si>
    <t>認定申請の日の属する事業年度の直近３年度の状況について記載してください。</t>
  </si>
  <si>
    <t>ここでいう「正社員」とは、直接雇用であり、期間の定めがなく、社内の他の雇用形態の労働者（役員を除く）に比べて高い責任を負いながら業務に従事する労働者をいいます。</t>
    <rPh sb="6" eb="9">
      <t>セイシャイン</t>
    </rPh>
    <phoneticPr fontId="2"/>
  </si>
  <si>
    <t>３　  ここでいう「正社員」とは、直接雇用であり、期間の定めがなく、社内の他の雇用形態の労働者（役員を除く）に比べて</t>
    <rPh sb="10" eb="13">
      <t>セイシャイン</t>
    </rPh>
    <phoneticPr fontId="2"/>
  </si>
  <si>
    <t>「正社員」には短時間正社員を含むものとし、派遣業務に従事する者は含みません。</t>
    <rPh sb="1" eb="4">
      <t>セイシャイン</t>
    </rPh>
    <rPh sb="7" eb="10">
      <t>タンジカン</t>
    </rPh>
    <rPh sb="10" eb="13">
      <t>セイシャイン</t>
    </rPh>
    <rPh sb="14" eb="15">
      <t>フク</t>
    </rPh>
    <rPh sb="21" eb="23">
      <t>ハケン</t>
    </rPh>
    <rPh sb="23" eb="25">
      <t>ギョウム</t>
    </rPh>
    <rPh sb="26" eb="28">
      <t>ジュウジ</t>
    </rPh>
    <rPh sb="30" eb="31">
      <t>モノ</t>
    </rPh>
    <rPh sb="32" eb="33">
      <t>フク</t>
    </rPh>
    <phoneticPr fontId="2"/>
  </si>
  <si>
    <t>４ 　「在籍状況」の欄については、事業年度の直近３年度において当該労働者が在籍していれば「在籍」、離職していれば「離職」、</t>
    <rPh sb="4" eb="6">
      <t>ザイセキ</t>
    </rPh>
    <rPh sb="6" eb="8">
      <t>ジョウキョウ</t>
    </rPh>
    <rPh sb="10" eb="11">
      <t>ラン</t>
    </rPh>
    <rPh sb="17" eb="19">
      <t>ジギョウ</t>
    </rPh>
    <rPh sb="19" eb="21">
      <t>ネンド</t>
    </rPh>
    <rPh sb="22" eb="24">
      <t>チョッキン</t>
    </rPh>
    <rPh sb="25" eb="27">
      <t>ネンド</t>
    </rPh>
    <rPh sb="31" eb="33">
      <t>トウガイ</t>
    </rPh>
    <rPh sb="33" eb="36">
      <t>ロウドウシャ</t>
    </rPh>
    <rPh sb="37" eb="39">
      <t>ザイセキ</t>
    </rPh>
    <rPh sb="45" eb="47">
      <t>ザイセキ</t>
    </rPh>
    <rPh sb="49" eb="51">
      <t>リショク</t>
    </rPh>
    <phoneticPr fontId="2"/>
  </si>
  <si>
    <t>「在籍状況」の欄については、事業年度の直近３年度において当該労働者が在籍していれば「在籍」、離職していれば「離職」、死亡や在籍出向等により雇用保険被保険者資格を喪失している場合は「その他」と記載してください。「その他」とした場合には、「『その他』の理由」の欄に資格喪失理由を記載してください。</t>
    <rPh sb="1" eb="3">
      <t>ザイセキ</t>
    </rPh>
    <rPh sb="3" eb="5">
      <t>ジョウキョウ</t>
    </rPh>
    <rPh sb="7" eb="8">
      <t>ラン</t>
    </rPh>
    <rPh sb="14" eb="16">
      <t>ジギョウ</t>
    </rPh>
    <rPh sb="16" eb="18">
      <t>ネンド</t>
    </rPh>
    <rPh sb="19" eb="21">
      <t>チョッキン</t>
    </rPh>
    <rPh sb="22" eb="24">
      <t>ネンド</t>
    </rPh>
    <rPh sb="28" eb="30">
      <t>トウガイ</t>
    </rPh>
    <rPh sb="30" eb="33">
      <t>ロウドウシャ</t>
    </rPh>
    <rPh sb="34" eb="36">
      <t>ザイセキ</t>
    </rPh>
    <rPh sb="42" eb="44">
      <t>ザイセキ</t>
    </rPh>
    <rPh sb="46" eb="48">
      <t>リショク</t>
    </rPh>
    <phoneticPr fontId="2"/>
  </si>
  <si>
    <t>なお、「その他」の者は離職者数には含みません。</t>
    <phoneticPr fontId="4"/>
  </si>
  <si>
    <t>５  　採用者数欄が３人または４人で離職者数欄が１人以下の場合、離職率の記載は不要です。</t>
    <rPh sb="4" eb="7">
      <t>サイヨウシャ</t>
    </rPh>
    <rPh sb="7" eb="8">
      <t>スウ</t>
    </rPh>
    <rPh sb="8" eb="9">
      <t>ラン</t>
    </rPh>
    <rPh sb="11" eb="12">
      <t>ニン</t>
    </rPh>
    <rPh sb="16" eb="17">
      <t>ニン</t>
    </rPh>
    <rPh sb="18" eb="21">
      <t>リショクシャ</t>
    </rPh>
    <rPh sb="21" eb="22">
      <t>スウ</t>
    </rPh>
    <rPh sb="22" eb="23">
      <t>ラン</t>
    </rPh>
    <rPh sb="25" eb="26">
      <t>ニン</t>
    </rPh>
    <rPh sb="26" eb="28">
      <t>イカ</t>
    </rPh>
    <rPh sb="29" eb="31">
      <t>バアイ</t>
    </rPh>
    <rPh sb="32" eb="35">
      <t>リショクリツ</t>
    </rPh>
    <rPh sb="36" eb="38">
      <t>キサイ</t>
    </rPh>
    <rPh sb="39" eb="41">
      <t>フヨウ</t>
    </rPh>
    <phoneticPr fontId="2"/>
  </si>
  <si>
    <t>採用者数欄が３人または４人で離職者数欄が１人以下の場合、離職率の記載は不要です。</t>
    <rPh sb="0" eb="3">
      <t>サイヨウシャ</t>
    </rPh>
    <rPh sb="3" eb="4">
      <t>スウ</t>
    </rPh>
    <rPh sb="4" eb="5">
      <t>ラン</t>
    </rPh>
    <rPh sb="7" eb="8">
      <t>ニン</t>
    </rPh>
    <rPh sb="12" eb="13">
      <t>ニン</t>
    </rPh>
    <rPh sb="14" eb="17">
      <t>リショクシャ</t>
    </rPh>
    <rPh sb="17" eb="18">
      <t>スウ</t>
    </rPh>
    <rPh sb="18" eb="19">
      <t>ラン</t>
    </rPh>
    <rPh sb="21" eb="22">
      <t>ニン</t>
    </rPh>
    <rPh sb="22" eb="24">
      <t>イカ</t>
    </rPh>
    <rPh sb="25" eb="27">
      <t>バアイ</t>
    </rPh>
    <rPh sb="28" eb="31">
      <t>リショクリツ</t>
    </rPh>
    <rPh sb="32" eb="34">
      <t>キサイ</t>
    </rPh>
    <rPh sb="35" eb="37">
      <t>フヨウ</t>
    </rPh>
    <phoneticPr fontId="2"/>
  </si>
  <si>
    <t>「離職率」の欄は、小数点第２位以下を切り捨てて記載してください。</t>
    <rPh sb="1" eb="4">
      <t>リショクリツ</t>
    </rPh>
    <rPh sb="6" eb="7">
      <t>ラン</t>
    </rPh>
    <rPh sb="9" eb="12">
      <t>ショウスウテン</t>
    </rPh>
    <rPh sb="12" eb="13">
      <t>ダイ</t>
    </rPh>
    <rPh sb="14" eb="15">
      <t>イ</t>
    </rPh>
    <rPh sb="15" eb="17">
      <t>イカ</t>
    </rPh>
    <rPh sb="18" eb="19">
      <t>キ</t>
    </rPh>
    <rPh sb="20" eb="21">
      <t>ス</t>
    </rPh>
    <rPh sb="23" eb="25">
      <t>キサイ</t>
    </rPh>
    <phoneticPr fontId="2"/>
  </si>
  <si>
    <t>６ 　「離職率」の欄は、小数点第２位以下を切り捨てて記載してください。</t>
    <rPh sb="4" eb="7">
      <t>リショクリツ</t>
    </rPh>
    <rPh sb="9" eb="10">
      <t>ラン</t>
    </rPh>
    <rPh sb="12" eb="15">
      <t>ショウスウテン</t>
    </rPh>
    <rPh sb="15" eb="16">
      <t>ダイ</t>
    </rPh>
    <rPh sb="17" eb="18">
      <t>イ</t>
    </rPh>
    <rPh sb="18" eb="20">
      <t>イカ</t>
    </rPh>
    <rPh sb="21" eb="22">
      <t>キ</t>
    </rPh>
    <rPh sb="23" eb="24">
      <t>ス</t>
    </rPh>
    <rPh sb="26" eb="28">
      <t>キサイ</t>
    </rPh>
    <phoneticPr fontId="2"/>
  </si>
  <si>
    <t>本様式に記載する内容が含まれていれば、任意の様式で作成しても差し支えありません。</t>
    <phoneticPr fontId="4"/>
  </si>
  <si>
    <t>７  　本様式に記載する内容が含まれていれば、任意の様式で作成しても差し支えありません。</t>
    <rPh sb="4" eb="5">
      <t>ホン</t>
    </rPh>
    <rPh sb="5" eb="7">
      <t>ヨウシキ</t>
    </rPh>
    <rPh sb="8" eb="10">
      <t>キサイ</t>
    </rPh>
    <rPh sb="12" eb="14">
      <t>ナイヨウ</t>
    </rPh>
    <rPh sb="15" eb="16">
      <t>ガン</t>
    </rPh>
    <rPh sb="23" eb="25">
      <t>ニンイ</t>
    </rPh>
    <rPh sb="26" eb="28">
      <t>ヨウシキ</t>
    </rPh>
    <rPh sb="29" eb="31">
      <t>サクセイ</t>
    </rPh>
    <rPh sb="34" eb="35">
      <t>サ</t>
    </rPh>
    <rPh sb="36" eb="37">
      <t>ツカ</t>
    </rPh>
    <phoneticPr fontId="2"/>
  </si>
  <si>
    <r>
      <rPr>
        <sz val="8"/>
        <color rgb="FF000000"/>
        <rFont val="ＭＳ ゴシック"/>
        <family val="3"/>
        <charset val="128"/>
      </rPr>
      <t>２　記載にあたっては、１．＜月平均所定外労働時間＞に正社員ごとの所定外労働時間の状況を記載してください。</t>
    </r>
    <r>
      <rPr>
        <sz val="8"/>
        <rFont val="ＭＳ ゴシック"/>
        <family val="3"/>
        <charset val="128"/>
      </rPr>
      <t>また、月平均所定外労働時間欄が60時間以上の者が</t>
    </r>
    <phoneticPr fontId="36"/>
  </si>
  <si>
    <r>
      <rPr>
        <sz val="8"/>
        <color rgb="FF000000"/>
        <rFont val="ＭＳ ゴシック"/>
        <family val="3"/>
        <charset val="128"/>
      </rPr>
      <t>　</t>
    </r>
    <r>
      <rPr>
        <sz val="8"/>
        <rFont val="ＭＳ ゴシック"/>
        <family val="3"/>
        <charset val="128"/>
      </rPr>
      <t>いる</t>
    </r>
    <r>
      <rPr>
        <sz val="8"/>
        <color rgb="FF000000"/>
        <rFont val="ＭＳ ゴシック"/>
        <family val="3"/>
        <charset val="128"/>
      </rPr>
      <t>場合、２〈月平均所定外労働時間60時間以上の労働者の法定外労働時間〉にその者の法定外労働時間の状況を記載してください。</t>
    </r>
    <phoneticPr fontId="36"/>
  </si>
  <si>
    <r>
      <t>６　</t>
    </r>
    <r>
      <rPr>
        <sz val="8"/>
        <rFont val="ＭＳ ゴシック"/>
        <family val="3"/>
        <charset val="128"/>
      </rPr>
      <t>「</t>
    </r>
    <r>
      <rPr>
        <sz val="8"/>
        <color theme="1"/>
        <rFont val="ＭＳ ゴシック"/>
        <family val="3"/>
        <charset val="128"/>
      </rPr>
      <t>労働者数</t>
    </r>
    <r>
      <rPr>
        <sz val="8"/>
        <rFont val="ＭＳ ゴシック"/>
        <family val="3"/>
        <charset val="128"/>
      </rPr>
      <t>」の欄</t>
    </r>
    <r>
      <rPr>
        <sz val="8"/>
        <color theme="1"/>
        <rFont val="ＭＳ ゴシック"/>
        <family val="3"/>
        <charset val="128"/>
      </rPr>
      <t>は、歴月で記載する場合は各月の1日時点、賃金締切日で記載する場合は各月の賃金算定期間の初日時点で正社員として雇用している労働者数を</t>
    </r>
    <rPh sb="3" eb="6">
      <t>ロウドウシャ</t>
    </rPh>
    <rPh sb="6" eb="7">
      <t>スウ</t>
    </rPh>
    <rPh sb="9" eb="10">
      <t>ラン</t>
    </rPh>
    <rPh sb="12" eb="13">
      <t>レキ</t>
    </rPh>
    <rPh sb="13" eb="14">
      <t>ゲツ</t>
    </rPh>
    <rPh sb="15" eb="17">
      <t>キサイ</t>
    </rPh>
    <rPh sb="19" eb="21">
      <t>バアイ</t>
    </rPh>
    <rPh sb="22" eb="24">
      <t>カクツキ</t>
    </rPh>
    <rPh sb="26" eb="27">
      <t>ニチ</t>
    </rPh>
    <rPh sb="27" eb="29">
      <t>ジテン</t>
    </rPh>
    <rPh sb="30" eb="32">
      <t>チンギン</t>
    </rPh>
    <rPh sb="32" eb="33">
      <t>シ</t>
    </rPh>
    <rPh sb="33" eb="34">
      <t>キ</t>
    </rPh>
    <rPh sb="34" eb="35">
      <t>ビ</t>
    </rPh>
    <rPh sb="36" eb="38">
      <t>キサイ</t>
    </rPh>
    <rPh sb="40" eb="42">
      <t>バアイ</t>
    </rPh>
    <rPh sb="43" eb="45">
      <t>カクツキ</t>
    </rPh>
    <rPh sb="46" eb="48">
      <t>チンギン</t>
    </rPh>
    <rPh sb="48" eb="50">
      <t>サンテイ</t>
    </rPh>
    <rPh sb="50" eb="52">
      <t>キカン</t>
    </rPh>
    <rPh sb="53" eb="55">
      <t>ショニチ</t>
    </rPh>
    <rPh sb="55" eb="57">
      <t>ジテン</t>
    </rPh>
    <rPh sb="58" eb="61">
      <t>セイシャイン</t>
    </rPh>
    <phoneticPr fontId="36"/>
  </si>
  <si>
    <r>
      <t>　　</t>
    </r>
    <r>
      <rPr>
        <sz val="8"/>
        <rFont val="ＭＳ ゴシック"/>
        <family val="3"/>
        <charset val="128"/>
      </rPr>
      <t>「</t>
    </r>
    <r>
      <rPr>
        <sz val="8"/>
        <color theme="1"/>
        <rFont val="ＭＳ ゴシック"/>
        <family val="3"/>
        <charset val="128"/>
      </rPr>
      <t>労働者数計</t>
    </r>
    <r>
      <rPr>
        <sz val="8"/>
        <rFont val="ＭＳ ゴシック"/>
        <family val="3"/>
        <charset val="128"/>
      </rPr>
      <t>」の欄</t>
    </r>
    <r>
      <rPr>
        <sz val="8"/>
        <color theme="1"/>
        <rFont val="ＭＳ ゴシック"/>
        <family val="3"/>
        <charset val="128"/>
      </rPr>
      <t>は、各月毎の労働者数計を合計した数(延べ人数)を記載してください。</t>
    </r>
    <rPh sb="3" eb="6">
      <t>ロウドウシャ</t>
    </rPh>
    <rPh sb="6" eb="7">
      <t>スウ</t>
    </rPh>
    <rPh sb="7" eb="8">
      <t>ケイ</t>
    </rPh>
    <rPh sb="10" eb="11">
      <t>ラン</t>
    </rPh>
    <rPh sb="13" eb="15">
      <t>カクツキ</t>
    </rPh>
    <rPh sb="15" eb="16">
      <t>ゴト</t>
    </rPh>
    <rPh sb="17" eb="20">
      <t>ロウドウシャ</t>
    </rPh>
    <rPh sb="20" eb="22">
      <t>スウケイ</t>
    </rPh>
    <rPh sb="23" eb="25">
      <t>ゴウケイ</t>
    </rPh>
    <rPh sb="29" eb="30">
      <t>ノ</t>
    </rPh>
    <rPh sb="31" eb="33">
      <t>ニンズウ</t>
    </rPh>
    <phoneticPr fontId="36"/>
  </si>
  <si>
    <t>７　労働時間については、それぞれ時間数を記載してください（１時間30分の場合は1.5と記載し、小数点第２位以下を切り捨て。）。</t>
  </si>
  <si>
    <t>12　提出に当たっては、正社員の所定外労働時間が分かる賃金台帳等の写しをすべて提出してください。２．＜月平均所定外労働時間60時間以上の労働者の法定外労働時間＞</t>
    <rPh sb="3" eb="5">
      <t>テイシュツ</t>
    </rPh>
    <rPh sb="6" eb="7">
      <t>ア</t>
    </rPh>
    <rPh sb="12" eb="15">
      <t>セイシャイン</t>
    </rPh>
    <rPh sb="16" eb="19">
      <t>ショテイガイ</t>
    </rPh>
    <rPh sb="19" eb="21">
      <t>ロウドウ</t>
    </rPh>
    <rPh sb="21" eb="23">
      <t>ジカン</t>
    </rPh>
    <rPh sb="24" eb="25">
      <t>ワ</t>
    </rPh>
    <rPh sb="27" eb="29">
      <t>チンギン</t>
    </rPh>
    <rPh sb="29" eb="31">
      <t>ダイチョウ</t>
    </rPh>
    <rPh sb="31" eb="32">
      <t>トウ</t>
    </rPh>
    <rPh sb="33" eb="34">
      <t>ウツ</t>
    </rPh>
    <rPh sb="39" eb="41">
      <t>テイシュツ</t>
    </rPh>
    <phoneticPr fontId="36"/>
  </si>
  <si>
    <t>２　ここでいう「正社員」とは、直接雇用であり、期間の定めがなく、社内の他の雇用形態の労働者（役員を除く）に比べて高い責任を負いなが</t>
    <rPh sb="8" eb="11">
      <t>セイシャイン</t>
    </rPh>
    <phoneticPr fontId="36"/>
  </si>
  <si>
    <t xml:space="preserve">  　産前産後休業、育児休業等で労働実績が無かった者及び申請前事業年度に有給休暇を付与されていない者は除きます。</t>
    <phoneticPr fontId="36"/>
  </si>
  <si>
    <t>　　また、申請前事業年度に初めて有給休暇を付与された者についても算定対象から除いて差し支えありません。</t>
    <phoneticPr fontId="36"/>
  </si>
  <si>
    <t xml:space="preserve">  　加えて、一部の期間において労働実績がある産前産後休業・育児休業等の取得者も算定対象から除いて差し支えありません。  </t>
    <phoneticPr fontId="36"/>
  </si>
  <si>
    <t>３　氏名欄には、前事業年度に「正社員」として雇用されていた労働者の氏名を記載してください。</t>
    <rPh sb="2" eb="4">
      <t>シメイ</t>
    </rPh>
    <rPh sb="4" eb="5">
      <t>ラン</t>
    </rPh>
    <rPh sb="8" eb="11">
      <t>ゼンジギョウ</t>
    </rPh>
    <rPh sb="11" eb="13">
      <t>ネンド</t>
    </rPh>
    <rPh sb="15" eb="18">
      <t>セイシャイン</t>
    </rPh>
    <rPh sb="22" eb="24">
      <t>コヨウ</t>
    </rPh>
    <rPh sb="29" eb="32">
      <t>ロウドウシャ</t>
    </rPh>
    <rPh sb="33" eb="35">
      <t>シメイ</t>
    </rPh>
    <rPh sb="36" eb="38">
      <t>キサイ</t>
    </rPh>
    <phoneticPr fontId="36"/>
  </si>
  <si>
    <t>４　歴月、賃金締切日のいずれで記載してもかまいません。賃金締切日で記載する場合、申請前事業年度末日の属する賃金算定期間の賃金締切日</t>
    <rPh sb="2" eb="3">
      <t>レキ</t>
    </rPh>
    <rPh sb="3" eb="4">
      <t>ゲツ</t>
    </rPh>
    <rPh sb="5" eb="7">
      <t>チンギン</t>
    </rPh>
    <rPh sb="7" eb="8">
      <t>シ</t>
    </rPh>
    <rPh sb="8" eb="9">
      <t>キ</t>
    </rPh>
    <rPh sb="9" eb="10">
      <t>ビ</t>
    </rPh>
    <rPh sb="15" eb="17">
      <t>キサイ</t>
    </rPh>
    <rPh sb="27" eb="29">
      <t>チンギン</t>
    </rPh>
    <rPh sb="29" eb="31">
      <t>シメキリ</t>
    </rPh>
    <rPh sb="31" eb="32">
      <t>ビ</t>
    </rPh>
    <rPh sb="33" eb="35">
      <t>キサイ</t>
    </rPh>
    <rPh sb="37" eb="39">
      <t>バアイ</t>
    </rPh>
    <rPh sb="40" eb="43">
      <t>シンセイマエ</t>
    </rPh>
    <rPh sb="43" eb="45">
      <t>ジギョウ</t>
    </rPh>
    <rPh sb="45" eb="47">
      <t>ネンド</t>
    </rPh>
    <rPh sb="47" eb="49">
      <t>マツジツ</t>
    </rPh>
    <rPh sb="50" eb="51">
      <t>ゾク</t>
    </rPh>
    <rPh sb="53" eb="55">
      <t>チンギン</t>
    </rPh>
    <rPh sb="55" eb="57">
      <t>サンテイ</t>
    </rPh>
    <rPh sb="57" eb="59">
      <t>キカン</t>
    </rPh>
    <rPh sb="60" eb="62">
      <t>チンギン</t>
    </rPh>
    <rPh sb="62" eb="65">
      <t>シメキリビ</t>
    </rPh>
    <phoneticPr fontId="36"/>
  </si>
  <si>
    <t>５　有給休暇取得日数は、前事業年度に実際に取得した日数をいい、有給休暇付与日数には、前事業年度からの繰越し日数は含みません。</t>
    <rPh sb="2" eb="4">
      <t>ユウキュウ</t>
    </rPh>
    <rPh sb="4" eb="6">
      <t>キュウカ</t>
    </rPh>
    <rPh sb="6" eb="8">
      <t>シュトク</t>
    </rPh>
    <rPh sb="8" eb="10">
      <t>ニッスウ</t>
    </rPh>
    <rPh sb="12" eb="13">
      <t>マエ</t>
    </rPh>
    <rPh sb="13" eb="15">
      <t>ジギョウ</t>
    </rPh>
    <rPh sb="15" eb="17">
      <t>ネンド</t>
    </rPh>
    <rPh sb="18" eb="20">
      <t>ジッサイ</t>
    </rPh>
    <rPh sb="21" eb="23">
      <t>シュトク</t>
    </rPh>
    <rPh sb="25" eb="27">
      <t>ニッスウ</t>
    </rPh>
    <rPh sb="31" eb="33">
      <t>ユウキュウ</t>
    </rPh>
    <rPh sb="33" eb="35">
      <t>キュウカ</t>
    </rPh>
    <rPh sb="35" eb="37">
      <t>フヨ</t>
    </rPh>
    <rPh sb="37" eb="39">
      <t>ニッスウ</t>
    </rPh>
    <rPh sb="42" eb="45">
      <t>ゼンジギョウ</t>
    </rPh>
    <rPh sb="45" eb="47">
      <t>ネンド</t>
    </rPh>
    <rPh sb="50" eb="52">
      <t>クリコ</t>
    </rPh>
    <rPh sb="53" eb="55">
      <t>ニッスウ</t>
    </rPh>
    <phoneticPr fontId="36"/>
  </si>
  <si>
    <t>６　「(1)前事業年度の有給休暇取得日数」の欄の実績のみで認定基準を満たす場合、「(3)前事業年度の有給休暇に準ずる休暇取得日数」の欄の</t>
    <rPh sb="6" eb="7">
      <t>ゼン</t>
    </rPh>
    <rPh sb="7" eb="9">
      <t>ジギョウ</t>
    </rPh>
    <rPh sb="9" eb="11">
      <t>ネンド</t>
    </rPh>
    <rPh sb="12" eb="14">
      <t>ユウキュウ</t>
    </rPh>
    <rPh sb="14" eb="16">
      <t>キュウカ</t>
    </rPh>
    <rPh sb="16" eb="18">
      <t>シュトク</t>
    </rPh>
    <rPh sb="18" eb="19">
      <t>ニチ</t>
    </rPh>
    <rPh sb="19" eb="20">
      <t>カズ</t>
    </rPh>
    <rPh sb="22" eb="23">
      <t>ラン</t>
    </rPh>
    <rPh sb="24" eb="26">
      <t>ジッセキ</t>
    </rPh>
    <rPh sb="29" eb="31">
      <t>ニンテイ</t>
    </rPh>
    <rPh sb="31" eb="33">
      <t>キジュン</t>
    </rPh>
    <rPh sb="34" eb="35">
      <t>ミ</t>
    </rPh>
    <rPh sb="37" eb="39">
      <t>バアイ</t>
    </rPh>
    <rPh sb="44" eb="45">
      <t>ゼン</t>
    </rPh>
    <rPh sb="45" eb="47">
      <t>ジギョウ</t>
    </rPh>
    <rPh sb="47" eb="49">
      <t>ネンド</t>
    </rPh>
    <rPh sb="50" eb="52">
      <t>ユウキュウ</t>
    </rPh>
    <rPh sb="52" eb="54">
      <t>キュウカ</t>
    </rPh>
    <rPh sb="55" eb="56">
      <t>ジュン</t>
    </rPh>
    <rPh sb="58" eb="60">
      <t>キュウカ</t>
    </rPh>
    <rPh sb="60" eb="62">
      <t>シュトク</t>
    </rPh>
    <rPh sb="62" eb="64">
      <t>ニッスウ</t>
    </rPh>
    <rPh sb="66" eb="67">
      <t>ラン</t>
    </rPh>
    <phoneticPr fontId="36"/>
  </si>
  <si>
    <t>７　有給休暇に準ずる休暇とは、所定労働日でありながら、労働者が申請することにより使用者の指揮・命令の下に労働を提供する義務が免除さ</t>
    <phoneticPr fontId="36"/>
  </si>
  <si>
    <t>８　備考欄には、当該労働者についての有給休暇に関する特記事項（○月○日付入社等）があれば記載してください。</t>
    <rPh sb="2" eb="4">
      <t>ビコウ</t>
    </rPh>
    <rPh sb="4" eb="5">
      <t>ラン</t>
    </rPh>
    <rPh sb="18" eb="20">
      <t>ユウキュウ</t>
    </rPh>
    <rPh sb="20" eb="22">
      <t>キュウカ</t>
    </rPh>
    <rPh sb="32" eb="33">
      <t>ガツ</t>
    </rPh>
    <rPh sb="34" eb="35">
      <t>ニチ</t>
    </rPh>
    <rPh sb="35" eb="36">
      <t>ツ</t>
    </rPh>
    <rPh sb="36" eb="38">
      <t>ニュウシャ</t>
    </rPh>
    <rPh sb="38" eb="39">
      <t>トウ</t>
    </rPh>
    <phoneticPr fontId="36"/>
  </si>
  <si>
    <t>９　　「年平均取得率」の欄は、小数点第２位以下を切り捨てて記載してください。</t>
    <rPh sb="4" eb="5">
      <t>ネン</t>
    </rPh>
    <rPh sb="5" eb="7">
      <t>ヘイキン</t>
    </rPh>
    <rPh sb="7" eb="10">
      <t>シュトクリツ</t>
    </rPh>
    <rPh sb="12" eb="13">
      <t>ラン</t>
    </rPh>
    <rPh sb="15" eb="18">
      <t>ショウスウテン</t>
    </rPh>
    <rPh sb="18" eb="19">
      <t>ダイ</t>
    </rPh>
    <rPh sb="20" eb="23">
      <t>イイカ</t>
    </rPh>
    <rPh sb="24" eb="25">
      <t>キ</t>
    </rPh>
    <rPh sb="26" eb="27">
      <t>ス</t>
    </rPh>
    <rPh sb="29" eb="31">
      <t>キサイ</t>
    </rPh>
    <phoneticPr fontId="36"/>
  </si>
  <si>
    <t>認定申請の日の属する事業年度の前事業年度の状況について記載してください。</t>
    <rPh sb="0" eb="2">
      <t>ニンテイ</t>
    </rPh>
    <rPh sb="2" eb="4">
      <t>シンセイ</t>
    </rPh>
    <rPh sb="5" eb="6">
      <t>ヒ</t>
    </rPh>
    <rPh sb="7" eb="8">
      <t>ゾク</t>
    </rPh>
    <rPh sb="10" eb="12">
      <t>ジギョウ</t>
    </rPh>
    <rPh sb="12" eb="14">
      <t>ネンド</t>
    </rPh>
    <rPh sb="15" eb="16">
      <t>マエ</t>
    </rPh>
    <rPh sb="16" eb="18">
      <t>ジギョウ</t>
    </rPh>
    <rPh sb="18" eb="19">
      <t>ネン</t>
    </rPh>
    <rPh sb="19" eb="20">
      <t>ド</t>
    </rPh>
    <rPh sb="21" eb="23">
      <t>ジョウキョウ</t>
    </rPh>
    <rPh sb="27" eb="29">
      <t>キサイ</t>
    </rPh>
    <phoneticPr fontId="36"/>
  </si>
  <si>
    <t>ここでいう「正社員」とは、直接雇用であり、期間の定めがなく、社内の他の雇用形態の労働者（役員を除く）に比べて高い責任を負いながら業務に従事する労働者をいいます。「正社員」には短時間正社員を含むものとし、派遣業務に従事する者は含みません。</t>
    <rPh sb="6" eb="9">
      <t>セイシャイン</t>
    </rPh>
    <phoneticPr fontId="36"/>
  </si>
  <si>
    <t>産前産後休業、育児休業等で労働実績が無かった者及び申請前事業年度に有給休暇を付与されていない者は除きます。</t>
    <phoneticPr fontId="36"/>
  </si>
  <si>
    <t>氏名欄には、前事業年度に「正社員」として雇用されていた労働者の氏名を記載してください。</t>
    <rPh sb="0" eb="2">
      <t>シメイ</t>
    </rPh>
    <rPh sb="2" eb="3">
      <t>ラン</t>
    </rPh>
    <rPh sb="6" eb="9">
      <t>ゼンジギョウ</t>
    </rPh>
    <rPh sb="9" eb="11">
      <t>ネンド</t>
    </rPh>
    <rPh sb="13" eb="16">
      <t>セイシャイン</t>
    </rPh>
    <rPh sb="20" eb="22">
      <t>コヨウ</t>
    </rPh>
    <rPh sb="27" eb="30">
      <t>ロウドウシャ</t>
    </rPh>
    <rPh sb="31" eb="33">
      <t>シメイ</t>
    </rPh>
    <rPh sb="34" eb="36">
      <t>キサイ</t>
    </rPh>
    <phoneticPr fontId="36"/>
  </si>
  <si>
    <t>歴月、賃金締切日のいずれで記載してもかまいません。賃金締切日で記載する場合、申請前事業年度末日の属する賃金算定期間の賃金締切日から遡って１年間の状況について記載してください。</t>
    <rPh sb="0" eb="1">
      <t>レキ</t>
    </rPh>
    <rPh sb="1" eb="2">
      <t>ゲツ</t>
    </rPh>
    <rPh sb="3" eb="5">
      <t>チンギン</t>
    </rPh>
    <rPh sb="5" eb="6">
      <t>シ</t>
    </rPh>
    <rPh sb="6" eb="7">
      <t>キ</t>
    </rPh>
    <rPh sb="7" eb="8">
      <t>ビ</t>
    </rPh>
    <rPh sb="13" eb="15">
      <t>キサイ</t>
    </rPh>
    <rPh sb="25" eb="27">
      <t>チンギン</t>
    </rPh>
    <rPh sb="27" eb="29">
      <t>シメキリ</t>
    </rPh>
    <rPh sb="29" eb="30">
      <t>ビ</t>
    </rPh>
    <rPh sb="31" eb="33">
      <t>キサイ</t>
    </rPh>
    <rPh sb="35" eb="37">
      <t>バアイ</t>
    </rPh>
    <rPh sb="38" eb="41">
      <t>シンセイマエ</t>
    </rPh>
    <rPh sb="41" eb="43">
      <t>ジギョウ</t>
    </rPh>
    <rPh sb="43" eb="45">
      <t>ネンド</t>
    </rPh>
    <rPh sb="45" eb="47">
      <t>マツジツ</t>
    </rPh>
    <rPh sb="48" eb="49">
      <t>ゾク</t>
    </rPh>
    <rPh sb="51" eb="53">
      <t>チンギン</t>
    </rPh>
    <rPh sb="53" eb="55">
      <t>サンテイ</t>
    </rPh>
    <rPh sb="55" eb="57">
      <t>キカン</t>
    </rPh>
    <rPh sb="58" eb="60">
      <t>チンギン</t>
    </rPh>
    <rPh sb="60" eb="63">
      <t>シメキリビ</t>
    </rPh>
    <phoneticPr fontId="36"/>
  </si>
  <si>
    <t>有給休暇取得日数は、前事業年度に実際に取得した日数をいい、有給休暇付与日数には、前事業年度からの繰越し日数は含みません。</t>
    <rPh sb="0" eb="2">
      <t>ユウキュウ</t>
    </rPh>
    <rPh sb="2" eb="4">
      <t>キュウカ</t>
    </rPh>
    <rPh sb="4" eb="6">
      <t>シュトク</t>
    </rPh>
    <rPh sb="6" eb="8">
      <t>ニッスウ</t>
    </rPh>
    <rPh sb="10" eb="11">
      <t>マエ</t>
    </rPh>
    <rPh sb="11" eb="13">
      <t>ジギョウ</t>
    </rPh>
    <rPh sb="13" eb="15">
      <t>ネンド</t>
    </rPh>
    <rPh sb="16" eb="18">
      <t>ジッサイ</t>
    </rPh>
    <rPh sb="19" eb="21">
      <t>シュトク</t>
    </rPh>
    <rPh sb="23" eb="25">
      <t>ニッスウ</t>
    </rPh>
    <rPh sb="29" eb="31">
      <t>ユウキュウ</t>
    </rPh>
    <rPh sb="31" eb="33">
      <t>キュウカ</t>
    </rPh>
    <rPh sb="33" eb="35">
      <t>フヨ</t>
    </rPh>
    <rPh sb="35" eb="37">
      <t>ニッスウ</t>
    </rPh>
    <rPh sb="40" eb="43">
      <t>ゼンジギョウ</t>
    </rPh>
    <rPh sb="43" eb="45">
      <t>ネンド</t>
    </rPh>
    <rPh sb="48" eb="50">
      <t>クリコ</t>
    </rPh>
    <rPh sb="51" eb="53">
      <t>ニッスウ</t>
    </rPh>
    <phoneticPr fontId="36"/>
  </si>
  <si>
    <t>「(1)前事業年度の有給休暇取得日数」の欄の実績のみで認定基準を満たす場合、「(3)前事業年度の有給休暇に準ずる休暇取得日数」の欄の記載は不要です。
「(3)前事業年度の有給休暇に準ずる休暇取得日数」の欄に記載する場合は、２．についても記載するとともに、休暇の内容が分かる就業規則等の写しを提出してください。</t>
    <rPh sb="4" eb="5">
      <t>ゼン</t>
    </rPh>
    <rPh sb="5" eb="7">
      <t>ジギョウ</t>
    </rPh>
    <rPh sb="7" eb="9">
      <t>ネンド</t>
    </rPh>
    <rPh sb="10" eb="12">
      <t>ユウキュウ</t>
    </rPh>
    <rPh sb="12" eb="14">
      <t>キュウカ</t>
    </rPh>
    <rPh sb="14" eb="16">
      <t>シュトク</t>
    </rPh>
    <rPh sb="16" eb="17">
      <t>ニチ</t>
    </rPh>
    <rPh sb="17" eb="18">
      <t>カズ</t>
    </rPh>
    <rPh sb="20" eb="21">
      <t>ラン</t>
    </rPh>
    <rPh sb="22" eb="24">
      <t>ジッセキ</t>
    </rPh>
    <rPh sb="27" eb="29">
      <t>ニンテイ</t>
    </rPh>
    <rPh sb="29" eb="31">
      <t>キジュン</t>
    </rPh>
    <rPh sb="32" eb="33">
      <t>ミ</t>
    </rPh>
    <rPh sb="35" eb="37">
      <t>バアイ</t>
    </rPh>
    <rPh sb="42" eb="43">
      <t>ゼン</t>
    </rPh>
    <rPh sb="43" eb="45">
      <t>ジギョウ</t>
    </rPh>
    <rPh sb="45" eb="47">
      <t>ネンド</t>
    </rPh>
    <rPh sb="48" eb="50">
      <t>ユウキュウ</t>
    </rPh>
    <rPh sb="50" eb="52">
      <t>キュウカ</t>
    </rPh>
    <rPh sb="53" eb="54">
      <t>ジュン</t>
    </rPh>
    <rPh sb="56" eb="58">
      <t>キュウカ</t>
    </rPh>
    <rPh sb="58" eb="60">
      <t>シュトク</t>
    </rPh>
    <rPh sb="60" eb="62">
      <t>ニッスウ</t>
    </rPh>
    <rPh sb="64" eb="65">
      <t>ラン</t>
    </rPh>
    <phoneticPr fontId="36"/>
  </si>
  <si>
    <t>有給休暇に準ずる休暇とは、所定労働日でありながら、労働者が申請することにより使用者の指揮・命令の下に労働を提供する義務が免除され、この日分も給与が支給される（給与が控除されない。）ものであって、就業規則又は労働協約に規定され、かつ、毎年、正社員全員に付与されるものであるものをいいます(有給休暇に準ずる休暇の日数は、労働者１人当たり５日を上限とします。)。</t>
    <phoneticPr fontId="36"/>
  </si>
  <si>
    <t>備考欄には、当該労働者についての有給休暇に関する特記事項（○月○日付入社等）があれば記載してください。</t>
    <rPh sb="0" eb="2">
      <t>ビコウ</t>
    </rPh>
    <rPh sb="2" eb="3">
      <t>ラン</t>
    </rPh>
    <rPh sb="16" eb="18">
      <t>ユウキュウ</t>
    </rPh>
    <rPh sb="18" eb="20">
      <t>キュウカ</t>
    </rPh>
    <rPh sb="30" eb="31">
      <t>ガツ</t>
    </rPh>
    <rPh sb="32" eb="33">
      <t>ニチ</t>
    </rPh>
    <rPh sb="33" eb="34">
      <t>ツ</t>
    </rPh>
    <rPh sb="34" eb="36">
      <t>ニュウシャ</t>
    </rPh>
    <rPh sb="36" eb="37">
      <t>トウ</t>
    </rPh>
    <phoneticPr fontId="36"/>
  </si>
  <si>
    <t>「年平均取得率」の欄は、小数点第２位以下を切り捨てて記載してください。</t>
    <rPh sb="1" eb="2">
      <t>ネン</t>
    </rPh>
    <rPh sb="2" eb="4">
      <t>ヘイキン</t>
    </rPh>
    <rPh sb="4" eb="7">
      <t>シュトクリツ</t>
    </rPh>
    <rPh sb="9" eb="10">
      <t>ラン</t>
    </rPh>
    <rPh sb="12" eb="15">
      <t>ショウスウテン</t>
    </rPh>
    <rPh sb="15" eb="16">
      <t>ダイ</t>
    </rPh>
    <rPh sb="17" eb="20">
      <t>イイカ</t>
    </rPh>
    <rPh sb="21" eb="22">
      <t>キ</t>
    </rPh>
    <rPh sb="23" eb="24">
      <t>ス</t>
    </rPh>
    <rPh sb="26" eb="28">
      <t>キサイ</t>
    </rPh>
    <phoneticPr fontId="36"/>
  </si>
  <si>
    <t>提出にあたっては、正社員の有給休暇の取得実績が分かる賃金台帳又は出勤簿等の写しをすべて提出してください。</t>
    <rPh sb="0" eb="2">
      <t>テイシュツ</t>
    </rPh>
    <rPh sb="9" eb="12">
      <t>セイシャイン</t>
    </rPh>
    <rPh sb="13" eb="15">
      <t>ユウキュウ</t>
    </rPh>
    <rPh sb="15" eb="17">
      <t>キュウカ</t>
    </rPh>
    <rPh sb="18" eb="20">
      <t>シュトク</t>
    </rPh>
    <rPh sb="20" eb="22">
      <t>ジッセキ</t>
    </rPh>
    <rPh sb="23" eb="24">
      <t>ワ</t>
    </rPh>
    <rPh sb="26" eb="28">
      <t>チンギン</t>
    </rPh>
    <rPh sb="28" eb="30">
      <t>ダイチョウ</t>
    </rPh>
    <rPh sb="30" eb="31">
      <t>マタ</t>
    </rPh>
    <rPh sb="32" eb="35">
      <t>シュッキンボ</t>
    </rPh>
    <rPh sb="35" eb="36">
      <t>トウ</t>
    </rPh>
    <rPh sb="37" eb="38">
      <t>ウツ</t>
    </rPh>
    <rPh sb="43" eb="45">
      <t>テイシュツ</t>
    </rPh>
    <phoneticPr fontId="36"/>
  </si>
  <si>
    <t>なお、基準適合確認時においては、原則として賃金台帳、出勤簿等の添付書類は提出不要です。</t>
    <rPh sb="26" eb="29">
      <t>シュッキンボ</t>
    </rPh>
    <phoneticPr fontId="36"/>
  </si>
  <si>
    <t>本様式に記載する内容が含まれていれば、任意の様式で作成しても差し支えありません。</t>
    <rPh sb="0" eb="1">
      <t>ホン</t>
    </rPh>
    <rPh sb="1" eb="3">
      <t>ヨウシキ</t>
    </rPh>
    <rPh sb="4" eb="6">
      <t>キサイ</t>
    </rPh>
    <rPh sb="8" eb="10">
      <t>ナイヨウ</t>
    </rPh>
    <rPh sb="11" eb="12">
      <t>ガン</t>
    </rPh>
    <rPh sb="19" eb="21">
      <t>ニンイ</t>
    </rPh>
    <rPh sb="22" eb="24">
      <t>ヨウシキ</t>
    </rPh>
    <rPh sb="25" eb="27">
      <t>サクセイ</t>
    </rPh>
    <rPh sb="30" eb="31">
      <t>サ</t>
    </rPh>
    <rPh sb="32" eb="33">
      <t>ツカ</t>
    </rPh>
    <phoneticPr fontId="36"/>
  </si>
  <si>
    <t>育休取得者</t>
    <rPh sb="0" eb="2">
      <t>イクキュウ</t>
    </rPh>
    <rPh sb="2" eb="5">
      <t>シュトクシャ</t>
    </rPh>
    <phoneticPr fontId="36"/>
  </si>
  <si>
    <t>５　＜男性＞の出産日には、配偶者が出産した日付を記載してください。</t>
    <rPh sb="3" eb="5">
      <t>ダンセイ</t>
    </rPh>
    <rPh sb="7" eb="9">
      <t>シュッサン</t>
    </rPh>
    <rPh sb="9" eb="10">
      <t>ニチ</t>
    </rPh>
    <rPh sb="13" eb="16">
      <t>ハイグウシャ</t>
    </rPh>
    <rPh sb="17" eb="19">
      <t>シュッサン</t>
    </rPh>
    <rPh sb="21" eb="23">
      <t>ヒヅケ</t>
    </rPh>
    <rPh sb="24" eb="26">
      <t>キサイ</t>
    </rPh>
    <phoneticPr fontId="36"/>
  </si>
  <si>
    <t>６　＜女性＞の氏名欄には、出産した女性労働者について記載してください。</t>
    <rPh sb="3" eb="5">
      <t>ジョセイ</t>
    </rPh>
    <rPh sb="7" eb="9">
      <t>シメイ</t>
    </rPh>
    <rPh sb="9" eb="10">
      <t>ラン</t>
    </rPh>
    <rPh sb="13" eb="15">
      <t>シュッサン</t>
    </rPh>
    <rPh sb="26" eb="28">
      <t>キサイ</t>
    </rPh>
    <phoneticPr fontId="36"/>
  </si>
  <si>
    <t>７　育児休業等取得の有無欄には、当該労働者が育児休業等を取得した場合は「○」、取得しなかった場合は「×」を記載してください。</t>
    <rPh sb="2" eb="4">
      <t>イクジ</t>
    </rPh>
    <rPh sb="4" eb="6">
      <t>キュウギョウ</t>
    </rPh>
    <rPh sb="6" eb="7">
      <t>トウ</t>
    </rPh>
    <rPh sb="7" eb="9">
      <t>シュトク</t>
    </rPh>
    <rPh sb="10" eb="12">
      <t>ウム</t>
    </rPh>
    <rPh sb="12" eb="13">
      <t>ラン</t>
    </rPh>
    <rPh sb="16" eb="18">
      <t>トウガイ</t>
    </rPh>
    <rPh sb="18" eb="20">
      <t>ロウドウ</t>
    </rPh>
    <rPh sb="20" eb="21">
      <t>シャ</t>
    </rPh>
    <rPh sb="22" eb="24">
      <t>イクジ</t>
    </rPh>
    <rPh sb="24" eb="26">
      <t>キュウギョウ</t>
    </rPh>
    <rPh sb="26" eb="27">
      <t>トウ</t>
    </rPh>
    <rPh sb="28" eb="30">
      <t>シュトク</t>
    </rPh>
    <rPh sb="32" eb="34">
      <t>バアイ</t>
    </rPh>
    <rPh sb="39" eb="41">
      <t>シュトク</t>
    </rPh>
    <rPh sb="46" eb="48">
      <t>バアイ</t>
    </rPh>
    <rPh sb="53" eb="55">
      <t>キサイ</t>
    </rPh>
    <phoneticPr fontId="36"/>
  </si>
  <si>
    <t>８　育児休業等（予定）期間欄には、育児休業等の開始日及び終了日（申請時点において終了していない場合は終了予定日）を記載してくだ</t>
    <rPh sb="2" eb="4">
      <t>イクジ</t>
    </rPh>
    <rPh sb="4" eb="6">
      <t>キュウギョウ</t>
    </rPh>
    <rPh sb="6" eb="7">
      <t>トウ</t>
    </rPh>
    <rPh sb="8" eb="10">
      <t>ヨテイ</t>
    </rPh>
    <rPh sb="11" eb="13">
      <t>キカン</t>
    </rPh>
    <rPh sb="13" eb="14">
      <t>ラン</t>
    </rPh>
    <rPh sb="17" eb="19">
      <t>イクジ</t>
    </rPh>
    <rPh sb="19" eb="21">
      <t>キュウギョウ</t>
    </rPh>
    <rPh sb="21" eb="22">
      <t>トウ</t>
    </rPh>
    <rPh sb="23" eb="26">
      <t>カイシビ</t>
    </rPh>
    <rPh sb="26" eb="27">
      <t>オヨ</t>
    </rPh>
    <rPh sb="28" eb="31">
      <t>シュウリョウビ</t>
    </rPh>
    <rPh sb="32" eb="34">
      <t>シンセイ</t>
    </rPh>
    <rPh sb="34" eb="36">
      <t>ジテン</t>
    </rPh>
    <rPh sb="40" eb="42">
      <t>シュウリョウ</t>
    </rPh>
    <rPh sb="47" eb="49">
      <t>バアイ</t>
    </rPh>
    <rPh sb="50" eb="52">
      <t>シュウリョウ</t>
    </rPh>
    <rPh sb="52" eb="55">
      <t>ヨテイビ</t>
    </rPh>
    <rPh sb="57" eb="59">
      <t>キサイ</t>
    </rPh>
    <phoneticPr fontId="36"/>
  </si>
  <si>
    <t>９　備考欄には、当該労働者についての育児休業等に関する特記事項（産休後に職場復帰等）があれば記載してください。</t>
    <rPh sb="2" eb="4">
      <t>ビコウ</t>
    </rPh>
    <rPh sb="4" eb="5">
      <t>ラン</t>
    </rPh>
    <rPh sb="8" eb="10">
      <t>トウガイ</t>
    </rPh>
    <rPh sb="10" eb="13">
      <t>ロウドウシャ</t>
    </rPh>
    <rPh sb="18" eb="20">
      <t>イクジ</t>
    </rPh>
    <rPh sb="20" eb="22">
      <t>キュウギョウ</t>
    </rPh>
    <rPh sb="22" eb="23">
      <t>トウ</t>
    </rPh>
    <rPh sb="24" eb="25">
      <t>カン</t>
    </rPh>
    <rPh sb="27" eb="29">
      <t>トッキ</t>
    </rPh>
    <rPh sb="29" eb="31">
      <t>ジコウ</t>
    </rPh>
    <rPh sb="32" eb="34">
      <t>サンキュウ</t>
    </rPh>
    <rPh sb="34" eb="35">
      <t>ゴ</t>
    </rPh>
    <rPh sb="36" eb="38">
      <t>ショクバ</t>
    </rPh>
    <rPh sb="38" eb="40">
      <t>フッキ</t>
    </rPh>
    <rPh sb="40" eb="41">
      <t>トウ</t>
    </rPh>
    <rPh sb="46" eb="48">
      <t>キサイ</t>
    </rPh>
    <phoneticPr fontId="36"/>
  </si>
  <si>
    <t>10　「男性対象者」の欄については、認定申請の日の属する事業年度の直近３事業年度内において、配偶者が出産した男性労働者の数を記載</t>
    <rPh sb="4" eb="6">
      <t>ダンセイ</t>
    </rPh>
    <rPh sb="6" eb="9">
      <t>タイショウシャ</t>
    </rPh>
    <rPh sb="11" eb="12">
      <t>ラン</t>
    </rPh>
    <rPh sb="18" eb="20">
      <t>ニンテイ</t>
    </rPh>
    <rPh sb="20" eb="22">
      <t>シンセイ</t>
    </rPh>
    <rPh sb="23" eb="24">
      <t>ニチ</t>
    </rPh>
    <rPh sb="25" eb="26">
      <t>ゾク</t>
    </rPh>
    <rPh sb="28" eb="30">
      <t>ジギョウ</t>
    </rPh>
    <rPh sb="30" eb="32">
      <t>ネンド</t>
    </rPh>
    <rPh sb="33" eb="35">
      <t>チョッキン</t>
    </rPh>
    <rPh sb="36" eb="38">
      <t>ジギョウ</t>
    </rPh>
    <rPh sb="38" eb="40">
      <t>ネンド</t>
    </rPh>
    <rPh sb="40" eb="41">
      <t>ナイ</t>
    </rPh>
    <rPh sb="46" eb="49">
      <t>ハイグウシャ</t>
    </rPh>
    <rPh sb="50" eb="52">
      <t>シュッサン</t>
    </rPh>
    <rPh sb="54" eb="56">
      <t>ダンセイ</t>
    </rPh>
    <rPh sb="56" eb="59">
      <t>ロウドウシャ</t>
    </rPh>
    <rPh sb="60" eb="61">
      <t>カズ</t>
    </rPh>
    <rPh sb="62" eb="64">
      <t>キサイ</t>
    </rPh>
    <phoneticPr fontId="36"/>
  </si>
  <si>
    <t>11　「女性対象者」の欄については、認定申請の日の属する事業年度の直近３事業年度内において、出産した女性労働者の数を記載してくだ</t>
    <rPh sb="40" eb="41">
      <t>ナイ</t>
    </rPh>
    <rPh sb="46" eb="48">
      <t>シュッサン</t>
    </rPh>
    <rPh sb="50" eb="52">
      <t>ジョセイ</t>
    </rPh>
    <rPh sb="52" eb="55">
      <t>ロウドウシャ</t>
    </rPh>
    <rPh sb="56" eb="57">
      <t>カズ</t>
    </rPh>
    <phoneticPr fontId="36"/>
  </si>
  <si>
    <t>12　「育休取得者」の欄については、認定申請の日の属する事業年度の直近３事業年度内において、育児休業等を取得した労働者の数を記載</t>
    <rPh sb="5" eb="7">
      <t>イクキュウ</t>
    </rPh>
    <rPh sb="7" eb="10">
      <t>シュトクシャ</t>
    </rPh>
    <rPh sb="12" eb="13">
      <t>ラン</t>
    </rPh>
    <rPh sb="40" eb="41">
      <t>ナイ</t>
    </rPh>
    <rPh sb="46" eb="48">
      <t>イクジ</t>
    </rPh>
    <rPh sb="48" eb="50">
      <t>キュウギョウ</t>
    </rPh>
    <rPh sb="50" eb="51">
      <t>トウ</t>
    </rPh>
    <rPh sb="52" eb="54">
      <t>シュトク</t>
    </rPh>
    <rPh sb="56" eb="58">
      <t>ロウドウ</t>
    </rPh>
    <rPh sb="58" eb="59">
      <t>シャ</t>
    </rPh>
    <rPh sb="60" eb="61">
      <t>カズ</t>
    </rPh>
    <phoneticPr fontId="36"/>
  </si>
  <si>
    <t>13　「男性取得率」及び「女性取得率」の欄については、小数点第２位以下を切り捨てて記載してください。</t>
    <rPh sb="4" eb="6">
      <t>ダンセイ</t>
    </rPh>
    <rPh sb="6" eb="9">
      <t>シュトクリツ</t>
    </rPh>
    <rPh sb="10" eb="11">
      <t>オヨ</t>
    </rPh>
    <rPh sb="13" eb="15">
      <t>ジョセイ</t>
    </rPh>
    <rPh sb="15" eb="18">
      <t>シュトクリツ</t>
    </rPh>
    <rPh sb="20" eb="21">
      <t>ラン</t>
    </rPh>
    <rPh sb="27" eb="30">
      <t>ショウスウテン</t>
    </rPh>
    <rPh sb="30" eb="31">
      <t>ダイ</t>
    </rPh>
    <rPh sb="32" eb="33">
      <t>イ</t>
    </rPh>
    <rPh sb="33" eb="35">
      <t>イカ</t>
    </rPh>
    <rPh sb="36" eb="37">
      <t>キ</t>
    </rPh>
    <rPh sb="38" eb="39">
      <t>ス</t>
    </rPh>
    <rPh sb="41" eb="43">
      <t>キサイ</t>
    </rPh>
    <phoneticPr fontId="36"/>
  </si>
  <si>
    <t>14　提出に当たっては、本報告書に記載している労働者の賃金台帳又は出勤簿の写しをご提出ください。</t>
    <rPh sb="3" eb="5">
      <t>テイシュツ</t>
    </rPh>
    <rPh sb="6" eb="7">
      <t>ア</t>
    </rPh>
    <rPh sb="12" eb="13">
      <t>ホン</t>
    </rPh>
    <rPh sb="13" eb="16">
      <t>ホウコクショ</t>
    </rPh>
    <rPh sb="17" eb="19">
      <t>キサイ</t>
    </rPh>
    <rPh sb="23" eb="26">
      <t>ロウドウシャ</t>
    </rPh>
    <rPh sb="27" eb="29">
      <t>チンギン</t>
    </rPh>
    <rPh sb="29" eb="31">
      <t>ダイチョウ</t>
    </rPh>
    <rPh sb="31" eb="32">
      <t>マタ</t>
    </rPh>
    <rPh sb="33" eb="35">
      <t>シュッキン</t>
    </rPh>
    <rPh sb="35" eb="36">
      <t>ボ</t>
    </rPh>
    <rPh sb="37" eb="38">
      <t>ウツ</t>
    </rPh>
    <rPh sb="41" eb="43">
      <t>テイシュツ</t>
    </rPh>
    <phoneticPr fontId="36"/>
  </si>
  <si>
    <t>15　本様式に記載する内容が含まれていれば、任意の様式で作成しても差し支えありません。</t>
    <rPh sb="3" eb="4">
      <t>ホン</t>
    </rPh>
    <rPh sb="4" eb="6">
      <t>ヨウシキ</t>
    </rPh>
    <rPh sb="7" eb="9">
      <t>キサイ</t>
    </rPh>
    <rPh sb="11" eb="13">
      <t>ナイヨウ</t>
    </rPh>
    <rPh sb="14" eb="15">
      <t>ガン</t>
    </rPh>
    <rPh sb="22" eb="24">
      <t>ニンイ</t>
    </rPh>
    <rPh sb="25" eb="27">
      <t>ヨウシキ</t>
    </rPh>
    <rPh sb="28" eb="30">
      <t>サクセイ</t>
    </rPh>
    <rPh sb="33" eb="34">
      <t>サ</t>
    </rPh>
    <rPh sb="35" eb="36">
      <t>ツカ</t>
    </rPh>
    <phoneticPr fontId="36"/>
  </si>
  <si>
    <t>認定申請の日の属する事業年度の直近３年度の状況について記載してください。</t>
    <rPh sb="15" eb="17">
      <t>チョッキン</t>
    </rPh>
    <phoneticPr fontId="36"/>
  </si>
  <si>
    <t>１ 　認定申請の日の属する事業年度の直近３年度の状況について記載してください。</t>
    <rPh sb="18" eb="20">
      <t>チョッキン</t>
    </rPh>
    <phoneticPr fontId="36"/>
  </si>
  <si>
    <t>２ 　ここでいう</t>
    <phoneticPr fontId="36"/>
  </si>
  <si>
    <t>ここでいう「育児休業等」とは、育児休業、介護休業等育児又は家族介護を行う労働者の福祉に関する法律（平成３年法律第76号）第２条第１号に規定する原則として１歳未満の子を育てる従業員を対象とした育児休業、同法第23条第２項に規定する３歳未満の子を育てる従業員を対象とした休業、同法第24条第１項に規定する小学校就学前の子を育てる従業員を対象とした休業をいいます。</t>
    <rPh sb="6" eb="8">
      <t>イクジ</t>
    </rPh>
    <rPh sb="8" eb="10">
      <t>キュウギョウ</t>
    </rPh>
    <rPh sb="10" eb="11">
      <t>トウ</t>
    </rPh>
    <phoneticPr fontId="36"/>
  </si>
  <si>
    <t>３　 歴月、賃金締切日のいずれで記載してもかまいません。賃金締切日で記載する場合、申請前事業年度末日の属する賃金算定期間の賃金締</t>
    <rPh sb="3" eb="4">
      <t>レキ</t>
    </rPh>
    <rPh sb="4" eb="5">
      <t>ゲツ</t>
    </rPh>
    <rPh sb="6" eb="8">
      <t>チンギン</t>
    </rPh>
    <rPh sb="8" eb="9">
      <t>シ</t>
    </rPh>
    <rPh sb="9" eb="10">
      <t>キ</t>
    </rPh>
    <rPh sb="10" eb="11">
      <t>ビ</t>
    </rPh>
    <rPh sb="16" eb="18">
      <t>キサイ</t>
    </rPh>
    <rPh sb="28" eb="30">
      <t>チンギン</t>
    </rPh>
    <rPh sb="30" eb="32">
      <t>シメキリ</t>
    </rPh>
    <rPh sb="32" eb="33">
      <t>ビ</t>
    </rPh>
    <rPh sb="34" eb="36">
      <t>キサイ</t>
    </rPh>
    <rPh sb="38" eb="40">
      <t>バアイ</t>
    </rPh>
    <rPh sb="41" eb="44">
      <t>シンセイマエ</t>
    </rPh>
    <rPh sb="44" eb="46">
      <t>ジギョウ</t>
    </rPh>
    <rPh sb="46" eb="48">
      <t>ネンド</t>
    </rPh>
    <rPh sb="48" eb="50">
      <t>マツジツ</t>
    </rPh>
    <rPh sb="51" eb="52">
      <t>ゾク</t>
    </rPh>
    <rPh sb="54" eb="56">
      <t>チンギン</t>
    </rPh>
    <rPh sb="56" eb="58">
      <t>サンテイ</t>
    </rPh>
    <rPh sb="58" eb="60">
      <t>キカン</t>
    </rPh>
    <rPh sb="61" eb="63">
      <t>チンギン</t>
    </rPh>
    <phoneticPr fontId="36"/>
  </si>
  <si>
    <t>歴月、賃金締切日のいずれで記載してもかまいません。賃金締切日で記載する場合、申請前事業年度末日の属する賃金算定期間の賃金締切日から遡って３年間の状況について記載してください。</t>
    <rPh sb="0" eb="1">
      <t>レキ</t>
    </rPh>
    <rPh sb="1" eb="2">
      <t>ゲツ</t>
    </rPh>
    <rPh sb="3" eb="5">
      <t>チンギン</t>
    </rPh>
    <rPh sb="5" eb="6">
      <t>シ</t>
    </rPh>
    <rPh sb="6" eb="7">
      <t>キ</t>
    </rPh>
    <rPh sb="7" eb="8">
      <t>ビ</t>
    </rPh>
    <rPh sb="13" eb="15">
      <t>キサイ</t>
    </rPh>
    <rPh sb="25" eb="27">
      <t>チンギン</t>
    </rPh>
    <rPh sb="27" eb="29">
      <t>シメキリ</t>
    </rPh>
    <rPh sb="29" eb="30">
      <t>ビ</t>
    </rPh>
    <rPh sb="31" eb="33">
      <t>キサイ</t>
    </rPh>
    <rPh sb="35" eb="37">
      <t>バアイ</t>
    </rPh>
    <rPh sb="38" eb="41">
      <t>シンセイマエ</t>
    </rPh>
    <rPh sb="41" eb="43">
      <t>ジギョウ</t>
    </rPh>
    <rPh sb="43" eb="45">
      <t>ネンド</t>
    </rPh>
    <rPh sb="45" eb="47">
      <t>マツジツ</t>
    </rPh>
    <rPh sb="48" eb="49">
      <t>ゾク</t>
    </rPh>
    <rPh sb="51" eb="53">
      <t>チンギン</t>
    </rPh>
    <rPh sb="53" eb="55">
      <t>サンテイ</t>
    </rPh>
    <rPh sb="55" eb="57">
      <t>キカン</t>
    </rPh>
    <rPh sb="58" eb="60">
      <t>チンギン</t>
    </rPh>
    <phoneticPr fontId="36"/>
  </si>
  <si>
    <t>４ 　＜男性＞の氏名欄には、配偶者が出産した男性労働者について記載してください。</t>
    <rPh sb="4" eb="6">
      <t>ダンセイ</t>
    </rPh>
    <rPh sb="8" eb="10">
      <t>シメイ</t>
    </rPh>
    <rPh sb="10" eb="11">
      <t>ラン</t>
    </rPh>
    <rPh sb="14" eb="17">
      <t>ハイグウシャ</t>
    </rPh>
    <rPh sb="31" eb="33">
      <t>キサイ</t>
    </rPh>
    <phoneticPr fontId="36"/>
  </si>
  <si>
    <t>＜男性＞の氏名欄には、配偶者が出産した男性労働者について記載してください。</t>
    <rPh sb="1" eb="3">
      <t>ダンセイ</t>
    </rPh>
    <rPh sb="5" eb="7">
      <t>シメイ</t>
    </rPh>
    <rPh sb="7" eb="8">
      <t>ラン</t>
    </rPh>
    <rPh sb="11" eb="14">
      <t>ハイグウシャ</t>
    </rPh>
    <rPh sb="28" eb="30">
      <t>キサイ</t>
    </rPh>
    <phoneticPr fontId="36"/>
  </si>
  <si>
    <t>＜男性＞の出産日には、配偶者が出産した日付を記載してください。</t>
    <rPh sb="1" eb="3">
      <t>ダンセイ</t>
    </rPh>
    <rPh sb="5" eb="7">
      <t>シュッサン</t>
    </rPh>
    <rPh sb="7" eb="8">
      <t>ニチ</t>
    </rPh>
    <rPh sb="11" eb="14">
      <t>ハイグウシャ</t>
    </rPh>
    <rPh sb="15" eb="17">
      <t>シュッサン</t>
    </rPh>
    <rPh sb="19" eb="21">
      <t>ヒヅケ</t>
    </rPh>
    <rPh sb="22" eb="24">
      <t>キサイ</t>
    </rPh>
    <phoneticPr fontId="36"/>
  </si>
  <si>
    <t>＜女性＞の氏名欄には、出産した女性労働者について記載してください。</t>
    <rPh sb="1" eb="3">
      <t>ジョセイ</t>
    </rPh>
    <rPh sb="5" eb="7">
      <t>シメイ</t>
    </rPh>
    <rPh sb="7" eb="8">
      <t>ラン</t>
    </rPh>
    <rPh sb="11" eb="13">
      <t>シュッサン</t>
    </rPh>
    <rPh sb="24" eb="26">
      <t>キサイ</t>
    </rPh>
    <phoneticPr fontId="36"/>
  </si>
  <si>
    <t>育児休業等取得の有無欄には、当該労働者が育児休業等を取得した場合は「○」、取得しなかった場合は「×」を記載してください。</t>
    <rPh sb="0" eb="2">
      <t>イクジ</t>
    </rPh>
    <rPh sb="2" eb="4">
      <t>キュウギョウ</t>
    </rPh>
    <rPh sb="4" eb="5">
      <t>トウ</t>
    </rPh>
    <rPh sb="5" eb="7">
      <t>シュトク</t>
    </rPh>
    <rPh sb="8" eb="10">
      <t>ウム</t>
    </rPh>
    <rPh sb="10" eb="11">
      <t>ラン</t>
    </rPh>
    <rPh sb="14" eb="16">
      <t>トウガイ</t>
    </rPh>
    <rPh sb="16" eb="18">
      <t>ロウドウ</t>
    </rPh>
    <rPh sb="18" eb="19">
      <t>シャ</t>
    </rPh>
    <rPh sb="20" eb="22">
      <t>イクジ</t>
    </rPh>
    <rPh sb="22" eb="24">
      <t>キュウギョウ</t>
    </rPh>
    <rPh sb="24" eb="25">
      <t>トウ</t>
    </rPh>
    <rPh sb="26" eb="28">
      <t>シュトク</t>
    </rPh>
    <rPh sb="30" eb="32">
      <t>バアイ</t>
    </rPh>
    <rPh sb="37" eb="39">
      <t>シュトク</t>
    </rPh>
    <rPh sb="44" eb="46">
      <t>バアイ</t>
    </rPh>
    <rPh sb="51" eb="53">
      <t>キサイ</t>
    </rPh>
    <phoneticPr fontId="36"/>
  </si>
  <si>
    <t>育児休業等（予定）期間欄には、育児休業等の開始日及び終了日（申請時点において終了していない場合は終了予定日）を記載してください。</t>
    <rPh sb="0" eb="2">
      <t>イクジ</t>
    </rPh>
    <rPh sb="2" eb="4">
      <t>キュウギョウ</t>
    </rPh>
    <rPh sb="4" eb="5">
      <t>トウ</t>
    </rPh>
    <rPh sb="6" eb="8">
      <t>ヨテイ</t>
    </rPh>
    <rPh sb="9" eb="11">
      <t>キカン</t>
    </rPh>
    <rPh sb="11" eb="12">
      <t>ラン</t>
    </rPh>
    <rPh sb="15" eb="17">
      <t>イクジ</t>
    </rPh>
    <rPh sb="17" eb="19">
      <t>キュウギョウ</t>
    </rPh>
    <rPh sb="19" eb="20">
      <t>トウ</t>
    </rPh>
    <rPh sb="21" eb="24">
      <t>カイシビ</t>
    </rPh>
    <rPh sb="24" eb="25">
      <t>オヨ</t>
    </rPh>
    <rPh sb="26" eb="29">
      <t>シュウリョウビ</t>
    </rPh>
    <rPh sb="30" eb="32">
      <t>シンセイ</t>
    </rPh>
    <rPh sb="32" eb="34">
      <t>ジテン</t>
    </rPh>
    <rPh sb="38" eb="40">
      <t>シュウリョウ</t>
    </rPh>
    <rPh sb="45" eb="47">
      <t>バアイ</t>
    </rPh>
    <rPh sb="48" eb="50">
      <t>シュウリョウ</t>
    </rPh>
    <rPh sb="50" eb="53">
      <t>ヨテイビ</t>
    </rPh>
    <rPh sb="55" eb="57">
      <t>キサイ</t>
    </rPh>
    <phoneticPr fontId="36"/>
  </si>
  <si>
    <t>備考欄には、当該労働者についての育児休業等に関する特記事項（産休後に職場復帰等）があれば記載してください。</t>
    <rPh sb="0" eb="2">
      <t>ビコウ</t>
    </rPh>
    <rPh sb="2" eb="3">
      <t>ラン</t>
    </rPh>
    <rPh sb="6" eb="8">
      <t>トウガイ</t>
    </rPh>
    <rPh sb="8" eb="11">
      <t>ロウドウシャ</t>
    </rPh>
    <rPh sb="16" eb="18">
      <t>イクジ</t>
    </rPh>
    <rPh sb="18" eb="20">
      <t>キュウギョウ</t>
    </rPh>
    <rPh sb="20" eb="21">
      <t>トウ</t>
    </rPh>
    <rPh sb="22" eb="23">
      <t>カン</t>
    </rPh>
    <rPh sb="25" eb="27">
      <t>トッキ</t>
    </rPh>
    <rPh sb="27" eb="29">
      <t>ジコウ</t>
    </rPh>
    <rPh sb="30" eb="32">
      <t>サンキュウ</t>
    </rPh>
    <rPh sb="32" eb="33">
      <t>ゴ</t>
    </rPh>
    <rPh sb="34" eb="36">
      <t>ショクバ</t>
    </rPh>
    <rPh sb="36" eb="38">
      <t>フッキ</t>
    </rPh>
    <rPh sb="38" eb="39">
      <t>トウ</t>
    </rPh>
    <rPh sb="44" eb="46">
      <t>キサイ</t>
    </rPh>
    <phoneticPr fontId="36"/>
  </si>
  <si>
    <t>「男性対象者」の欄については、認定申請の日の属する事業年度の直近３事業年度内において、配偶者が出産した男性労働者の数を記載してください。</t>
    <rPh sb="1" eb="3">
      <t>ダンセイ</t>
    </rPh>
    <rPh sb="3" eb="6">
      <t>タイショウシャ</t>
    </rPh>
    <rPh sb="8" eb="9">
      <t>ラン</t>
    </rPh>
    <rPh sb="15" eb="17">
      <t>ニンテイ</t>
    </rPh>
    <rPh sb="17" eb="19">
      <t>シンセイ</t>
    </rPh>
    <rPh sb="20" eb="21">
      <t>ニチ</t>
    </rPh>
    <rPh sb="22" eb="23">
      <t>ゾク</t>
    </rPh>
    <rPh sb="25" eb="27">
      <t>ジギョウ</t>
    </rPh>
    <rPh sb="27" eb="29">
      <t>ネンド</t>
    </rPh>
    <rPh sb="30" eb="32">
      <t>チョッキン</t>
    </rPh>
    <rPh sb="33" eb="35">
      <t>ジギョウ</t>
    </rPh>
    <rPh sb="35" eb="37">
      <t>ネンド</t>
    </rPh>
    <rPh sb="37" eb="38">
      <t>ナイ</t>
    </rPh>
    <rPh sb="43" eb="46">
      <t>ハイグウシャ</t>
    </rPh>
    <rPh sb="47" eb="49">
      <t>シュッサン</t>
    </rPh>
    <rPh sb="51" eb="53">
      <t>ダンセイ</t>
    </rPh>
    <rPh sb="53" eb="56">
      <t>ロウドウシャ</t>
    </rPh>
    <rPh sb="57" eb="58">
      <t>カズ</t>
    </rPh>
    <rPh sb="59" eb="61">
      <t>キサイ</t>
    </rPh>
    <phoneticPr fontId="36"/>
  </si>
  <si>
    <t>「女性対象者」の欄については、認定申請の日の属する事業年度の直近３事業年度内において、出産した女性労働者の数を記載してください。</t>
    <rPh sb="37" eb="38">
      <t>ナイ</t>
    </rPh>
    <rPh sb="43" eb="45">
      <t>シュッサン</t>
    </rPh>
    <rPh sb="47" eb="49">
      <t>ジョセイ</t>
    </rPh>
    <rPh sb="49" eb="52">
      <t>ロウドウシャ</t>
    </rPh>
    <rPh sb="53" eb="54">
      <t>カズ</t>
    </rPh>
    <phoneticPr fontId="36"/>
  </si>
  <si>
    <t>「育休取得者」の欄については、認定申請の日の属する事業年度の直近３事業年度内において、育児休業等を取得した労働者の数を記載してください。</t>
    <rPh sb="2" eb="4">
      <t>イクキュウ</t>
    </rPh>
    <rPh sb="4" eb="7">
      <t>シュトクシャ</t>
    </rPh>
    <rPh sb="9" eb="10">
      <t>ラン</t>
    </rPh>
    <rPh sb="37" eb="38">
      <t>ナイ</t>
    </rPh>
    <rPh sb="43" eb="45">
      <t>イクジ</t>
    </rPh>
    <rPh sb="45" eb="47">
      <t>キュウギョウ</t>
    </rPh>
    <rPh sb="47" eb="48">
      <t>トウ</t>
    </rPh>
    <rPh sb="49" eb="51">
      <t>シュトク</t>
    </rPh>
    <rPh sb="53" eb="55">
      <t>ロウドウ</t>
    </rPh>
    <rPh sb="55" eb="56">
      <t>シャ</t>
    </rPh>
    <rPh sb="57" eb="58">
      <t>カズ</t>
    </rPh>
    <phoneticPr fontId="36"/>
  </si>
  <si>
    <t>「男性取得率」及び「女性取得率」の欄については、小数点第２位以下を切り捨てて記載してください。</t>
    <rPh sb="1" eb="3">
      <t>ダンセイ</t>
    </rPh>
    <rPh sb="3" eb="6">
      <t>シュトクリツ</t>
    </rPh>
    <rPh sb="7" eb="8">
      <t>オヨ</t>
    </rPh>
    <rPh sb="10" eb="12">
      <t>ジョセイ</t>
    </rPh>
    <rPh sb="12" eb="15">
      <t>シュトクリツ</t>
    </rPh>
    <rPh sb="17" eb="18">
      <t>ラン</t>
    </rPh>
    <rPh sb="24" eb="27">
      <t>ショウスウテン</t>
    </rPh>
    <rPh sb="27" eb="28">
      <t>ダイ</t>
    </rPh>
    <rPh sb="29" eb="30">
      <t>イ</t>
    </rPh>
    <rPh sb="30" eb="32">
      <t>イカ</t>
    </rPh>
    <rPh sb="33" eb="34">
      <t>キ</t>
    </rPh>
    <rPh sb="35" eb="36">
      <t>ス</t>
    </rPh>
    <rPh sb="38" eb="40">
      <t>キサイ</t>
    </rPh>
    <phoneticPr fontId="36"/>
  </si>
  <si>
    <t>提出に当たっては、本報告書に記載している労働者の賃金台帳又は出勤簿の写しをご提出ください。</t>
    <rPh sb="0" eb="2">
      <t>テイシュツ</t>
    </rPh>
    <rPh sb="3" eb="4">
      <t>ア</t>
    </rPh>
    <rPh sb="9" eb="10">
      <t>ホン</t>
    </rPh>
    <rPh sb="10" eb="13">
      <t>ホウコクショ</t>
    </rPh>
    <rPh sb="14" eb="16">
      <t>キサイ</t>
    </rPh>
    <rPh sb="20" eb="23">
      <t>ロウドウシャ</t>
    </rPh>
    <rPh sb="24" eb="26">
      <t>チンギン</t>
    </rPh>
    <rPh sb="26" eb="28">
      <t>ダイチョウ</t>
    </rPh>
    <rPh sb="28" eb="29">
      <t>マタ</t>
    </rPh>
    <rPh sb="30" eb="32">
      <t>シュッキン</t>
    </rPh>
    <rPh sb="32" eb="33">
      <t>ボ</t>
    </rPh>
    <rPh sb="34" eb="35">
      <t>ウツ</t>
    </rPh>
    <rPh sb="38" eb="40">
      <t>テイシュツ</t>
    </rPh>
    <phoneticPr fontId="36"/>
  </si>
  <si>
    <t xml:space="preserve">様式第２号（第９条関係）（第１面及び第２面）　　　　　　　　　　　　　　 </t>
    <rPh sb="16" eb="17">
      <t>オヨ</t>
    </rPh>
    <phoneticPr fontId="4"/>
  </si>
  <si>
    <t>認定状況報告書</t>
    <rPh sb="0" eb="2">
      <t>ニンテイ</t>
    </rPh>
    <rPh sb="2" eb="4">
      <t>ジョウキョウ</t>
    </rPh>
    <rPh sb="4" eb="7">
      <t>ホウコクショ</t>
    </rPh>
    <phoneticPr fontId="4"/>
  </si>
  <si>
    <t>報告年月日</t>
    <rPh sb="0" eb="2">
      <t>ホウコク</t>
    </rPh>
    <phoneticPr fontId="4"/>
  </si>
  <si>
    <t>　青少年の雇用の促進等に関する法律施行規則第９条の規定に基づき、下記のとおり報告します。</t>
    <rPh sb="17" eb="19">
      <t>セコウ</t>
    </rPh>
    <rPh sb="19" eb="21">
      <t>キソク</t>
    </rPh>
    <rPh sb="21" eb="22">
      <t>ダイ</t>
    </rPh>
    <rPh sb="23" eb="24">
      <t>ジョウ</t>
    </rPh>
    <rPh sb="25" eb="27">
      <t>キテイ</t>
    </rPh>
    <rPh sb="28" eb="29">
      <t>モト</t>
    </rPh>
    <rPh sb="38" eb="40">
      <t>ホウコク</t>
    </rPh>
    <phoneticPr fontId="4"/>
  </si>
  <si>
    <t>職業能力開発促進法第11条第１項の
事業内職業能力開発計画</t>
  </si>
  <si>
    <t>様式第２号（第９条関係）（第３面）</t>
    <phoneticPr fontId="4"/>
  </si>
  <si>
    <t>.「報告年月日」欄は、本申請書を都道府県労働局長に提出する年月日を記載すること。</t>
    <rPh sb="2" eb="4">
      <t>ホウコク</t>
    </rPh>
    <phoneticPr fontId="4"/>
  </si>
  <si>
    <t>．「４．①新規学卒者等の定着状況」欄は、直近の３事業年度において採用した新規学卒者等（新規学卒者及び卒業者であって新規学卒者と同じ採用枠で採用したもの等、新規学卒者と同等の処遇を行う者をいい、通常の労働者として雇い入れた者に限る。）について記載すること。なお、（ハ）離職率は、小数点第２位以下を切り捨てて記載すること。</t>
    <phoneticPr fontId="4"/>
  </si>
  <si>
    <t>．「４．③その雇用する労働者（通常の労働者に限る。）の所定外労働時間等の状況」の「月平均所定外労働時間」欄は、直近の事業年度におけるその雇用する労働者（通常の労働者に限る。）１人当たりの１月当たりの平均所定外労働時間について記載すること。なお、割合は、小数点第２位以下を切り捨てて記載すること。</t>
    <phoneticPr fontId="4"/>
  </si>
  <si>
    <t>．「４．④ その雇用する労働者（通常の労働者に限る。）の有給休暇の取得の状況」欄は、直近の事業年度におけるその雇用する労働者（通常の労働者に限る。以下９．において同じ。）の有給休暇（有給休暇に準ずる休暇として人材開発統括官が定めるものが与えられた場合にあっては、当該休暇を含む。以下９．において同じ。）の年平均取得率（その雇用する労働者に対して与えられた有給休暇の日数に対するその雇用する労働者が取得した有給休暇の日数の割合をいう。）又は年平均取得日数（その雇用する労働者１人当たりの取得した有給休暇の平均日数をいう。）について記載すること。なお、有給休暇に準ずる休暇として人材開発統括官が定めるものについては、その雇用する労働者１人当たり５日を上限として算入すること。また、年平均取得率は、小数点第２位以下を切り捨てて記載すること。</t>
    <phoneticPr fontId="4"/>
  </si>
  <si>
    <t>．「４．⑤ その雇用する労働者の育児休業等の取得の状況」欄は、直近の３事業年度における育児休業等の取得実績を記載すること。なお、男性は取得人数を、女性は取得率（その雇用する女性労働者であって直近の３事業年度において出産したものの数に対するその雇用する女性労働者であって直近の３事業年度において育児休業をしたものの数の割合をいう。）を記載することに注意すること。</t>
    <phoneticPr fontId="4"/>
  </si>
  <si>
    <t>「ユースエール認定企業」の基準適合確認申請について</t>
    <rPh sb="7" eb="9">
      <t>ニンテイ</t>
    </rPh>
    <rPh sb="9" eb="11">
      <t>キギョウ</t>
    </rPh>
    <rPh sb="13" eb="15">
      <t>キジュン</t>
    </rPh>
    <rPh sb="15" eb="17">
      <t>テキゴウ</t>
    </rPh>
    <rPh sb="17" eb="19">
      <t>カクニン</t>
    </rPh>
    <rPh sb="19" eb="21">
      <t>シンセイ</t>
    </rPh>
    <phoneticPr fontId="28"/>
  </si>
  <si>
    <t>　日頃より、当所業務にご協力をいただきありがとうございます。
　間もなく「ユースエール認定企業」の基準適合状況の確認時期を迎えますので、手続きについてご案内します。
　ご不明な点がありましたら、下記担当までお気軽にお問い合わせください。</t>
    <phoneticPr fontId="28"/>
  </si>
  <si>
    <t>別紙「「ユースエール認定企業」の基準適合状況チェックリスト」をご確認の上、認定適合基準を再確認してください。</t>
    <rPh sb="0" eb="2">
      <t>ベッシ</t>
    </rPh>
    <rPh sb="10" eb="12">
      <t>ニンテイ</t>
    </rPh>
    <rPh sb="12" eb="14">
      <t>キギョウ</t>
    </rPh>
    <rPh sb="16" eb="18">
      <t>キジュン</t>
    </rPh>
    <rPh sb="18" eb="20">
      <t>テキゴウ</t>
    </rPh>
    <rPh sb="20" eb="22">
      <t>ジョウキョウ</t>
    </rPh>
    <rPh sb="32" eb="34">
      <t>カクニン</t>
    </rPh>
    <rPh sb="35" eb="36">
      <t>ウエ</t>
    </rPh>
    <rPh sb="37" eb="39">
      <t>ニンテイ</t>
    </rPh>
    <rPh sb="39" eb="41">
      <t>テキゴウ</t>
    </rPh>
    <rPh sb="41" eb="43">
      <t>キジュン</t>
    </rPh>
    <rPh sb="44" eb="47">
      <t>サイカクニン</t>
    </rPh>
    <phoneticPr fontId="28"/>
  </si>
  <si>
    <t>認定状況報告書</t>
    <rPh sb="0" eb="2">
      <t>ニンテイ</t>
    </rPh>
    <rPh sb="2" eb="4">
      <t>ジョウキョウ</t>
    </rPh>
    <rPh sb="4" eb="7">
      <t>ホウコクショ</t>
    </rPh>
    <phoneticPr fontId="28"/>
  </si>
  <si>
    <t>★別添12(様式第2号)</t>
    <rPh sb="6" eb="8">
      <t>ヨウシキ</t>
    </rPh>
    <rPh sb="8" eb="9">
      <t>ダイ</t>
    </rPh>
    <rPh sb="10" eb="11">
      <t>ゴウ</t>
    </rPh>
    <phoneticPr fontId="28"/>
  </si>
  <si>
    <t>認定後3年以内の企業の場合。認定後3年間は別添６の提出不要。</t>
    <rPh sb="0" eb="2">
      <t>ニンテイ</t>
    </rPh>
    <rPh sb="2" eb="3">
      <t>ゴ</t>
    </rPh>
    <rPh sb="4" eb="5">
      <t>ネン</t>
    </rPh>
    <rPh sb="5" eb="7">
      <t>イナイ</t>
    </rPh>
    <rPh sb="8" eb="10">
      <t>キギョウ</t>
    </rPh>
    <rPh sb="11" eb="13">
      <t>バアイ</t>
    </rPh>
    <rPh sb="14" eb="17">
      <t>ニンテイゴ</t>
    </rPh>
    <rPh sb="18" eb="20">
      <t>ネンカン</t>
    </rPh>
    <rPh sb="21" eb="23">
      <t>ベッテン</t>
    </rPh>
    <rPh sb="25" eb="27">
      <t>テイシュツ</t>
    </rPh>
    <rPh sb="27" eb="29">
      <t>フヨウ</t>
    </rPh>
    <phoneticPr fontId="4"/>
  </si>
  <si>
    <t>誓約書（報告用）</t>
    <rPh sb="0" eb="3">
      <t>セイヤクショ</t>
    </rPh>
    <rPh sb="4" eb="6">
      <t>ホウコク</t>
    </rPh>
    <rPh sb="6" eb="7">
      <t>ヨウ</t>
    </rPh>
    <phoneticPr fontId="28"/>
  </si>
  <si>
    <t>★別添13</t>
    <phoneticPr fontId="4"/>
  </si>
  <si>
    <t>★企業情報報告書</t>
    <rPh sb="1" eb="8">
      <t>キギョウジョウホウホウコクショ</t>
    </rPh>
    <phoneticPr fontId="4"/>
  </si>
  <si>
    <t>疎明書</t>
    <rPh sb="0" eb="2">
      <t>ソメイ</t>
    </rPh>
    <rPh sb="2" eb="3">
      <t>ショ</t>
    </rPh>
    <phoneticPr fontId="28"/>
  </si>
  <si>
    <t>新型コロナウイルス感染症により認定基準を満たしていない場合に提出</t>
    <phoneticPr fontId="4"/>
  </si>
  <si>
    <t>★別添21</t>
  </si>
  <si>
    <t>PRシート用。掲載写真の変更を希望される場合にご用意下さい。</t>
    <rPh sb="7" eb="9">
      <t>ケイサイ</t>
    </rPh>
    <rPh sb="9" eb="11">
      <t>シャシン</t>
    </rPh>
    <rPh sb="12" eb="14">
      <t>ヘンコウ</t>
    </rPh>
    <rPh sb="15" eb="17">
      <t>キボウ</t>
    </rPh>
    <rPh sb="20" eb="22">
      <t>バアイ</t>
    </rPh>
    <rPh sb="24" eb="26">
      <t>ヨウイ</t>
    </rPh>
    <rPh sb="26" eb="27">
      <t>クダ</t>
    </rPh>
    <phoneticPr fontId="4"/>
  </si>
  <si>
    <r>
      <t>「有給休暇に準ずる休暇」を</t>
    </r>
    <r>
      <rPr>
        <u/>
        <sz val="9"/>
        <color theme="1"/>
        <rFont val="Yu Gothic UI"/>
        <family val="3"/>
        <charset val="128"/>
      </rPr>
      <t>初めて算定に含める場合</t>
    </r>
    <r>
      <rPr>
        <sz val="9"/>
        <color theme="1"/>
        <rFont val="Yu Gothic UI"/>
        <family val="3"/>
        <charset val="128"/>
      </rPr>
      <t>に必要</t>
    </r>
    <rPh sb="13" eb="14">
      <t>ハジ</t>
    </rPh>
    <phoneticPr fontId="4"/>
  </si>
  <si>
    <t>作成した申請書類等を、ハローワーク新津へ提出してください。</t>
    <rPh sb="0" eb="2">
      <t>サクセイ</t>
    </rPh>
    <rPh sb="4" eb="6">
      <t>シンセイ</t>
    </rPh>
    <rPh sb="6" eb="8">
      <t>ショルイ</t>
    </rPh>
    <rPh sb="8" eb="9">
      <t>トウ</t>
    </rPh>
    <rPh sb="17" eb="19">
      <t>ニイツ</t>
    </rPh>
    <rPh sb="20" eb="22">
      <t>テイシュツ</t>
    </rPh>
    <phoneticPr fontId="28"/>
  </si>
  <si>
    <t>■提出期間：</t>
    <rPh sb="1" eb="3">
      <t>テイシュツ</t>
    </rPh>
    <rPh sb="3" eb="5">
      <t>キカン</t>
    </rPh>
    <phoneticPr fontId="28"/>
  </si>
  <si>
    <t>～</t>
    <phoneticPr fontId="28"/>
  </si>
  <si>
    <t>ユースエール認定における基準適合確認申請は、電子申請の利用が可能です。</t>
    <rPh sb="6" eb="8">
      <t>ニンテイ</t>
    </rPh>
    <rPh sb="12" eb="18">
      <t>キジュンテキゴウカクニン</t>
    </rPh>
    <rPh sb="18" eb="20">
      <t>シンセイ</t>
    </rPh>
    <rPh sb="22" eb="24">
      <t>デンシ</t>
    </rPh>
    <rPh sb="24" eb="26">
      <t>シンセイ</t>
    </rPh>
    <rPh sb="27" eb="29">
      <t>リヨウ</t>
    </rPh>
    <rPh sb="30" eb="32">
      <t>カノウ</t>
    </rPh>
    <phoneticPr fontId="28"/>
  </si>
  <si>
    <t>ご不安な点、ご不明な点がございましたら、お気軽に下記担当宛てお問い合わせください。</t>
    <rPh sb="1" eb="3">
      <t>フアン</t>
    </rPh>
    <rPh sb="4" eb="5">
      <t>テン</t>
    </rPh>
    <rPh sb="7" eb="9">
      <t>フメイ</t>
    </rPh>
    <rPh sb="10" eb="11">
      <t>テン</t>
    </rPh>
    <rPh sb="21" eb="23">
      <t>キガル</t>
    </rPh>
    <rPh sb="24" eb="26">
      <t>カキ</t>
    </rPh>
    <rPh sb="26" eb="28">
      <t>タントウ</t>
    </rPh>
    <rPh sb="28" eb="29">
      <t>ア</t>
    </rPh>
    <rPh sb="31" eb="32">
      <t>ト</t>
    </rPh>
    <rPh sb="33" eb="34">
      <t>ア</t>
    </rPh>
    <phoneticPr fontId="28"/>
  </si>
  <si>
    <t>「ユースエール認定企業」の基準適合状況チェックリスト</t>
    <rPh sb="7" eb="9">
      <t>ニンテイ</t>
    </rPh>
    <rPh sb="9" eb="11">
      <t>キギョウ</t>
    </rPh>
    <rPh sb="13" eb="15">
      <t>キジュン</t>
    </rPh>
    <rPh sb="15" eb="17">
      <t>テキゴウ</t>
    </rPh>
    <rPh sb="17" eb="19">
      <t>ジョウキョウ</t>
    </rPh>
    <phoneticPr fontId="28"/>
  </si>
  <si>
    <t>項　目</t>
    <rPh sb="0" eb="1">
      <t>コウ</t>
    </rPh>
    <rPh sb="2" eb="3">
      <t>メ</t>
    </rPh>
    <phoneticPr fontId="28"/>
  </si>
  <si>
    <t>内　容</t>
    <rPh sb="0" eb="1">
      <t>ウチ</t>
    </rPh>
    <rPh sb="2" eb="3">
      <t>カタチ</t>
    </rPh>
    <phoneticPr fontId="28"/>
  </si>
  <si>
    <t>備　考</t>
    <rPh sb="0" eb="1">
      <t>ソナエ</t>
    </rPh>
    <rPh sb="2" eb="3">
      <t>コウ</t>
    </rPh>
    <phoneticPr fontId="28"/>
  </si>
  <si>
    <t>認定期間</t>
    <rPh sb="0" eb="2">
      <t>ニンテイ</t>
    </rPh>
    <rPh sb="2" eb="4">
      <t>キカン</t>
    </rPh>
    <phoneticPr fontId="28"/>
  </si>
  <si>
    <t>認定日から認定の辞退又は取消しがなされた日まで</t>
    <rPh sb="0" eb="2">
      <t>ニンテイ</t>
    </rPh>
    <rPh sb="2" eb="3">
      <t>ビ</t>
    </rPh>
    <rPh sb="5" eb="7">
      <t>ニンテイ</t>
    </rPh>
    <rPh sb="8" eb="10">
      <t>ジタイ</t>
    </rPh>
    <rPh sb="10" eb="11">
      <t>マタ</t>
    </rPh>
    <rPh sb="12" eb="14">
      <t>トリケシ</t>
    </rPh>
    <rPh sb="20" eb="21">
      <t>ヒ</t>
    </rPh>
    <phoneticPr fontId="28"/>
  </si>
  <si>
    <t>※本確認は、認定基準の適合状況の確認であり、事業所の事業年度末までの認定を行うものではありません。　</t>
    <rPh sb="1" eb="2">
      <t>ホン</t>
    </rPh>
    <rPh sb="2" eb="4">
      <t>カクニン</t>
    </rPh>
    <rPh sb="22" eb="24">
      <t>ジギョウ</t>
    </rPh>
    <rPh sb="24" eb="25">
      <t>ショ</t>
    </rPh>
    <rPh sb="26" eb="28">
      <t>ジギョウ</t>
    </rPh>
    <rPh sb="28" eb="30">
      <t>ネンド</t>
    </rPh>
    <rPh sb="30" eb="31">
      <t>マツ</t>
    </rPh>
    <rPh sb="34" eb="36">
      <t>ニンテイ</t>
    </rPh>
    <rPh sb="37" eb="38">
      <t>オコナ</t>
    </rPh>
    <phoneticPr fontId="28"/>
  </si>
  <si>
    <t>認定基準の適合状況確認の時期</t>
    <rPh sb="0" eb="2">
      <t>ニンテイ</t>
    </rPh>
    <rPh sb="2" eb="4">
      <t>キジュン</t>
    </rPh>
    <rPh sb="5" eb="7">
      <t>テキゴウ</t>
    </rPh>
    <rPh sb="7" eb="9">
      <t>ジョウキョウ</t>
    </rPh>
    <rPh sb="9" eb="11">
      <t>カクニン</t>
    </rPh>
    <rPh sb="12" eb="14">
      <t>ジキ</t>
    </rPh>
    <phoneticPr fontId="28"/>
  </si>
  <si>
    <t>事業年度終了後1ヶ月以内</t>
    <rPh sb="0" eb="2">
      <t>ジギョウ</t>
    </rPh>
    <rPh sb="2" eb="4">
      <t>ネンド</t>
    </rPh>
    <rPh sb="4" eb="7">
      <t>シュウリョウゴ</t>
    </rPh>
    <rPh sb="9" eb="10">
      <t>ゲツ</t>
    </rPh>
    <rPh sb="10" eb="12">
      <t>イナイ</t>
    </rPh>
    <phoneticPr fontId="28"/>
  </si>
  <si>
    <t>認定基準の適合状況確認書類の提出先</t>
    <rPh sb="0" eb="2">
      <t>ニンテイ</t>
    </rPh>
    <rPh sb="2" eb="4">
      <t>キジュン</t>
    </rPh>
    <rPh sb="5" eb="7">
      <t>テキゴウ</t>
    </rPh>
    <rPh sb="7" eb="9">
      <t>ジョウキョウ</t>
    </rPh>
    <rPh sb="9" eb="11">
      <t>カクニン</t>
    </rPh>
    <rPh sb="11" eb="13">
      <t>ショルイ</t>
    </rPh>
    <rPh sb="14" eb="16">
      <t>テイシュツ</t>
    </rPh>
    <rPh sb="16" eb="17">
      <t>サキ</t>
    </rPh>
    <phoneticPr fontId="28"/>
  </si>
  <si>
    <t>都道府県労働局長</t>
    <phoneticPr fontId="28"/>
  </si>
  <si>
    <t>※ハローワーク新津経由で新潟労働局へ提出します。</t>
    <rPh sb="7" eb="9">
      <t>ニイツ</t>
    </rPh>
    <rPh sb="9" eb="11">
      <t>ケイユ</t>
    </rPh>
    <rPh sb="12" eb="14">
      <t>ニイガタ</t>
    </rPh>
    <rPh sb="14" eb="16">
      <t>ロウドウ</t>
    </rPh>
    <rPh sb="16" eb="17">
      <t>キョク</t>
    </rPh>
    <rPh sb="18" eb="20">
      <t>テイシュツ</t>
    </rPh>
    <phoneticPr fontId="28"/>
  </si>
  <si>
    <t>労働局提出期限：</t>
    <rPh sb="0" eb="3">
      <t>ロウドウキョク</t>
    </rPh>
    <rPh sb="3" eb="5">
      <t>テイシュツ</t>
    </rPh>
    <rPh sb="5" eb="7">
      <t>キゲン</t>
    </rPh>
    <phoneticPr fontId="28"/>
  </si>
  <si>
    <t>認定基準の適合状況確認の対象期間</t>
    <rPh sb="0" eb="2">
      <t>ニンテイ</t>
    </rPh>
    <rPh sb="2" eb="4">
      <t>キジュン</t>
    </rPh>
    <rPh sb="5" eb="7">
      <t>テキゴウ</t>
    </rPh>
    <rPh sb="7" eb="9">
      <t>ジョウキョウ</t>
    </rPh>
    <rPh sb="9" eb="11">
      <t>カクニン</t>
    </rPh>
    <rPh sb="12" eb="14">
      <t>タイショウ</t>
    </rPh>
    <rPh sb="14" eb="16">
      <t>キカン</t>
    </rPh>
    <phoneticPr fontId="28"/>
  </si>
  <si>
    <t>直近１事業年度:</t>
    <rPh sb="0" eb="2">
      <t>チョッキン</t>
    </rPh>
    <rPh sb="3" eb="5">
      <t>ジギョウ</t>
    </rPh>
    <rPh sb="5" eb="7">
      <t>ネンド</t>
    </rPh>
    <phoneticPr fontId="28"/>
  </si>
  <si>
    <t>直近３事業年度:</t>
    <rPh sb="0" eb="2">
      <t>チョッキン</t>
    </rPh>
    <rPh sb="3" eb="7">
      <t>ジギョウネンド</t>
    </rPh>
    <phoneticPr fontId="28"/>
  </si>
  <si>
    <t>◆認定基準項目（＊1）</t>
    <rPh sb="1" eb="3">
      <t>ニンテイ</t>
    </rPh>
    <rPh sb="3" eb="5">
      <t>キジュン</t>
    </rPh>
    <rPh sb="5" eb="7">
      <t>コウモク</t>
    </rPh>
    <phoneticPr fontId="28"/>
  </si>
  <si>
    <t>備考</t>
    <rPh sb="0" eb="2">
      <t>ビコウ</t>
    </rPh>
    <phoneticPr fontId="28"/>
  </si>
  <si>
    <t>⛝</t>
    <phoneticPr fontId="28"/>
  </si>
  <si>
    <t>学卒求人など若年対象の正社員求人の申込みまたは募集を行っている</t>
    <rPh sb="0" eb="2">
      <t>ガクソツ</t>
    </rPh>
    <rPh sb="2" eb="4">
      <t>キュウジン</t>
    </rPh>
    <rPh sb="6" eb="8">
      <t>ジャクネン</t>
    </rPh>
    <rPh sb="8" eb="10">
      <t>タイショウ</t>
    </rPh>
    <rPh sb="11" eb="14">
      <t>セイシャイン</t>
    </rPh>
    <rPh sb="14" eb="16">
      <t>キュウジン</t>
    </rPh>
    <rPh sb="17" eb="19">
      <t>モウシコミ</t>
    </rPh>
    <rPh sb="23" eb="25">
      <t>ボシュウ</t>
    </rPh>
    <rPh sb="26" eb="27">
      <t>オコナ</t>
    </rPh>
    <phoneticPr fontId="28"/>
  </si>
  <si>
    <r>
      <t>認定後(基準適合確認時)は、当該要件は</t>
    </r>
    <r>
      <rPr>
        <b/>
        <sz val="11"/>
        <color rgb="FFFF0000"/>
        <rFont val="メイリオ"/>
        <family val="3"/>
        <charset val="128"/>
      </rPr>
      <t>不問</t>
    </r>
    <rPh sb="0" eb="2">
      <t>ニンテイ</t>
    </rPh>
    <rPh sb="2" eb="3">
      <t>ゴ</t>
    </rPh>
    <rPh sb="4" eb="6">
      <t>キジュン</t>
    </rPh>
    <rPh sb="6" eb="8">
      <t>テキゴウ</t>
    </rPh>
    <rPh sb="8" eb="10">
      <t>カクニン</t>
    </rPh>
    <rPh sb="10" eb="11">
      <t>ジ</t>
    </rPh>
    <rPh sb="14" eb="16">
      <t>トウガイ</t>
    </rPh>
    <rPh sb="16" eb="18">
      <t>ヨウケン</t>
    </rPh>
    <rPh sb="19" eb="21">
      <t>フモン</t>
    </rPh>
    <phoneticPr fontId="28"/>
  </si>
  <si>
    <t>①</t>
    <phoneticPr fontId="28"/>
  </si>
  <si>
    <t>【定着状況（離職率）】
（別添2）の直近3年度新卒採用者の離職状況について</t>
    <rPh sb="1" eb="3">
      <t>テイチャク</t>
    </rPh>
    <rPh sb="3" eb="5">
      <t>ジョウキョウ</t>
    </rPh>
    <rPh sb="6" eb="9">
      <t>リショクリツ</t>
    </rPh>
    <rPh sb="13" eb="15">
      <t>ベッテン</t>
    </rPh>
    <rPh sb="18" eb="20">
      <t>チョッキン</t>
    </rPh>
    <rPh sb="21" eb="22">
      <t>ネン</t>
    </rPh>
    <rPh sb="22" eb="23">
      <t>ド</t>
    </rPh>
    <rPh sb="23" eb="25">
      <t>シンソツ</t>
    </rPh>
    <rPh sb="25" eb="27">
      <t>サイヨウ</t>
    </rPh>
    <rPh sb="27" eb="28">
      <t>シャ</t>
    </rPh>
    <rPh sb="29" eb="31">
      <t>リショク</t>
    </rPh>
    <rPh sb="31" eb="33">
      <t>ジョウキョウ</t>
    </rPh>
    <phoneticPr fontId="28"/>
  </si>
  <si>
    <t>確認対象期間（直近３事業年度）において新卒者などの正社員として就職した人の離職率20%以下である</t>
    <rPh sb="0" eb="2">
      <t>カクニン</t>
    </rPh>
    <rPh sb="2" eb="4">
      <t>タイショウ</t>
    </rPh>
    <rPh sb="4" eb="6">
      <t>キカン</t>
    </rPh>
    <rPh sb="7" eb="9">
      <t>チョッキン</t>
    </rPh>
    <rPh sb="10" eb="12">
      <t>ジギョウ</t>
    </rPh>
    <rPh sb="12" eb="14">
      <t>ネンド</t>
    </rPh>
    <rPh sb="19" eb="22">
      <t>シンソツシャ</t>
    </rPh>
    <rPh sb="25" eb="28">
      <t>セイシャイン</t>
    </rPh>
    <rPh sb="31" eb="33">
      <t>シュウショク</t>
    </rPh>
    <rPh sb="35" eb="36">
      <t>ヒト</t>
    </rPh>
    <rPh sb="37" eb="40">
      <t>リショクリツ</t>
    </rPh>
    <rPh sb="43" eb="45">
      <t>イカ</t>
    </rPh>
    <phoneticPr fontId="28"/>
  </si>
  <si>
    <t>■離職率＝離職者数÷新卒正社員採用者
■採用者数：離職者数（率）
　　　０人　：　当該要件不問
　１～２人　：　０人
　３～４人　：　１人以下
　５人以上　：　20％以下</t>
    <phoneticPr fontId="28"/>
  </si>
  <si>
    <t>＜確認対象期間＞</t>
    <rPh sb="1" eb="3">
      <t>カクニン</t>
    </rPh>
    <rPh sb="3" eb="5">
      <t>タイショウ</t>
    </rPh>
    <rPh sb="5" eb="7">
      <t>キカン</t>
    </rPh>
    <phoneticPr fontId="28"/>
  </si>
  <si>
    <t>②</t>
    <phoneticPr fontId="28"/>
  </si>
  <si>
    <t>【時間外労働】
（別添4）の前事業年度の正社員の所定外労働時間について</t>
    <rPh sb="1" eb="4">
      <t>ジカンガイ</t>
    </rPh>
    <rPh sb="4" eb="6">
      <t>ロウドウ</t>
    </rPh>
    <rPh sb="9" eb="11">
      <t>ベッテン</t>
    </rPh>
    <rPh sb="14" eb="15">
      <t>ゼン</t>
    </rPh>
    <rPh sb="15" eb="17">
      <t>ジギョウ</t>
    </rPh>
    <rPh sb="17" eb="19">
      <t>ネンド</t>
    </rPh>
    <rPh sb="20" eb="23">
      <t>セイシャイン</t>
    </rPh>
    <rPh sb="24" eb="26">
      <t>ショテイ</t>
    </rPh>
    <rPh sb="26" eb="27">
      <t>ガイ</t>
    </rPh>
    <rPh sb="27" eb="29">
      <t>ロウドウ</t>
    </rPh>
    <rPh sb="29" eb="31">
      <t>ジカン</t>
    </rPh>
    <phoneticPr fontId="28"/>
  </si>
  <si>
    <r>
      <t>確認対象期間（前事業年度）の</t>
    </r>
    <r>
      <rPr>
        <u/>
        <sz val="11"/>
        <color theme="1"/>
        <rFont val="メイリオ"/>
        <family val="3"/>
        <charset val="128"/>
      </rPr>
      <t>月平均</t>
    </r>
    <r>
      <rPr>
        <b/>
        <u/>
        <sz val="11"/>
        <color theme="1"/>
        <rFont val="メイリオ"/>
        <family val="3"/>
        <charset val="128"/>
      </rPr>
      <t>所定外</t>
    </r>
    <r>
      <rPr>
        <u/>
        <sz val="11"/>
        <color theme="1"/>
        <rFont val="メイリオ"/>
        <family val="3"/>
        <charset val="128"/>
      </rPr>
      <t>労働総時間</t>
    </r>
    <r>
      <rPr>
        <sz val="11"/>
        <color theme="1"/>
        <rFont val="メイリオ"/>
        <family val="3"/>
        <charset val="128"/>
      </rPr>
      <t>について、各月1日</t>
    </r>
    <r>
      <rPr>
        <vertAlign val="superscript"/>
        <sz val="11"/>
        <color theme="1"/>
        <rFont val="メイリオ"/>
        <family val="3"/>
        <charset val="128"/>
      </rPr>
      <t>※1</t>
    </r>
    <r>
      <rPr>
        <sz val="11"/>
        <color theme="1"/>
        <rFont val="メイリオ"/>
        <family val="3"/>
        <charset val="128"/>
      </rPr>
      <t>に在籍する人数の12月延べ数で除した時間数が</t>
    </r>
    <r>
      <rPr>
        <u/>
        <sz val="11"/>
        <color theme="1"/>
        <rFont val="メイリオ"/>
        <family val="3"/>
        <charset val="128"/>
      </rPr>
      <t>20時間</t>
    </r>
    <r>
      <rPr>
        <b/>
        <u/>
        <sz val="11"/>
        <color theme="1"/>
        <rFont val="メイリオ"/>
        <family val="3"/>
        <charset val="128"/>
      </rPr>
      <t>以下</t>
    </r>
    <r>
      <rPr>
        <sz val="11"/>
        <color theme="1"/>
        <rFont val="メイリオ"/>
        <family val="3"/>
        <charset val="128"/>
      </rPr>
      <t>であること。</t>
    </r>
    <rPh sb="0" eb="2">
      <t>カクニン</t>
    </rPh>
    <rPh sb="2" eb="4">
      <t>タイショウ</t>
    </rPh>
    <rPh sb="4" eb="6">
      <t>キカン</t>
    </rPh>
    <rPh sb="7" eb="8">
      <t>マエ</t>
    </rPh>
    <rPh sb="8" eb="10">
      <t>ジギョウ</t>
    </rPh>
    <rPh sb="10" eb="12">
      <t>ネンド</t>
    </rPh>
    <rPh sb="14" eb="17">
      <t>ツキヘイキン</t>
    </rPh>
    <rPh sb="17" eb="19">
      <t>ショテイ</t>
    </rPh>
    <rPh sb="19" eb="20">
      <t>ガイ</t>
    </rPh>
    <rPh sb="20" eb="22">
      <t>ロウドウ</t>
    </rPh>
    <rPh sb="22" eb="23">
      <t>ソウ</t>
    </rPh>
    <rPh sb="23" eb="25">
      <t>ジカン</t>
    </rPh>
    <rPh sb="30" eb="32">
      <t>カクツキ</t>
    </rPh>
    <rPh sb="33" eb="34">
      <t>ニチ</t>
    </rPh>
    <rPh sb="37" eb="39">
      <t>ザイセキ</t>
    </rPh>
    <rPh sb="41" eb="43">
      <t>ニンズウ</t>
    </rPh>
    <rPh sb="46" eb="47">
      <t>ガツ</t>
    </rPh>
    <rPh sb="47" eb="48">
      <t>ノ</t>
    </rPh>
    <rPh sb="49" eb="50">
      <t>スウ</t>
    </rPh>
    <rPh sb="51" eb="52">
      <t>ジョ</t>
    </rPh>
    <rPh sb="54" eb="57">
      <t>ジカンスウ</t>
    </rPh>
    <rPh sb="60" eb="62">
      <t>ジカン</t>
    </rPh>
    <rPh sb="62" eb="64">
      <t>イカ</t>
    </rPh>
    <phoneticPr fontId="28"/>
  </si>
  <si>
    <t>■所定外労働時間：就業規則で定められた所定労働時間を超えた時間
■確認計算式：
　年度所定外労働総時間/各月1日在籍正社員数（12月分）≦20時間</t>
    <rPh sb="33" eb="35">
      <t>カクニン</t>
    </rPh>
    <rPh sb="35" eb="37">
      <t>ケイサン</t>
    </rPh>
    <rPh sb="37" eb="38">
      <t>シキ</t>
    </rPh>
    <rPh sb="41" eb="43">
      <t>ネンド</t>
    </rPh>
    <rPh sb="43" eb="45">
      <t>ショテイ</t>
    </rPh>
    <rPh sb="45" eb="46">
      <t>ガイ</t>
    </rPh>
    <rPh sb="46" eb="48">
      <t>ロウドウ</t>
    </rPh>
    <rPh sb="48" eb="49">
      <t>ソウ</t>
    </rPh>
    <rPh sb="49" eb="51">
      <t>ジカン</t>
    </rPh>
    <rPh sb="52" eb="53">
      <t>カク</t>
    </rPh>
    <rPh sb="53" eb="54">
      <t>ツキ</t>
    </rPh>
    <rPh sb="55" eb="56">
      <t>ニチ</t>
    </rPh>
    <rPh sb="56" eb="58">
      <t>ザイセキ</t>
    </rPh>
    <rPh sb="58" eb="61">
      <t>セイシャイン</t>
    </rPh>
    <rPh sb="61" eb="62">
      <t>スウ</t>
    </rPh>
    <rPh sb="65" eb="67">
      <t>ツキブン</t>
    </rPh>
    <rPh sb="71" eb="73">
      <t>ジカン</t>
    </rPh>
    <phoneticPr fontId="28"/>
  </si>
  <si>
    <t>（別添4）の前事業年度の正社員の所定外労働時間が60時間以上の者について</t>
    <rPh sb="1" eb="3">
      <t>ベッテン</t>
    </rPh>
    <rPh sb="6" eb="7">
      <t>ゼン</t>
    </rPh>
    <rPh sb="7" eb="9">
      <t>ジギョウ</t>
    </rPh>
    <rPh sb="9" eb="11">
      <t>ネンド</t>
    </rPh>
    <rPh sb="12" eb="15">
      <t>セイシャイン</t>
    </rPh>
    <rPh sb="16" eb="18">
      <t>ショテイ</t>
    </rPh>
    <rPh sb="18" eb="19">
      <t>ガイ</t>
    </rPh>
    <rPh sb="19" eb="21">
      <t>ロウドウ</t>
    </rPh>
    <rPh sb="21" eb="23">
      <t>ジカン</t>
    </rPh>
    <rPh sb="26" eb="28">
      <t>ジカン</t>
    </rPh>
    <rPh sb="28" eb="30">
      <t>イジョウ</t>
    </rPh>
    <rPh sb="31" eb="32">
      <t>モノ</t>
    </rPh>
    <phoneticPr fontId="28"/>
  </si>
  <si>
    <r>
      <t>確認対象期間（前事業年度）の月平均</t>
    </r>
    <r>
      <rPr>
        <b/>
        <u/>
        <sz val="11"/>
        <color theme="1"/>
        <rFont val="メイリオ"/>
        <family val="3"/>
        <charset val="128"/>
      </rPr>
      <t>法定外</t>
    </r>
    <r>
      <rPr>
        <u/>
        <sz val="11"/>
        <color theme="1"/>
        <rFont val="メイリオ"/>
        <family val="3"/>
        <charset val="128"/>
      </rPr>
      <t>労働時間</t>
    </r>
    <r>
      <rPr>
        <sz val="11"/>
        <color theme="1"/>
        <rFont val="メイリオ"/>
        <family val="3"/>
        <charset val="128"/>
      </rPr>
      <t>が60時間以上の者がいないこと。</t>
    </r>
    <rPh sb="0" eb="2">
      <t>カクニン</t>
    </rPh>
    <rPh sb="2" eb="4">
      <t>タイショウ</t>
    </rPh>
    <rPh sb="4" eb="6">
      <t>キカン</t>
    </rPh>
    <rPh sb="7" eb="8">
      <t>マエ</t>
    </rPh>
    <rPh sb="8" eb="10">
      <t>ジギョウ</t>
    </rPh>
    <rPh sb="10" eb="12">
      <t>ネンド</t>
    </rPh>
    <rPh sb="14" eb="15">
      <t>ツキ</t>
    </rPh>
    <rPh sb="15" eb="17">
      <t>ヘイキン</t>
    </rPh>
    <rPh sb="17" eb="19">
      <t>ホウテイ</t>
    </rPh>
    <rPh sb="19" eb="20">
      <t>ガイ</t>
    </rPh>
    <rPh sb="20" eb="22">
      <t>ロウドウ</t>
    </rPh>
    <rPh sb="22" eb="24">
      <t>ジカン</t>
    </rPh>
    <rPh sb="27" eb="29">
      <t>ジカン</t>
    </rPh>
    <rPh sb="29" eb="31">
      <t>イジョウ</t>
    </rPh>
    <rPh sb="32" eb="33">
      <t>モノ</t>
    </rPh>
    <phoneticPr fontId="28"/>
  </si>
  <si>
    <t>■法定外労働時間：週40時間、1日8時間を超えた労働時間
■時間外労働の算定対象者：正社員（管理職、準社員、パートを除く）
役員・管理職は、経営者側である場合は、労働基準法の労働時間に関する規定の対象外のため対象外。雇用保険加入の兼務役員については、労働性が認められるため対象。指揮命令労働時間については時間外労働となる。
※1：給与締切日により確認する場合は、「賃金算定期間の初日」</t>
    <phoneticPr fontId="28"/>
  </si>
  <si>
    <t>～</t>
  </si>
  <si>
    <t>③</t>
    <phoneticPr fontId="28"/>
  </si>
  <si>
    <t>【有給休暇取得】
（別添5）の前事業年度の有給休暇取得について</t>
    <rPh sb="1" eb="3">
      <t>ユウキュウ</t>
    </rPh>
    <rPh sb="3" eb="5">
      <t>キュウカ</t>
    </rPh>
    <rPh sb="5" eb="7">
      <t>シュトク</t>
    </rPh>
    <rPh sb="10" eb="12">
      <t>ベッテン</t>
    </rPh>
    <rPh sb="15" eb="16">
      <t>ゼン</t>
    </rPh>
    <rPh sb="16" eb="18">
      <t>ジギョウ</t>
    </rPh>
    <rPh sb="18" eb="20">
      <t>ネンド</t>
    </rPh>
    <rPh sb="21" eb="23">
      <t>ユウキュウ</t>
    </rPh>
    <rPh sb="23" eb="25">
      <t>キュウカ</t>
    </rPh>
    <rPh sb="25" eb="27">
      <t>シュトク</t>
    </rPh>
    <phoneticPr fontId="28"/>
  </si>
  <si>
    <r>
      <t>確認対象期間（前事業年度）に所属する正社員</t>
    </r>
    <r>
      <rPr>
        <vertAlign val="superscript"/>
        <sz val="11"/>
        <color theme="1"/>
        <rFont val="メイリオ"/>
        <family val="3"/>
        <charset val="128"/>
      </rPr>
      <t>※１</t>
    </r>
    <r>
      <rPr>
        <sz val="11"/>
        <color theme="1"/>
        <rFont val="メイリオ"/>
        <family val="3"/>
        <charset val="128"/>
      </rPr>
      <t>の有給休暇</t>
    </r>
    <r>
      <rPr>
        <vertAlign val="superscript"/>
        <sz val="11"/>
        <color theme="1"/>
        <rFont val="メイリオ"/>
        <family val="3"/>
        <charset val="128"/>
      </rPr>
      <t>※２</t>
    </r>
    <r>
      <rPr>
        <sz val="11"/>
        <color theme="1"/>
        <rFont val="メイリオ"/>
        <family val="3"/>
        <charset val="128"/>
      </rPr>
      <t>の取得状況について、以下①②のどちらかを満たすこと
①年平均取得率が70%以上
②年平均取得日数が10日以上</t>
    </r>
    <rPh sb="0" eb="2">
      <t>カクニン</t>
    </rPh>
    <rPh sb="2" eb="4">
      <t>タイショウ</t>
    </rPh>
    <rPh sb="4" eb="6">
      <t>キカン</t>
    </rPh>
    <rPh sb="7" eb="8">
      <t>マエ</t>
    </rPh>
    <rPh sb="8" eb="10">
      <t>ジギョウ</t>
    </rPh>
    <rPh sb="10" eb="12">
      <t>ネンド</t>
    </rPh>
    <rPh sb="14" eb="16">
      <t>ショゾク</t>
    </rPh>
    <rPh sb="18" eb="21">
      <t>セイシャイン</t>
    </rPh>
    <rPh sb="24" eb="26">
      <t>ユウキュウ</t>
    </rPh>
    <rPh sb="26" eb="28">
      <t>キュウカ</t>
    </rPh>
    <rPh sb="31" eb="33">
      <t>シュトク</t>
    </rPh>
    <rPh sb="33" eb="35">
      <t>ジョウキョウ</t>
    </rPh>
    <rPh sb="40" eb="42">
      <t>イカ</t>
    </rPh>
    <rPh sb="50" eb="51">
      <t>ミ</t>
    </rPh>
    <rPh sb="58" eb="59">
      <t>ネン</t>
    </rPh>
    <rPh sb="59" eb="61">
      <t>ヘイキン</t>
    </rPh>
    <rPh sb="61" eb="63">
      <t>シュトク</t>
    </rPh>
    <rPh sb="63" eb="64">
      <t>リツ</t>
    </rPh>
    <rPh sb="68" eb="70">
      <t>イジョウ</t>
    </rPh>
    <rPh sb="72" eb="73">
      <t>ネン</t>
    </rPh>
    <rPh sb="73" eb="75">
      <t>ヘイキン</t>
    </rPh>
    <rPh sb="75" eb="77">
      <t>シュトク</t>
    </rPh>
    <rPh sb="77" eb="79">
      <t>ニッスウ</t>
    </rPh>
    <rPh sb="82" eb="83">
      <t>カ</t>
    </rPh>
    <rPh sb="83" eb="85">
      <t>イジョウ</t>
    </rPh>
    <phoneticPr fontId="28"/>
  </si>
  <si>
    <t>※１：有給付与される管理者を含み、以下アを除く。イは除いてもよい。
ア)産前産後休業、育児休業等で労働実績がなかった者／前事業年度に有給休暇を付与されていない者
イ)産前産後休業、育児休業等で一部の期間労働実績がある者／前事業年度に初めて有給休暇を付与された者
※２：以下ア～ウを全て満たす休暇については「有給休暇に準ずる休暇」として労働者１人あたり５日を上限として加算できる。
ア)就業規則等に規定　　イ)有給である
ウ)毎年、正社員全員に付与する
■年平均取得率とは：
有給休暇取得日数÷有給休暇付与日数（繰越し日数を含まない。）
■半日・時間単位の取得については「◯H／８H」で計上すること。</t>
    <rPh sb="3" eb="5">
      <t>ユウキュウ</t>
    </rPh>
    <rPh sb="5" eb="7">
      <t>フヨ</t>
    </rPh>
    <rPh sb="10" eb="13">
      <t>カンリシャ</t>
    </rPh>
    <rPh sb="14" eb="15">
      <t>フク</t>
    </rPh>
    <rPh sb="17" eb="19">
      <t>イカ</t>
    </rPh>
    <phoneticPr fontId="28"/>
  </si>
  <si>
    <t>＜確認対象者＞</t>
    <rPh sb="1" eb="3">
      <t>カクニン</t>
    </rPh>
    <rPh sb="3" eb="6">
      <t>タイショウシャ</t>
    </rPh>
    <phoneticPr fontId="28"/>
  </si>
  <si>
    <t>④</t>
    <phoneticPr fontId="28"/>
  </si>
  <si>
    <t>【育児休業取得】
（別添６）の直近３事業年度に所属する労働者について以下A・Bのどちらかで基準を満たすこと。</t>
    <rPh sb="1" eb="3">
      <t>イクジ</t>
    </rPh>
    <rPh sb="3" eb="5">
      <t>キュウギョウ</t>
    </rPh>
    <rPh sb="5" eb="7">
      <t>シュトク</t>
    </rPh>
    <rPh sb="10" eb="12">
      <t>ベッテン</t>
    </rPh>
    <rPh sb="45" eb="47">
      <t>キジュン</t>
    </rPh>
    <phoneticPr fontId="28"/>
  </si>
  <si>
    <t>※対象労働者は、通常の労働者以外も含む</t>
    <rPh sb="1" eb="3">
      <t>タイショウ</t>
    </rPh>
    <rPh sb="3" eb="6">
      <t>ロウドウシャ</t>
    </rPh>
    <rPh sb="8" eb="10">
      <t>ツウジョウ</t>
    </rPh>
    <rPh sb="11" eb="13">
      <t>ロウドウ</t>
    </rPh>
    <rPh sb="13" eb="14">
      <t>シャ</t>
    </rPh>
    <rPh sb="14" eb="16">
      <t>イガイ</t>
    </rPh>
    <rPh sb="17" eb="18">
      <t>フク</t>
    </rPh>
    <phoneticPr fontId="28"/>
  </si>
  <si>
    <t>A:女性労働者の育児休業等取得率について</t>
    <rPh sb="2" eb="4">
      <t>ジョセイ</t>
    </rPh>
    <rPh sb="4" eb="6">
      <t>ロウドウ</t>
    </rPh>
    <rPh sb="6" eb="7">
      <t>シャ</t>
    </rPh>
    <rPh sb="8" eb="10">
      <t>イクジ</t>
    </rPh>
    <rPh sb="10" eb="12">
      <t>キュウギョウ</t>
    </rPh>
    <rPh sb="12" eb="13">
      <t>トウ</t>
    </rPh>
    <rPh sb="13" eb="15">
      <t>シュトク</t>
    </rPh>
    <rPh sb="15" eb="16">
      <t>リツ</t>
    </rPh>
    <phoneticPr fontId="28"/>
  </si>
  <si>
    <t>確認対象期間（直近3事業年度）で、出産した女性労働者のうち、育児休業等を取得した労働者数の割合が75％以上であること。</t>
    <rPh sb="0" eb="2">
      <t>カクニン</t>
    </rPh>
    <rPh sb="2" eb="4">
      <t>タイショウ</t>
    </rPh>
    <rPh sb="4" eb="6">
      <t>キカン</t>
    </rPh>
    <rPh sb="7" eb="9">
      <t>チョッキン</t>
    </rPh>
    <rPh sb="10" eb="12">
      <t>ジギョウ</t>
    </rPh>
    <rPh sb="12" eb="14">
      <t>ネンド</t>
    </rPh>
    <rPh sb="17" eb="19">
      <t>シュッサン</t>
    </rPh>
    <rPh sb="21" eb="23">
      <t>ジョセイ</t>
    </rPh>
    <rPh sb="23" eb="25">
      <t>ロウドウ</t>
    </rPh>
    <rPh sb="25" eb="26">
      <t>シャ</t>
    </rPh>
    <rPh sb="30" eb="32">
      <t>イクジ</t>
    </rPh>
    <rPh sb="32" eb="34">
      <t>キュウギョウ</t>
    </rPh>
    <rPh sb="34" eb="35">
      <t>トウ</t>
    </rPh>
    <rPh sb="36" eb="38">
      <t>シュトク</t>
    </rPh>
    <rPh sb="40" eb="42">
      <t>ロウドウ</t>
    </rPh>
    <rPh sb="42" eb="43">
      <t>シャ</t>
    </rPh>
    <rPh sb="43" eb="44">
      <t>スウ</t>
    </rPh>
    <rPh sb="45" eb="47">
      <t>ワリアイ</t>
    </rPh>
    <rPh sb="51" eb="53">
      <t>イジョウ</t>
    </rPh>
    <phoneticPr fontId="28"/>
  </si>
  <si>
    <t>※対象期間中に出産した女性労働者を分母として、このうち対象期間内に育児休業を取得した女性労働者数を分子として算出。</t>
    <rPh sb="1" eb="3">
      <t>タイショウ</t>
    </rPh>
    <rPh sb="3" eb="5">
      <t>キカン</t>
    </rPh>
    <rPh sb="5" eb="6">
      <t>ナカ</t>
    </rPh>
    <rPh sb="7" eb="9">
      <t>シュッサン</t>
    </rPh>
    <rPh sb="11" eb="13">
      <t>ジョセイ</t>
    </rPh>
    <rPh sb="13" eb="16">
      <t>ロウドウシャ</t>
    </rPh>
    <rPh sb="17" eb="19">
      <t>ブンボ</t>
    </rPh>
    <rPh sb="27" eb="29">
      <t>タイショウ</t>
    </rPh>
    <rPh sb="29" eb="31">
      <t>キカン</t>
    </rPh>
    <rPh sb="31" eb="32">
      <t>ナイ</t>
    </rPh>
    <rPh sb="33" eb="35">
      <t>イクジ</t>
    </rPh>
    <rPh sb="35" eb="37">
      <t>キュウギョウ</t>
    </rPh>
    <rPh sb="38" eb="40">
      <t>シュトク</t>
    </rPh>
    <rPh sb="42" eb="44">
      <t>ジョセイ</t>
    </rPh>
    <rPh sb="44" eb="46">
      <t>ロウドウ</t>
    </rPh>
    <rPh sb="46" eb="47">
      <t>シャ</t>
    </rPh>
    <rPh sb="47" eb="48">
      <t>スウ</t>
    </rPh>
    <rPh sb="49" eb="51">
      <t>ブンシ</t>
    </rPh>
    <rPh sb="54" eb="56">
      <t>サンシュツ</t>
    </rPh>
    <phoneticPr fontId="28"/>
  </si>
  <si>
    <t>B:男性労働者の育児休業等取得状況ついて</t>
    <rPh sb="2" eb="3">
      <t>オトコ</t>
    </rPh>
    <rPh sb="4" eb="6">
      <t>ロウドウ</t>
    </rPh>
    <rPh sb="6" eb="7">
      <t>シャ</t>
    </rPh>
    <rPh sb="8" eb="10">
      <t>イクジ</t>
    </rPh>
    <rPh sb="10" eb="12">
      <t>キュウギョウ</t>
    </rPh>
    <rPh sb="12" eb="13">
      <t>トウ</t>
    </rPh>
    <rPh sb="13" eb="15">
      <t>シュトク</t>
    </rPh>
    <rPh sb="15" eb="17">
      <t>ジョウキョウ</t>
    </rPh>
    <phoneticPr fontId="28"/>
  </si>
  <si>
    <t>確認対象期間（直近3事業年度）で、配偶者が出産した男性労働者のうち、育児休業等を取得した労働者が１名以上いること。</t>
    <rPh sb="0" eb="2">
      <t>カクニン</t>
    </rPh>
    <rPh sb="2" eb="4">
      <t>タイショウ</t>
    </rPh>
    <rPh sb="4" eb="6">
      <t>キカン</t>
    </rPh>
    <rPh sb="7" eb="9">
      <t>チョッキン</t>
    </rPh>
    <rPh sb="10" eb="12">
      <t>ジギョウ</t>
    </rPh>
    <rPh sb="12" eb="14">
      <t>ネンド</t>
    </rPh>
    <rPh sb="17" eb="20">
      <t>ハイグウシャ</t>
    </rPh>
    <rPh sb="21" eb="23">
      <t>シュッサン</t>
    </rPh>
    <rPh sb="25" eb="26">
      <t>オトコ</t>
    </rPh>
    <rPh sb="27" eb="29">
      <t>ロウドウ</t>
    </rPh>
    <rPh sb="29" eb="30">
      <t>シャ</t>
    </rPh>
    <rPh sb="34" eb="36">
      <t>イクジ</t>
    </rPh>
    <rPh sb="36" eb="38">
      <t>キュウギョウ</t>
    </rPh>
    <rPh sb="38" eb="39">
      <t>トウ</t>
    </rPh>
    <rPh sb="40" eb="42">
      <t>シュトク</t>
    </rPh>
    <rPh sb="44" eb="46">
      <t>ロウドウ</t>
    </rPh>
    <rPh sb="46" eb="47">
      <t>シャ</t>
    </rPh>
    <rPh sb="49" eb="52">
      <t>メイイジョウ</t>
    </rPh>
    <phoneticPr fontId="28"/>
  </si>
  <si>
    <r>
      <t>※対象期間中に</t>
    </r>
    <r>
      <rPr>
        <u/>
        <sz val="10"/>
        <color theme="1"/>
        <rFont val="メイリオ"/>
        <family val="3"/>
        <charset val="128"/>
      </rPr>
      <t>育児休業等</t>
    </r>
    <r>
      <rPr>
        <b/>
        <u/>
        <sz val="10"/>
        <color theme="1"/>
        <rFont val="メイリオ"/>
        <family val="3"/>
        <charset val="128"/>
      </rPr>
      <t>（</t>
    </r>
    <r>
      <rPr>
        <b/>
        <u/>
        <sz val="9"/>
        <color theme="1"/>
        <rFont val="メイリオ"/>
        <family val="3"/>
        <charset val="128"/>
      </rPr>
      <t>＊2）</t>
    </r>
    <r>
      <rPr>
        <sz val="10"/>
        <color theme="1"/>
        <rFont val="メイリオ"/>
        <family val="3"/>
        <charset val="128"/>
      </rPr>
      <t>として、小学校就学前の子を養育するための休業を申請して休業したものを対象とする。あらかじめ期間を定めて申請をする必要があるが、期間の長短の規定はない。</t>
    </r>
    <rPh sb="1" eb="3">
      <t>タイショウ</t>
    </rPh>
    <rPh sb="3" eb="6">
      <t>キカンチュウ</t>
    </rPh>
    <rPh sb="7" eb="9">
      <t>イクジ</t>
    </rPh>
    <rPh sb="9" eb="11">
      <t>キュウギョウ</t>
    </rPh>
    <rPh sb="11" eb="12">
      <t>トウ</t>
    </rPh>
    <rPh sb="20" eb="23">
      <t>ショウガッコウ</t>
    </rPh>
    <rPh sb="23" eb="25">
      <t>シュウガク</t>
    </rPh>
    <rPh sb="25" eb="26">
      <t>マエ</t>
    </rPh>
    <rPh sb="27" eb="28">
      <t>コ</t>
    </rPh>
    <rPh sb="29" eb="31">
      <t>ヨウイク</t>
    </rPh>
    <rPh sb="36" eb="38">
      <t>キュウギョウ</t>
    </rPh>
    <rPh sb="39" eb="41">
      <t>シンセイ</t>
    </rPh>
    <rPh sb="43" eb="45">
      <t>キュウギョウ</t>
    </rPh>
    <rPh sb="50" eb="52">
      <t>タイショウ</t>
    </rPh>
    <rPh sb="61" eb="63">
      <t>キカン</t>
    </rPh>
    <rPh sb="64" eb="65">
      <t>サダ</t>
    </rPh>
    <rPh sb="67" eb="69">
      <t>シンセイ</t>
    </rPh>
    <rPh sb="72" eb="74">
      <t>ヒツヨウ</t>
    </rPh>
    <rPh sb="79" eb="81">
      <t>キカン</t>
    </rPh>
    <rPh sb="82" eb="84">
      <t>チョウタン</t>
    </rPh>
    <rPh sb="85" eb="87">
      <t>キテイ</t>
    </rPh>
    <phoneticPr fontId="28"/>
  </si>
  <si>
    <t>「くるみん認定」の認定状況について</t>
    <rPh sb="5" eb="7">
      <t>ニンテイ</t>
    </rPh>
    <rPh sb="9" eb="11">
      <t>ニンテイ</t>
    </rPh>
    <rPh sb="11" eb="13">
      <t>ジョウキョウ</t>
    </rPh>
    <phoneticPr fontId="28"/>
  </si>
  <si>
    <r>
      <t>「くるみん」認定を受けた年度を含む3年度間は当要件は</t>
    </r>
    <r>
      <rPr>
        <b/>
        <sz val="11"/>
        <color theme="1"/>
        <rFont val="メイリオ"/>
        <family val="3"/>
        <charset val="128"/>
      </rPr>
      <t>不問</t>
    </r>
    <r>
      <rPr>
        <sz val="11"/>
        <color theme="1"/>
        <rFont val="メイリオ"/>
        <family val="3"/>
        <charset val="128"/>
      </rPr>
      <t>。</t>
    </r>
    <rPh sb="22" eb="23">
      <t>トウ</t>
    </rPh>
    <phoneticPr fontId="28"/>
  </si>
  <si>
    <t>事業所名</t>
    <rPh sb="0" eb="3">
      <t>ジギョウショ</t>
    </rPh>
    <rPh sb="3" eb="4">
      <t>メイ</t>
    </rPh>
    <phoneticPr fontId="4"/>
  </si>
  <si>
    <t>【別添13】</t>
    <phoneticPr fontId="4"/>
  </si>
  <si>
    <t>誓約書（報告用）</t>
    <rPh sb="4" eb="6">
      <t>ホウコク</t>
    </rPh>
    <phoneticPr fontId="4"/>
  </si>
  <si>
    <t>青少年の雇用の促進等に関する法律施行規則第９条の規定に基づき、以下の基準を満たしていることを誓約します。</t>
    <rPh sb="16" eb="18">
      <t>シコウ</t>
    </rPh>
    <rPh sb="18" eb="20">
      <t>キソク</t>
    </rPh>
    <rPh sb="20" eb="21">
      <t>ダイ</t>
    </rPh>
    <rPh sb="22" eb="23">
      <t>ジョウ</t>
    </rPh>
    <phoneticPr fontId="4"/>
  </si>
  <si>
    <t>１　若者の正社員としての採用及び人材育成に積極的に取り組んでいること。</t>
    <phoneticPr fontId="4"/>
  </si>
  <si>
    <t>２　以下の数値要件等を満たしていること。</t>
    <phoneticPr fontId="4"/>
  </si>
  <si>
    <t>３　 青少年の雇用の促進等に関する法律施行規則第７条第４号に掲げる項目について、</t>
    <phoneticPr fontId="4"/>
  </si>
  <si>
    <t>４　過去３年以内に認定取消しを受けていないこと。</t>
    <phoneticPr fontId="4"/>
  </si>
  <si>
    <t>５　過去３年以内に６から11までの要件を満たさなかったことを理由に認定を辞退して</t>
    <phoneticPr fontId="4"/>
  </si>
  <si>
    <t>６　過去３年間に新卒者の採用内定取消しを行っていないこと。</t>
    <phoneticPr fontId="4"/>
  </si>
  <si>
    <t>７　過去１年間に、事業主都合による解雇又は退職勧奨を行っていないこと。</t>
    <phoneticPr fontId="4"/>
  </si>
  <si>
    <t>８　暴力団関係事業主でないこと。</t>
    <phoneticPr fontId="4"/>
  </si>
  <si>
    <t>９　風俗営業等関係事業主でないこと。</t>
    <phoneticPr fontId="4"/>
  </si>
  <si>
    <t xml:space="preserve"> 10　認定申請日時点で雇用関係助成金を受給できない事業主でないこと。</t>
    <phoneticPr fontId="4"/>
  </si>
  <si>
    <t xml:space="preserve"> 11　関係法令に違反する以下の重大な事実がないこと。</t>
    <phoneticPr fontId="4"/>
  </si>
  <si>
    <t>▼直近３事業年度が確認対象期間です。</t>
    <rPh sb="1" eb="3">
      <t>チョッキン</t>
    </rPh>
    <rPh sb="4" eb="6">
      <t>ジギョウ</t>
    </rPh>
    <rPh sb="6" eb="8">
      <t>ネンド</t>
    </rPh>
    <rPh sb="9" eb="11">
      <t>カクニン</t>
    </rPh>
    <rPh sb="11" eb="13">
      <t>タイショウ</t>
    </rPh>
    <rPh sb="13" eb="15">
      <t>キカン</t>
    </rPh>
    <phoneticPr fontId="4"/>
  </si>
  <si>
    <t>※以下②③の確認に賃金締切日を採用する場合で、賃金締切日から事業年度終了後1ヶ月後までの日数が１月に満たない場合は、事業年度終了後３月以内</t>
    <rPh sb="1" eb="3">
      <t>イカ</t>
    </rPh>
    <rPh sb="6" eb="8">
      <t>カクニン</t>
    </rPh>
    <rPh sb="23" eb="25">
      <t>チンギン</t>
    </rPh>
    <rPh sb="25" eb="28">
      <t>シメキリビ</t>
    </rPh>
    <rPh sb="30" eb="32">
      <t>ジギョウ</t>
    </rPh>
    <rPh sb="32" eb="34">
      <t>ネンド</t>
    </rPh>
    <rPh sb="34" eb="37">
      <t>シュウリョウゴ</t>
    </rPh>
    <rPh sb="39" eb="40">
      <t>ゲツ</t>
    </rPh>
    <rPh sb="40" eb="41">
      <t>ゴ</t>
    </rPh>
    <phoneticPr fontId="4"/>
  </si>
  <si>
    <r>
      <t>前事業年度に所属し、前事業年度中に有給休暇の付与を受けた正社員</t>
    </r>
    <r>
      <rPr>
        <vertAlign val="superscript"/>
        <sz val="11"/>
        <rFont val="メイリオ"/>
        <family val="3"/>
        <charset val="128"/>
      </rPr>
      <t>※１</t>
    </r>
    <rPh sb="0" eb="1">
      <t>マエ</t>
    </rPh>
    <rPh sb="1" eb="3">
      <t>ジギョウ</t>
    </rPh>
    <rPh sb="3" eb="5">
      <t>ネンド</t>
    </rPh>
    <rPh sb="6" eb="8">
      <t>ショゾク</t>
    </rPh>
    <rPh sb="10" eb="11">
      <t>マエ</t>
    </rPh>
    <rPh sb="11" eb="13">
      <t>ジギョウ</t>
    </rPh>
    <rPh sb="13" eb="16">
      <t>ネンドチュウ</t>
    </rPh>
    <rPh sb="17" eb="19">
      <t>ユウキュウ</t>
    </rPh>
    <rPh sb="19" eb="21">
      <t>キュウカ</t>
    </rPh>
    <rPh sb="22" eb="24">
      <t>フヨ</t>
    </rPh>
    <rPh sb="25" eb="26">
      <t>ウ</t>
    </rPh>
    <rPh sb="28" eb="31">
      <t>セイシャイン</t>
    </rPh>
    <phoneticPr fontId="4"/>
  </si>
  <si>
    <t xml:space="preserve">     ⑤　認定申請日の前日を起算日とする過去１年以内において、当該事業主又はその属する事業所が労働関係法令（上</t>
    <phoneticPr fontId="4"/>
  </si>
  <si>
    <t>その他の自治体等による認定制度</t>
    <rPh sb="2" eb="3">
      <t>タ</t>
    </rPh>
    <rPh sb="7" eb="8">
      <t>トウ</t>
    </rPh>
    <phoneticPr fontId="4"/>
  </si>
  <si>
    <t>（登録されているコードについて３つまで登録可能）</t>
    <rPh sb="1" eb="3">
      <t>トウロク</t>
    </rPh>
    <rPh sb="19" eb="21">
      <t>トウロク</t>
    </rPh>
    <rPh sb="21" eb="23">
      <t>カノウ</t>
    </rPh>
    <phoneticPr fontId="4"/>
  </si>
  <si>
    <t>各種コード表の「【その他の自治体の認定企業】登録コード一覧表」を確認の上該当するコードを入力してください。</t>
    <rPh sb="0" eb="2">
      <t>カクシュ</t>
    </rPh>
    <rPh sb="5" eb="6">
      <t>ヒョウ</t>
    </rPh>
    <rPh sb="32" eb="34">
      <t>カクニン</t>
    </rPh>
    <rPh sb="35" eb="36">
      <t>ウエ</t>
    </rPh>
    <rPh sb="36" eb="38">
      <t>ガイトウ</t>
    </rPh>
    <rPh sb="44" eb="46">
      <t>ニュウリョク</t>
    </rPh>
    <phoneticPr fontId="4"/>
  </si>
  <si>
    <t>各種コード表掲載ページ</t>
    <rPh sb="0" eb="2">
      <t>カクシュ</t>
    </rPh>
    <rPh sb="5" eb="6">
      <t>ヒョウ</t>
    </rPh>
    <rPh sb="6" eb="8">
      <t>ケイサイ</t>
    </rPh>
    <phoneticPr fontId="4"/>
  </si>
  <si>
    <t>記１でご案内した申請書様式のうち、「★」がついた様式は、以下の方法でデータの入手が可能です。</t>
    <rPh sb="0" eb="1">
      <t>キ</t>
    </rPh>
    <rPh sb="4" eb="6">
      <t>アンナイ</t>
    </rPh>
    <rPh sb="8" eb="11">
      <t>シンセイショ</t>
    </rPh>
    <rPh sb="11" eb="13">
      <t>ヨウシキ</t>
    </rPh>
    <rPh sb="24" eb="26">
      <t>ヨウシキ</t>
    </rPh>
    <rPh sb="28" eb="30">
      <t>イカ</t>
    </rPh>
    <rPh sb="31" eb="33">
      <t>ホウホウ</t>
    </rPh>
    <rPh sb="38" eb="40">
      <t>ニュウシュ</t>
    </rPh>
    <rPh sb="41" eb="43">
      <t>カノウ</t>
    </rPh>
    <phoneticPr fontId="28"/>
  </si>
  <si>
    <r>
      <t>（１）新潟労働局の申請様式を活用　</t>
    </r>
    <r>
      <rPr>
        <b/>
        <sz val="11"/>
        <color rgb="FFFF0000"/>
        <rFont val="Yu Gothic UI"/>
        <family val="3"/>
        <charset val="128"/>
      </rPr>
      <t>【オススメ】</t>
    </r>
    <rPh sb="3" eb="5">
      <t>ニイガタ</t>
    </rPh>
    <rPh sb="5" eb="7">
      <t>ロウドウ</t>
    </rPh>
    <rPh sb="7" eb="8">
      <t>キョク</t>
    </rPh>
    <rPh sb="9" eb="11">
      <t>シンセイ</t>
    </rPh>
    <rPh sb="11" eb="13">
      <t>ヨウシキ</t>
    </rPh>
    <rPh sb="14" eb="16">
      <t>カツヨウ</t>
    </rPh>
    <phoneticPr fontId="28"/>
  </si>
  <si>
    <r>
      <rPr>
        <b/>
        <u/>
        <sz val="11"/>
        <color theme="1"/>
        <rFont val="Yu Gothic UI"/>
        <family val="3"/>
        <charset val="128"/>
      </rPr>
      <t>自動計算式等が組み込まれた便利な申請データ</t>
    </r>
    <r>
      <rPr>
        <sz val="11"/>
        <color theme="1"/>
        <rFont val="Yu Gothic UI"/>
        <family val="3"/>
        <charset val="128"/>
      </rPr>
      <t>を、新潟労働局のホームページで配布しています。</t>
    </r>
    <rPh sb="0" eb="2">
      <t>ジドウ</t>
    </rPh>
    <rPh sb="2" eb="5">
      <t>ケイサンシキ</t>
    </rPh>
    <rPh sb="5" eb="6">
      <t>トウ</t>
    </rPh>
    <rPh sb="7" eb="8">
      <t>ク</t>
    </rPh>
    <rPh sb="9" eb="10">
      <t>コ</t>
    </rPh>
    <rPh sb="13" eb="15">
      <t>ベンリ</t>
    </rPh>
    <rPh sb="16" eb="18">
      <t>シンセイ</t>
    </rPh>
    <rPh sb="23" eb="28">
      <t>ニイガタロウドウキョク</t>
    </rPh>
    <rPh sb="36" eb="38">
      <t>ハイフ</t>
    </rPh>
    <phoneticPr fontId="28"/>
  </si>
  <si>
    <t>または、管轄のハローワークへご連絡いただければ、メールで提供させていただくことも可能です。</t>
    <rPh sb="4" eb="6">
      <t>カンカツ</t>
    </rPh>
    <rPh sb="15" eb="17">
      <t>レンラク</t>
    </rPh>
    <rPh sb="28" eb="30">
      <t>テイキョウ</t>
    </rPh>
    <rPh sb="40" eb="42">
      <t>カノウ</t>
    </rPh>
    <phoneticPr fontId="4"/>
  </si>
  <si>
    <t>　新潟ワークナビ &gt; おすすめ ＞ユースエール認定制度 ＞企業の方はこちら</t>
    <rPh sb="1" eb="3">
      <t>ニイガタ</t>
    </rPh>
    <rPh sb="23" eb="25">
      <t>ニンテイ</t>
    </rPh>
    <rPh sb="25" eb="27">
      <t>セイド</t>
    </rPh>
    <rPh sb="29" eb="31">
      <t>キギョウ</t>
    </rPh>
    <rPh sb="32" eb="33">
      <t>カタ</t>
    </rPh>
    <phoneticPr fontId="28"/>
  </si>
  <si>
    <t>　＞ 様式・資料集</t>
    <rPh sb="3" eb="5">
      <t>ヨウシキ</t>
    </rPh>
    <rPh sb="6" eb="9">
      <t>シリョウシュウ</t>
    </rPh>
    <phoneticPr fontId="4"/>
  </si>
  <si>
    <t>https://jsite.mhlw.go.jp/niigata-hellowork/youthyell_001.html</t>
    <phoneticPr fontId="28"/>
  </si>
  <si>
    <t>（２）厚生労働省のホームページからダウンロード</t>
    <rPh sb="3" eb="5">
      <t>コウセイ</t>
    </rPh>
    <rPh sb="5" eb="8">
      <t>ロウドウショウ</t>
    </rPh>
    <phoneticPr fontId="28"/>
  </si>
  <si>
    <t>Excel・Word形式の申請様式データをダウンロードし作成することができます。</t>
    <rPh sb="10" eb="12">
      <t>ケイシキ</t>
    </rPh>
    <rPh sb="13" eb="15">
      <t>シンセイ</t>
    </rPh>
    <rPh sb="15" eb="17">
      <t>ヨウシキ</t>
    </rPh>
    <rPh sb="28" eb="30">
      <t>サクセイ</t>
    </rPh>
    <phoneticPr fontId="28"/>
  </si>
  <si>
    <t>詳しくは、上記２（２）のWebページでご確認ください。</t>
    <rPh sb="0" eb="1">
      <t>クワ</t>
    </rPh>
    <rPh sb="5" eb="7">
      <t>ジョウキ</t>
    </rPh>
    <rPh sb="20" eb="22">
      <t>カクニン</t>
    </rPh>
    <phoneticPr fontId="4"/>
  </si>
  <si>
    <t>原則として、マスターシートから自動入力されますが、必要に応じて編集してください。</t>
    <rPh sb="0" eb="2">
      <t>ゲンソク</t>
    </rPh>
    <rPh sb="15" eb="19">
      <t>ジドウニュウリョク</t>
    </rPh>
    <rPh sb="25" eb="27">
      <t>ヒツヨウ</t>
    </rPh>
    <rPh sb="28" eb="29">
      <t>オウ</t>
    </rPh>
    <rPh sb="31" eb="33">
      <t>ヘンシュウ</t>
    </rPh>
    <phoneticPr fontId="4"/>
  </si>
  <si>
    <t>完成したPRシートは、「若者雇用促進総合サイト」で掲載されるほか、</t>
  </si>
  <si>
    <t>新潟労働局のHPからのリンク、企業説明会やハローワーク内での掲示など、</t>
  </si>
  <si>
    <t>企業PRに幅広く活用されます。</t>
  </si>
  <si>
    <t>若者雇用促進総合サイト：</t>
  </si>
  <si>
    <t>https://wakamono-koyou-sokushin.mhlw.go.jp/search/service/top.action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</si>
</sst>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2">
    <numFmt numFmtId="176" formatCode="0.0%"/>
    <numFmt numFmtId="177" formatCode="0_);[Red]\(0\)"/>
    <numFmt numFmtId="178" formatCode="&quot;平&quot;&quot;成&quot;0&quot;年&quot;&quot;度&quot;"/>
    <numFmt numFmtId="179" formatCode="0.0_);[Red]\(0.0\)"/>
    <numFmt numFmtId="180" formatCode="yyyy/mm/dd"/>
    <numFmt numFmtId="181" formatCode="0_ "/>
    <numFmt numFmtId="182" formatCode="yyyy&quot;(&quot;[$-411]ggge&quot;)年&quot;m&quot;月&quot;d&quot;日&quot;;@"/>
    <numFmt numFmtId="183" formatCode="[$-411]ggge&quot;年&quot;m&quot;月&quot;d&quot;日&quot;;@"/>
    <numFmt numFmtId="184" formatCode="0.0"/>
    <numFmt numFmtId="185" formatCode="0.0_ "/>
    <numFmt numFmtId="186" formatCode="0&quot;人&quot;"/>
    <numFmt numFmtId="187" formatCode="0.0&quot;時間&quot;\ "/>
    <numFmt numFmtId="188" formatCode="0.0&quot;日&quot;"/>
    <numFmt numFmtId="189" formatCode="&quot;合計(A)　　&quot;0"/>
    <numFmt numFmtId="190" formatCode="&quot;(B)　　&quot;0.0"/>
    <numFmt numFmtId="191" formatCode="&quot;(C)　　&quot;0"/>
    <numFmt numFmtId="192" formatCode="&quot;(D)　　&quot;0.0"/>
    <numFmt numFmtId="193" formatCode="0&quot;名&quot;"/>
    <numFmt numFmtId="194" formatCode="[&lt;=999]000;[&lt;=9999]000\-00;000\-0000"/>
    <numFmt numFmtId="195" formatCode="000"/>
    <numFmt numFmtId="196" formatCode="&quot;※&quot;yyyy/m/d&quot;～&quot;"/>
    <numFmt numFmtId="197" formatCode="[$-411]ge\.m\.d;@"/>
  </numFmts>
  <fonts count="104">
    <font>
      <sz val="11"/>
      <color indexed="8"/>
      <name val="MS ゴシック"/>
      <family val="3"/>
      <charset val="128"/>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6"/>
      <name val="MS ゴシック"/>
      <family val="3"/>
      <charset val="128"/>
    </font>
    <font>
      <sz val="8"/>
      <color indexed="8"/>
      <name val="ＭＳ ゴシック"/>
      <family val="3"/>
      <charset val="128"/>
    </font>
    <font>
      <sz val="8"/>
      <name val="ＭＳ ゴシック"/>
      <family val="3"/>
      <charset val="128"/>
    </font>
    <font>
      <sz val="12"/>
      <name val="ＭＳ Ｐゴシック"/>
      <family val="3"/>
      <charset val="128"/>
    </font>
    <font>
      <sz val="14"/>
      <name val="ＭＳ Ｐゴシック"/>
      <family val="3"/>
      <charset val="128"/>
    </font>
    <font>
      <sz val="10"/>
      <color indexed="8"/>
      <name val="ＭＳ ゴシック"/>
      <family val="3"/>
      <charset val="128"/>
    </font>
    <font>
      <sz val="14"/>
      <color indexed="10"/>
      <name val="ＭＳ Ｐゴシック"/>
      <family val="3"/>
      <charset val="128"/>
    </font>
    <font>
      <sz val="10"/>
      <color indexed="8"/>
      <name val="ＭＳ 明朝"/>
      <family val="1"/>
      <charset val="128"/>
    </font>
    <font>
      <sz val="9"/>
      <color indexed="8"/>
      <name val="ＭＳ ゴシック"/>
      <family val="3"/>
      <charset val="128"/>
    </font>
    <font>
      <sz val="11"/>
      <color indexed="8"/>
      <name val="ＭＳ ゴシック"/>
      <family val="3"/>
      <charset val="128"/>
    </font>
    <font>
      <sz val="12"/>
      <color indexed="8"/>
      <name val="Century"/>
      <family val="1"/>
    </font>
    <font>
      <sz val="11"/>
      <name val="ＭＳ Ｐゴシック"/>
      <family val="3"/>
      <charset val="128"/>
    </font>
    <font>
      <sz val="10"/>
      <name val="ＭＳ Ｐゴシック"/>
      <family val="3"/>
      <charset val="128"/>
    </font>
    <font>
      <sz val="8"/>
      <color indexed="8"/>
      <name val="MS ゴシック"/>
      <family val="3"/>
      <charset val="128"/>
    </font>
    <font>
      <sz val="12"/>
      <color indexed="8"/>
      <name val="ＭＳ ゴシック"/>
      <family val="3"/>
      <charset val="128"/>
    </font>
    <font>
      <sz val="26"/>
      <name val="ＭＳ Ｐゴシック"/>
      <family val="3"/>
      <charset val="128"/>
    </font>
    <font>
      <sz val="9"/>
      <color indexed="8"/>
      <name val="MS ゴシック"/>
      <family val="3"/>
      <charset val="128"/>
    </font>
    <font>
      <sz val="10"/>
      <color indexed="8"/>
      <name val="MS ゴシック"/>
      <family val="3"/>
      <charset val="128"/>
    </font>
    <font>
      <sz val="8"/>
      <color indexed="10"/>
      <name val="ＭＳ ゴシック"/>
      <family val="3"/>
      <charset val="128"/>
    </font>
    <font>
      <sz val="9"/>
      <color indexed="10"/>
      <name val="ＭＳ ゴシック"/>
      <family val="3"/>
      <charset val="128"/>
    </font>
    <font>
      <b/>
      <sz val="9"/>
      <color indexed="8"/>
      <name val="ＭＳ 明朝"/>
      <family val="1"/>
      <charset val="128"/>
    </font>
    <font>
      <sz val="20"/>
      <color indexed="8"/>
      <name val="ＭＳ ゴシック"/>
      <family val="3"/>
      <charset val="128"/>
    </font>
    <font>
      <sz val="9"/>
      <color theme="1"/>
      <name val="ＭＳ ゴシック"/>
      <family val="3"/>
      <charset val="128"/>
    </font>
    <font>
      <b/>
      <sz val="11"/>
      <color theme="1"/>
      <name val="メイリオ"/>
      <family val="3"/>
      <charset val="128"/>
    </font>
    <font>
      <sz val="6"/>
      <name val="游ゴシック"/>
      <family val="2"/>
      <charset val="128"/>
      <scheme val="minor"/>
    </font>
    <font>
      <sz val="11"/>
      <color theme="1"/>
      <name val="メイリオ"/>
      <family val="3"/>
      <charset val="128"/>
    </font>
    <font>
      <sz val="10"/>
      <color theme="1"/>
      <name val="メイリオ"/>
      <family val="3"/>
      <charset val="128"/>
    </font>
    <font>
      <sz val="14"/>
      <color theme="1"/>
      <name val="メイリオ"/>
      <family val="3"/>
      <charset val="128"/>
    </font>
    <font>
      <b/>
      <sz val="18"/>
      <color theme="1"/>
      <name val="メイリオ"/>
      <family val="3"/>
      <charset val="128"/>
    </font>
    <font>
      <sz val="11"/>
      <color rgb="FFFF0000"/>
      <name val="メイリオ"/>
      <family val="3"/>
      <charset val="128"/>
    </font>
    <font>
      <b/>
      <sz val="11"/>
      <color rgb="FFFF0000"/>
      <name val="メイリオ"/>
      <family val="3"/>
      <charset val="128"/>
    </font>
    <font>
      <sz val="8"/>
      <name val="ＭＳ ゴシック"/>
      <family val="2"/>
      <charset val="128"/>
    </font>
    <font>
      <sz val="6"/>
      <name val="ＭＳ ゴシック"/>
      <family val="2"/>
      <charset val="128"/>
    </font>
    <font>
      <sz val="11"/>
      <color indexed="8"/>
      <name val="MS ゴシック"/>
      <family val="3"/>
      <charset val="128"/>
    </font>
    <font>
      <sz val="11"/>
      <color theme="1"/>
      <name val="ＭＳ ゴシック"/>
      <family val="3"/>
      <charset val="128"/>
    </font>
    <font>
      <sz val="24"/>
      <color theme="1"/>
      <name val="メイリオ"/>
      <family val="3"/>
      <charset val="128"/>
    </font>
    <font>
      <sz val="10.5"/>
      <color theme="1"/>
      <name val="メイリオ"/>
      <family val="3"/>
      <charset val="128"/>
    </font>
    <font>
      <u/>
      <sz val="11"/>
      <color theme="10"/>
      <name val="游ゴシック"/>
      <family val="2"/>
      <charset val="128"/>
      <scheme val="minor"/>
    </font>
    <font>
      <sz val="8"/>
      <color theme="1"/>
      <name val="ＭＳ ゴシック"/>
      <family val="2"/>
      <charset val="128"/>
    </font>
    <font>
      <sz val="9"/>
      <color theme="1"/>
      <name val="ＭＳ ゴシック"/>
      <family val="2"/>
      <charset val="128"/>
    </font>
    <font>
      <sz val="9"/>
      <color rgb="FFFF0000"/>
      <name val="ＭＳ ゴシック"/>
      <family val="3"/>
      <charset val="128"/>
    </font>
    <font>
      <sz val="10"/>
      <color theme="1"/>
      <name val="ＭＳ ゴシック"/>
      <family val="2"/>
      <charset val="128"/>
    </font>
    <font>
      <sz val="10"/>
      <color theme="1"/>
      <name val="ＭＳ ゴシック"/>
      <family val="3"/>
      <charset val="128"/>
    </font>
    <font>
      <sz val="8"/>
      <color theme="1"/>
      <name val="ＭＳ ゴシック"/>
      <family val="3"/>
      <charset val="128"/>
    </font>
    <font>
      <b/>
      <sz val="14"/>
      <color theme="1"/>
      <name val="Yu Gothic UI"/>
      <family val="3"/>
      <charset val="128"/>
    </font>
    <font>
      <sz val="11"/>
      <color theme="1"/>
      <name val="Yu Gothic UI"/>
      <family val="3"/>
      <charset val="128"/>
    </font>
    <font>
      <sz val="12"/>
      <color theme="1"/>
      <name val="Yu Gothic UI"/>
      <family val="3"/>
      <charset val="128"/>
    </font>
    <font>
      <b/>
      <sz val="11"/>
      <color theme="1"/>
      <name val="Yu Gothic UI"/>
      <family val="3"/>
      <charset val="128"/>
    </font>
    <font>
      <sz val="11"/>
      <color theme="0"/>
      <name val="Yu Gothic UI"/>
      <family val="3"/>
      <charset val="128"/>
    </font>
    <font>
      <b/>
      <sz val="12"/>
      <color theme="0"/>
      <name val="Yu Gothic UI"/>
      <family val="3"/>
      <charset val="128"/>
    </font>
    <font>
      <b/>
      <sz val="11"/>
      <color rgb="FFC00000"/>
      <name val="Yu Gothic UI"/>
      <family val="3"/>
      <charset val="128"/>
    </font>
    <font>
      <b/>
      <sz val="8"/>
      <color theme="1"/>
      <name val="Yu Gothic UI"/>
      <family val="3"/>
      <charset val="128"/>
    </font>
    <font>
      <sz val="8"/>
      <color theme="1"/>
      <name val="Yu Gothic UI"/>
      <family val="3"/>
      <charset val="128"/>
    </font>
    <font>
      <b/>
      <sz val="11"/>
      <name val="Yu Gothic UI"/>
      <family val="3"/>
      <charset val="128"/>
    </font>
    <font>
      <b/>
      <u/>
      <sz val="11"/>
      <color theme="1"/>
      <name val="Yu Gothic UI"/>
      <family val="3"/>
      <charset val="128"/>
    </font>
    <font>
      <sz val="10"/>
      <color theme="1"/>
      <name val="Yu Gothic UI"/>
      <family val="3"/>
      <charset val="128"/>
    </font>
    <font>
      <u/>
      <sz val="11"/>
      <color theme="10"/>
      <name val="Yu Gothic UI"/>
      <family val="3"/>
      <charset val="128"/>
    </font>
    <font>
      <b/>
      <sz val="11"/>
      <color rgb="FF0070C0"/>
      <name val="Yu Gothic UI"/>
      <family val="3"/>
      <charset val="128"/>
    </font>
    <font>
      <sz val="8"/>
      <color rgb="FF00B0F0"/>
      <name val="ＭＳ ゴシック"/>
      <family val="3"/>
      <charset val="128"/>
    </font>
    <font>
      <sz val="14"/>
      <color theme="1"/>
      <name val="ＭＳ Ｐゴシック"/>
      <family val="3"/>
      <charset val="128"/>
    </font>
    <font>
      <sz val="10"/>
      <color theme="1"/>
      <name val="ＭＳ Ｐゴシック"/>
      <family val="3"/>
      <charset val="128"/>
    </font>
    <font>
      <sz val="12"/>
      <color theme="1"/>
      <name val="ＭＳ Ｐゴシック"/>
      <family val="3"/>
      <charset val="128"/>
    </font>
    <font>
      <sz val="11"/>
      <color theme="1"/>
      <name val="ＭＳ Ｐゴシック"/>
      <family val="3"/>
      <charset val="128"/>
    </font>
    <font>
      <sz val="12"/>
      <color theme="1"/>
      <name val="ＭＳ ゴシック"/>
      <family val="3"/>
      <charset val="128"/>
    </font>
    <font>
      <sz val="11"/>
      <color indexed="8"/>
      <name val="Meiryo UI"/>
      <family val="3"/>
      <charset val="128"/>
    </font>
    <font>
      <b/>
      <sz val="14"/>
      <color indexed="8"/>
      <name val="Meiryo UI"/>
      <family val="3"/>
      <charset val="128"/>
    </font>
    <font>
      <sz val="11"/>
      <color rgb="FFFF0000"/>
      <name val="MS ゴシック"/>
      <family val="3"/>
      <charset val="128"/>
    </font>
    <font>
      <b/>
      <sz val="10"/>
      <color rgb="FFFF0000"/>
      <name val="ＭＳ ゴシック"/>
      <family val="3"/>
      <charset val="128"/>
    </font>
    <font>
      <b/>
      <u/>
      <sz val="11"/>
      <color rgb="FF000000"/>
      <name val="Meiryo UI"/>
      <family val="3"/>
      <charset val="128"/>
    </font>
    <font>
      <sz val="10"/>
      <color rgb="FFFF0000"/>
      <name val="Meiryo UI"/>
      <family val="3"/>
      <charset val="128"/>
    </font>
    <font>
      <sz val="10"/>
      <color indexed="8"/>
      <name val="Meiryo UI"/>
      <family val="3"/>
      <charset val="128"/>
    </font>
    <font>
      <sz val="10"/>
      <color theme="2" tint="-0.499984740745262"/>
      <name val="Meiryo UI"/>
      <family val="3"/>
      <charset val="128"/>
    </font>
    <font>
      <sz val="9"/>
      <color rgb="FF000000"/>
      <name val="Meiryo UI"/>
      <family val="3"/>
      <charset val="128"/>
    </font>
    <font>
      <sz val="11"/>
      <color theme="1"/>
      <name val="游ゴシック"/>
      <family val="3"/>
      <charset val="128"/>
      <scheme val="minor"/>
    </font>
    <font>
      <u/>
      <sz val="11"/>
      <color theme="10"/>
      <name val="ＭＳ Ｐゴシック"/>
      <family val="3"/>
      <charset val="128"/>
    </font>
    <font>
      <sz val="11"/>
      <name val="Meiryo UI"/>
      <family val="3"/>
      <charset val="128"/>
    </font>
    <font>
      <sz val="8"/>
      <color rgb="FF000000"/>
      <name val="ＭＳ ゴシック"/>
      <family val="3"/>
      <charset val="128"/>
    </font>
    <font>
      <b/>
      <sz val="12"/>
      <color theme="1"/>
      <name val="Yu Gothic UI"/>
      <family val="3"/>
      <charset val="128"/>
    </font>
    <font>
      <sz val="9"/>
      <color theme="1"/>
      <name val="Yu Gothic UI"/>
      <family val="3"/>
      <charset val="128"/>
    </font>
    <font>
      <u/>
      <sz val="9"/>
      <color theme="1"/>
      <name val="Yu Gothic UI"/>
      <family val="3"/>
      <charset val="128"/>
    </font>
    <font>
      <b/>
      <sz val="14"/>
      <color theme="1"/>
      <name val="メイリオ"/>
      <family val="3"/>
      <charset val="128"/>
    </font>
    <font>
      <sz val="12"/>
      <color theme="1"/>
      <name val="メイリオ"/>
      <family val="3"/>
      <charset val="128"/>
    </font>
    <font>
      <b/>
      <sz val="12"/>
      <name val="メイリオ"/>
      <family val="3"/>
      <charset val="128"/>
    </font>
    <font>
      <i/>
      <sz val="12"/>
      <color theme="1"/>
      <name val="メイリオ"/>
      <family val="3"/>
      <charset val="128"/>
    </font>
    <font>
      <sz val="11"/>
      <name val="メイリオ"/>
      <family val="3"/>
      <charset val="128"/>
    </font>
    <font>
      <b/>
      <sz val="10"/>
      <color rgb="FFFF0000"/>
      <name val="メイリオ"/>
      <family val="3"/>
      <charset val="128"/>
    </font>
    <font>
      <sz val="16"/>
      <color theme="1"/>
      <name val="メイリオ"/>
      <family val="3"/>
      <charset val="128"/>
    </font>
    <font>
      <u/>
      <sz val="11"/>
      <color theme="1"/>
      <name val="メイリオ"/>
      <family val="3"/>
      <charset val="128"/>
    </font>
    <font>
      <b/>
      <u/>
      <sz val="11"/>
      <color theme="1"/>
      <name val="メイリオ"/>
      <family val="3"/>
      <charset val="128"/>
    </font>
    <font>
      <vertAlign val="superscript"/>
      <sz val="11"/>
      <color theme="1"/>
      <name val="メイリオ"/>
      <family val="3"/>
      <charset val="128"/>
    </font>
    <font>
      <u/>
      <sz val="10"/>
      <color theme="1"/>
      <name val="メイリオ"/>
      <family val="3"/>
      <charset val="128"/>
    </font>
    <font>
      <b/>
      <u/>
      <sz val="10"/>
      <color theme="1"/>
      <name val="メイリオ"/>
      <family val="3"/>
      <charset val="128"/>
    </font>
    <font>
      <b/>
      <u/>
      <sz val="9"/>
      <color theme="1"/>
      <name val="メイリオ"/>
      <family val="3"/>
      <charset val="128"/>
    </font>
    <font>
      <sz val="10"/>
      <name val="メイリオ"/>
      <family val="3"/>
      <charset val="128"/>
    </font>
    <font>
      <b/>
      <sz val="10"/>
      <color rgb="FFFF0000"/>
      <name val="ＭＳ 明朝"/>
      <family val="1"/>
      <charset val="128"/>
    </font>
    <font>
      <vertAlign val="superscript"/>
      <sz val="11"/>
      <name val="メイリオ"/>
      <family val="3"/>
      <charset val="128"/>
    </font>
    <font>
      <b/>
      <sz val="11"/>
      <color rgb="FFFF0000"/>
      <name val="Yu Gothic UI"/>
      <family val="3"/>
      <charset val="128"/>
    </font>
    <font>
      <sz val="12"/>
      <color rgb="FF000000"/>
      <name val="Meiryo UI"/>
      <family val="3"/>
      <charset val="128"/>
    </font>
    <font>
      <sz val="11"/>
      <color rgb="FF000000"/>
      <name val="Meiryo UI"/>
      <family val="3"/>
      <charset val="128"/>
    </font>
    <font>
      <u/>
      <sz val="12"/>
      <color theme="10"/>
      <name val="游ゴシック"/>
      <family val="2"/>
      <charset val="128"/>
      <scheme val="minor"/>
    </font>
  </fonts>
  <fills count="15">
    <fill>
      <patternFill patternType="none"/>
    </fill>
    <fill>
      <patternFill patternType="gray125"/>
    </fill>
    <fill>
      <patternFill patternType="solid">
        <fgColor indexed="9"/>
        <bgColor indexed="64"/>
      </patternFill>
    </fill>
    <fill>
      <patternFill patternType="solid">
        <fgColor indexed="13"/>
        <bgColor indexed="64"/>
      </patternFill>
    </fill>
    <fill>
      <patternFill patternType="solid">
        <fgColor indexed="23"/>
        <bgColor indexed="64"/>
      </patternFill>
    </fill>
    <fill>
      <patternFill patternType="solid">
        <fgColor indexed="22"/>
        <bgColor indexed="64"/>
      </patternFill>
    </fill>
    <fill>
      <patternFill patternType="solid">
        <fgColor theme="0" tint="-4.9989318521683403E-2"/>
        <bgColor indexed="64"/>
      </patternFill>
    </fill>
    <fill>
      <patternFill patternType="solid">
        <fgColor theme="7" tint="0.79998168889431442"/>
        <bgColor indexed="64"/>
      </patternFill>
    </fill>
    <fill>
      <patternFill patternType="solid">
        <fgColor rgb="FFFFFF00"/>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8" tint="0.59999389629810485"/>
        <bgColor indexed="64"/>
      </patternFill>
    </fill>
    <fill>
      <patternFill patternType="solid">
        <fgColor theme="5"/>
        <bgColor indexed="64"/>
      </patternFill>
    </fill>
    <fill>
      <patternFill patternType="solid">
        <fgColor theme="3"/>
        <bgColor indexed="64"/>
      </patternFill>
    </fill>
    <fill>
      <patternFill patternType="solid">
        <fgColor theme="5" tint="0.39997558519241921"/>
        <bgColor indexed="64"/>
      </patternFill>
    </fill>
  </fills>
  <borders count="58">
    <border>
      <left/>
      <right/>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double">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8"/>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double">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diagonalUp="1">
      <left style="thin">
        <color indexed="64"/>
      </left>
      <right style="thin">
        <color indexed="64"/>
      </right>
      <top style="double">
        <color indexed="64"/>
      </top>
      <bottom style="thin">
        <color indexed="64"/>
      </bottom>
      <diagonal style="thin">
        <color indexed="64"/>
      </diagonal>
    </border>
    <border diagonalUp="1">
      <left style="thin">
        <color indexed="64"/>
      </left>
      <right/>
      <top style="double">
        <color indexed="64"/>
      </top>
      <bottom style="thin">
        <color indexed="64"/>
      </bottom>
      <diagonal style="thin">
        <color indexed="64"/>
      </diagonal>
    </border>
    <border diagonalUp="1">
      <left/>
      <right style="thin">
        <color indexed="64"/>
      </right>
      <top style="double">
        <color indexed="64"/>
      </top>
      <bottom style="thin">
        <color indexed="64"/>
      </bottom>
      <diagonal style="thin">
        <color indexed="64"/>
      </diagonal>
    </border>
    <border>
      <left style="dotted">
        <color indexed="64"/>
      </left>
      <right style="thin">
        <color indexed="64"/>
      </right>
      <top style="dotted">
        <color indexed="64"/>
      </top>
      <bottom style="thin">
        <color indexed="64"/>
      </bottom>
      <diagonal/>
    </border>
    <border>
      <left/>
      <right style="thin">
        <color rgb="FFFF0000"/>
      </right>
      <top/>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style="thin">
        <color indexed="64"/>
      </left>
      <right/>
      <top style="hair">
        <color indexed="64"/>
      </top>
      <bottom style="hair">
        <color indexed="64"/>
      </bottom>
      <diagonal/>
    </border>
    <border>
      <left style="thin">
        <color indexed="64"/>
      </left>
      <right style="thin">
        <color indexed="64"/>
      </right>
      <top style="hair">
        <color indexed="64"/>
      </top>
      <bottom/>
      <diagonal/>
    </border>
    <border>
      <left style="dotted">
        <color indexed="64"/>
      </left>
      <right/>
      <top style="dotted">
        <color indexed="64"/>
      </top>
      <bottom style="thin">
        <color indexed="64"/>
      </bottom>
      <diagonal/>
    </border>
    <border>
      <left style="dotted">
        <color indexed="64"/>
      </left>
      <right style="dotted">
        <color indexed="64"/>
      </right>
      <top style="thin">
        <color indexed="64"/>
      </top>
      <bottom style="thin">
        <color indexed="64"/>
      </bottom>
      <diagonal/>
    </border>
    <border>
      <left/>
      <right style="hair">
        <color indexed="64"/>
      </right>
      <top/>
      <bottom style="thin">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right style="hair">
        <color indexed="64"/>
      </right>
      <top/>
      <bottom/>
      <diagonal/>
    </border>
    <border>
      <left style="hair">
        <color indexed="64"/>
      </left>
      <right style="thin">
        <color indexed="64"/>
      </right>
      <top style="thin">
        <color indexed="64"/>
      </top>
      <bottom style="hair">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s>
  <cellStyleXfs count="12">
    <xf numFmtId="0" fontId="0" fillId="0" borderId="0">
      <alignment vertical="center"/>
    </xf>
    <xf numFmtId="9" fontId="37" fillId="0" borderId="0" applyFont="0" applyFill="0" applyBorder="0" applyAlignment="0" applyProtection="0">
      <alignment vertical="center"/>
    </xf>
    <xf numFmtId="0" fontId="3" fillId="0" borderId="0">
      <alignment vertical="center"/>
    </xf>
    <xf numFmtId="0" fontId="2" fillId="0" borderId="0">
      <alignment vertical="center"/>
    </xf>
    <xf numFmtId="0" fontId="41" fillId="0" borderId="0" applyNumberFormat="0" applyFill="0" applyBorder="0" applyAlignment="0" applyProtection="0">
      <alignment vertical="center"/>
    </xf>
    <xf numFmtId="0" fontId="42" fillId="0" borderId="0">
      <alignment vertical="center"/>
    </xf>
    <xf numFmtId="0" fontId="77" fillId="0" borderId="0">
      <alignment vertical="center"/>
    </xf>
    <xf numFmtId="0" fontId="77" fillId="0" borderId="0">
      <alignment vertical="center"/>
    </xf>
    <xf numFmtId="0" fontId="77" fillId="0" borderId="0">
      <alignment vertical="center"/>
    </xf>
    <xf numFmtId="0" fontId="78" fillId="0" borderId="0" applyNumberFormat="0" applyFill="0" applyBorder="0" applyAlignment="0" applyProtection="0"/>
    <xf numFmtId="0" fontId="1" fillId="0" borderId="0">
      <alignment vertical="center"/>
    </xf>
    <xf numFmtId="0" fontId="1" fillId="0" borderId="0">
      <alignment vertical="center"/>
    </xf>
  </cellStyleXfs>
  <cellXfs count="858">
    <xf numFmtId="0" fontId="0" fillId="0" borderId="0" xfId="0">
      <alignment vertical="center"/>
    </xf>
    <xf numFmtId="0" fontId="11" fillId="0" borderId="1" xfId="0" applyFont="1" applyBorder="1">
      <alignment vertical="center"/>
    </xf>
    <xf numFmtId="0" fontId="11" fillId="0" borderId="2" xfId="0" applyFont="1" applyBorder="1">
      <alignment vertical="center"/>
    </xf>
    <xf numFmtId="0" fontId="12" fillId="0" borderId="0" xfId="0" applyFont="1">
      <alignment vertical="center"/>
    </xf>
    <xf numFmtId="0" fontId="12" fillId="0" borderId="0" xfId="0" applyFont="1" applyAlignment="1">
      <alignment horizontal="right" vertical="center"/>
    </xf>
    <xf numFmtId="0" fontId="9" fillId="0" borderId="0" xfId="0" applyFont="1" applyAlignment="1">
      <alignment horizontal="center" vertical="center"/>
    </xf>
    <xf numFmtId="0" fontId="9" fillId="0" borderId="0" xfId="0" applyFont="1" applyAlignment="1">
      <alignment horizontal="right" vertical="center"/>
    </xf>
    <xf numFmtId="0" fontId="13" fillId="0" borderId="0" xfId="0" applyFont="1">
      <alignment vertical="center"/>
    </xf>
    <xf numFmtId="58" fontId="13" fillId="0" borderId="0" xfId="0" applyNumberFormat="1" applyFont="1" applyAlignment="1">
      <alignment horizontal="right" vertical="center"/>
    </xf>
    <xf numFmtId="0" fontId="13" fillId="0" borderId="0" xfId="0" applyFont="1" applyAlignment="1"/>
    <xf numFmtId="0" fontId="13" fillId="0" borderId="0" xfId="0" applyFont="1" applyAlignment="1">
      <alignment horizontal="left" vertical="center"/>
    </xf>
    <xf numFmtId="0" fontId="9" fillId="0" borderId="0" xfId="0" applyFont="1">
      <alignment vertical="center"/>
    </xf>
    <xf numFmtId="0" fontId="12" fillId="0" borderId="4" xfId="0" applyFont="1" applyBorder="1">
      <alignment vertical="center"/>
    </xf>
    <xf numFmtId="0" fontId="6" fillId="0" borderId="0" xfId="0" applyFont="1">
      <alignment vertical="center"/>
    </xf>
    <xf numFmtId="58" fontId="12" fillId="0" borderId="0" xfId="0" applyNumberFormat="1" applyFont="1" applyAlignment="1">
      <alignment horizontal="right" vertical="center"/>
    </xf>
    <xf numFmtId="0" fontId="5" fillId="0" borderId="5" xfId="0" applyFont="1" applyBorder="1">
      <alignment vertical="center"/>
    </xf>
    <xf numFmtId="0" fontId="14" fillId="0" borderId="0" xfId="0" applyFont="1">
      <alignment vertical="center"/>
    </xf>
    <xf numFmtId="0" fontId="9" fillId="0" borderId="0" xfId="0" applyFont="1" applyAlignment="1"/>
    <xf numFmtId="0" fontId="15" fillId="0" borderId="0" xfId="0" applyFont="1">
      <alignment vertical="center"/>
    </xf>
    <xf numFmtId="0" fontId="8" fillId="0" borderId="0" xfId="0" applyFont="1">
      <alignment vertical="center"/>
    </xf>
    <xf numFmtId="0" fontId="16" fillId="0" borderId="0" xfId="0" applyFont="1">
      <alignment vertical="center"/>
    </xf>
    <xf numFmtId="0" fontId="5" fillId="0" borderId="0" xfId="0" applyFont="1" applyAlignment="1">
      <alignment horizontal="left" vertical="center"/>
    </xf>
    <xf numFmtId="0" fontId="17" fillId="0" borderId="5" xfId="0" applyFont="1" applyBorder="1">
      <alignment vertical="center"/>
    </xf>
    <xf numFmtId="0" fontId="18" fillId="0" borderId="0" xfId="0" applyFont="1">
      <alignment vertical="center"/>
    </xf>
    <xf numFmtId="0" fontId="5" fillId="0" borderId="0" xfId="0" applyFont="1">
      <alignment vertical="center"/>
    </xf>
    <xf numFmtId="0" fontId="18" fillId="0" borderId="0" xfId="0" applyFont="1" applyAlignment="1">
      <alignment vertical="center" wrapText="1"/>
    </xf>
    <xf numFmtId="0" fontId="18" fillId="0" borderId="0" xfId="0" applyFont="1" applyAlignment="1">
      <alignment wrapText="1"/>
    </xf>
    <xf numFmtId="0" fontId="16" fillId="0" borderId="0" xfId="0" applyFont="1" applyAlignment="1">
      <alignment vertical="center" shrinkToFit="1"/>
    </xf>
    <xf numFmtId="0" fontId="15" fillId="0" borderId="0" xfId="0" applyFont="1" applyAlignment="1">
      <alignment vertical="center" shrinkToFit="1"/>
    </xf>
    <xf numFmtId="49" fontId="15" fillId="0" borderId="0" xfId="0" applyNumberFormat="1" applyFont="1">
      <alignment vertical="center"/>
    </xf>
    <xf numFmtId="0" fontId="19" fillId="0" borderId="0" xfId="0" applyFont="1">
      <alignment vertical="center"/>
    </xf>
    <xf numFmtId="49" fontId="7" fillId="5" borderId="5" xfId="0" applyNumberFormat="1" applyFont="1" applyFill="1" applyBorder="1" applyAlignment="1" applyProtection="1">
      <alignment horizontal="center" vertical="center"/>
      <protection locked="0"/>
    </xf>
    <xf numFmtId="0" fontId="15" fillId="0" borderId="0" xfId="0" applyFont="1" applyAlignment="1" applyProtection="1">
      <alignment horizontal="right" vertical="center"/>
      <protection locked="0"/>
    </xf>
    <xf numFmtId="49" fontId="15" fillId="0" borderId="0" xfId="0" applyNumberFormat="1" applyFont="1" applyProtection="1">
      <alignment vertical="center"/>
      <protection locked="0"/>
    </xf>
    <xf numFmtId="0" fontId="7" fillId="0" borderId="0" xfId="0" applyFont="1" applyAlignment="1" applyProtection="1">
      <alignment horizontal="center" vertical="center"/>
      <protection locked="0"/>
    </xf>
    <xf numFmtId="177" fontId="16" fillId="0" borderId="0" xfId="0" applyNumberFormat="1" applyFont="1">
      <alignment vertical="center"/>
    </xf>
    <xf numFmtId="49" fontId="7" fillId="0" borderId="0" xfId="0" applyNumberFormat="1" applyFont="1" applyAlignment="1" applyProtection="1">
      <alignment horizontal="center" vertical="center"/>
      <protection locked="0"/>
    </xf>
    <xf numFmtId="0" fontId="7" fillId="5" borderId="5" xfId="0" applyFont="1" applyFill="1" applyBorder="1" applyAlignment="1" applyProtection="1">
      <alignment horizontal="center" vertical="center"/>
      <protection locked="0"/>
    </xf>
    <xf numFmtId="180" fontId="7" fillId="5" borderId="5" xfId="0" applyNumberFormat="1" applyFont="1" applyFill="1" applyBorder="1" applyAlignment="1" applyProtection="1">
      <alignment horizontal="center" vertical="center"/>
      <protection locked="0"/>
    </xf>
    <xf numFmtId="180" fontId="7" fillId="0" borderId="0" xfId="0" applyNumberFormat="1" applyFont="1" applyAlignment="1" applyProtection="1">
      <alignment horizontal="center" vertical="center"/>
      <protection locked="0"/>
    </xf>
    <xf numFmtId="0" fontId="7" fillId="5" borderId="5" xfId="0" applyFont="1" applyFill="1" applyBorder="1" applyAlignment="1" applyProtection="1">
      <alignment vertical="center" shrinkToFit="1"/>
      <protection locked="0"/>
    </xf>
    <xf numFmtId="0" fontId="20" fillId="0" borderId="0" xfId="0" applyFont="1" applyAlignment="1">
      <alignment horizontal="right" vertical="center"/>
    </xf>
    <xf numFmtId="0" fontId="21" fillId="0" borderId="0" xfId="0" applyFont="1" applyAlignment="1"/>
    <xf numFmtId="0" fontId="21" fillId="0" borderId="0" xfId="0" applyFont="1">
      <alignment vertical="center"/>
    </xf>
    <xf numFmtId="0" fontId="0" fillId="0" borderId="15" xfId="0" applyBorder="1">
      <alignment vertical="center"/>
    </xf>
    <xf numFmtId="0" fontId="17" fillId="0" borderId="15" xfId="0" applyFont="1" applyBorder="1">
      <alignment vertical="center"/>
    </xf>
    <xf numFmtId="0" fontId="0" fillId="0" borderId="9" xfId="0" applyBorder="1">
      <alignment vertical="center"/>
    </xf>
    <xf numFmtId="0" fontId="6" fillId="0" borderId="0" xfId="0" applyFont="1" applyAlignment="1">
      <alignment horizontal="left" vertical="center"/>
    </xf>
    <xf numFmtId="0" fontId="6" fillId="0" borderId="0" xfId="0" applyFont="1" applyAlignment="1">
      <alignment vertical="center" wrapText="1"/>
    </xf>
    <xf numFmtId="0" fontId="0" fillId="0" borderId="0" xfId="0" applyAlignment="1">
      <alignment horizontal="left" vertical="center"/>
    </xf>
    <xf numFmtId="0" fontId="12" fillId="0" borderId="0" xfId="0" applyFont="1" applyAlignment="1"/>
    <xf numFmtId="0" fontId="22" fillId="0" borderId="0" xfId="0" applyFont="1">
      <alignment vertical="center"/>
    </xf>
    <xf numFmtId="0" fontId="23" fillId="0" borderId="0" xfId="0" applyFont="1" applyAlignment="1"/>
    <xf numFmtId="0" fontId="12" fillId="0" borderId="2" xfId="0" applyFont="1" applyBorder="1" applyAlignment="1"/>
    <xf numFmtId="0" fontId="5" fillId="0" borderId="5" xfId="0" applyFont="1" applyBorder="1" applyAlignment="1">
      <alignment vertical="center" wrapText="1"/>
    </xf>
    <xf numFmtId="0" fontId="22" fillId="0" borderId="0" xfId="0" applyFont="1" applyAlignment="1">
      <alignment horizontal="center" vertical="center"/>
    </xf>
    <xf numFmtId="0" fontId="22" fillId="0" borderId="0" xfId="0" applyFont="1" applyAlignment="1">
      <alignment horizontal="left" vertical="center"/>
    </xf>
    <xf numFmtId="0" fontId="11" fillId="0" borderId="2" xfId="0" applyFont="1" applyBorder="1" applyAlignment="1">
      <alignment horizontal="right" vertical="center"/>
    </xf>
    <xf numFmtId="0" fontId="11" fillId="0" borderId="0" xfId="0" applyFont="1">
      <alignment vertical="center"/>
    </xf>
    <xf numFmtId="58" fontId="0" fillId="0" borderId="0" xfId="0" applyNumberFormat="1" applyAlignment="1">
      <alignment horizontal="right" vertical="center"/>
    </xf>
    <xf numFmtId="0" fontId="27" fillId="0" borderId="0" xfId="0" applyFont="1">
      <alignment vertical="center"/>
    </xf>
    <xf numFmtId="0" fontId="29" fillId="0" borderId="0" xfId="0" applyFont="1">
      <alignment vertical="center"/>
    </xf>
    <xf numFmtId="0" fontId="29" fillId="0" borderId="0" xfId="0" applyFont="1" applyAlignment="1">
      <alignment horizontal="left" vertical="center" indent="2"/>
    </xf>
    <xf numFmtId="0" fontId="31" fillId="0" borderId="10" xfId="0" applyFont="1" applyBorder="1" applyAlignment="1">
      <alignment horizontal="center" vertical="center"/>
    </xf>
    <xf numFmtId="0" fontId="32" fillId="0" borderId="0" xfId="0" applyFont="1">
      <alignment vertical="center"/>
    </xf>
    <xf numFmtId="0" fontId="33" fillId="0" borderId="0" xfId="0" applyFont="1">
      <alignment vertical="center"/>
    </xf>
    <xf numFmtId="0" fontId="34" fillId="0" borderId="0" xfId="0" applyFont="1">
      <alignment vertical="center"/>
    </xf>
    <xf numFmtId="184" fontId="0" fillId="0" borderId="5" xfId="0" applyNumberFormat="1" applyBorder="1">
      <alignment vertical="center"/>
    </xf>
    <xf numFmtId="184" fontId="0" fillId="0" borderId="7" xfId="0" applyNumberFormat="1" applyBorder="1" applyAlignment="1">
      <alignment horizontal="right" vertical="center"/>
    </xf>
    <xf numFmtId="184" fontId="0" fillId="0" borderId="24" xfId="0" applyNumberFormat="1" applyBorder="1">
      <alignment vertical="center"/>
    </xf>
    <xf numFmtId="184" fontId="0" fillId="0" borderId="24" xfId="0" applyNumberFormat="1" applyBorder="1" applyAlignment="1">
      <alignment horizontal="right" vertical="center"/>
    </xf>
    <xf numFmtId="0" fontId="0" fillId="0" borderId="14" xfId="0" applyBorder="1">
      <alignment vertical="center"/>
    </xf>
    <xf numFmtId="184" fontId="0" fillId="0" borderId="9" xfId="0" applyNumberFormat="1" applyBorder="1">
      <alignment vertical="center"/>
    </xf>
    <xf numFmtId="0" fontId="0" fillId="0" borderId="16" xfId="0" applyBorder="1" applyAlignment="1">
      <alignment horizontal="right" vertical="center"/>
    </xf>
    <xf numFmtId="58" fontId="20" fillId="0" borderId="0" xfId="0" applyNumberFormat="1" applyFont="1" applyAlignment="1">
      <alignment horizontal="right" vertical="center"/>
    </xf>
    <xf numFmtId="14" fontId="29" fillId="0" borderId="0" xfId="0" applyNumberFormat="1" applyFont="1">
      <alignment vertical="center"/>
    </xf>
    <xf numFmtId="0" fontId="29" fillId="0" borderId="0" xfId="0" applyFont="1" applyAlignment="1">
      <alignment horizontal="center" vertical="center"/>
    </xf>
    <xf numFmtId="14" fontId="29" fillId="0" borderId="25" xfId="0" applyNumberFormat="1" applyFont="1" applyBorder="1" applyAlignment="1">
      <alignment horizontal="center" vertical="center"/>
    </xf>
    <xf numFmtId="0" fontId="29" fillId="0" borderId="26" xfId="0" applyFont="1" applyBorder="1" applyAlignment="1">
      <alignment horizontal="center" vertical="center"/>
    </xf>
    <xf numFmtId="14" fontId="29" fillId="0" borderId="27" xfId="0" applyNumberFormat="1" applyFont="1" applyBorder="1" applyAlignment="1">
      <alignment horizontal="center" vertical="center"/>
    </xf>
    <xf numFmtId="0" fontId="35" fillId="0" borderId="5" xfId="0" applyFont="1" applyBorder="1" applyAlignment="1">
      <alignment horizontal="right" vertical="center"/>
    </xf>
    <xf numFmtId="0" fontId="17" fillId="0" borderId="5" xfId="0" applyFont="1" applyBorder="1" applyAlignment="1" applyProtection="1">
      <alignment horizontal="right" vertical="center"/>
      <protection locked="0"/>
    </xf>
    <xf numFmtId="0" fontId="17" fillId="0" borderId="4" xfId="0" applyFont="1" applyBorder="1" applyAlignment="1" applyProtection="1">
      <alignment horizontal="right" vertical="center"/>
      <protection locked="0"/>
    </xf>
    <xf numFmtId="0" fontId="35" fillId="0" borderId="28" xfId="0" applyFont="1" applyBorder="1">
      <alignment vertical="center"/>
    </xf>
    <xf numFmtId="0" fontId="6" fillId="0" borderId="28" xfId="0" applyFont="1" applyBorder="1">
      <alignment vertical="center"/>
    </xf>
    <xf numFmtId="0" fontId="11" fillId="0" borderId="2" xfId="0" applyFont="1" applyBorder="1" applyProtection="1">
      <alignment vertical="center"/>
      <protection locked="0"/>
    </xf>
    <xf numFmtId="0" fontId="20" fillId="7" borderId="15" xfId="0" applyFont="1" applyFill="1" applyBorder="1" applyProtection="1">
      <alignment vertical="center"/>
      <protection locked="0"/>
    </xf>
    <xf numFmtId="0" fontId="20" fillId="7" borderId="15" xfId="0" applyFont="1" applyFill="1" applyBorder="1" applyAlignment="1" applyProtection="1">
      <alignment vertical="center" wrapText="1"/>
      <protection locked="0"/>
    </xf>
    <xf numFmtId="0" fontId="20" fillId="7" borderId="5" xfId="0" applyFont="1" applyFill="1" applyBorder="1" applyProtection="1">
      <alignment vertical="center"/>
      <protection locked="0"/>
    </xf>
    <xf numFmtId="0" fontId="20" fillId="7" borderId="5" xfId="0" applyFont="1" applyFill="1" applyBorder="1" applyAlignment="1" applyProtection="1">
      <alignment vertical="center" wrapText="1"/>
      <protection locked="0"/>
    </xf>
    <xf numFmtId="0" fontId="0" fillId="7" borderId="5" xfId="0" applyFill="1" applyBorder="1" applyAlignment="1" applyProtection="1">
      <alignment vertical="center" wrapText="1"/>
      <protection locked="0"/>
    </xf>
    <xf numFmtId="0" fontId="17" fillId="7" borderId="5" xfId="0" applyFont="1" applyFill="1" applyBorder="1" applyProtection="1">
      <alignment vertical="center"/>
      <protection locked="0"/>
    </xf>
    <xf numFmtId="185" fontId="17" fillId="7" borderId="5" xfId="0" applyNumberFormat="1" applyFont="1" applyFill="1" applyBorder="1" applyProtection="1">
      <alignment vertical="center"/>
      <protection locked="0"/>
    </xf>
    <xf numFmtId="0" fontId="17" fillId="7" borderId="4" xfId="0" applyFont="1" applyFill="1" applyBorder="1" applyProtection="1">
      <alignment vertical="center"/>
      <protection locked="0"/>
    </xf>
    <xf numFmtId="185" fontId="17" fillId="7" borderId="24" xfId="0" applyNumberFormat="1" applyFont="1" applyFill="1" applyBorder="1" applyProtection="1">
      <alignment vertical="center"/>
      <protection locked="0"/>
    </xf>
    <xf numFmtId="0" fontId="17" fillId="7" borderId="5" xfId="0" applyFont="1" applyFill="1" applyBorder="1" applyAlignment="1" applyProtection="1">
      <alignment vertical="center" wrapText="1"/>
      <protection locked="0"/>
    </xf>
    <xf numFmtId="0" fontId="0" fillId="0" borderId="5" xfId="0" applyBorder="1" applyAlignment="1" applyProtection="1">
      <alignment horizontal="right" vertical="center"/>
      <protection locked="0"/>
    </xf>
    <xf numFmtId="14" fontId="17" fillId="7" borderId="5" xfId="0" applyNumberFormat="1" applyFont="1" applyFill="1" applyBorder="1" applyAlignment="1" applyProtection="1">
      <alignment vertical="center" wrapText="1"/>
      <protection locked="0"/>
    </xf>
    <xf numFmtId="0" fontId="0" fillId="7" borderId="5" xfId="0" applyFill="1" applyBorder="1" applyProtection="1">
      <alignment vertical="center"/>
      <protection locked="0"/>
    </xf>
    <xf numFmtId="14" fontId="17" fillId="7" borderId="5" xfId="0" applyNumberFormat="1" applyFont="1" applyFill="1" applyBorder="1" applyAlignment="1" applyProtection="1">
      <alignment horizontal="center" vertical="center" wrapText="1"/>
      <protection locked="0"/>
    </xf>
    <xf numFmtId="0" fontId="29" fillId="7" borderId="5" xfId="0" applyFont="1" applyFill="1" applyBorder="1" applyAlignment="1" applyProtection="1">
      <alignment horizontal="center" vertical="center"/>
      <protection locked="0"/>
    </xf>
    <xf numFmtId="14" fontId="29" fillId="7" borderId="5" xfId="0" applyNumberFormat="1" applyFont="1" applyFill="1" applyBorder="1" applyAlignment="1" applyProtection="1">
      <alignment horizontal="center" vertical="center"/>
      <protection locked="0"/>
    </xf>
    <xf numFmtId="0" fontId="29" fillId="6" borderId="20" xfId="0" applyFont="1" applyFill="1" applyBorder="1" applyAlignment="1">
      <alignment horizontal="right" vertical="center"/>
    </xf>
    <xf numFmtId="0" fontId="29" fillId="6" borderId="5" xfId="0" applyFont="1" applyFill="1" applyBorder="1" applyAlignment="1">
      <alignment horizontal="center" vertical="center"/>
    </xf>
    <xf numFmtId="0" fontId="29" fillId="6" borderId="14" xfId="0" applyFont="1" applyFill="1" applyBorder="1" applyAlignment="1">
      <alignment horizontal="right" vertical="center"/>
    </xf>
    <xf numFmtId="182" fontId="29" fillId="6" borderId="10" xfId="0" applyNumberFormat="1" applyFont="1" applyFill="1" applyBorder="1" applyAlignment="1">
      <alignment horizontal="center" vertical="center"/>
    </xf>
    <xf numFmtId="0" fontId="31" fillId="6" borderId="10" xfId="0" applyFont="1" applyFill="1" applyBorder="1" applyAlignment="1">
      <alignment horizontal="center" vertical="center"/>
    </xf>
    <xf numFmtId="182" fontId="29" fillId="6" borderId="9" xfId="0" applyNumberFormat="1" applyFont="1" applyFill="1" applyBorder="1" applyAlignment="1">
      <alignment horizontal="center" vertical="center"/>
    </xf>
    <xf numFmtId="189" fontId="0" fillId="0" borderId="5" xfId="0" applyNumberFormat="1" applyBorder="1" applyAlignment="1">
      <alignment horizontal="left" vertical="center"/>
    </xf>
    <xf numFmtId="190" fontId="38" fillId="0" borderId="5" xfId="0" applyNumberFormat="1" applyFont="1" applyBorder="1" applyAlignment="1">
      <alignment horizontal="left" vertical="center"/>
    </xf>
    <xf numFmtId="191" fontId="38" fillId="0" borderId="5" xfId="0" applyNumberFormat="1" applyFont="1" applyBorder="1" applyAlignment="1">
      <alignment horizontal="left" vertical="center"/>
    </xf>
    <xf numFmtId="192" fontId="38" fillId="0" borderId="5" xfId="0" applyNumberFormat="1" applyFont="1" applyBorder="1" applyAlignment="1">
      <alignment horizontal="left" vertical="center"/>
    </xf>
    <xf numFmtId="0" fontId="0" fillId="0" borderId="5" xfId="0" applyBorder="1">
      <alignment vertical="center"/>
    </xf>
    <xf numFmtId="184" fontId="0" fillId="0" borderId="5" xfId="0" applyNumberFormat="1" applyBorder="1" applyAlignment="1">
      <alignment horizontal="right" vertical="center"/>
    </xf>
    <xf numFmtId="176" fontId="0" fillId="0" borderId="5" xfId="1" applyNumberFormat="1" applyFont="1" applyBorder="1" applyAlignment="1">
      <alignment horizontal="right" vertical="center"/>
    </xf>
    <xf numFmtId="176" fontId="0" fillId="0" borderId="5" xfId="0" applyNumberFormat="1" applyBorder="1" applyAlignment="1">
      <alignment horizontal="right" vertical="center"/>
    </xf>
    <xf numFmtId="193" fontId="0" fillId="0" borderId="5" xfId="0" applyNumberFormat="1" applyBorder="1" applyAlignment="1">
      <alignment horizontal="right" vertical="center"/>
    </xf>
    <xf numFmtId="0" fontId="11" fillId="0" borderId="1" xfId="0" quotePrefix="1" applyFont="1" applyBorder="1" applyAlignment="1">
      <alignment horizontal="right" vertical="top"/>
    </xf>
    <xf numFmtId="0" fontId="11" fillId="0" borderId="8" xfId="0" quotePrefix="1" applyFont="1" applyBorder="1" applyAlignment="1">
      <alignment horizontal="right" vertical="top"/>
    </xf>
    <xf numFmtId="0" fontId="3" fillId="0" borderId="0" xfId="2">
      <alignment vertical="center"/>
    </xf>
    <xf numFmtId="0" fontId="29" fillId="0" borderId="0" xfId="2" applyFont="1">
      <alignment vertical="center"/>
    </xf>
    <xf numFmtId="0" fontId="3" fillId="0" borderId="0" xfId="2" applyAlignment="1">
      <alignment horizontal="left" vertical="center"/>
    </xf>
    <xf numFmtId="0" fontId="29" fillId="8" borderId="0" xfId="2" applyFont="1" applyFill="1">
      <alignment vertical="center"/>
    </xf>
    <xf numFmtId="0" fontId="29" fillId="0" borderId="0" xfId="2" applyFont="1" applyAlignment="1">
      <alignment horizontal="right" vertical="center"/>
    </xf>
    <xf numFmtId="0" fontId="32" fillId="0" borderId="0" xfId="0" applyFont="1" applyAlignment="1">
      <alignment horizontal="left" vertical="center" indent="1"/>
    </xf>
    <xf numFmtId="0" fontId="29" fillId="0" borderId="0" xfId="0" applyFont="1" applyAlignment="1">
      <alignment horizontal="left" vertical="center" indent="1"/>
    </xf>
    <xf numFmtId="184" fontId="0" fillId="7" borderId="5" xfId="0" applyNumberFormat="1" applyFill="1" applyBorder="1" applyProtection="1">
      <alignment vertical="center"/>
      <protection locked="0"/>
    </xf>
    <xf numFmtId="14" fontId="17" fillId="7" borderId="5" xfId="0" applyNumberFormat="1" applyFont="1" applyFill="1" applyBorder="1" applyAlignment="1" applyProtection="1">
      <alignment horizontal="center" vertical="center"/>
      <protection locked="0"/>
    </xf>
    <xf numFmtId="0" fontId="43" fillId="0" borderId="0" xfId="5" applyFont="1">
      <alignment vertical="center"/>
    </xf>
    <xf numFmtId="0" fontId="43" fillId="0" borderId="0" xfId="5" applyFont="1" applyAlignment="1">
      <alignment horizontal="right" vertical="center"/>
    </xf>
    <xf numFmtId="0" fontId="42" fillId="0" borderId="0" xfId="5">
      <alignment vertical="center"/>
    </xf>
    <xf numFmtId="58" fontId="44" fillId="0" borderId="0" xfId="5" applyNumberFormat="1" applyFont="1" applyAlignment="1">
      <alignment horizontal="right" vertical="center"/>
    </xf>
    <xf numFmtId="58" fontId="26" fillId="0" borderId="0" xfId="5" applyNumberFormat="1" applyFont="1">
      <alignment vertical="center"/>
    </xf>
    <xf numFmtId="0" fontId="42" fillId="0" borderId="0" xfId="5" applyAlignment="1">
      <alignment horizontal="right" vertical="center"/>
    </xf>
    <xf numFmtId="0" fontId="46" fillId="0" borderId="0" xfId="5" applyFont="1" applyAlignment="1">
      <alignment horizontal="center" vertical="center"/>
    </xf>
    <xf numFmtId="0" fontId="47" fillId="0" borderId="17" xfId="5" applyFont="1" applyBorder="1">
      <alignment vertical="center"/>
    </xf>
    <xf numFmtId="0" fontId="42" fillId="0" borderId="0" xfId="5" applyAlignment="1">
      <alignment horizontal="center" vertical="center"/>
    </xf>
    <xf numFmtId="0" fontId="42" fillId="0" borderId="5" xfId="5" applyBorder="1" applyAlignment="1">
      <alignment horizontal="center" vertical="center"/>
    </xf>
    <xf numFmtId="57" fontId="42" fillId="0" borderId="0" xfId="5" applyNumberFormat="1" applyAlignment="1">
      <alignment horizontal="center" vertical="center"/>
    </xf>
    <xf numFmtId="0" fontId="42" fillId="0" borderId="6" xfId="5" applyBorder="1" applyAlignment="1">
      <alignment horizontal="center" vertical="center"/>
    </xf>
    <xf numFmtId="0" fontId="42" fillId="0" borderId="2" xfId="5" applyBorder="1">
      <alignment vertical="center"/>
    </xf>
    <xf numFmtId="0" fontId="47" fillId="0" borderId="0" xfId="5" applyFont="1">
      <alignment vertical="center"/>
    </xf>
    <xf numFmtId="0" fontId="35" fillId="0" borderId="5" xfId="5" applyFont="1" applyBorder="1">
      <alignment vertical="center"/>
    </xf>
    <xf numFmtId="57" fontId="35" fillId="7" borderId="5" xfId="5" applyNumberFormat="1" applyFont="1" applyFill="1" applyBorder="1" applyAlignment="1">
      <alignment horizontal="center" vertical="center"/>
    </xf>
    <xf numFmtId="0" fontId="35" fillId="7" borderId="9" xfId="5" applyFont="1" applyFill="1" applyBorder="1" applyAlignment="1">
      <alignment horizontal="center" vertical="center"/>
    </xf>
    <xf numFmtId="0" fontId="35" fillId="7" borderId="7" xfId="5" applyFont="1" applyFill="1" applyBorder="1" applyAlignment="1">
      <alignment horizontal="center" vertical="center"/>
    </xf>
    <xf numFmtId="57" fontId="6" fillId="7" borderId="5" xfId="5" applyNumberFormat="1" applyFont="1" applyFill="1" applyBorder="1" applyAlignment="1">
      <alignment horizontal="center" vertical="center"/>
    </xf>
    <xf numFmtId="0" fontId="6" fillId="7" borderId="9" xfId="5" applyFont="1" applyFill="1" applyBorder="1" applyAlignment="1">
      <alignment horizontal="center" vertical="center"/>
    </xf>
    <xf numFmtId="0" fontId="6" fillId="7" borderId="7" xfId="5" applyFont="1" applyFill="1" applyBorder="1">
      <alignment vertical="center"/>
    </xf>
    <xf numFmtId="0" fontId="6" fillId="7" borderId="7" xfId="5" applyFont="1" applyFill="1" applyBorder="1" applyAlignment="1">
      <alignment horizontal="center" vertical="center"/>
    </xf>
    <xf numFmtId="0" fontId="35" fillId="0" borderId="0" xfId="0" applyFont="1">
      <alignment vertical="center"/>
    </xf>
    <xf numFmtId="0" fontId="6" fillId="0" borderId="32" xfId="0" applyFont="1" applyBorder="1">
      <alignment vertical="center"/>
    </xf>
    <xf numFmtId="0" fontId="47" fillId="0" borderId="0" xfId="0" applyFont="1">
      <alignment vertical="center"/>
    </xf>
    <xf numFmtId="176" fontId="35" fillId="0" borderId="5" xfId="5" applyNumberFormat="1" applyFont="1" applyBorder="1" applyAlignment="1">
      <alignment horizontal="right" vertical="center"/>
    </xf>
    <xf numFmtId="0" fontId="60" fillId="0" borderId="0" xfId="4" applyFont="1" applyBorder="1">
      <alignment vertical="center"/>
    </xf>
    <xf numFmtId="0" fontId="60" fillId="0" borderId="0" xfId="4" applyFont="1">
      <alignment vertical="center"/>
    </xf>
    <xf numFmtId="0" fontId="26" fillId="0" borderId="0" xfId="5" applyFont="1">
      <alignment vertical="center"/>
    </xf>
    <xf numFmtId="0" fontId="26" fillId="0" borderId="0" xfId="5" applyFont="1" applyAlignment="1">
      <alignment horizontal="right" vertical="center"/>
    </xf>
    <xf numFmtId="58" fontId="26" fillId="0" borderId="0" xfId="5" applyNumberFormat="1" applyFont="1" applyAlignment="1">
      <alignment horizontal="right" vertical="center"/>
    </xf>
    <xf numFmtId="0" fontId="26" fillId="0" borderId="0" xfId="5" applyFont="1" applyAlignment="1">
      <alignment horizontal="left" vertical="center"/>
    </xf>
    <xf numFmtId="0" fontId="47" fillId="0" borderId="5" xfId="5" applyFont="1" applyBorder="1" applyAlignment="1">
      <alignment horizontal="center" vertical="center"/>
    </xf>
    <xf numFmtId="0" fontId="47" fillId="0" borderId="5" xfId="5" applyFont="1" applyBorder="1">
      <alignment vertical="center"/>
    </xf>
    <xf numFmtId="0" fontId="62" fillId="0" borderId="0" xfId="5" applyFont="1">
      <alignment vertical="center"/>
    </xf>
    <xf numFmtId="176" fontId="47" fillId="0" borderId="0" xfId="5" applyNumberFormat="1" applyFont="1" applyAlignment="1">
      <alignment horizontal="right" vertical="center"/>
    </xf>
    <xf numFmtId="0" fontId="47" fillId="0" borderId="6" xfId="5" applyFont="1" applyBorder="1">
      <alignment vertical="center"/>
    </xf>
    <xf numFmtId="0" fontId="11" fillId="0" borderId="1" xfId="0" applyFont="1" applyBorder="1" applyAlignment="1">
      <alignment horizontal="right" vertical="center"/>
    </xf>
    <xf numFmtId="0" fontId="45" fillId="0" borderId="0" xfId="5" applyFont="1" applyAlignment="1">
      <alignment horizontal="center" vertical="center"/>
    </xf>
    <xf numFmtId="0" fontId="11" fillId="0" borderId="0" xfId="0" applyFont="1" applyAlignment="1" applyProtection="1">
      <alignment horizontal="right" vertical="center"/>
      <protection locked="0"/>
    </xf>
    <xf numFmtId="0" fontId="11" fillId="0" borderId="0" xfId="0" applyFont="1" applyProtection="1">
      <alignment vertical="center"/>
      <protection locked="0"/>
    </xf>
    <xf numFmtId="14" fontId="29" fillId="0" borderId="7" xfId="0" applyNumberFormat="1" applyFont="1" applyBorder="1" applyAlignment="1">
      <alignment horizontal="center" vertical="center" shrinkToFit="1"/>
    </xf>
    <xf numFmtId="14" fontId="29" fillId="0" borderId="9" xfId="0" applyNumberFormat="1" applyFont="1" applyBorder="1" applyAlignment="1">
      <alignment horizontal="center" vertical="center" shrinkToFit="1"/>
    </xf>
    <xf numFmtId="0" fontId="31" fillId="0" borderId="10" xfId="0" applyFont="1" applyBorder="1" applyAlignment="1">
      <alignment horizontal="center" vertical="center" shrinkToFit="1"/>
    </xf>
    <xf numFmtId="0" fontId="43" fillId="0" borderId="0" xfId="5" applyFont="1" applyAlignment="1">
      <alignment vertical="center" shrinkToFit="1"/>
    </xf>
    <xf numFmtId="0" fontId="0" fillId="0" borderId="0" xfId="0" applyAlignment="1">
      <alignment vertical="center" shrinkToFit="1"/>
    </xf>
    <xf numFmtId="0" fontId="42" fillId="0" borderId="0" xfId="5" applyAlignment="1">
      <alignment vertical="center" shrinkToFit="1"/>
    </xf>
    <xf numFmtId="0" fontId="63" fillId="3" borderId="4" xfId="0" applyFont="1" applyFill="1" applyBorder="1" applyAlignment="1">
      <alignment horizontal="center" vertical="center" wrapText="1"/>
    </xf>
    <xf numFmtId="0" fontId="64" fillId="0" borderId="0" xfId="0" applyFont="1">
      <alignment vertical="center"/>
    </xf>
    <xf numFmtId="177" fontId="65" fillId="4" borderId="5" xfId="0" applyNumberFormat="1" applyFont="1" applyFill="1" applyBorder="1" applyAlignment="1">
      <alignment horizontal="center" vertical="center"/>
    </xf>
    <xf numFmtId="49" fontId="65" fillId="5" borderId="5" xfId="0" applyNumberFormat="1" applyFont="1" applyFill="1" applyBorder="1" applyAlignment="1" applyProtection="1">
      <alignment horizontal="center" vertical="center"/>
      <protection locked="0"/>
    </xf>
    <xf numFmtId="177" fontId="64" fillId="0" borderId="5" xfId="0" applyNumberFormat="1" applyFont="1" applyBorder="1">
      <alignment vertical="center"/>
    </xf>
    <xf numFmtId="177" fontId="65" fillId="0" borderId="7" xfId="0" applyNumberFormat="1" applyFont="1" applyBorder="1" applyAlignment="1" applyProtection="1">
      <alignment horizontal="right" vertical="center" shrinkToFit="1"/>
      <protection locked="0"/>
    </xf>
    <xf numFmtId="49" fontId="65" fillId="0" borderId="7" xfId="0" applyNumberFormat="1" applyFont="1" applyBorder="1" applyAlignment="1" applyProtection="1">
      <alignment horizontal="center" vertical="center" shrinkToFit="1"/>
      <protection locked="0"/>
    </xf>
    <xf numFmtId="49" fontId="65" fillId="0" borderId="5" xfId="0" applyNumberFormat="1" applyFont="1" applyBorder="1" applyAlignment="1" applyProtection="1">
      <alignment horizontal="center" vertical="center" shrinkToFit="1"/>
      <protection locked="0"/>
    </xf>
    <xf numFmtId="177" fontId="65" fillId="0" borderId="5" xfId="0" applyNumberFormat="1" applyFont="1" applyBorder="1" applyAlignment="1" applyProtection="1">
      <alignment horizontal="center" vertical="center" shrinkToFit="1"/>
      <protection locked="0"/>
    </xf>
    <xf numFmtId="0" fontId="63" fillId="0" borderId="0" xfId="0" applyFont="1">
      <alignment vertical="center"/>
    </xf>
    <xf numFmtId="0" fontId="66" fillId="0" borderId="0" xfId="0" applyFont="1">
      <alignment vertical="center"/>
    </xf>
    <xf numFmtId="0" fontId="66" fillId="3" borderId="8" xfId="0" applyFont="1" applyFill="1" applyBorder="1" applyAlignment="1">
      <alignment vertical="center" shrinkToFit="1"/>
    </xf>
    <xf numFmtId="0" fontId="66" fillId="3" borderId="16" xfId="0" applyFont="1" applyFill="1" applyBorder="1" applyAlignment="1">
      <alignment vertical="center" shrinkToFit="1"/>
    </xf>
    <xf numFmtId="49" fontId="65" fillId="0" borderId="7" xfId="0" applyNumberFormat="1" applyFont="1" applyBorder="1" applyAlignment="1" applyProtection="1">
      <alignment horizontal="center" vertical="center"/>
      <protection locked="0"/>
    </xf>
    <xf numFmtId="49" fontId="65" fillId="0" borderId="7" xfId="0" applyNumberFormat="1" applyFont="1" applyBorder="1" applyAlignment="1" applyProtection="1">
      <alignment horizontal="left" vertical="center"/>
      <protection locked="0"/>
    </xf>
    <xf numFmtId="49" fontId="65" fillId="0" borderId="7" xfId="0" applyNumberFormat="1" applyFont="1" applyBorder="1" applyAlignment="1" applyProtection="1">
      <alignment horizontal="left" vertical="center" shrinkToFit="1"/>
      <protection locked="0"/>
    </xf>
    <xf numFmtId="177" fontId="65" fillId="0" borderId="5" xfId="0" applyNumberFormat="1" applyFont="1" applyBorder="1" applyAlignment="1" applyProtection="1">
      <alignment horizontal="right" vertical="center" shrinkToFit="1"/>
      <protection locked="0"/>
    </xf>
    <xf numFmtId="194" fontId="65" fillId="0" borderId="5" xfId="0" applyNumberFormat="1" applyFont="1" applyBorder="1" applyAlignment="1" applyProtection="1">
      <alignment horizontal="center" vertical="center" shrinkToFit="1"/>
      <protection locked="0"/>
    </xf>
    <xf numFmtId="0" fontId="63" fillId="3" borderId="5" xfId="0" applyFont="1" applyFill="1" applyBorder="1" applyAlignment="1">
      <alignment horizontal="center" vertical="center" wrapText="1"/>
    </xf>
    <xf numFmtId="49" fontId="65" fillId="0" borderId="5" xfId="0" applyNumberFormat="1" applyFont="1" applyBorder="1" applyAlignment="1" applyProtection="1">
      <alignment horizontal="center" vertical="center"/>
      <protection locked="0"/>
    </xf>
    <xf numFmtId="0" fontId="65" fillId="0" borderId="7" xfId="0" applyFont="1" applyBorder="1" applyAlignment="1" applyProtection="1">
      <alignment horizontal="center" vertical="center"/>
      <protection locked="0"/>
    </xf>
    <xf numFmtId="0" fontId="65" fillId="0" borderId="5" xfId="0" applyFont="1" applyBorder="1" applyAlignment="1" applyProtection="1">
      <alignment horizontal="center" vertical="center"/>
      <protection locked="0"/>
    </xf>
    <xf numFmtId="0" fontId="66" fillId="0" borderId="0" xfId="0" applyFont="1" applyProtection="1">
      <alignment vertical="center"/>
      <protection locked="0"/>
    </xf>
    <xf numFmtId="0" fontId="63" fillId="4" borderId="5" xfId="0" applyFont="1" applyFill="1" applyBorder="1" applyAlignment="1">
      <alignment horizontal="center" vertical="center" wrapText="1" shrinkToFit="1"/>
    </xf>
    <xf numFmtId="177" fontId="65" fillId="0" borderId="5" xfId="0" applyNumberFormat="1" applyFont="1" applyBorder="1" applyAlignment="1" applyProtection="1">
      <alignment horizontal="center" vertical="center"/>
      <protection locked="0"/>
    </xf>
    <xf numFmtId="1" fontId="67" fillId="4" borderId="12" xfId="0" applyNumberFormat="1" applyFont="1" applyFill="1" applyBorder="1" applyAlignment="1">
      <alignment horizontal="center" vertical="center"/>
    </xf>
    <xf numFmtId="0" fontId="64" fillId="0" borderId="0" xfId="0" applyFont="1" applyAlignment="1" applyProtection="1">
      <alignment horizontal="center" vertical="center"/>
      <protection locked="0"/>
    </xf>
    <xf numFmtId="0" fontId="66" fillId="0" borderId="0" xfId="0" applyFont="1" applyAlignment="1" applyProtection="1">
      <alignment horizontal="right" vertical="center"/>
      <protection locked="0"/>
    </xf>
    <xf numFmtId="49" fontId="66" fillId="0" borderId="0" xfId="0" applyNumberFormat="1" applyFont="1" applyProtection="1">
      <alignment vertical="center"/>
      <protection locked="0"/>
    </xf>
    <xf numFmtId="0" fontId="63" fillId="3" borderId="8" xfId="0" applyFont="1" applyFill="1" applyBorder="1" applyAlignment="1">
      <alignment horizontal="center" vertical="center" wrapText="1"/>
    </xf>
    <xf numFmtId="177" fontId="65" fillId="0" borderId="7" xfId="0" applyNumberFormat="1" applyFont="1" applyBorder="1" applyAlignment="1" applyProtection="1">
      <alignment horizontal="center" vertical="center"/>
      <protection locked="0"/>
    </xf>
    <xf numFmtId="10" fontId="67" fillId="4" borderId="11" xfId="0" applyNumberFormat="1" applyFont="1" applyFill="1" applyBorder="1" applyAlignment="1">
      <alignment horizontal="center" vertical="center"/>
    </xf>
    <xf numFmtId="1" fontId="67" fillId="4" borderId="5" xfId="0" applyNumberFormat="1" applyFont="1" applyFill="1" applyBorder="1" applyAlignment="1">
      <alignment horizontal="center" vertical="center"/>
    </xf>
    <xf numFmtId="0" fontId="63" fillId="3" borderId="13" xfId="0" applyFont="1" applyFill="1" applyBorder="1" applyAlignment="1">
      <alignment vertical="center" wrapText="1"/>
    </xf>
    <xf numFmtId="179" fontId="65" fillId="0" borderId="7" xfId="0" applyNumberFormat="1" applyFont="1" applyBorder="1" applyAlignment="1" applyProtection="1">
      <alignment horizontal="center" vertical="center"/>
      <protection locked="0"/>
    </xf>
    <xf numFmtId="179" fontId="65" fillId="0" borderId="5" xfId="0" applyNumberFormat="1" applyFont="1" applyBorder="1" applyAlignment="1" applyProtection="1">
      <alignment horizontal="center" vertical="center"/>
      <protection locked="0"/>
    </xf>
    <xf numFmtId="0" fontId="63" fillId="0" borderId="0" xfId="0" applyFont="1" applyAlignment="1">
      <alignment vertical="center" wrapText="1"/>
    </xf>
    <xf numFmtId="0" fontId="65" fillId="4" borderId="5" xfId="0" applyFont="1" applyFill="1" applyBorder="1" applyAlignment="1" applyProtection="1">
      <alignment horizontal="center" vertical="center"/>
      <protection locked="0"/>
    </xf>
    <xf numFmtId="179" fontId="65" fillId="0" borderId="0" xfId="0" applyNumberFormat="1" applyFont="1" applyAlignment="1" applyProtection="1">
      <alignment horizontal="center" vertical="center"/>
      <protection locked="0"/>
    </xf>
    <xf numFmtId="0" fontId="66" fillId="0" borderId="0" xfId="0" applyFont="1" applyAlignment="1">
      <alignment vertical="center" wrapText="1"/>
    </xf>
    <xf numFmtId="0" fontId="65" fillId="4" borderId="7" xfId="0" applyFont="1" applyFill="1" applyBorder="1" applyAlignment="1" applyProtection="1">
      <alignment horizontal="center" vertical="center"/>
      <protection locked="0"/>
    </xf>
    <xf numFmtId="177" fontId="65" fillId="0" borderId="0" xfId="0" applyNumberFormat="1" applyFont="1" applyAlignment="1" applyProtection="1">
      <alignment horizontal="center" vertical="center"/>
      <protection locked="0"/>
    </xf>
    <xf numFmtId="0" fontId="65" fillId="0" borderId="0" xfId="0" applyFont="1" applyAlignment="1" applyProtection="1">
      <alignment horizontal="center" vertical="center"/>
      <protection locked="0"/>
    </xf>
    <xf numFmtId="177" fontId="64" fillId="0" borderId="0" xfId="0" applyNumberFormat="1" applyFont="1">
      <alignment vertical="center"/>
    </xf>
    <xf numFmtId="49" fontId="65" fillId="0" borderId="0" xfId="0" applyNumberFormat="1" applyFont="1" applyAlignment="1" applyProtection="1">
      <alignment horizontal="center" vertical="center"/>
      <protection locked="0"/>
    </xf>
    <xf numFmtId="0" fontId="65" fillId="0" borderId="5" xfId="0" applyFont="1" applyBorder="1" applyAlignment="1" applyProtection="1">
      <alignment horizontal="left" vertical="center" wrapText="1"/>
      <protection locked="0"/>
    </xf>
    <xf numFmtId="0" fontId="65" fillId="0" borderId="5" xfId="0" applyFont="1" applyBorder="1" applyAlignment="1" applyProtection="1">
      <alignment horizontal="center" vertical="center" wrapText="1"/>
      <protection locked="0"/>
    </xf>
    <xf numFmtId="49" fontId="64" fillId="0" borderId="14" xfId="0" applyNumberFormat="1" applyFont="1" applyBorder="1" applyAlignment="1" applyProtection="1">
      <alignment horizontal="center" vertical="center"/>
      <protection locked="0"/>
    </xf>
    <xf numFmtId="0" fontId="65" fillId="0" borderId="0" xfId="0" applyFont="1" applyAlignment="1" applyProtection="1">
      <alignment horizontal="left" vertical="center" wrapText="1"/>
      <protection locked="0"/>
    </xf>
    <xf numFmtId="0" fontId="65" fillId="0" borderId="0" xfId="0" applyFont="1" applyAlignment="1" applyProtection="1">
      <alignment horizontal="center" vertical="center" wrapText="1"/>
      <protection locked="0"/>
    </xf>
    <xf numFmtId="177" fontId="65" fillId="2" borderId="5" xfId="0" applyNumberFormat="1" applyFont="1" applyFill="1" applyBorder="1" applyAlignment="1" applyProtection="1">
      <alignment horizontal="center" vertical="center"/>
      <protection locked="0"/>
    </xf>
    <xf numFmtId="0" fontId="65" fillId="5" borderId="5" xfId="0" applyFont="1" applyFill="1" applyBorder="1" applyAlignment="1" applyProtection="1">
      <alignment horizontal="center" vertical="center"/>
      <protection locked="0"/>
    </xf>
    <xf numFmtId="180" fontId="65" fillId="5" borderId="5" xfId="0" applyNumberFormat="1" applyFont="1" applyFill="1" applyBorder="1" applyAlignment="1" applyProtection="1">
      <alignment horizontal="center" vertical="center"/>
      <protection locked="0"/>
    </xf>
    <xf numFmtId="180" fontId="65" fillId="0" borderId="0" xfId="0" applyNumberFormat="1" applyFont="1" applyAlignment="1" applyProtection="1">
      <alignment horizontal="center" vertical="center"/>
      <protection locked="0"/>
    </xf>
    <xf numFmtId="0" fontId="68" fillId="0" borderId="0" xfId="0" applyFont="1">
      <alignment vertical="center"/>
    </xf>
    <xf numFmtId="0" fontId="69" fillId="0" borderId="0" xfId="0" applyFont="1">
      <alignment vertical="center"/>
    </xf>
    <xf numFmtId="0" fontId="68" fillId="0" borderId="0" xfId="0" applyFont="1" applyAlignment="1">
      <alignment horizontal="right" vertical="center"/>
    </xf>
    <xf numFmtId="0" fontId="70" fillId="0" borderId="0" xfId="0" applyFont="1">
      <alignment vertical="center"/>
    </xf>
    <xf numFmtId="0" fontId="68" fillId="0" borderId="7" xfId="0" applyFont="1" applyBorder="1" applyAlignment="1">
      <alignment horizontal="right" vertical="center"/>
    </xf>
    <xf numFmtId="0" fontId="68" fillId="0" borderId="10" xfId="0" applyFont="1" applyBorder="1">
      <alignment vertical="center"/>
    </xf>
    <xf numFmtId="0" fontId="68" fillId="0" borderId="9" xfId="0" applyFont="1" applyBorder="1">
      <alignment vertical="center"/>
    </xf>
    <xf numFmtId="0" fontId="68" fillId="0" borderId="0" xfId="0" applyFont="1" applyAlignment="1">
      <alignment horizontal="left" vertical="center"/>
    </xf>
    <xf numFmtId="0" fontId="68" fillId="7" borderId="5" xfId="0" applyFont="1" applyFill="1" applyBorder="1" applyAlignment="1" applyProtection="1">
      <alignment horizontal="left" vertical="center"/>
      <protection locked="0"/>
    </xf>
    <xf numFmtId="0" fontId="65" fillId="4" borderId="5" xfId="0" applyFont="1" applyFill="1" applyBorder="1" applyAlignment="1">
      <alignment horizontal="center" vertical="center"/>
    </xf>
    <xf numFmtId="0" fontId="64" fillId="0" borderId="5" xfId="0" applyFont="1" applyBorder="1">
      <alignment vertical="center"/>
    </xf>
    <xf numFmtId="0" fontId="67" fillId="4" borderId="12" xfId="0" applyFont="1" applyFill="1" applyBorder="1" applyAlignment="1">
      <alignment horizontal="center" vertical="center"/>
    </xf>
    <xf numFmtId="0" fontId="67" fillId="4" borderId="11" xfId="0" applyFont="1" applyFill="1" applyBorder="1" applyAlignment="1">
      <alignment horizontal="center" vertical="center"/>
    </xf>
    <xf numFmtId="0" fontId="68" fillId="0" borderId="44" xfId="0" applyFont="1" applyBorder="1" applyAlignment="1">
      <alignment horizontal="right" vertical="center"/>
    </xf>
    <xf numFmtId="0" fontId="68" fillId="0" borderId="34" xfId="0" applyFont="1" applyBorder="1">
      <alignment vertical="center"/>
    </xf>
    <xf numFmtId="0" fontId="68" fillId="0" borderId="35" xfId="0" applyFont="1" applyBorder="1">
      <alignment vertical="center"/>
    </xf>
    <xf numFmtId="0" fontId="68" fillId="7" borderId="22" xfId="0" applyFont="1" applyFill="1" applyBorder="1" applyAlignment="1" applyProtection="1">
      <alignment horizontal="left" vertical="center"/>
      <protection locked="0"/>
    </xf>
    <xf numFmtId="0" fontId="68" fillId="0" borderId="22" xfId="0" applyFont="1" applyBorder="1">
      <alignment vertical="center"/>
    </xf>
    <xf numFmtId="0" fontId="68" fillId="0" borderId="45" xfId="0" applyFont="1" applyBorder="1" applyAlignment="1">
      <alignment horizontal="right" vertical="center"/>
    </xf>
    <xf numFmtId="0" fontId="68" fillId="0" borderId="37" xfId="0" applyFont="1" applyBorder="1">
      <alignment vertical="center"/>
    </xf>
    <xf numFmtId="0" fontId="68" fillId="0" borderId="38" xfId="0" applyFont="1" applyBorder="1">
      <alignment vertical="center"/>
    </xf>
    <xf numFmtId="0" fontId="68" fillId="7" borderId="23" xfId="0" applyFont="1" applyFill="1" applyBorder="1" applyAlignment="1" applyProtection="1">
      <alignment horizontal="left" vertical="center"/>
      <protection locked="0"/>
    </xf>
    <xf numFmtId="0" fontId="68" fillId="0" borderId="23" xfId="0" applyFont="1" applyBorder="1">
      <alignment vertical="center"/>
    </xf>
    <xf numFmtId="195" fontId="68" fillId="7" borderId="5" xfId="0" applyNumberFormat="1" applyFont="1" applyFill="1" applyBorder="1" applyAlignment="1" applyProtection="1">
      <alignment horizontal="left" vertical="center"/>
      <protection locked="0"/>
    </xf>
    <xf numFmtId="49" fontId="65" fillId="7" borderId="7" xfId="0" applyNumberFormat="1" applyFont="1" applyFill="1" applyBorder="1" applyProtection="1">
      <alignment vertical="center"/>
      <protection locked="0"/>
    </xf>
    <xf numFmtId="49" fontId="65" fillId="7" borderId="5" xfId="0" applyNumberFormat="1" applyFont="1" applyFill="1" applyBorder="1" applyProtection="1">
      <alignment vertical="center"/>
      <protection locked="0"/>
    </xf>
    <xf numFmtId="0" fontId="68" fillId="0" borderId="43" xfId="0" applyFont="1" applyBorder="1">
      <alignment vertical="center"/>
    </xf>
    <xf numFmtId="0" fontId="68" fillId="10" borderId="5" xfId="0" applyFont="1" applyFill="1" applyBorder="1" applyAlignment="1">
      <alignment horizontal="left" vertical="center"/>
    </xf>
    <xf numFmtId="0" fontId="68" fillId="11" borderId="5" xfId="0" applyFont="1" applyFill="1" applyBorder="1" applyAlignment="1">
      <alignment horizontal="center" vertical="center"/>
    </xf>
    <xf numFmtId="0" fontId="68" fillId="0" borderId="17" xfId="0" applyFont="1" applyBorder="1">
      <alignment vertical="center"/>
    </xf>
    <xf numFmtId="14" fontId="68" fillId="0" borderId="2" xfId="0" applyNumberFormat="1" applyFont="1" applyBorder="1">
      <alignment vertical="center"/>
    </xf>
    <xf numFmtId="0" fontId="68" fillId="0" borderId="16" xfId="0" applyFont="1" applyBorder="1">
      <alignment vertical="center"/>
    </xf>
    <xf numFmtId="0" fontId="68" fillId="0" borderId="13" xfId="0" applyFont="1" applyBorder="1" applyAlignment="1">
      <alignment horizontal="right" vertical="center"/>
    </xf>
    <xf numFmtId="0" fontId="68" fillId="0" borderId="1" xfId="0" applyFont="1" applyBorder="1" applyAlignment="1">
      <alignment horizontal="right" vertical="center"/>
    </xf>
    <xf numFmtId="0" fontId="68" fillId="0" borderId="8" xfId="0" applyFont="1" applyBorder="1" applyAlignment="1">
      <alignment horizontal="right" vertical="center"/>
    </xf>
    <xf numFmtId="196" fontId="68" fillId="0" borderId="2" xfId="0" applyNumberFormat="1" applyFont="1" applyBorder="1" applyAlignment="1">
      <alignment horizontal="left" vertical="center"/>
    </xf>
    <xf numFmtId="49" fontId="65" fillId="7" borderId="44" xfId="0" applyNumberFormat="1" applyFont="1" applyFill="1" applyBorder="1" applyProtection="1">
      <alignment vertical="center"/>
      <protection locked="0"/>
    </xf>
    <xf numFmtId="0" fontId="68" fillId="0" borderId="47" xfId="0" applyFont="1" applyBorder="1">
      <alignment vertical="center"/>
    </xf>
    <xf numFmtId="0" fontId="68" fillId="9" borderId="47" xfId="0" applyFont="1" applyFill="1" applyBorder="1" applyAlignment="1">
      <alignment horizontal="left" vertical="center"/>
    </xf>
    <xf numFmtId="0" fontId="68" fillId="7" borderId="5" xfId="0" applyFont="1" applyFill="1" applyBorder="1" applyAlignment="1" applyProtection="1">
      <alignment horizontal="left" vertical="center" wrapText="1"/>
      <protection locked="0"/>
    </xf>
    <xf numFmtId="177" fontId="68" fillId="7" borderId="5" xfId="0" applyNumberFormat="1" applyFont="1" applyFill="1" applyBorder="1" applyAlignment="1" applyProtection="1">
      <alignment horizontal="left" vertical="center"/>
      <protection locked="0"/>
    </xf>
    <xf numFmtId="0" fontId="68" fillId="7" borderId="43" xfId="0" applyFont="1" applyFill="1" applyBorder="1" applyAlignment="1" applyProtection="1">
      <alignment horizontal="left" vertical="center"/>
      <protection locked="0"/>
    </xf>
    <xf numFmtId="0" fontId="17" fillId="0" borderId="4" xfId="0" applyFont="1" applyBorder="1" applyAlignment="1">
      <alignment horizontal="center" vertical="center"/>
    </xf>
    <xf numFmtId="0" fontId="17" fillId="0" borderId="14" xfId="0" applyFont="1" applyBorder="1" applyAlignment="1">
      <alignment horizontal="right" vertical="center"/>
    </xf>
    <xf numFmtId="0" fontId="17" fillId="0" borderId="4" xfId="0" applyFont="1" applyBorder="1" applyAlignment="1">
      <alignment horizontal="left" vertical="center"/>
    </xf>
    <xf numFmtId="0" fontId="5" fillId="0" borderId="22" xfId="0" applyFont="1" applyBorder="1" applyAlignment="1">
      <alignment horizontal="center" vertical="center" wrapText="1"/>
    </xf>
    <xf numFmtId="0" fontId="5" fillId="0" borderId="23" xfId="0" applyFont="1" applyBorder="1" applyAlignment="1">
      <alignment horizontal="center" vertical="center" wrapText="1" shrinkToFit="1"/>
    </xf>
    <xf numFmtId="0" fontId="71" fillId="0" borderId="0" xfId="0" applyFont="1">
      <alignment vertical="center"/>
    </xf>
    <xf numFmtId="14" fontId="30" fillId="0" borderId="25" xfId="0" applyNumberFormat="1" applyFont="1" applyBorder="1" applyAlignment="1">
      <alignment horizontal="center" vertical="center"/>
    </xf>
    <xf numFmtId="0" fontId="30" fillId="0" borderId="26" xfId="0" applyFont="1" applyBorder="1" applyAlignment="1">
      <alignment horizontal="center" vertical="center"/>
    </xf>
    <xf numFmtId="14" fontId="30" fillId="0" borderId="27" xfId="0" applyNumberFormat="1" applyFont="1" applyBorder="1" applyAlignment="1">
      <alignment horizontal="center" vertical="center"/>
    </xf>
    <xf numFmtId="0" fontId="47" fillId="0" borderId="31" xfId="5" applyFont="1" applyBorder="1" applyAlignment="1">
      <alignment vertical="center" wrapText="1" shrinkToFit="1"/>
    </xf>
    <xf numFmtId="0" fontId="47" fillId="0" borderId="6" xfId="5" applyFont="1" applyBorder="1" applyAlignment="1">
      <alignment horizontal="center" vertical="center"/>
    </xf>
    <xf numFmtId="0" fontId="47" fillId="0" borderId="48" xfId="5" applyFont="1" applyBorder="1" applyAlignment="1">
      <alignment horizontal="center" vertical="center" shrinkToFit="1"/>
    </xf>
    <xf numFmtId="57" fontId="35" fillId="7" borderId="9" xfId="5" applyNumberFormat="1" applyFont="1" applyFill="1" applyBorder="1" applyAlignment="1">
      <alignment horizontal="center" vertical="center"/>
    </xf>
    <xf numFmtId="57" fontId="35" fillId="7" borderId="49" xfId="5" applyNumberFormat="1" applyFont="1" applyFill="1" applyBorder="1" applyAlignment="1">
      <alignment horizontal="center" vertical="center"/>
    </xf>
    <xf numFmtId="57" fontId="6" fillId="7" borderId="49" xfId="5" applyNumberFormat="1" applyFont="1" applyFill="1" applyBorder="1" applyAlignment="1">
      <alignment horizontal="center" vertical="center"/>
    </xf>
    <xf numFmtId="0" fontId="68" fillId="0" borderId="6" xfId="0" applyFont="1" applyBorder="1">
      <alignment vertical="center"/>
    </xf>
    <xf numFmtId="176" fontId="68" fillId="7" borderId="5" xfId="1" applyNumberFormat="1" applyFont="1" applyFill="1" applyBorder="1" applyAlignment="1" applyProtection="1">
      <alignment horizontal="left" vertical="center"/>
      <protection locked="0"/>
    </xf>
    <xf numFmtId="0" fontId="68" fillId="0" borderId="50" xfId="0" applyFont="1" applyBorder="1">
      <alignment vertical="center"/>
    </xf>
    <xf numFmtId="0" fontId="68" fillId="7" borderId="38" xfId="0" applyFont="1" applyFill="1" applyBorder="1" applyAlignment="1" applyProtection="1">
      <alignment horizontal="left" vertical="center" wrapText="1"/>
      <protection locked="0"/>
    </xf>
    <xf numFmtId="0" fontId="68" fillId="0" borderId="51" xfId="0" applyFont="1" applyBorder="1">
      <alignment vertical="center"/>
    </xf>
    <xf numFmtId="0" fontId="68" fillId="0" borderId="52" xfId="0" applyFont="1" applyBorder="1">
      <alignment vertical="center"/>
    </xf>
    <xf numFmtId="0" fontId="68" fillId="0" borderId="51" xfId="0" applyFont="1" applyBorder="1" applyAlignment="1">
      <alignment vertical="center" wrapText="1"/>
    </xf>
    <xf numFmtId="0" fontId="68" fillId="0" borderId="53" xfId="0" applyFont="1" applyBorder="1">
      <alignment vertical="center"/>
    </xf>
    <xf numFmtId="0" fontId="68" fillId="7" borderId="44" xfId="0" applyFont="1" applyFill="1" applyBorder="1" applyAlignment="1" applyProtection="1">
      <alignment horizontal="left" vertical="center"/>
      <protection locked="0"/>
    </xf>
    <xf numFmtId="0" fontId="68" fillId="7" borderId="46" xfId="0" applyFont="1" applyFill="1" applyBorder="1" applyAlignment="1" applyProtection="1">
      <alignment horizontal="left" vertical="center" wrapText="1"/>
      <protection locked="0"/>
    </xf>
    <xf numFmtId="0" fontId="68" fillId="7" borderId="45" xfId="0" applyFont="1" applyFill="1" applyBorder="1" applyAlignment="1" applyProtection="1">
      <alignment horizontal="left" vertical="center" wrapText="1"/>
      <protection locked="0"/>
    </xf>
    <xf numFmtId="0" fontId="68" fillId="7" borderId="5" xfId="0" applyFont="1" applyFill="1" applyBorder="1">
      <alignment vertical="center"/>
    </xf>
    <xf numFmtId="0" fontId="68" fillId="9" borderId="16" xfId="0" applyFont="1" applyFill="1" applyBorder="1" applyAlignment="1" applyProtection="1">
      <alignment horizontal="left" vertical="center"/>
      <protection locked="0"/>
    </xf>
    <xf numFmtId="0" fontId="68" fillId="0" borderId="54" xfId="0" applyFont="1" applyBorder="1">
      <alignment vertical="center"/>
    </xf>
    <xf numFmtId="0" fontId="68" fillId="7" borderId="35" xfId="0" applyFont="1" applyFill="1" applyBorder="1" applyAlignment="1" applyProtection="1">
      <alignment horizontal="left" vertical="center"/>
      <protection locked="0"/>
    </xf>
    <xf numFmtId="0" fontId="68" fillId="7" borderId="42" xfId="0" applyFont="1" applyFill="1" applyBorder="1" applyAlignment="1" applyProtection="1">
      <alignment horizontal="left" vertical="center"/>
      <protection locked="0"/>
    </xf>
    <xf numFmtId="0" fontId="68" fillId="7" borderId="38" xfId="0" applyFont="1" applyFill="1" applyBorder="1" applyAlignment="1" applyProtection="1">
      <alignment horizontal="left" vertical="center"/>
      <protection locked="0"/>
    </xf>
    <xf numFmtId="0" fontId="68" fillId="7" borderId="8" xfId="0" applyFont="1" applyFill="1" applyBorder="1" applyAlignment="1" applyProtection="1">
      <alignment horizontal="left" vertical="center" wrapText="1"/>
      <protection locked="0"/>
    </xf>
    <xf numFmtId="0" fontId="68" fillId="11" borderId="7" xfId="0" applyFont="1" applyFill="1" applyBorder="1">
      <alignment vertical="center"/>
    </xf>
    <xf numFmtId="0" fontId="68" fillId="11" borderId="10" xfId="0" applyFont="1" applyFill="1" applyBorder="1">
      <alignment vertical="center"/>
    </xf>
    <xf numFmtId="0" fontId="73" fillId="0" borderId="0" xfId="0" applyFont="1">
      <alignment vertical="center"/>
    </xf>
    <xf numFmtId="0" fontId="74" fillId="0" borderId="5" xfId="0" applyFont="1" applyBorder="1">
      <alignment vertical="center"/>
    </xf>
    <xf numFmtId="0" fontId="74" fillId="0" borderId="22" xfId="0" applyFont="1" applyBorder="1">
      <alignment vertical="center"/>
    </xf>
    <xf numFmtId="0" fontId="74" fillId="0" borderId="23" xfId="0" applyFont="1" applyBorder="1">
      <alignment vertical="center"/>
    </xf>
    <xf numFmtId="0" fontId="74" fillId="0" borderId="5" xfId="0" applyFont="1" applyBorder="1" applyAlignment="1">
      <alignment vertical="center" wrapText="1"/>
    </xf>
    <xf numFmtId="0" fontId="74" fillId="11" borderId="9" xfId="0" applyFont="1" applyFill="1" applyBorder="1">
      <alignment vertical="center"/>
    </xf>
    <xf numFmtId="0" fontId="74" fillId="0" borderId="43" xfId="0" applyFont="1" applyBorder="1">
      <alignment vertical="center"/>
    </xf>
    <xf numFmtId="0" fontId="74" fillId="0" borderId="47" xfId="0" applyFont="1" applyBorder="1">
      <alignment vertical="center"/>
    </xf>
    <xf numFmtId="0" fontId="74" fillId="0" borderId="14" xfId="0" applyFont="1" applyBorder="1" applyAlignment="1">
      <alignment vertical="center" wrapText="1"/>
    </xf>
    <xf numFmtId="0" fontId="74" fillId="0" borderId="0" xfId="0" applyFont="1">
      <alignment vertical="center"/>
    </xf>
    <xf numFmtId="0" fontId="74" fillId="0" borderId="23" xfId="0" applyFont="1" applyBorder="1" applyAlignment="1">
      <alignment vertical="center" wrapText="1"/>
    </xf>
    <xf numFmtId="189" fontId="0" fillId="0" borderId="5" xfId="0" applyNumberFormat="1" applyBorder="1" applyAlignment="1">
      <alignment horizontal="right" vertical="center"/>
    </xf>
    <xf numFmtId="0" fontId="75" fillId="0" borderId="5" xfId="0" applyFont="1" applyBorder="1">
      <alignment vertical="center"/>
    </xf>
    <xf numFmtId="0" fontId="75" fillId="0" borderId="47" xfId="0" applyFont="1" applyBorder="1">
      <alignment vertical="center"/>
    </xf>
    <xf numFmtId="0" fontId="74" fillId="10" borderId="5" xfId="0" applyFont="1" applyFill="1" applyBorder="1" applyAlignment="1">
      <alignment vertical="center" wrapText="1"/>
    </xf>
    <xf numFmtId="0" fontId="68" fillId="7" borderId="46" xfId="0" applyFont="1" applyFill="1" applyBorder="1" applyAlignment="1">
      <alignment horizontal="left" vertical="center"/>
    </xf>
    <xf numFmtId="184" fontId="68" fillId="7" borderId="16" xfId="0" applyNumberFormat="1" applyFont="1" applyFill="1" applyBorder="1" applyAlignment="1" applyProtection="1">
      <alignment horizontal="left" vertical="center"/>
      <protection locked="0"/>
    </xf>
    <xf numFmtId="196" fontId="68" fillId="0" borderId="0" xfId="0" applyNumberFormat="1" applyFont="1" applyAlignment="1">
      <alignment horizontal="left" vertical="center"/>
    </xf>
    <xf numFmtId="14" fontId="68" fillId="0" borderId="0" xfId="0" applyNumberFormat="1" applyFont="1">
      <alignment vertical="center"/>
    </xf>
    <xf numFmtId="0" fontId="74" fillId="0" borderId="17" xfId="0" applyFont="1" applyBorder="1">
      <alignment vertical="center"/>
    </xf>
    <xf numFmtId="0" fontId="68" fillId="10" borderId="5" xfId="0" applyFont="1" applyFill="1" applyBorder="1" applyAlignment="1">
      <alignment horizontal="center" vertical="center"/>
    </xf>
    <xf numFmtId="49" fontId="65" fillId="10" borderId="7" xfId="0" applyNumberFormat="1" applyFont="1" applyFill="1" applyBorder="1">
      <alignment vertical="center"/>
    </xf>
    <xf numFmtId="0" fontId="79" fillId="0" borderId="10" xfId="0" applyFont="1" applyBorder="1">
      <alignment vertical="center"/>
    </xf>
    <xf numFmtId="0" fontId="47" fillId="0" borderId="0" xfId="0" applyFont="1" applyAlignment="1">
      <alignment horizontal="left" vertical="center"/>
    </xf>
    <xf numFmtId="0" fontId="6" fillId="0" borderId="0" xfId="0" applyFont="1" applyAlignment="1">
      <alignment horizontal="left" vertical="center" wrapText="1"/>
    </xf>
    <xf numFmtId="0" fontId="6" fillId="0" borderId="0" xfId="0" applyFont="1" applyAlignment="1">
      <alignment vertical="top"/>
    </xf>
    <xf numFmtId="0" fontId="0" fillId="0" borderId="0" xfId="0" applyAlignment="1">
      <alignment vertical="top"/>
    </xf>
    <xf numFmtId="0" fontId="6" fillId="0" borderId="0" xfId="0" applyFont="1" applyAlignment="1">
      <alignment vertical="top" wrapText="1"/>
    </xf>
    <xf numFmtId="0" fontId="6" fillId="0" borderId="0" xfId="0" applyFont="1" applyAlignment="1">
      <alignment horizontal="left" vertical="top" wrapText="1"/>
    </xf>
    <xf numFmtId="0" fontId="6" fillId="0" borderId="0" xfId="0" applyFont="1" applyAlignment="1">
      <alignment horizontal="left" vertical="top"/>
    </xf>
    <xf numFmtId="0" fontId="47" fillId="0" borderId="0" xfId="0" applyFont="1" applyAlignment="1">
      <alignment vertical="top"/>
    </xf>
    <xf numFmtId="0" fontId="47" fillId="0" borderId="0" xfId="0" applyFont="1" applyAlignment="1">
      <alignment horizontal="left" vertical="top"/>
    </xf>
    <xf numFmtId="0" fontId="47" fillId="0" borderId="5" xfId="0" applyFont="1" applyBorder="1" applyAlignment="1">
      <alignment horizontal="center" vertical="center"/>
    </xf>
    <xf numFmtId="0" fontId="11" fillId="0" borderId="1" xfId="0" applyFont="1" applyBorder="1" applyAlignment="1">
      <alignment horizontal="left" vertical="center"/>
    </xf>
    <xf numFmtId="0" fontId="11" fillId="0" borderId="0" xfId="0" applyFont="1" applyAlignment="1">
      <alignment horizontal="left" vertical="center"/>
    </xf>
    <xf numFmtId="0" fontId="11" fillId="0" borderId="2" xfId="0" applyFont="1" applyBorder="1" applyAlignment="1">
      <alignment horizontal="left" vertical="center"/>
    </xf>
    <xf numFmtId="0" fontId="11" fillId="0" borderId="0" xfId="0" applyFont="1" applyAlignment="1">
      <alignment horizontal="right" vertical="center"/>
    </xf>
    <xf numFmtId="0" fontId="11" fillId="0" borderId="1" xfId="0" applyFont="1" applyBorder="1" applyAlignment="1">
      <alignment horizontal="left" vertical="center" wrapText="1"/>
    </xf>
    <xf numFmtId="0" fontId="49" fillId="0" borderId="0" xfId="10" applyFont="1">
      <alignment vertical="center"/>
    </xf>
    <xf numFmtId="0" fontId="48" fillId="0" borderId="0" xfId="10" applyFont="1" applyAlignment="1">
      <alignment horizontal="center" vertical="center"/>
    </xf>
    <xf numFmtId="0" fontId="50" fillId="0" borderId="3" xfId="10" applyFont="1" applyBorder="1" applyAlignment="1">
      <alignment vertical="center" shrinkToFit="1"/>
    </xf>
    <xf numFmtId="0" fontId="49" fillId="0" borderId="0" xfId="10" applyFont="1" applyAlignment="1">
      <alignment horizontal="center" vertical="center"/>
    </xf>
    <xf numFmtId="0" fontId="48" fillId="0" borderId="0" xfId="10" applyFont="1">
      <alignment vertical="center"/>
    </xf>
    <xf numFmtId="49" fontId="49" fillId="0" borderId="0" xfId="10" applyNumberFormat="1" applyFont="1" applyAlignment="1">
      <alignment vertical="top"/>
    </xf>
    <xf numFmtId="49" fontId="49" fillId="0" borderId="0" xfId="10" applyNumberFormat="1" applyFont="1">
      <alignment vertical="center"/>
    </xf>
    <xf numFmtId="0" fontId="49" fillId="0" borderId="0" xfId="10" applyFont="1" applyAlignment="1">
      <alignment horizontal="left" vertical="center" indent="1"/>
    </xf>
    <xf numFmtId="0" fontId="52" fillId="12" borderId="5" xfId="10" applyFont="1" applyFill="1" applyBorder="1">
      <alignment vertical="center"/>
    </xf>
    <xf numFmtId="0" fontId="53" fillId="12" borderId="5" xfId="10" applyFont="1" applyFill="1" applyBorder="1" applyAlignment="1">
      <alignment horizontal="center"/>
    </xf>
    <xf numFmtId="0" fontId="52" fillId="0" borderId="0" xfId="10" applyFont="1">
      <alignment vertical="center"/>
    </xf>
    <xf numFmtId="0" fontId="54" fillId="0" borderId="5" xfId="10" applyFont="1" applyBorder="1" applyAlignment="1">
      <alignment horizontal="center" vertical="center" wrapText="1"/>
    </xf>
    <xf numFmtId="0" fontId="51" fillId="0" borderId="39" xfId="10" applyFont="1" applyBorder="1" applyAlignment="1">
      <alignment horizontal="center"/>
    </xf>
    <xf numFmtId="0" fontId="49" fillId="0" borderId="10" xfId="10" applyFont="1" applyBorder="1">
      <alignment vertical="center"/>
    </xf>
    <xf numFmtId="0" fontId="49" fillId="0" borderId="9" xfId="10" applyFont="1" applyBorder="1">
      <alignment vertical="center"/>
    </xf>
    <xf numFmtId="0" fontId="49" fillId="0" borderId="5" xfId="10" applyFont="1" applyBorder="1">
      <alignment vertical="center"/>
    </xf>
    <xf numFmtId="0" fontId="49" fillId="0" borderId="34" xfId="10" applyFont="1" applyBorder="1">
      <alignment vertical="center"/>
    </xf>
    <xf numFmtId="0" fontId="49" fillId="0" borderId="35" xfId="10" applyFont="1" applyBorder="1">
      <alignment vertical="center"/>
    </xf>
    <xf numFmtId="0" fontId="49" fillId="0" borderId="22" xfId="10" applyFont="1" applyBorder="1">
      <alignment vertical="center"/>
    </xf>
    <xf numFmtId="0" fontId="49" fillId="0" borderId="37" xfId="10" applyFont="1" applyBorder="1">
      <alignment vertical="center"/>
    </xf>
    <xf numFmtId="0" fontId="49" fillId="0" borderId="38" xfId="10" applyFont="1" applyBorder="1">
      <alignment vertical="center"/>
    </xf>
    <xf numFmtId="0" fontId="49" fillId="0" borderId="23" xfId="10" applyFont="1" applyBorder="1">
      <alignment vertical="center"/>
    </xf>
    <xf numFmtId="0" fontId="56" fillId="0" borderId="35" xfId="10" applyFont="1" applyBorder="1">
      <alignment vertical="center"/>
    </xf>
    <xf numFmtId="0" fontId="56" fillId="0" borderId="42" xfId="10" applyFont="1" applyBorder="1" applyAlignment="1">
      <alignment vertical="center" wrapText="1"/>
    </xf>
    <xf numFmtId="0" fontId="49" fillId="0" borderId="43" xfId="10" applyFont="1" applyBorder="1">
      <alignment vertical="center"/>
    </xf>
    <xf numFmtId="0" fontId="49" fillId="0" borderId="19" xfId="10" applyFont="1" applyBorder="1">
      <alignment vertical="center"/>
    </xf>
    <xf numFmtId="0" fontId="56" fillId="0" borderId="9" xfId="10" applyFont="1" applyBorder="1">
      <alignment vertical="center"/>
    </xf>
    <xf numFmtId="0" fontId="49" fillId="0" borderId="33" xfId="10" applyFont="1" applyBorder="1">
      <alignment vertical="center"/>
    </xf>
    <xf numFmtId="0" fontId="49" fillId="0" borderId="36" xfId="10" applyFont="1" applyBorder="1">
      <alignment vertical="center"/>
    </xf>
    <xf numFmtId="0" fontId="49" fillId="0" borderId="37" xfId="10" applyFont="1" applyBorder="1" applyAlignment="1">
      <alignment horizontal="left" vertical="center"/>
    </xf>
    <xf numFmtId="0" fontId="56" fillId="0" borderId="38" xfId="10" applyFont="1" applyBorder="1">
      <alignment vertical="center"/>
    </xf>
    <xf numFmtId="0" fontId="51" fillId="0" borderId="39" xfId="10" applyFont="1" applyBorder="1" applyAlignment="1">
      <alignment horizontal="center" vertical="center"/>
    </xf>
    <xf numFmtId="0" fontId="52" fillId="0" borderId="0" xfId="10" applyFont="1" applyAlignment="1">
      <alignment horizontal="center" vertical="center"/>
    </xf>
    <xf numFmtId="0" fontId="50" fillId="0" borderId="5" xfId="10" applyFont="1" applyBorder="1" applyAlignment="1">
      <alignment horizontal="center" vertical="center" wrapText="1"/>
    </xf>
    <xf numFmtId="0" fontId="56" fillId="0" borderId="9" xfId="10" applyFont="1" applyBorder="1" applyAlignment="1">
      <alignment vertical="center" wrapText="1"/>
    </xf>
    <xf numFmtId="0" fontId="57" fillId="0" borderId="5" xfId="10" applyFont="1" applyBorder="1" applyAlignment="1">
      <alignment horizontal="center" vertical="center" wrapText="1"/>
    </xf>
    <xf numFmtId="0" fontId="59" fillId="0" borderId="5" xfId="10" applyFont="1" applyBorder="1" applyAlignment="1">
      <alignment vertical="center" wrapText="1"/>
    </xf>
    <xf numFmtId="0" fontId="52" fillId="13" borderId="5" xfId="10" applyFont="1" applyFill="1" applyBorder="1">
      <alignment vertical="center"/>
    </xf>
    <xf numFmtId="0" fontId="53" fillId="13" borderId="5" xfId="10" applyFont="1" applyFill="1" applyBorder="1" applyAlignment="1">
      <alignment horizontal="center"/>
    </xf>
    <xf numFmtId="0" fontId="49" fillId="0" borderId="7" xfId="10" applyFont="1" applyBorder="1">
      <alignment vertical="center"/>
    </xf>
    <xf numFmtId="0" fontId="49" fillId="0" borderId="5" xfId="10" applyFont="1" applyBorder="1" applyAlignment="1">
      <alignment horizontal="center" vertical="center"/>
    </xf>
    <xf numFmtId="0" fontId="82" fillId="0" borderId="9" xfId="10" applyFont="1" applyBorder="1" applyAlignment="1">
      <alignment vertical="center" wrapText="1"/>
    </xf>
    <xf numFmtId="0" fontId="49" fillId="0" borderId="0" xfId="0" applyFont="1">
      <alignment vertical="center"/>
    </xf>
    <xf numFmtId="0" fontId="49" fillId="0" borderId="0" xfId="0" applyFont="1" applyAlignment="1">
      <alignment horizontal="right" vertical="center"/>
    </xf>
    <xf numFmtId="183" fontId="51" fillId="0" borderId="0" xfId="0" applyNumberFormat="1" applyFont="1">
      <alignment vertical="center"/>
    </xf>
    <xf numFmtId="0" fontId="49" fillId="0" borderId="0" xfId="0" applyFont="1" applyAlignment="1">
      <alignment horizontal="center" vertical="center"/>
    </xf>
    <xf numFmtId="183" fontId="51" fillId="0" borderId="0" xfId="0" applyNumberFormat="1" applyFont="1" applyAlignment="1">
      <alignment horizontal="left" vertical="center"/>
    </xf>
    <xf numFmtId="0" fontId="49" fillId="0" borderId="0" xfId="10" applyFont="1" applyAlignment="1">
      <alignment horizontal="right" vertical="center"/>
    </xf>
    <xf numFmtId="0" fontId="51" fillId="0" borderId="0" xfId="10" applyFont="1">
      <alignment vertical="center"/>
    </xf>
    <xf numFmtId="0" fontId="29" fillId="0" borderId="0" xfId="11" applyFont="1">
      <alignment vertical="center"/>
    </xf>
    <xf numFmtId="0" fontId="84" fillId="0" borderId="0" xfId="11" applyFont="1" applyAlignment="1">
      <alignment horizontal="center" vertical="center"/>
    </xf>
    <xf numFmtId="0" fontId="85" fillId="0" borderId="0" xfId="11" applyFont="1" applyAlignment="1">
      <alignment horizontal="right" vertical="center"/>
    </xf>
    <xf numFmtId="0" fontId="85" fillId="0" borderId="0" xfId="11" applyFont="1" applyAlignment="1">
      <alignment horizontal="right"/>
    </xf>
    <xf numFmtId="0" fontId="87" fillId="0" borderId="3" xfId="11" applyFont="1" applyBorder="1" applyAlignment="1">
      <alignment horizontal="center" vertical="center"/>
    </xf>
    <xf numFmtId="0" fontId="87" fillId="0" borderId="0" xfId="11" applyFont="1" applyAlignment="1">
      <alignment horizontal="center" vertical="center"/>
    </xf>
    <xf numFmtId="0" fontId="29" fillId="0" borderId="0" xfId="11" applyFont="1" applyAlignment="1">
      <alignment horizontal="right"/>
    </xf>
    <xf numFmtId="0" fontId="84" fillId="14" borderId="5" xfId="11" applyFont="1" applyFill="1" applyBorder="1" applyAlignment="1">
      <alignment horizontal="center" vertical="center"/>
    </xf>
    <xf numFmtId="0" fontId="29" fillId="0" borderId="5" xfId="11" applyFont="1" applyBorder="1" applyAlignment="1">
      <alignment vertical="center" wrapText="1"/>
    </xf>
    <xf numFmtId="0" fontId="88" fillId="0" borderId="3" xfId="11" applyFont="1" applyBorder="1" applyAlignment="1">
      <alignment vertical="center" wrapText="1"/>
    </xf>
    <xf numFmtId="183" fontId="89" fillId="0" borderId="16" xfId="11" applyNumberFormat="1" applyFont="1" applyBorder="1" applyAlignment="1">
      <alignment horizontal="left" vertical="center" wrapText="1"/>
    </xf>
    <xf numFmtId="0" fontId="88" fillId="0" borderId="13" xfId="11" applyFont="1" applyBorder="1" applyAlignment="1">
      <alignment vertical="center" wrapText="1"/>
    </xf>
    <xf numFmtId="0" fontId="29" fillId="0" borderId="6" xfId="11" applyFont="1" applyBorder="1">
      <alignment vertical="center"/>
    </xf>
    <xf numFmtId="0" fontId="88" fillId="0" borderId="6" xfId="11" applyFont="1" applyBorder="1" applyAlignment="1">
      <alignment vertical="center" wrapText="1"/>
    </xf>
    <xf numFmtId="0" fontId="29" fillId="0" borderId="17" xfId="11" applyFont="1" applyBorder="1">
      <alignment vertical="center"/>
    </xf>
    <xf numFmtId="0" fontId="88" fillId="0" borderId="0" xfId="11" applyFont="1" applyAlignment="1">
      <alignment vertical="center" wrapText="1"/>
    </xf>
    <xf numFmtId="183" fontId="34" fillId="0" borderId="2" xfId="11" applyNumberFormat="1" applyFont="1" applyBorder="1" applyAlignment="1">
      <alignment horizontal="left" vertical="center" wrapText="1"/>
    </xf>
    <xf numFmtId="0" fontId="88" fillId="0" borderId="1" xfId="11" applyFont="1" applyBorder="1" applyAlignment="1">
      <alignment vertical="center" wrapText="1"/>
    </xf>
    <xf numFmtId="183" fontId="89" fillId="0" borderId="1" xfId="11" applyNumberFormat="1" applyFont="1" applyBorder="1" applyAlignment="1">
      <alignment vertical="center" wrapText="1"/>
    </xf>
    <xf numFmtId="0" fontId="29" fillId="9" borderId="14" xfId="11" applyFont="1" applyFill="1" applyBorder="1" applyAlignment="1">
      <alignment horizontal="center" vertical="center"/>
    </xf>
    <xf numFmtId="0" fontId="29" fillId="9" borderId="14" xfId="11" applyFont="1" applyFill="1" applyBorder="1" applyAlignment="1">
      <alignment vertical="center" wrapText="1"/>
    </xf>
    <xf numFmtId="0" fontId="29" fillId="0" borderId="1" xfId="11" applyFont="1" applyBorder="1" applyAlignment="1">
      <alignment vertical="center" wrapText="1"/>
    </xf>
    <xf numFmtId="0" fontId="29" fillId="0" borderId="0" xfId="11" applyFont="1" applyAlignment="1">
      <alignment vertical="center" wrapText="1"/>
    </xf>
    <xf numFmtId="0" fontId="29" fillId="0" borderId="2" xfId="11" applyFont="1" applyBorder="1" applyAlignment="1">
      <alignment vertical="center" wrapText="1"/>
    </xf>
    <xf numFmtId="0" fontId="88" fillId="0" borderId="3" xfId="11" applyFont="1" applyBorder="1" applyAlignment="1">
      <alignment vertical="top" wrapText="1"/>
    </xf>
    <xf numFmtId="0" fontId="90" fillId="0" borderId="4" xfId="11" applyFont="1" applyBorder="1" applyAlignment="1">
      <alignment horizontal="center" vertical="center"/>
    </xf>
    <xf numFmtId="0" fontId="29" fillId="0" borderId="4" xfId="11" applyFont="1" applyBorder="1" applyAlignment="1">
      <alignment vertical="center" wrapText="1"/>
    </xf>
    <xf numFmtId="0" fontId="90" fillId="0" borderId="20" xfId="11" applyFont="1" applyBorder="1" applyAlignment="1">
      <alignment horizontal="center" vertical="center"/>
    </xf>
    <xf numFmtId="0" fontId="29" fillId="0" borderId="20" xfId="11" applyFont="1" applyBorder="1" applyAlignment="1">
      <alignment vertical="center" wrapText="1"/>
    </xf>
    <xf numFmtId="0" fontId="88" fillId="0" borderId="0" xfId="11" applyFont="1" applyAlignment="1">
      <alignment vertical="top" wrapText="1"/>
    </xf>
    <xf numFmtId="183" fontId="34" fillId="0" borderId="2" xfId="11" applyNumberFormat="1" applyFont="1" applyBorder="1" applyAlignment="1">
      <alignment horizontal="left" vertical="top" wrapText="1"/>
    </xf>
    <xf numFmtId="183" fontId="29" fillId="0" borderId="0" xfId="11" applyNumberFormat="1" applyFont="1" applyAlignment="1">
      <alignment horizontal="center" vertical="center" wrapText="1"/>
    </xf>
    <xf numFmtId="0" fontId="90" fillId="0" borderId="4" xfId="11" applyFont="1" applyBorder="1">
      <alignment vertical="center"/>
    </xf>
    <xf numFmtId="0" fontId="90" fillId="0" borderId="20" xfId="11" applyFont="1" applyBorder="1">
      <alignment vertical="center"/>
    </xf>
    <xf numFmtId="0" fontId="90" fillId="0" borderId="14" xfId="11" applyFont="1" applyBorder="1">
      <alignment vertical="center"/>
    </xf>
    <xf numFmtId="0" fontId="29" fillId="0" borderId="14" xfId="11" applyFont="1" applyBorder="1" applyAlignment="1">
      <alignment horizontal="left" vertical="top" wrapText="1" indent="1"/>
    </xf>
    <xf numFmtId="183" fontId="29" fillId="0" borderId="0" xfId="11" applyNumberFormat="1" applyFont="1" applyAlignment="1">
      <alignment horizontal="center" vertical="top" wrapText="1"/>
    </xf>
    <xf numFmtId="0" fontId="29" fillId="0" borderId="4" xfId="11" applyFont="1" applyBorder="1" applyAlignment="1">
      <alignment horizontal="center" vertical="center"/>
    </xf>
    <xf numFmtId="0" fontId="30" fillId="0" borderId="1" xfId="11" applyFont="1" applyBorder="1" applyAlignment="1">
      <alignment vertical="center" wrapText="1"/>
    </xf>
    <xf numFmtId="0" fontId="30" fillId="0" borderId="0" xfId="11" applyFont="1" applyAlignment="1">
      <alignment vertical="center" wrapText="1"/>
    </xf>
    <xf numFmtId="0" fontId="30" fillId="0" borderId="2" xfId="11" applyFont="1" applyBorder="1" applyAlignment="1">
      <alignment vertical="center" wrapText="1"/>
    </xf>
    <xf numFmtId="0" fontId="29" fillId="0" borderId="20" xfId="11" applyFont="1" applyBorder="1" applyAlignment="1">
      <alignment horizontal="center" vertical="center"/>
    </xf>
    <xf numFmtId="0" fontId="29" fillId="0" borderId="14" xfId="11" applyFont="1" applyBorder="1" applyAlignment="1">
      <alignment horizontal="center" vertical="center"/>
    </xf>
    <xf numFmtId="0" fontId="29" fillId="0" borderId="14" xfId="11" applyFont="1" applyBorder="1" applyAlignment="1">
      <alignment horizontal="right" vertical="center" wrapText="1"/>
    </xf>
    <xf numFmtId="0" fontId="30" fillId="0" borderId="8" xfId="11" applyFont="1" applyBorder="1" applyAlignment="1">
      <alignment horizontal="center" vertical="center" wrapText="1"/>
    </xf>
    <xf numFmtId="0" fontId="30" fillId="0" borderId="3" xfId="11" applyFont="1" applyBorder="1" applyAlignment="1">
      <alignment horizontal="center" vertical="center" wrapText="1"/>
    </xf>
    <xf numFmtId="0" fontId="30" fillId="0" borderId="16" xfId="11" applyFont="1" applyBorder="1" applyAlignment="1">
      <alignment horizontal="center" vertical="center" wrapText="1"/>
    </xf>
    <xf numFmtId="0" fontId="27" fillId="0" borderId="0" xfId="11" applyFont="1" applyAlignment="1">
      <alignment horizontal="left"/>
    </xf>
    <xf numFmtId="0" fontId="97" fillId="0" borderId="0" xfId="11" applyFont="1" applyAlignment="1">
      <alignment vertical="center" wrapText="1"/>
    </xf>
    <xf numFmtId="0" fontId="98" fillId="0" borderId="0" xfId="0" applyFont="1">
      <alignment vertical="center"/>
    </xf>
    <xf numFmtId="0" fontId="12" fillId="0" borderId="0" xfId="0" applyFont="1" applyAlignment="1">
      <alignment horizontal="center" vertical="center" shrinkToFit="1"/>
    </xf>
    <xf numFmtId="14" fontId="17" fillId="0" borderId="10" xfId="0" applyNumberFormat="1" applyFont="1" applyBorder="1" applyAlignment="1" applyProtection="1">
      <alignment horizontal="center" vertical="center"/>
      <protection locked="0"/>
    </xf>
    <xf numFmtId="183" fontId="34" fillId="0" borderId="16" xfId="11" applyNumberFormat="1" applyFont="1" applyBorder="1" applyAlignment="1">
      <alignment horizontal="left" vertical="center"/>
    </xf>
    <xf numFmtId="183" fontId="34" fillId="0" borderId="2" xfId="11" applyNumberFormat="1" applyFont="1" applyBorder="1" applyAlignment="1">
      <alignment horizontal="left" vertical="top"/>
    </xf>
    <xf numFmtId="183" fontId="34" fillId="0" borderId="16" xfId="11" applyNumberFormat="1" applyFont="1" applyBorder="1" applyAlignment="1">
      <alignment horizontal="left" vertical="top"/>
    </xf>
    <xf numFmtId="183" fontId="34" fillId="0" borderId="2" xfId="11" applyNumberFormat="1" applyFont="1" applyBorder="1" applyAlignment="1">
      <alignment horizontal="left" vertical="center"/>
    </xf>
    <xf numFmtId="0" fontId="29" fillId="0" borderId="2" xfId="11" applyFont="1" applyBorder="1">
      <alignment vertical="center"/>
    </xf>
    <xf numFmtId="0" fontId="74" fillId="0" borderId="43" xfId="0" applyFont="1" applyBorder="1" applyProtection="1">
      <alignment vertical="center"/>
      <protection locked="0"/>
    </xf>
    <xf numFmtId="185" fontId="65" fillId="0" borderId="5" xfId="0" applyNumberFormat="1" applyFont="1" applyBorder="1" applyAlignment="1" applyProtection="1">
      <alignment horizontal="center" vertical="center"/>
      <protection locked="0"/>
    </xf>
    <xf numFmtId="0" fontId="41" fillId="0" borderId="14" xfId="4" applyBorder="1" applyProtection="1">
      <alignment vertical="center"/>
      <protection locked="0"/>
    </xf>
    <xf numFmtId="0" fontId="51" fillId="0" borderId="0" xfId="3" applyFont="1">
      <alignment vertical="center"/>
    </xf>
    <xf numFmtId="0" fontId="49" fillId="0" borderId="0" xfId="3" applyFont="1">
      <alignment vertical="center"/>
    </xf>
    <xf numFmtId="0" fontId="49" fillId="0" borderId="0" xfId="3" applyFont="1" applyAlignment="1"/>
    <xf numFmtId="0" fontId="49" fillId="0" borderId="13" xfId="3" applyFont="1" applyBorder="1" applyAlignment="1"/>
    <xf numFmtId="0" fontId="49" fillId="0" borderId="6" xfId="3" applyFont="1" applyBorder="1" applyAlignment="1"/>
    <xf numFmtId="0" fontId="49" fillId="0" borderId="17" xfId="3" applyFont="1" applyBorder="1" applyAlignment="1"/>
    <xf numFmtId="0" fontId="49" fillId="0" borderId="1" xfId="3" applyFont="1" applyBorder="1">
      <alignment vertical="center"/>
    </xf>
    <xf numFmtId="0" fontId="60" fillId="0" borderId="0" xfId="4" applyFont="1" applyFill="1" applyBorder="1">
      <alignment vertical="center"/>
    </xf>
    <xf numFmtId="0" fontId="49" fillId="0" borderId="2" xfId="3" applyFont="1" applyBorder="1">
      <alignment vertical="center"/>
    </xf>
    <xf numFmtId="0" fontId="49" fillId="0" borderId="8" xfId="3" applyFont="1" applyBorder="1">
      <alignment vertical="center"/>
    </xf>
    <xf numFmtId="0" fontId="49" fillId="0" borderId="0" xfId="3" applyFont="1" applyAlignment="1">
      <alignment vertical="center" wrapText="1"/>
    </xf>
    <xf numFmtId="197" fontId="17" fillId="7" borderId="5" xfId="0" applyNumberFormat="1" applyFont="1" applyFill="1" applyBorder="1" applyProtection="1">
      <alignment vertical="center"/>
      <protection locked="0"/>
    </xf>
    <xf numFmtId="197" fontId="17" fillId="7" borderId="5" xfId="0" applyNumberFormat="1" applyFont="1" applyFill="1" applyBorder="1" applyAlignment="1" applyProtection="1">
      <alignment vertical="center" wrapText="1"/>
      <protection locked="0"/>
    </xf>
    <xf numFmtId="197" fontId="17" fillId="7" borderId="7" xfId="0" applyNumberFormat="1" applyFont="1" applyFill="1" applyBorder="1" applyAlignment="1" applyProtection="1">
      <alignment horizontal="center" vertical="center"/>
      <protection locked="0"/>
    </xf>
    <xf numFmtId="197" fontId="17" fillId="7" borderId="9" xfId="0" applyNumberFormat="1" applyFont="1" applyFill="1" applyBorder="1" applyAlignment="1" applyProtection="1">
      <alignment horizontal="center" vertical="center"/>
      <protection locked="0"/>
    </xf>
    <xf numFmtId="197" fontId="17" fillId="7" borderId="7" xfId="0" applyNumberFormat="1" applyFont="1" applyFill="1" applyBorder="1" applyProtection="1">
      <alignment vertical="center"/>
      <protection locked="0"/>
    </xf>
    <xf numFmtId="197" fontId="17" fillId="7" borderId="9" xfId="0" applyNumberFormat="1" applyFont="1" applyFill="1" applyBorder="1" applyProtection="1">
      <alignment vertical="center"/>
      <protection locked="0"/>
    </xf>
    <xf numFmtId="0" fontId="68" fillId="10" borderId="5" xfId="0" applyFont="1" applyFill="1" applyBorder="1" applyAlignment="1" applyProtection="1">
      <alignment horizontal="left" vertical="center" wrapText="1"/>
      <protection locked="0"/>
    </xf>
    <xf numFmtId="0" fontId="29" fillId="6" borderId="5" xfId="0" applyFont="1" applyFill="1" applyBorder="1" applyAlignment="1">
      <alignment horizontal="center" vertical="center"/>
    </xf>
    <xf numFmtId="0" fontId="29" fillId="7" borderId="22" xfId="0" applyFont="1" applyFill="1" applyBorder="1" applyAlignment="1" applyProtection="1">
      <alignment horizontal="center" vertical="center" wrapText="1"/>
      <protection locked="0"/>
    </xf>
    <xf numFmtId="0" fontId="29" fillId="7" borderId="22" xfId="0" applyFont="1" applyFill="1" applyBorder="1" applyAlignment="1" applyProtection="1">
      <alignment horizontal="center" vertical="center"/>
      <protection locked="0"/>
    </xf>
    <xf numFmtId="0" fontId="29" fillId="6" borderId="7" xfId="0" applyFont="1" applyFill="1" applyBorder="1" applyAlignment="1">
      <alignment horizontal="center" vertical="center" wrapText="1"/>
    </xf>
    <xf numFmtId="0" fontId="29" fillId="6" borderId="9" xfId="0" applyFont="1" applyFill="1" applyBorder="1" applyAlignment="1">
      <alignment horizontal="center" vertical="center" wrapText="1"/>
    </xf>
    <xf numFmtId="0" fontId="29" fillId="6" borderId="7" xfId="0" applyFont="1" applyFill="1" applyBorder="1" applyAlignment="1">
      <alignment horizontal="center" vertical="center"/>
    </xf>
    <xf numFmtId="0" fontId="29" fillId="6" borderId="9" xfId="0" applyFont="1" applyFill="1" applyBorder="1" applyAlignment="1">
      <alignment horizontal="center" vertical="center"/>
    </xf>
    <xf numFmtId="0" fontId="29" fillId="6" borderId="13" xfId="0" applyFont="1" applyFill="1" applyBorder="1" applyAlignment="1">
      <alignment horizontal="center" vertical="center"/>
    </xf>
    <xf numFmtId="0" fontId="29" fillId="6" borderId="6" xfId="0" applyFont="1" applyFill="1" applyBorder="1" applyAlignment="1">
      <alignment horizontal="center" vertical="center"/>
    </xf>
    <xf numFmtId="0" fontId="29" fillId="7" borderId="23" xfId="0" applyFont="1" applyFill="1" applyBorder="1" applyAlignment="1" applyProtection="1">
      <alignment horizontal="center" vertical="center" wrapText="1"/>
      <protection locked="0"/>
    </xf>
    <xf numFmtId="0" fontId="29" fillId="7" borderId="23" xfId="0" applyFont="1" applyFill="1" applyBorder="1" applyAlignment="1" applyProtection="1">
      <alignment horizontal="center" vertical="center"/>
      <protection locked="0"/>
    </xf>
    <xf numFmtId="0" fontId="29" fillId="6" borderId="13" xfId="0" applyFont="1" applyFill="1" applyBorder="1" applyAlignment="1">
      <alignment horizontal="center" vertical="center" wrapText="1"/>
    </xf>
    <xf numFmtId="0" fontId="29" fillId="6" borderId="6" xfId="0" applyFont="1" applyFill="1" applyBorder="1" applyAlignment="1">
      <alignment horizontal="center" vertical="center" wrapText="1"/>
    </xf>
    <xf numFmtId="0" fontId="29" fillId="6" borderId="8" xfId="0" applyFont="1" applyFill="1" applyBorder="1" applyAlignment="1">
      <alignment horizontal="center" vertical="center" wrapText="1"/>
    </xf>
    <xf numFmtId="0" fontId="29" fillId="6" borderId="3" xfId="0" applyFont="1" applyFill="1" applyBorder="1" applyAlignment="1">
      <alignment horizontal="center" vertical="center" wrapText="1"/>
    </xf>
    <xf numFmtId="0" fontId="55" fillId="0" borderId="5" xfId="10" applyFont="1" applyBorder="1" applyAlignment="1">
      <alignment horizontal="center" vertical="center" wrapText="1"/>
    </xf>
    <xf numFmtId="0" fontId="51" fillId="0" borderId="39" xfId="10" applyFont="1" applyBorder="1" applyAlignment="1">
      <alignment horizontal="center" vertical="center"/>
    </xf>
    <xf numFmtId="0" fontId="48" fillId="0" borderId="0" xfId="10" applyFont="1" applyAlignment="1" applyProtection="1">
      <alignment horizontal="center" vertical="center"/>
      <protection locked="0"/>
    </xf>
    <xf numFmtId="0" fontId="50" fillId="0" borderId="3" xfId="10" applyFont="1" applyBorder="1" applyAlignment="1">
      <alignment horizontal="center" vertical="center" shrinkToFit="1"/>
    </xf>
    <xf numFmtId="0" fontId="49" fillId="0" borderId="0" xfId="10" applyFont="1" applyAlignment="1">
      <alignment vertical="center" wrapText="1"/>
    </xf>
    <xf numFmtId="0" fontId="49" fillId="0" borderId="0" xfId="10" applyFont="1" applyAlignment="1">
      <alignment vertical="top" wrapText="1"/>
    </xf>
    <xf numFmtId="0" fontId="53" fillId="12" borderId="7" xfId="10" applyFont="1" applyFill="1" applyBorder="1" applyAlignment="1">
      <alignment horizontal="center"/>
    </xf>
    <xf numFmtId="0" fontId="53" fillId="12" borderId="10" xfId="10" applyFont="1" applyFill="1" applyBorder="1" applyAlignment="1">
      <alignment horizontal="center"/>
    </xf>
    <xf numFmtId="0" fontId="53" fillId="12" borderId="9" xfId="10" applyFont="1" applyFill="1" applyBorder="1" applyAlignment="1">
      <alignment horizontal="center"/>
    </xf>
    <xf numFmtId="0" fontId="49" fillId="0" borderId="19" xfId="10" applyFont="1" applyBorder="1">
      <alignment vertical="center"/>
    </xf>
    <xf numFmtId="0" fontId="49" fillId="0" borderId="10" xfId="10" applyFont="1" applyBorder="1">
      <alignment vertical="center"/>
    </xf>
    <xf numFmtId="0" fontId="53" fillId="13" borderId="7" xfId="10" applyFont="1" applyFill="1" applyBorder="1" applyAlignment="1">
      <alignment horizontal="center"/>
    </xf>
    <xf numFmtId="0" fontId="53" fillId="13" borderId="10" xfId="10" applyFont="1" applyFill="1" applyBorder="1" applyAlignment="1">
      <alignment horizontal="center"/>
    </xf>
    <xf numFmtId="0" fontId="49" fillId="0" borderId="0" xfId="10" applyFont="1" applyAlignment="1">
      <alignment horizontal="center" vertical="center" wrapText="1"/>
    </xf>
    <xf numFmtId="0" fontId="50" fillId="0" borderId="5" xfId="10" applyFont="1" applyBorder="1" applyAlignment="1">
      <alignment horizontal="center" vertical="center" wrapText="1"/>
    </xf>
    <xf numFmtId="0" fontId="81" fillId="0" borderId="5" xfId="10" applyFont="1" applyBorder="1" applyAlignment="1">
      <alignment horizontal="center" vertical="center" wrapText="1"/>
    </xf>
    <xf numFmtId="0" fontId="49" fillId="0" borderId="33" xfId="10" applyFont="1" applyBorder="1">
      <alignment vertical="center"/>
    </xf>
    <xf numFmtId="0" fontId="49" fillId="0" borderId="34" xfId="10" applyFont="1" applyBorder="1">
      <alignment vertical="center"/>
    </xf>
    <xf numFmtId="0" fontId="49" fillId="0" borderId="40" xfId="10" applyFont="1" applyBorder="1">
      <alignment vertical="center"/>
    </xf>
    <xf numFmtId="0" fontId="49" fillId="0" borderId="41" xfId="10" applyFont="1" applyBorder="1">
      <alignment vertical="center"/>
    </xf>
    <xf numFmtId="0" fontId="49" fillId="0" borderId="0" xfId="3" applyFont="1">
      <alignment vertical="center"/>
    </xf>
    <xf numFmtId="0" fontId="49" fillId="0" borderId="3" xfId="3" applyFont="1" applyBorder="1" applyAlignment="1">
      <alignment vertical="center" wrapText="1"/>
    </xf>
    <xf numFmtId="0" fontId="41" fillId="0" borderId="3" xfId="4" applyFill="1" applyBorder="1" applyAlignment="1" applyProtection="1">
      <alignment vertical="center"/>
      <protection locked="0"/>
    </xf>
    <xf numFmtId="0" fontId="41" fillId="0" borderId="16" xfId="4" applyFill="1" applyBorder="1" applyAlignment="1" applyProtection="1">
      <alignment vertical="center"/>
      <protection locked="0"/>
    </xf>
    <xf numFmtId="0" fontId="41" fillId="0" borderId="3" xfId="4" applyBorder="1" applyAlignment="1" applyProtection="1">
      <alignment vertical="center"/>
      <protection locked="0"/>
    </xf>
    <xf numFmtId="0" fontId="41" fillId="0" borderId="16" xfId="4" applyBorder="1" applyAlignment="1" applyProtection="1">
      <alignment vertical="center"/>
      <protection locked="0"/>
    </xf>
    <xf numFmtId="0" fontId="29" fillId="0" borderId="7" xfId="11" applyFont="1" applyBorder="1" applyAlignment="1">
      <alignment horizontal="center" vertical="center"/>
    </xf>
    <xf numFmtId="0" fontId="29" fillId="0" borderId="9" xfId="11" applyFont="1" applyBorder="1" applyAlignment="1">
      <alignment horizontal="center" vertical="center"/>
    </xf>
    <xf numFmtId="0" fontId="29" fillId="0" borderId="7" xfId="11" applyFont="1" applyBorder="1" applyAlignment="1">
      <alignment vertical="center" wrapText="1"/>
    </xf>
    <xf numFmtId="0" fontId="29" fillId="0" borderId="10" xfId="11" applyFont="1" applyBorder="1" applyAlignment="1">
      <alignment vertical="center" wrapText="1"/>
    </xf>
    <xf numFmtId="0" fontId="29" fillId="0" borderId="9" xfId="11" applyFont="1" applyBorder="1" applyAlignment="1">
      <alignment vertical="center" wrapText="1"/>
    </xf>
    <xf numFmtId="0" fontId="30" fillId="0" borderId="5" xfId="11" applyFont="1" applyBorder="1" applyAlignment="1">
      <alignment vertical="center" wrapText="1"/>
    </xf>
    <xf numFmtId="0" fontId="32" fillId="0" borderId="0" xfId="11" applyFont="1" applyAlignment="1" applyProtection="1">
      <alignment horizontal="center" vertical="center"/>
      <protection locked="0"/>
    </xf>
    <xf numFmtId="0" fontId="86" fillId="0" borderId="3" xfId="11" applyFont="1" applyBorder="1" applyAlignment="1">
      <alignment horizontal="center"/>
    </xf>
    <xf numFmtId="0" fontId="84" fillId="14" borderId="7" xfId="11" applyFont="1" applyFill="1" applyBorder="1" applyAlignment="1">
      <alignment horizontal="center" vertical="center"/>
    </xf>
    <xf numFmtId="0" fontId="84" fillId="14" borderId="9" xfId="11" applyFont="1" applyFill="1" applyBorder="1" applyAlignment="1">
      <alignment horizontal="center" vertical="center"/>
    </xf>
    <xf numFmtId="0" fontId="84" fillId="14" borderId="10" xfId="11" applyFont="1" applyFill="1" applyBorder="1" applyAlignment="1">
      <alignment horizontal="center" vertical="center"/>
    </xf>
    <xf numFmtId="0" fontId="84" fillId="14" borderId="5" xfId="11" applyFont="1" applyFill="1" applyBorder="1" applyAlignment="1">
      <alignment horizontal="center" vertical="center"/>
    </xf>
    <xf numFmtId="0" fontId="29" fillId="0" borderId="13" xfId="11" applyFont="1" applyBorder="1" applyAlignment="1">
      <alignment horizontal="center" vertical="center"/>
    </xf>
    <xf numFmtId="0" fontId="29" fillId="0" borderId="17" xfId="11" applyFont="1" applyBorder="1" applyAlignment="1">
      <alignment horizontal="center" vertical="center"/>
    </xf>
    <xf numFmtId="0" fontId="29" fillId="0" borderId="8" xfId="11" applyFont="1" applyBorder="1" applyAlignment="1">
      <alignment horizontal="center" vertical="center"/>
    </xf>
    <xf numFmtId="0" fontId="29" fillId="0" borderId="16" xfId="11" applyFont="1" applyBorder="1" applyAlignment="1">
      <alignment horizontal="center" vertical="center"/>
    </xf>
    <xf numFmtId="0" fontId="29" fillId="0" borderId="4" xfId="11" applyFont="1" applyBorder="1" applyAlignment="1">
      <alignment vertical="center" wrapText="1"/>
    </xf>
    <xf numFmtId="0" fontId="29" fillId="0" borderId="14" xfId="11" applyFont="1" applyBorder="1" applyAlignment="1">
      <alignment vertical="center" wrapText="1"/>
    </xf>
    <xf numFmtId="0" fontId="88" fillId="0" borderId="13" xfId="11" applyFont="1" applyBorder="1" applyAlignment="1">
      <alignment horizontal="left" vertical="center" wrapText="1"/>
    </xf>
    <xf numFmtId="0" fontId="88" fillId="0" borderId="6" xfId="11" applyFont="1" applyBorder="1" applyAlignment="1">
      <alignment horizontal="left" vertical="center" wrapText="1"/>
    </xf>
    <xf numFmtId="0" fontId="88" fillId="0" borderId="17" xfId="11" applyFont="1" applyBorder="1" applyAlignment="1">
      <alignment horizontal="left" vertical="center" wrapText="1"/>
    </xf>
    <xf numFmtId="183" fontId="34" fillId="0" borderId="8" xfId="11" applyNumberFormat="1" applyFont="1" applyBorder="1" applyAlignment="1">
      <alignment horizontal="right" vertical="center" wrapText="1"/>
    </xf>
    <xf numFmtId="183" fontId="34" fillId="0" borderId="3" xfId="11" applyNumberFormat="1" applyFont="1" applyBorder="1" applyAlignment="1">
      <alignment horizontal="right" vertical="center" wrapText="1"/>
    </xf>
    <xf numFmtId="0" fontId="88" fillId="0" borderId="13" xfId="11" applyFont="1" applyBorder="1" applyAlignment="1">
      <alignment vertical="center" wrapText="1"/>
    </xf>
    <xf numFmtId="0" fontId="88" fillId="0" borderId="6" xfId="11" applyFont="1" applyBorder="1" applyAlignment="1">
      <alignment vertical="center" wrapText="1"/>
    </xf>
    <xf numFmtId="0" fontId="88" fillId="0" borderId="17" xfId="11" applyFont="1" applyBorder="1" applyAlignment="1">
      <alignment vertical="center" wrapText="1"/>
    </xf>
    <xf numFmtId="0" fontId="88" fillId="0" borderId="8" xfId="11" applyFont="1" applyBorder="1" applyAlignment="1">
      <alignment vertical="center" wrapText="1"/>
    </xf>
    <xf numFmtId="0" fontId="88" fillId="0" borderId="3" xfId="11" applyFont="1" applyBorder="1" applyAlignment="1">
      <alignment vertical="center" wrapText="1"/>
    </xf>
    <xf numFmtId="0" fontId="88" fillId="0" borderId="16" xfId="11" applyFont="1" applyBorder="1" applyAlignment="1">
      <alignment vertical="center" wrapText="1"/>
    </xf>
    <xf numFmtId="0" fontId="30" fillId="0" borderId="13" xfId="11" applyFont="1" applyBorder="1" applyAlignment="1">
      <alignment horizontal="left" vertical="center" wrapText="1"/>
    </xf>
    <xf numFmtId="0" fontId="30" fillId="0" borderId="6" xfId="11" applyFont="1" applyBorder="1" applyAlignment="1">
      <alignment horizontal="left" vertical="center" wrapText="1"/>
    </xf>
    <xf numFmtId="0" fontId="30" fillId="0" borderId="17" xfId="11" applyFont="1" applyBorder="1" applyAlignment="1">
      <alignment horizontal="left" vertical="center" wrapText="1"/>
    </xf>
    <xf numFmtId="183" fontId="34" fillId="0" borderId="1" xfId="11" applyNumberFormat="1" applyFont="1" applyBorder="1" applyAlignment="1">
      <alignment horizontal="right" vertical="center" wrapText="1"/>
    </xf>
    <xf numFmtId="183" fontId="34" fillId="0" borderId="0" xfId="11" applyNumberFormat="1" applyFont="1" applyAlignment="1">
      <alignment horizontal="right" vertical="center" wrapText="1"/>
    </xf>
    <xf numFmtId="0" fontId="30" fillId="0" borderId="1" xfId="11" applyFont="1" applyBorder="1" applyAlignment="1">
      <alignment horizontal="left" vertical="center" wrapText="1"/>
    </xf>
    <xf numFmtId="0" fontId="30" fillId="0" borderId="0" xfId="11" applyFont="1" applyAlignment="1">
      <alignment horizontal="left" vertical="center" wrapText="1"/>
    </xf>
    <xf numFmtId="0" fontId="30" fillId="0" borderId="2" xfId="11" applyFont="1" applyBorder="1" applyAlignment="1">
      <alignment horizontal="left" vertical="center" wrapText="1"/>
    </xf>
    <xf numFmtId="0" fontId="29" fillId="0" borderId="4" xfId="11" applyFont="1" applyBorder="1" applyAlignment="1">
      <alignment horizontal="center" vertical="center"/>
    </xf>
    <xf numFmtId="0" fontId="29" fillId="0" borderId="20" xfId="11" applyFont="1" applyBorder="1" applyAlignment="1">
      <alignment horizontal="center" vertical="center"/>
    </xf>
    <xf numFmtId="0" fontId="29" fillId="0" borderId="13" xfId="11" applyFont="1" applyBorder="1" applyAlignment="1">
      <alignment vertical="center" wrapText="1"/>
    </xf>
    <xf numFmtId="0" fontId="29" fillId="0" borderId="6" xfId="11" applyFont="1" applyBorder="1" applyAlignment="1">
      <alignment vertical="center" wrapText="1"/>
    </xf>
    <xf numFmtId="0" fontId="29" fillId="0" borderId="17" xfId="11" applyFont="1" applyBorder="1" applyAlignment="1">
      <alignment vertical="center" wrapText="1"/>
    </xf>
    <xf numFmtId="0" fontId="30" fillId="0" borderId="4" xfId="11" applyFont="1" applyBorder="1" applyAlignment="1">
      <alignment vertical="center" wrapText="1"/>
    </xf>
    <xf numFmtId="0" fontId="29" fillId="0" borderId="1" xfId="11" applyFont="1" applyBorder="1" applyAlignment="1">
      <alignment vertical="center" wrapText="1"/>
    </xf>
    <xf numFmtId="0" fontId="29" fillId="0" borderId="0" xfId="11" applyFont="1" applyAlignment="1">
      <alignment vertical="center" wrapText="1"/>
    </xf>
    <xf numFmtId="0" fontId="29" fillId="0" borderId="2" xfId="11" applyFont="1" applyBorder="1" applyAlignment="1">
      <alignment vertical="center" wrapText="1"/>
    </xf>
    <xf numFmtId="0" fontId="30" fillId="0" borderId="1" xfId="11" applyFont="1" applyBorder="1" applyAlignment="1">
      <alignment vertical="top" wrapText="1"/>
    </xf>
    <xf numFmtId="0" fontId="30" fillId="0" borderId="0" xfId="11" applyFont="1" applyAlignment="1">
      <alignment vertical="top" wrapText="1"/>
    </xf>
    <xf numFmtId="0" fontId="30" fillId="0" borderId="2" xfId="11" applyFont="1" applyBorder="1" applyAlignment="1">
      <alignment vertical="top" wrapText="1"/>
    </xf>
    <xf numFmtId="183" fontId="34" fillId="0" borderId="1" xfId="11" applyNumberFormat="1" applyFont="1" applyBorder="1" applyAlignment="1">
      <alignment horizontal="right" vertical="top" wrapText="1"/>
    </xf>
    <xf numFmtId="183" fontId="34" fillId="0" borderId="0" xfId="11" applyNumberFormat="1" applyFont="1" applyAlignment="1">
      <alignment horizontal="right" vertical="top" wrapText="1"/>
    </xf>
    <xf numFmtId="0" fontId="29" fillId="0" borderId="1" xfId="11" applyFont="1" applyBorder="1" applyAlignment="1">
      <alignment horizontal="left" vertical="center" wrapText="1" indent="1"/>
    </xf>
    <xf numFmtId="0" fontId="29" fillId="0" borderId="0" xfId="11" applyFont="1" applyAlignment="1">
      <alignment horizontal="left" vertical="center" wrapText="1" indent="1"/>
    </xf>
    <xf numFmtId="0" fontId="29" fillId="0" borderId="2" xfId="11" applyFont="1" applyBorder="1" applyAlignment="1">
      <alignment horizontal="left" vertical="center" wrapText="1" indent="1"/>
    </xf>
    <xf numFmtId="0" fontId="90" fillId="0" borderId="4" xfId="11" applyFont="1" applyBorder="1" applyAlignment="1">
      <alignment horizontal="center" vertical="center"/>
    </xf>
    <xf numFmtId="0" fontId="90" fillId="0" borderId="20" xfId="11" applyFont="1" applyBorder="1" applyAlignment="1">
      <alignment horizontal="center" vertical="center"/>
    </xf>
    <xf numFmtId="0" fontId="90" fillId="0" borderId="14" xfId="11" applyFont="1" applyBorder="1" applyAlignment="1">
      <alignment horizontal="center" vertical="center"/>
    </xf>
    <xf numFmtId="0" fontId="29" fillId="0" borderId="20" xfId="11" applyFont="1" applyBorder="1" applyAlignment="1">
      <alignment vertical="center" wrapText="1"/>
    </xf>
    <xf numFmtId="0" fontId="30" fillId="0" borderId="13" xfId="11" applyFont="1" applyBorder="1" applyAlignment="1">
      <alignment vertical="center" wrapText="1"/>
    </xf>
    <xf numFmtId="0" fontId="30" fillId="0" borderId="6" xfId="11" applyFont="1" applyBorder="1" applyAlignment="1">
      <alignment vertical="center" wrapText="1"/>
    </xf>
    <xf numFmtId="0" fontId="30" fillId="0" borderId="17" xfId="11" applyFont="1" applyBorder="1" applyAlignment="1">
      <alignment vertical="center" wrapText="1"/>
    </xf>
    <xf numFmtId="0" fontId="30" fillId="0" borderId="8" xfId="11" applyFont="1" applyBorder="1" applyAlignment="1">
      <alignment vertical="center" wrapText="1"/>
    </xf>
    <xf numFmtId="0" fontId="30" fillId="0" borderId="3" xfId="11" applyFont="1" applyBorder="1" applyAlignment="1">
      <alignment vertical="center" wrapText="1"/>
    </xf>
    <xf numFmtId="0" fontId="30" fillId="0" borderId="16" xfId="11" applyFont="1" applyBorder="1" applyAlignment="1">
      <alignment vertical="center" wrapText="1"/>
    </xf>
    <xf numFmtId="0" fontId="84" fillId="14" borderId="7" xfId="11" applyFont="1" applyFill="1" applyBorder="1" applyAlignment="1">
      <alignment vertical="center" wrapText="1"/>
    </xf>
    <xf numFmtId="0" fontId="84" fillId="14" borderId="10" xfId="11" applyFont="1" applyFill="1" applyBorder="1" applyAlignment="1">
      <alignment vertical="center" wrapText="1"/>
    </xf>
    <xf numFmtId="0" fontId="84" fillId="14" borderId="9" xfId="11" applyFont="1" applyFill="1" applyBorder="1" applyAlignment="1">
      <alignment vertical="center" wrapText="1"/>
    </xf>
    <xf numFmtId="0" fontId="84" fillId="14" borderId="7" xfId="11" applyFont="1" applyFill="1" applyBorder="1" applyAlignment="1">
      <alignment horizontal="center" vertical="center" wrapText="1"/>
    </xf>
    <xf numFmtId="0" fontId="84" fillId="14" borderId="10" xfId="11" applyFont="1" applyFill="1" applyBorder="1" applyAlignment="1">
      <alignment horizontal="center" vertical="center" wrapText="1"/>
    </xf>
    <xf numFmtId="0" fontId="84" fillId="14" borderId="9" xfId="11" applyFont="1" applyFill="1" applyBorder="1" applyAlignment="1">
      <alignment horizontal="center" vertical="center" wrapText="1"/>
    </xf>
    <xf numFmtId="0" fontId="29" fillId="9" borderId="8" xfId="11" applyFont="1" applyFill="1" applyBorder="1" applyAlignment="1">
      <alignment horizontal="left" vertical="center" wrapText="1"/>
    </xf>
    <xf numFmtId="0" fontId="29" fillId="9" borderId="3" xfId="11" applyFont="1" applyFill="1" applyBorder="1" applyAlignment="1">
      <alignment horizontal="left" vertical="center" wrapText="1"/>
    </xf>
    <xf numFmtId="0" fontId="29" fillId="9" borderId="16" xfId="11" applyFont="1" applyFill="1" applyBorder="1" applyAlignment="1">
      <alignment horizontal="left" vertical="center" wrapText="1"/>
    </xf>
    <xf numFmtId="0" fontId="30" fillId="9" borderId="5" xfId="11" applyFont="1" applyFill="1" applyBorder="1" applyAlignment="1">
      <alignment vertical="center" wrapText="1"/>
    </xf>
    <xf numFmtId="183" fontId="34" fillId="0" borderId="8" xfId="11" applyNumberFormat="1" applyFont="1" applyBorder="1" applyAlignment="1">
      <alignment horizontal="right" vertical="top" wrapText="1"/>
    </xf>
    <xf numFmtId="183" fontId="34" fillId="0" borderId="3" xfId="11" applyNumberFormat="1" applyFont="1" applyBorder="1" applyAlignment="1">
      <alignment horizontal="right" vertical="top" wrapText="1"/>
    </xf>
    <xf numFmtId="0" fontId="29" fillId="0" borderId="14" xfId="11" applyFont="1" applyBorder="1" applyAlignment="1">
      <alignment horizontal="center" vertical="center"/>
    </xf>
    <xf numFmtId="183" fontId="30" fillId="0" borderId="8" xfId="11" applyNumberFormat="1" applyFont="1" applyBorder="1" applyAlignment="1">
      <alignment horizontal="right" vertical="center" wrapText="1"/>
    </xf>
    <xf numFmtId="183" fontId="30" fillId="0" borderId="3" xfId="11" applyNumberFormat="1" applyFont="1" applyBorder="1" applyAlignment="1">
      <alignment horizontal="right" vertical="center" wrapText="1"/>
    </xf>
    <xf numFmtId="0" fontId="29" fillId="0" borderId="1" xfId="11" applyFont="1" applyBorder="1" applyAlignment="1">
      <alignment horizontal="center" vertical="center"/>
    </xf>
    <xf numFmtId="0" fontId="29" fillId="0" borderId="2" xfId="11" applyFont="1" applyBorder="1" applyAlignment="1">
      <alignment horizontal="center" vertical="center"/>
    </xf>
    <xf numFmtId="0" fontId="29" fillId="0" borderId="5" xfId="11" applyFont="1" applyBorder="1" applyAlignment="1">
      <alignment horizontal="left" vertical="center" wrapText="1"/>
    </xf>
    <xf numFmtId="0" fontId="30" fillId="0" borderId="1" xfId="11" applyFont="1" applyBorder="1" applyAlignment="1">
      <alignment vertical="center" wrapText="1"/>
    </xf>
    <xf numFmtId="0" fontId="30" fillId="0" borderId="0" xfId="11" applyFont="1" applyAlignment="1">
      <alignment vertical="center" wrapText="1"/>
    </xf>
    <xf numFmtId="0" fontId="30" fillId="0" borderId="2" xfId="11" applyFont="1" applyBorder="1" applyAlignment="1">
      <alignment vertical="center" wrapText="1"/>
    </xf>
    <xf numFmtId="0" fontId="29" fillId="0" borderId="1" xfId="11" applyFont="1" applyBorder="1" applyAlignment="1">
      <alignment horizontal="left" vertical="center" wrapText="1"/>
    </xf>
    <xf numFmtId="0" fontId="29" fillId="0" borderId="0" xfId="11" applyFont="1" applyAlignment="1">
      <alignment horizontal="left" vertical="center" wrapText="1"/>
    </xf>
    <xf numFmtId="0" fontId="29" fillId="0" borderId="2" xfId="11" applyFont="1" applyBorder="1" applyAlignment="1">
      <alignment horizontal="left" vertical="center" wrapText="1"/>
    </xf>
    <xf numFmtId="0" fontId="30" fillId="0" borderId="55" xfId="11" applyFont="1" applyBorder="1" applyAlignment="1">
      <alignment horizontal="left" vertical="center" wrapText="1"/>
    </xf>
    <xf numFmtId="0" fontId="30" fillId="0" borderId="56" xfId="11" applyFont="1" applyBorder="1" applyAlignment="1">
      <alignment horizontal="left" vertical="center" wrapText="1"/>
    </xf>
    <xf numFmtId="0" fontId="30" fillId="0" borderId="57" xfId="11" applyFont="1" applyBorder="1" applyAlignment="1">
      <alignment horizontal="left" vertical="center" wrapText="1"/>
    </xf>
    <xf numFmtId="183" fontId="88" fillId="0" borderId="20" xfId="11" applyNumberFormat="1" applyFont="1" applyBorder="1" applyAlignment="1">
      <alignment horizontal="left" wrapText="1" indent="1"/>
    </xf>
    <xf numFmtId="0" fontId="98" fillId="0" borderId="1" xfId="0" applyFont="1" applyBorder="1" applyAlignment="1">
      <alignment vertical="top" wrapText="1"/>
    </xf>
    <xf numFmtId="0" fontId="98" fillId="0" borderId="0" xfId="0" applyFont="1" applyAlignment="1">
      <alignment vertical="top" wrapText="1"/>
    </xf>
    <xf numFmtId="0" fontId="11" fillId="0" borderId="1" xfId="0" applyFont="1" applyBorder="1" applyAlignment="1">
      <alignment horizontal="left" vertical="center"/>
    </xf>
    <xf numFmtId="0" fontId="11" fillId="0" borderId="0" xfId="0" applyFont="1" applyAlignment="1">
      <alignment horizontal="left" vertical="center"/>
    </xf>
    <xf numFmtId="0" fontId="11" fillId="0" borderId="2" xfId="0" applyFont="1" applyBorder="1" applyAlignment="1">
      <alignment horizontal="left" vertical="center"/>
    </xf>
    <xf numFmtId="183" fontId="11" fillId="0" borderId="0" xfId="0" applyNumberFormat="1" applyFont="1" applyAlignment="1">
      <alignment horizontal="distributed" vertical="center" shrinkToFit="1"/>
    </xf>
    <xf numFmtId="0" fontId="11" fillId="0" borderId="0" xfId="0" applyFont="1">
      <alignment vertical="center"/>
    </xf>
    <xf numFmtId="0" fontId="11" fillId="0" borderId="0" xfId="0" applyFont="1" applyAlignment="1">
      <alignment horizontal="right" vertical="center"/>
    </xf>
    <xf numFmtId="0" fontId="11" fillId="0" borderId="13" xfId="0" applyFont="1" applyBorder="1" applyAlignment="1">
      <alignment horizontal="left" vertical="center"/>
    </xf>
    <xf numFmtId="0" fontId="11" fillId="0" borderId="6" xfId="0" applyFont="1" applyBorder="1" applyAlignment="1">
      <alignment horizontal="left" vertical="center"/>
    </xf>
    <xf numFmtId="0" fontId="11" fillId="0" borderId="17" xfId="0" applyFont="1" applyBorder="1" applyAlignment="1">
      <alignment horizontal="left" vertical="center"/>
    </xf>
    <xf numFmtId="0" fontId="11" fillId="0" borderId="1" xfId="0" applyFont="1" applyBorder="1" applyAlignment="1">
      <alignment horizontal="center" vertical="center"/>
    </xf>
    <xf numFmtId="0" fontId="11" fillId="0" borderId="0" xfId="0" applyFont="1" applyAlignment="1">
      <alignment horizontal="center" vertical="center"/>
    </xf>
    <xf numFmtId="0" fontId="11" fillId="0" borderId="2" xfId="0" applyFont="1" applyBorder="1" applyAlignment="1">
      <alignment horizontal="center" vertical="center"/>
    </xf>
    <xf numFmtId="0" fontId="11" fillId="7" borderId="0" xfId="0" applyFont="1" applyFill="1" applyProtection="1">
      <alignment vertical="center"/>
      <protection locked="0"/>
    </xf>
    <xf numFmtId="0" fontId="11" fillId="7" borderId="2" xfId="0" applyFont="1" applyFill="1" applyBorder="1" applyProtection="1">
      <alignment vertical="center"/>
      <protection locked="0"/>
    </xf>
    <xf numFmtId="0" fontId="11" fillId="7" borderId="0" xfId="0" applyFont="1" applyFill="1" applyAlignment="1" applyProtection="1">
      <alignment horizontal="left" vertical="center"/>
      <protection locked="0"/>
    </xf>
    <xf numFmtId="0" fontId="11" fillId="7" borderId="2" xfId="0" applyFont="1" applyFill="1" applyBorder="1" applyAlignment="1" applyProtection="1">
      <alignment horizontal="left" vertical="center"/>
      <protection locked="0"/>
    </xf>
    <xf numFmtId="0" fontId="11" fillId="0" borderId="0" xfId="0" applyFont="1" applyAlignment="1">
      <alignment vertical="center" shrinkToFit="1"/>
    </xf>
    <xf numFmtId="0" fontId="11" fillId="0" borderId="2" xfId="0" applyFont="1" applyBorder="1" applyAlignment="1">
      <alignment vertical="center" shrinkToFit="1"/>
    </xf>
    <xf numFmtId="0" fontId="11" fillId="0" borderId="0" xfId="0" applyFont="1" applyAlignment="1">
      <alignment horizontal="right" vertical="center" indent="1"/>
    </xf>
    <xf numFmtId="0" fontId="11" fillId="0" borderId="2" xfId="0" applyFont="1" applyBorder="1" applyAlignment="1">
      <alignment horizontal="right" vertical="center" indent="1"/>
    </xf>
    <xf numFmtId="0" fontId="11" fillId="7" borderId="0" xfId="0" applyFont="1" applyFill="1" applyAlignment="1" applyProtection="1">
      <alignment horizontal="center" vertical="center"/>
      <protection locked="0"/>
    </xf>
    <xf numFmtId="181" fontId="11" fillId="7" borderId="0" xfId="0" applyNumberFormat="1" applyFont="1" applyFill="1" applyAlignment="1" applyProtection="1">
      <alignment horizontal="center" vertical="center"/>
      <protection locked="0"/>
    </xf>
    <xf numFmtId="183" fontId="11" fillId="0" borderId="0" xfId="0" applyNumberFormat="1" applyFont="1" applyAlignment="1">
      <alignment horizontal="distributed" vertical="center"/>
    </xf>
    <xf numFmtId="0" fontId="11" fillId="0" borderId="5" xfId="0" applyFont="1" applyBorder="1" applyAlignment="1">
      <alignment horizontal="center" vertical="center"/>
    </xf>
    <xf numFmtId="0" fontId="11" fillId="0" borderId="7" xfId="0" applyFont="1" applyBorder="1" applyAlignment="1">
      <alignment horizontal="center" vertical="center" wrapText="1"/>
    </xf>
    <xf numFmtId="0" fontId="11" fillId="0" borderId="10" xfId="0" applyFont="1" applyBorder="1" applyAlignment="1">
      <alignment horizontal="center" vertical="center"/>
    </xf>
    <xf numFmtId="0" fontId="11" fillId="0" borderId="9" xfId="0" applyFont="1" applyBorder="1" applyAlignment="1">
      <alignment horizontal="center" vertical="center"/>
    </xf>
    <xf numFmtId="0" fontId="11" fillId="7" borderId="7" xfId="0" applyFont="1" applyFill="1" applyBorder="1" applyAlignment="1" applyProtection="1">
      <alignment horizontal="left" vertical="center" wrapText="1"/>
      <protection locked="0"/>
    </xf>
    <xf numFmtId="0" fontId="11" fillId="7" borderId="10" xfId="0" applyFont="1" applyFill="1" applyBorder="1" applyAlignment="1" applyProtection="1">
      <alignment horizontal="left" vertical="center" wrapText="1"/>
      <protection locked="0"/>
    </xf>
    <xf numFmtId="0" fontId="11" fillId="7" borderId="9" xfId="0" applyFont="1" applyFill="1" applyBorder="1" applyAlignment="1" applyProtection="1">
      <alignment horizontal="left" vertical="center" wrapText="1"/>
      <protection locked="0"/>
    </xf>
    <xf numFmtId="0" fontId="11" fillId="7" borderId="5" xfId="0" applyFont="1" applyFill="1" applyBorder="1" applyAlignment="1" applyProtection="1">
      <alignment horizontal="left" vertical="center" wrapText="1"/>
      <protection locked="0"/>
    </xf>
    <xf numFmtId="0" fontId="11" fillId="0" borderId="5" xfId="0" applyFont="1" applyBorder="1" applyAlignment="1">
      <alignment horizontal="center" vertical="center" wrapText="1"/>
    </xf>
    <xf numFmtId="0" fontId="11" fillId="0" borderId="1" xfId="0" applyFont="1" applyBorder="1" applyAlignment="1">
      <alignment horizontal="left" vertical="center" wrapText="1"/>
    </xf>
    <xf numFmtId="176" fontId="11" fillId="0" borderId="5" xfId="1" applyNumberFormat="1" applyFont="1" applyBorder="1" applyAlignment="1">
      <alignment horizontal="center" vertical="center"/>
    </xf>
    <xf numFmtId="187" fontId="11" fillId="0" borderId="5" xfId="0" applyNumberFormat="1" applyFont="1" applyBorder="1" applyAlignment="1">
      <alignment horizontal="right" vertical="center" indent="1"/>
    </xf>
    <xf numFmtId="186" fontId="11" fillId="0" borderId="5" xfId="0" applyNumberFormat="1" applyFont="1" applyBorder="1" applyAlignment="1">
      <alignment horizontal="right" vertical="center" indent="1"/>
    </xf>
    <xf numFmtId="0" fontId="11" fillId="7" borderId="5" xfId="0" applyFont="1" applyFill="1" applyBorder="1" applyAlignment="1" applyProtection="1">
      <alignment horizontal="center" vertical="center"/>
      <protection locked="0"/>
    </xf>
    <xf numFmtId="0" fontId="11" fillId="0" borderId="13"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1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16" xfId="0" applyFont="1" applyBorder="1" applyAlignment="1">
      <alignment horizontal="center" vertical="center" wrapText="1"/>
    </xf>
    <xf numFmtId="0" fontId="11" fillId="0" borderId="4" xfId="0" applyFont="1" applyBorder="1" applyAlignment="1">
      <alignment horizontal="center" wrapText="1"/>
    </xf>
    <xf numFmtId="0" fontId="11" fillId="0" borderId="4" xfId="0" applyFont="1" applyBorder="1" applyAlignment="1">
      <alignment horizontal="center"/>
    </xf>
    <xf numFmtId="0" fontId="24" fillId="0" borderId="8" xfId="0" applyFont="1" applyBorder="1" applyAlignment="1">
      <alignment horizontal="center" vertical="top" wrapText="1"/>
    </xf>
    <xf numFmtId="0" fontId="24" fillId="0" borderId="3" xfId="0" applyFont="1" applyBorder="1" applyAlignment="1">
      <alignment horizontal="center" vertical="top" wrapText="1"/>
    </xf>
    <xf numFmtId="0" fontId="24" fillId="0" borderId="16" xfId="0" applyFont="1" applyBorder="1" applyAlignment="1">
      <alignment horizontal="center" vertical="top" wrapText="1"/>
    </xf>
    <xf numFmtId="176" fontId="11" fillId="0" borderId="5" xfId="0" applyNumberFormat="1" applyFont="1" applyBorder="1" applyAlignment="1">
      <alignment horizontal="right" vertical="center" indent="1"/>
    </xf>
    <xf numFmtId="188" fontId="11" fillId="0" borderId="5" xfId="0" applyNumberFormat="1" applyFont="1" applyBorder="1" applyAlignment="1">
      <alignment horizontal="right" vertical="center" indent="1"/>
    </xf>
    <xf numFmtId="0" fontId="11" fillId="0" borderId="10" xfId="0" applyFont="1" applyBorder="1" applyAlignment="1">
      <alignment horizontal="center" vertical="center" wrapText="1"/>
    </xf>
    <xf numFmtId="0" fontId="11" fillId="0" borderId="9" xfId="0" applyFont="1" applyBorder="1" applyAlignment="1">
      <alignment horizontal="center" vertical="center" wrapText="1"/>
    </xf>
    <xf numFmtId="0" fontId="11" fillId="7" borderId="7" xfId="0" applyFont="1" applyFill="1" applyBorder="1" applyAlignment="1">
      <alignment horizontal="center" vertical="center" wrapText="1"/>
    </xf>
    <xf numFmtId="0" fontId="11" fillId="7" borderId="10" xfId="0" applyFont="1" applyFill="1" applyBorder="1" applyAlignment="1">
      <alignment horizontal="center" vertical="center" wrapText="1"/>
    </xf>
    <xf numFmtId="0" fontId="11" fillId="7" borderId="9" xfId="0" applyFont="1" applyFill="1" applyBorder="1" applyAlignment="1">
      <alignment horizontal="center" vertical="center" wrapText="1"/>
    </xf>
    <xf numFmtId="0" fontId="11" fillId="7" borderId="7" xfId="0" applyFont="1" applyFill="1" applyBorder="1" applyAlignment="1">
      <alignment horizontal="left" vertical="center" wrapText="1"/>
    </xf>
    <xf numFmtId="0" fontId="11" fillId="7" borderId="10" xfId="0" applyFont="1" applyFill="1" applyBorder="1" applyAlignment="1">
      <alignment horizontal="left" vertical="center" wrapText="1"/>
    </xf>
    <xf numFmtId="0" fontId="11" fillId="7" borderId="9" xfId="0" applyFont="1" applyFill="1" applyBorder="1" applyAlignment="1">
      <alignment horizontal="left" vertical="center" wrapText="1"/>
    </xf>
    <xf numFmtId="0" fontId="11" fillId="7" borderId="7" xfId="0" applyFont="1" applyFill="1" applyBorder="1" applyAlignment="1">
      <alignment horizontal="center" vertical="center"/>
    </xf>
    <xf numFmtId="0" fontId="11" fillId="7" borderId="10" xfId="0" applyFont="1" applyFill="1" applyBorder="1" applyAlignment="1">
      <alignment horizontal="center" vertical="center"/>
    </xf>
    <xf numFmtId="0" fontId="11" fillId="7" borderId="9" xfId="0" applyFont="1" applyFill="1" applyBorder="1" applyAlignment="1">
      <alignment horizontal="center" vertical="center"/>
    </xf>
    <xf numFmtId="0" fontId="11" fillId="0" borderId="7" xfId="0" applyFont="1" applyBorder="1" applyAlignment="1">
      <alignment horizontal="center" vertical="center"/>
    </xf>
    <xf numFmtId="176" fontId="11" fillId="0" borderId="7" xfId="0" applyNumberFormat="1" applyFont="1" applyBorder="1" applyAlignment="1">
      <alignment horizontal="center" vertical="center"/>
    </xf>
    <xf numFmtId="176" fontId="11" fillId="0" borderId="10" xfId="0" applyNumberFormat="1" applyFont="1" applyBorder="1" applyAlignment="1">
      <alignment horizontal="center" vertical="center"/>
    </xf>
    <xf numFmtId="176" fontId="11" fillId="0" borderId="9" xfId="0" applyNumberFormat="1" applyFont="1" applyBorder="1" applyAlignment="1">
      <alignment horizontal="center" vertical="center"/>
    </xf>
    <xf numFmtId="0" fontId="11" fillId="7" borderId="18" xfId="0" applyFont="1" applyFill="1" applyBorder="1" applyAlignment="1">
      <alignment horizontal="center" vertical="center"/>
    </xf>
    <xf numFmtId="0" fontId="11" fillId="0" borderId="0" xfId="0" applyFont="1" applyAlignment="1">
      <alignment vertical="top" wrapText="1"/>
    </xf>
    <xf numFmtId="0" fontId="11" fillId="0" borderId="2" xfId="0" applyFont="1" applyBorder="1" applyAlignment="1">
      <alignment vertical="top" wrapText="1"/>
    </xf>
    <xf numFmtId="0" fontId="11" fillId="0" borderId="3" xfId="0" applyFont="1" applyBorder="1" applyAlignment="1">
      <alignment vertical="top" wrapText="1"/>
    </xf>
    <xf numFmtId="0" fontId="11" fillId="0" borderId="16" xfId="0" applyFont="1" applyBorder="1" applyAlignment="1">
      <alignment vertical="top" wrapText="1"/>
    </xf>
    <xf numFmtId="0" fontId="11" fillId="0" borderId="8" xfId="0" applyFont="1" applyBorder="1" applyAlignment="1">
      <alignment horizontal="left" vertical="center"/>
    </xf>
    <xf numFmtId="0" fontId="11" fillId="0" borderId="3" xfId="0" applyFont="1" applyBorder="1" applyAlignment="1">
      <alignment horizontal="left" vertical="center"/>
    </xf>
    <xf numFmtId="0" fontId="11" fillId="0" borderId="16" xfId="0" applyFont="1" applyBorder="1" applyAlignment="1">
      <alignment horizontal="left" vertical="center"/>
    </xf>
    <xf numFmtId="0" fontId="11" fillId="0" borderId="0" xfId="0" applyFont="1" applyAlignment="1">
      <alignment vertical="top"/>
    </xf>
    <xf numFmtId="0" fontId="11" fillId="0" borderId="2" xfId="0" applyFont="1" applyBorder="1" applyAlignment="1">
      <alignment vertical="top"/>
    </xf>
    <xf numFmtId="0" fontId="42" fillId="0" borderId="0" xfId="5" applyAlignment="1">
      <alignment vertical="center" wrapText="1"/>
    </xf>
    <xf numFmtId="0" fontId="35" fillId="7" borderId="7" xfId="5" applyFont="1" applyFill="1" applyBorder="1" applyAlignment="1">
      <alignment horizontal="center" vertical="center"/>
    </xf>
    <xf numFmtId="0" fontId="35" fillId="7" borderId="9" xfId="5" applyFont="1" applyFill="1" applyBorder="1" applyAlignment="1">
      <alignment horizontal="center" vertical="center"/>
    </xf>
    <xf numFmtId="0" fontId="42" fillId="0" borderId="4" xfId="5" applyBorder="1" applyAlignment="1">
      <alignment horizontal="center" vertical="center"/>
    </xf>
    <xf numFmtId="0" fontId="42" fillId="0" borderId="14" xfId="5" applyBorder="1" applyAlignment="1">
      <alignment horizontal="center" vertical="center"/>
    </xf>
    <xf numFmtId="0" fontId="47" fillId="0" borderId="13" xfId="5" applyFont="1" applyBorder="1" applyAlignment="1">
      <alignment horizontal="center" vertical="center" wrapText="1"/>
    </xf>
    <xf numFmtId="0" fontId="47" fillId="0" borderId="8" xfId="5" applyFont="1" applyBorder="1" applyAlignment="1">
      <alignment horizontal="center" vertical="center"/>
    </xf>
    <xf numFmtId="0" fontId="12" fillId="0" borderId="0" xfId="0" applyFont="1" applyAlignment="1">
      <alignment vertical="center" shrinkToFit="1"/>
    </xf>
    <xf numFmtId="0" fontId="12" fillId="0" borderId="3" xfId="0" applyFont="1" applyBorder="1" applyAlignment="1">
      <alignment horizontal="right" vertical="center" indent="1" shrinkToFit="1"/>
    </xf>
    <xf numFmtId="0" fontId="6" fillId="7" borderId="7" xfId="5" applyFont="1" applyFill="1" applyBorder="1" applyAlignment="1">
      <alignment horizontal="center" vertical="center"/>
    </xf>
    <xf numFmtId="0" fontId="6" fillId="7" borderId="9" xfId="5" applyFont="1" applyFill="1" applyBorder="1" applyAlignment="1">
      <alignment horizontal="center" vertical="center"/>
    </xf>
    <xf numFmtId="0" fontId="45" fillId="0" borderId="0" xfId="5" applyFont="1" applyAlignment="1">
      <alignment horizontal="center" vertical="center"/>
    </xf>
    <xf numFmtId="0" fontId="42" fillId="0" borderId="13" xfId="5" applyBorder="1" applyAlignment="1">
      <alignment horizontal="center" vertical="center"/>
    </xf>
    <xf numFmtId="0" fontId="42" fillId="0" borderId="17" xfId="5" applyBorder="1" applyAlignment="1">
      <alignment horizontal="center" vertical="center"/>
    </xf>
    <xf numFmtId="0" fontId="42" fillId="0" borderId="8" xfId="5" applyBorder="1" applyAlignment="1">
      <alignment horizontal="center" vertical="center"/>
    </xf>
    <xf numFmtId="0" fontId="42" fillId="0" borderId="16" xfId="5" applyBorder="1" applyAlignment="1">
      <alignment horizontal="center" vertical="center"/>
    </xf>
    <xf numFmtId="0" fontId="18" fillId="0" borderId="0" xfId="0" applyFont="1" applyAlignment="1">
      <alignment horizontal="center" vertical="center"/>
    </xf>
    <xf numFmtId="0" fontId="0" fillId="7" borderId="7" xfId="0" applyFill="1" applyBorder="1" applyAlignment="1" applyProtection="1">
      <alignment vertical="center" wrapText="1"/>
      <protection locked="0"/>
    </xf>
    <xf numFmtId="0" fontId="0" fillId="7" borderId="10" xfId="0" applyFill="1" applyBorder="1" applyProtection="1">
      <alignment vertical="center"/>
      <protection locked="0"/>
    </xf>
    <xf numFmtId="0" fontId="0" fillId="7" borderId="9" xfId="0" applyFill="1" applyBorder="1" applyProtection="1">
      <alignment vertical="center"/>
      <protection locked="0"/>
    </xf>
    <xf numFmtId="0" fontId="18" fillId="0" borderId="0" xfId="0" applyFont="1" applyAlignment="1">
      <alignment horizontal="right" vertical="center" indent="1" shrinkToFit="1"/>
    </xf>
    <xf numFmtId="0" fontId="13" fillId="0" borderId="3" xfId="0" applyFont="1" applyBorder="1" applyAlignment="1">
      <alignment horizontal="right" vertical="center" indent="1" shrinkToFit="1"/>
    </xf>
    <xf numFmtId="0" fontId="47" fillId="0" borderId="0" xfId="0" applyFont="1" applyAlignment="1">
      <alignment horizontal="left" vertical="center"/>
    </xf>
    <xf numFmtId="0" fontId="0" fillId="0" borderId="5" xfId="0" applyBorder="1" applyAlignment="1">
      <alignment horizontal="center" vertical="center"/>
    </xf>
    <xf numFmtId="0" fontId="17" fillId="0" borderId="5" xfId="0" applyFont="1" applyBorder="1" applyAlignment="1">
      <alignment horizontal="center" vertical="center"/>
    </xf>
    <xf numFmtId="0" fontId="17" fillId="0" borderId="4" xfId="0" applyFont="1" applyBorder="1" applyAlignment="1">
      <alignment horizontal="center" vertical="center" shrinkToFit="1"/>
    </xf>
    <xf numFmtId="0" fontId="17" fillId="0" borderId="20" xfId="0" applyFont="1" applyBorder="1" applyAlignment="1">
      <alignment horizontal="center" vertical="center" shrinkToFit="1"/>
    </xf>
    <xf numFmtId="0" fontId="17" fillId="0" borderId="14" xfId="0" applyFont="1" applyBorder="1" applyAlignment="1">
      <alignment horizontal="center" vertical="center" shrinkToFit="1"/>
    </xf>
    <xf numFmtId="0" fontId="17" fillId="0" borderId="4" xfId="0" applyFont="1" applyBorder="1" applyAlignment="1">
      <alignment horizontal="center" vertical="center"/>
    </xf>
    <xf numFmtId="0" fontId="17" fillId="0" borderId="14" xfId="0" applyFont="1" applyBorder="1" applyAlignment="1">
      <alignment horizontal="center" vertical="center"/>
    </xf>
    <xf numFmtId="0" fontId="17" fillId="7" borderId="7" xfId="0" applyFont="1" applyFill="1" applyBorder="1" applyProtection="1">
      <alignment vertical="center"/>
      <protection locked="0"/>
    </xf>
    <xf numFmtId="0" fontId="17" fillId="7" borderId="9" xfId="0" applyFont="1" applyFill="1" applyBorder="1" applyProtection="1">
      <alignment vertical="center"/>
      <protection locked="0"/>
    </xf>
    <xf numFmtId="14" fontId="6" fillId="0" borderId="29" xfId="0" applyNumberFormat="1" applyFont="1" applyBorder="1" applyAlignment="1">
      <alignment horizontal="center" vertical="center"/>
    </xf>
    <xf numFmtId="14" fontId="6" fillId="0" borderId="30" xfId="0" applyNumberFormat="1" applyFont="1" applyBorder="1" applyAlignment="1">
      <alignment horizontal="center" vertical="center"/>
    </xf>
    <xf numFmtId="0" fontId="13" fillId="0" borderId="0" xfId="0" applyFont="1" applyAlignment="1">
      <alignment horizontal="right" vertical="center" shrinkToFit="1"/>
    </xf>
    <xf numFmtId="0" fontId="18" fillId="0" borderId="0" xfId="0" applyFont="1" applyAlignment="1">
      <alignment horizontal="left" vertical="center" shrinkToFit="1"/>
    </xf>
    <xf numFmtId="0" fontId="5" fillId="0" borderId="7" xfId="0" applyFont="1" applyBorder="1" applyAlignment="1">
      <alignment horizontal="left" vertical="center" shrinkToFit="1"/>
    </xf>
    <xf numFmtId="0" fontId="5" fillId="0" borderId="10" xfId="0" applyFont="1" applyBorder="1" applyAlignment="1">
      <alignment horizontal="left" vertical="center" shrinkToFit="1"/>
    </xf>
    <xf numFmtId="0" fontId="5" fillId="0" borderId="9" xfId="0" applyFont="1" applyBorder="1" applyAlignment="1">
      <alignment horizontal="left" vertical="center" shrinkToFit="1"/>
    </xf>
    <xf numFmtId="0" fontId="17" fillId="0" borderId="15" xfId="0" applyFont="1" applyBorder="1" applyAlignment="1">
      <alignment horizontal="center" vertical="center"/>
    </xf>
    <xf numFmtId="0" fontId="12" fillId="0" borderId="5" xfId="0" applyFont="1" applyBorder="1" applyAlignment="1">
      <alignment horizontal="left" vertical="center"/>
    </xf>
    <xf numFmtId="0" fontId="12" fillId="0" borderId="7" xfId="0" applyFont="1" applyBorder="1" applyAlignment="1">
      <alignment horizontal="left" vertical="center"/>
    </xf>
    <xf numFmtId="0" fontId="0" fillId="0" borderId="0" xfId="0" applyAlignment="1">
      <alignment horizontal="center" vertical="center"/>
    </xf>
    <xf numFmtId="0" fontId="17" fillId="7" borderId="13" xfId="0" applyFont="1" applyFill="1" applyBorder="1" applyProtection="1">
      <alignment vertical="center"/>
      <protection locked="0"/>
    </xf>
    <xf numFmtId="0" fontId="17" fillId="7" borderId="17" xfId="0" applyFont="1" applyFill="1" applyBorder="1" applyProtection="1">
      <alignment vertical="center"/>
      <protection locked="0"/>
    </xf>
    <xf numFmtId="0" fontId="6" fillId="0" borderId="0" xfId="0" applyFont="1" applyAlignment="1">
      <alignment vertical="top" wrapText="1"/>
    </xf>
    <xf numFmtId="0" fontId="5" fillId="0" borderId="7" xfId="0" applyFont="1" applyBorder="1" applyAlignment="1">
      <alignment horizontal="center" vertical="center"/>
    </xf>
    <xf numFmtId="0" fontId="5" fillId="0" borderId="10" xfId="0" applyFont="1" applyBorder="1" applyAlignment="1">
      <alignment horizontal="center" vertical="center"/>
    </xf>
    <xf numFmtId="0" fontId="5" fillId="0" borderId="9" xfId="0" applyFont="1" applyBorder="1" applyAlignment="1">
      <alignment horizontal="center" vertical="center"/>
    </xf>
    <xf numFmtId="0" fontId="17" fillId="0" borderId="7" xfId="0" applyFont="1" applyBorder="1" applyAlignment="1">
      <alignment horizontal="center" vertical="center"/>
    </xf>
    <xf numFmtId="0" fontId="5" fillId="0" borderId="13" xfId="0" applyFont="1" applyBorder="1" applyAlignment="1" applyProtection="1">
      <alignment horizontal="left" vertical="center" wrapText="1"/>
      <protection locked="0"/>
    </xf>
    <xf numFmtId="0" fontId="5" fillId="0" borderId="17" xfId="0" applyFont="1" applyBorder="1" applyAlignment="1" applyProtection="1">
      <alignment horizontal="left" vertical="center" wrapText="1"/>
      <protection locked="0"/>
    </xf>
    <xf numFmtId="0" fontId="5" fillId="0" borderId="8" xfId="0" applyFont="1" applyBorder="1" applyAlignment="1" applyProtection="1">
      <alignment horizontal="left" vertical="center" wrapText="1"/>
      <protection locked="0"/>
    </xf>
    <xf numFmtId="0" fontId="5" fillId="0" borderId="16" xfId="0" applyFont="1" applyBorder="1" applyAlignment="1" applyProtection="1">
      <alignment horizontal="left" vertical="center" wrapText="1"/>
      <protection locked="0"/>
    </xf>
    <xf numFmtId="0" fontId="12" fillId="0" borderId="0" xfId="0" applyFont="1" applyAlignment="1">
      <alignment horizontal="center" vertical="center" shrinkToFit="1"/>
    </xf>
    <xf numFmtId="0" fontId="9" fillId="0" borderId="0" xfId="0" applyFont="1" applyAlignment="1">
      <alignment horizontal="center" vertical="center"/>
    </xf>
    <xf numFmtId="0" fontId="5" fillId="0" borderId="4" xfId="0" applyFont="1" applyBorder="1" applyAlignment="1">
      <alignment horizontal="center" vertical="center"/>
    </xf>
    <xf numFmtId="0" fontId="5" fillId="0" borderId="14" xfId="0" applyFont="1" applyBorder="1" applyAlignment="1">
      <alignment horizontal="center" vertical="center"/>
    </xf>
    <xf numFmtId="0" fontId="12" fillId="0" borderId="3" xfId="0" applyFont="1" applyBorder="1" applyAlignment="1">
      <alignment horizontal="center" vertical="center" shrinkToFit="1"/>
    </xf>
    <xf numFmtId="0" fontId="47" fillId="0" borderId="7" xfId="0" applyFont="1" applyBorder="1" applyAlignment="1">
      <alignment horizontal="center" vertical="center"/>
    </xf>
    <xf numFmtId="0" fontId="47" fillId="0" borderId="10" xfId="0" applyFont="1" applyBorder="1" applyAlignment="1">
      <alignment horizontal="center" vertical="center"/>
    </xf>
    <xf numFmtId="0" fontId="47" fillId="0" borderId="9" xfId="0" applyFont="1" applyBorder="1" applyAlignment="1">
      <alignment horizontal="center" vertical="center"/>
    </xf>
    <xf numFmtId="0" fontId="6" fillId="0" borderId="0" xfId="0" applyFont="1" applyAlignment="1">
      <alignment horizontal="left" vertical="top" wrapText="1"/>
    </xf>
    <xf numFmtId="0" fontId="26" fillId="0" borderId="0" xfId="5" applyFont="1" applyAlignment="1">
      <alignment horizontal="center" vertical="center"/>
    </xf>
    <xf numFmtId="0" fontId="13" fillId="0" borderId="0" xfId="0" applyFont="1">
      <alignment vertical="center"/>
    </xf>
    <xf numFmtId="183" fontId="18" fillId="0" borderId="0" xfId="0" applyNumberFormat="1" applyFont="1" applyAlignment="1">
      <alignment horizontal="distributed" vertical="center" indent="1"/>
    </xf>
    <xf numFmtId="0" fontId="18" fillId="0" borderId="0" xfId="0" applyFont="1" applyAlignment="1">
      <alignment vertical="center" wrapText="1"/>
    </xf>
    <xf numFmtId="0" fontId="18" fillId="0" borderId="3" xfId="0" applyFont="1" applyBorder="1" applyAlignment="1"/>
    <xf numFmtId="0" fontId="18" fillId="7" borderId="3" xfId="0" applyFont="1" applyFill="1" applyBorder="1" applyAlignment="1">
      <alignment wrapText="1"/>
    </xf>
    <xf numFmtId="0" fontId="13" fillId="0" borderId="0" xfId="0" applyFont="1" applyAlignment="1">
      <alignment horizontal="left" vertical="center"/>
    </xf>
    <xf numFmtId="0" fontId="18" fillId="0" borderId="0" xfId="0" applyFont="1">
      <alignment vertical="center"/>
    </xf>
    <xf numFmtId="0" fontId="18" fillId="7" borderId="3" xfId="0" applyFont="1" applyFill="1" applyBorder="1" applyAlignment="1">
      <alignment vertical="center" wrapText="1"/>
    </xf>
    <xf numFmtId="0" fontId="18" fillId="0" borderId="0" xfId="0" applyFont="1" applyAlignment="1">
      <alignment wrapText="1"/>
    </xf>
    <xf numFmtId="0" fontId="18" fillId="0" borderId="6" xfId="0" applyFont="1" applyBorder="1" applyAlignment="1"/>
    <xf numFmtId="0" fontId="18" fillId="0" borderId="0" xfId="0" applyFont="1" applyAlignment="1">
      <alignment horizontal="right" vertical="center"/>
    </xf>
    <xf numFmtId="0" fontId="25" fillId="0" borderId="0" xfId="0" applyFont="1" applyAlignment="1">
      <alignment horizontal="center" vertical="center"/>
    </xf>
    <xf numFmtId="0" fontId="9" fillId="0" borderId="0" xfId="0" applyFont="1" applyAlignment="1">
      <alignment horizontal="left" vertical="center"/>
    </xf>
    <xf numFmtId="0" fontId="13" fillId="0" borderId="0" xfId="0" applyFont="1" applyAlignment="1">
      <alignment horizontal="left" vertical="center" wrapText="1"/>
    </xf>
    <xf numFmtId="0" fontId="13" fillId="0" borderId="0" xfId="0" applyFont="1" applyAlignment="1">
      <alignment vertical="center" shrinkToFit="1"/>
    </xf>
    <xf numFmtId="0" fontId="5" fillId="0" borderId="0" xfId="0" applyFont="1" applyAlignment="1">
      <alignment horizontal="left" vertical="center" wrapText="1"/>
    </xf>
    <xf numFmtId="0" fontId="5" fillId="0" borderId="0" xfId="0" applyFont="1" applyAlignment="1">
      <alignment horizontal="left" vertical="center"/>
    </xf>
    <xf numFmtId="0" fontId="5" fillId="0" borderId="0" xfId="0" applyFont="1" applyAlignment="1">
      <alignment vertical="center" wrapText="1"/>
    </xf>
    <xf numFmtId="0" fontId="5" fillId="0" borderId="0" xfId="0" applyFont="1">
      <alignment vertical="center"/>
    </xf>
    <xf numFmtId="0" fontId="9" fillId="0" borderId="0" xfId="0" applyFont="1">
      <alignment vertical="center"/>
    </xf>
    <xf numFmtId="0" fontId="10" fillId="0" borderId="0" xfId="0" applyFont="1" applyAlignment="1">
      <alignment horizontal="center" vertical="center"/>
    </xf>
    <xf numFmtId="0" fontId="19" fillId="0" borderId="0" xfId="0" applyFont="1" applyAlignment="1">
      <alignment horizontal="center" vertical="center"/>
    </xf>
    <xf numFmtId="0" fontId="63" fillId="4" borderId="4" xfId="0" applyFont="1" applyFill="1" applyBorder="1" applyAlignment="1">
      <alignment horizontal="center" vertical="center" wrapText="1"/>
    </xf>
    <xf numFmtId="0" fontId="63" fillId="4" borderId="20" xfId="0" applyFont="1" applyFill="1" applyBorder="1" applyAlignment="1">
      <alignment horizontal="center" vertical="center"/>
    </xf>
    <xf numFmtId="0" fontId="63" fillId="4" borderId="14" xfId="0" applyFont="1" applyFill="1" applyBorder="1" applyAlignment="1">
      <alignment horizontal="center" vertical="center"/>
    </xf>
    <xf numFmtId="49" fontId="63" fillId="5" borderId="4" xfId="0" applyNumberFormat="1" applyFont="1" applyFill="1" applyBorder="1" applyAlignment="1">
      <alignment horizontal="center" vertical="center"/>
    </xf>
    <xf numFmtId="49" fontId="63" fillId="5" borderId="20" xfId="0" applyNumberFormat="1" applyFont="1" applyFill="1" applyBorder="1" applyAlignment="1">
      <alignment horizontal="center" vertical="center"/>
    </xf>
    <xf numFmtId="49" fontId="63" fillId="5" borderId="14" xfId="0" applyNumberFormat="1" applyFont="1" applyFill="1" applyBorder="1" applyAlignment="1">
      <alignment horizontal="center" vertical="center"/>
    </xf>
    <xf numFmtId="0" fontId="63" fillId="3" borderId="4" xfId="0" applyFont="1" applyFill="1" applyBorder="1" applyAlignment="1">
      <alignment horizontal="center" vertical="center" wrapText="1"/>
    </xf>
    <xf numFmtId="0" fontId="63" fillId="3" borderId="20" xfId="0" applyFont="1" applyFill="1" applyBorder="1" applyAlignment="1">
      <alignment horizontal="center" vertical="center" wrapText="1"/>
    </xf>
    <xf numFmtId="0" fontId="63" fillId="3" borderId="14" xfId="0" applyFont="1" applyFill="1" applyBorder="1" applyAlignment="1">
      <alignment horizontal="center" vertical="center" wrapText="1"/>
    </xf>
    <xf numFmtId="0" fontId="63" fillId="3" borderId="5" xfId="0" applyFont="1" applyFill="1" applyBorder="1" applyAlignment="1">
      <alignment horizontal="center" vertical="center" wrapText="1"/>
    </xf>
    <xf numFmtId="0" fontId="65" fillId="3" borderId="4" xfId="0" applyFont="1" applyFill="1" applyBorder="1" applyAlignment="1">
      <alignment horizontal="center" vertical="center" wrapText="1"/>
    </xf>
    <xf numFmtId="0" fontId="65" fillId="3" borderId="20" xfId="0" applyFont="1" applyFill="1" applyBorder="1" applyAlignment="1">
      <alignment horizontal="center" vertical="center" wrapText="1"/>
    </xf>
    <xf numFmtId="0" fontId="63" fillId="3" borderId="7" xfId="0" applyFont="1" applyFill="1" applyBorder="1" applyAlignment="1">
      <alignment horizontal="center" vertical="center" wrapText="1"/>
    </xf>
    <xf numFmtId="0" fontId="63" fillId="3" borderId="10" xfId="0" applyFont="1" applyFill="1" applyBorder="1" applyAlignment="1">
      <alignment horizontal="center" vertical="center" wrapText="1"/>
    </xf>
    <xf numFmtId="0" fontId="63" fillId="3" borderId="9" xfId="0" applyFont="1" applyFill="1" applyBorder="1" applyAlignment="1">
      <alignment horizontal="center" vertical="center" wrapText="1"/>
    </xf>
    <xf numFmtId="0" fontId="63" fillId="3" borderId="4" xfId="0" applyFont="1" applyFill="1" applyBorder="1" applyAlignment="1">
      <alignment horizontal="center" vertical="center"/>
    </xf>
    <xf numFmtId="0" fontId="63" fillId="3" borderId="20" xfId="0" applyFont="1" applyFill="1" applyBorder="1" applyAlignment="1">
      <alignment horizontal="center" vertical="center"/>
    </xf>
    <xf numFmtId="0" fontId="63" fillId="3" borderId="14" xfId="0" applyFont="1" applyFill="1" applyBorder="1" applyAlignment="1">
      <alignment horizontal="center" vertical="center"/>
    </xf>
    <xf numFmtId="0" fontId="63" fillId="3" borderId="13" xfId="0" applyFont="1" applyFill="1" applyBorder="1" applyAlignment="1">
      <alignment horizontal="center" vertical="center" shrinkToFit="1"/>
    </xf>
    <xf numFmtId="0" fontId="63" fillId="3" borderId="17" xfId="0" applyFont="1" applyFill="1" applyBorder="1" applyAlignment="1">
      <alignment horizontal="center" vertical="center" shrinkToFit="1"/>
    </xf>
    <xf numFmtId="0" fontId="63" fillId="3" borderId="1" xfId="0" applyFont="1" applyFill="1" applyBorder="1" applyAlignment="1">
      <alignment horizontal="center" vertical="center" shrinkToFit="1"/>
    </xf>
    <xf numFmtId="0" fontId="63" fillId="3" borderId="2" xfId="0" applyFont="1" applyFill="1" applyBorder="1" applyAlignment="1">
      <alignment horizontal="center" vertical="center" shrinkToFit="1"/>
    </xf>
    <xf numFmtId="178" fontId="63" fillId="3" borderId="7" xfId="0" applyNumberFormat="1" applyFont="1" applyFill="1" applyBorder="1" applyAlignment="1">
      <alignment horizontal="center" vertical="center" wrapText="1"/>
    </xf>
    <xf numFmtId="178" fontId="63" fillId="3" borderId="10" xfId="0" applyNumberFormat="1" applyFont="1" applyFill="1" applyBorder="1" applyAlignment="1">
      <alignment horizontal="center" vertical="center" wrapText="1"/>
    </xf>
    <xf numFmtId="178" fontId="63" fillId="3" borderId="9" xfId="0" applyNumberFormat="1" applyFont="1" applyFill="1" applyBorder="1" applyAlignment="1">
      <alignment horizontal="center" vertical="center" wrapText="1"/>
    </xf>
    <xf numFmtId="0" fontId="63" fillId="3" borderId="5" xfId="0" applyFont="1" applyFill="1" applyBorder="1" applyAlignment="1">
      <alignment horizontal="center" vertical="center"/>
    </xf>
    <xf numFmtId="178" fontId="63" fillId="3" borderId="5" xfId="0" applyNumberFormat="1" applyFont="1" applyFill="1" applyBorder="1" applyAlignment="1">
      <alignment horizontal="center" vertical="center" wrapText="1"/>
    </xf>
    <xf numFmtId="0" fontId="63" fillId="3" borderId="7" xfId="0" applyFont="1" applyFill="1" applyBorder="1" applyAlignment="1">
      <alignment horizontal="center" vertical="center"/>
    </xf>
    <xf numFmtId="0" fontId="63" fillId="3" borderId="10" xfId="0" applyFont="1" applyFill="1" applyBorder="1" applyAlignment="1">
      <alignment horizontal="center" vertical="center"/>
    </xf>
    <xf numFmtId="0" fontId="63" fillId="3" borderId="9" xfId="0" applyFont="1" applyFill="1" applyBorder="1" applyAlignment="1">
      <alignment horizontal="center" vertical="center"/>
    </xf>
    <xf numFmtId="0" fontId="63" fillId="4" borderId="14" xfId="0" applyFont="1" applyFill="1" applyBorder="1" applyAlignment="1">
      <alignment horizontal="center" vertical="center" wrapText="1"/>
    </xf>
    <xf numFmtId="0" fontId="63" fillId="3" borderId="13" xfId="0" applyFont="1" applyFill="1" applyBorder="1" applyAlignment="1">
      <alignment horizontal="center" vertical="center" wrapText="1"/>
    </xf>
    <xf numFmtId="0" fontId="63" fillId="3" borderId="8" xfId="0" applyFont="1" applyFill="1" applyBorder="1" applyAlignment="1">
      <alignment horizontal="center" vertical="center" wrapText="1"/>
    </xf>
    <xf numFmtId="0" fontId="66" fillId="0" borderId="0" xfId="0" applyFont="1" applyAlignment="1" applyProtection="1">
      <alignment horizontal="left" vertical="center" wrapText="1"/>
      <protection locked="0"/>
    </xf>
    <xf numFmtId="0" fontId="63" fillId="3" borderId="6" xfId="0" applyFont="1" applyFill="1" applyBorder="1" applyAlignment="1">
      <alignment horizontal="center" vertical="center" wrapText="1"/>
    </xf>
    <xf numFmtId="0" fontId="63" fillId="3" borderId="17" xfId="0" applyFont="1" applyFill="1" applyBorder="1" applyAlignment="1">
      <alignment horizontal="center" vertical="center" wrapText="1"/>
    </xf>
    <xf numFmtId="0" fontId="63" fillId="3" borderId="1" xfId="0" applyFont="1" applyFill="1" applyBorder="1" applyAlignment="1">
      <alignment horizontal="center" vertical="center" wrapText="1"/>
    </xf>
    <xf numFmtId="0" fontId="63" fillId="4" borderId="13" xfId="0" applyFont="1" applyFill="1" applyBorder="1" applyAlignment="1">
      <alignment horizontal="center" vertical="center" wrapText="1"/>
    </xf>
    <xf numFmtId="0" fontId="63" fillId="4" borderId="8" xfId="0" applyFont="1" applyFill="1" applyBorder="1" applyAlignment="1">
      <alignment horizontal="center" vertical="center" wrapText="1"/>
    </xf>
    <xf numFmtId="0" fontId="63" fillId="5" borderId="4" xfId="0" applyFont="1" applyFill="1" applyBorder="1" applyAlignment="1">
      <alignment horizontal="center" vertical="center" wrapText="1"/>
    </xf>
    <xf numFmtId="0" fontId="63" fillId="5" borderId="20" xfId="0" applyFont="1" applyFill="1" applyBorder="1" applyAlignment="1">
      <alignment horizontal="center" vertical="center" wrapText="1"/>
    </xf>
    <xf numFmtId="0" fontId="63" fillId="5" borderId="14" xfId="0" applyFont="1" applyFill="1" applyBorder="1" applyAlignment="1">
      <alignment horizontal="center" vertical="center" wrapText="1"/>
    </xf>
    <xf numFmtId="0" fontId="63" fillId="5" borderId="4" xfId="0" applyFont="1" applyFill="1" applyBorder="1" applyAlignment="1">
      <alignment horizontal="center" vertical="center"/>
    </xf>
    <xf numFmtId="0" fontId="63" fillId="5" borderId="14" xfId="0" applyFont="1" applyFill="1" applyBorder="1" applyAlignment="1">
      <alignment horizontal="center" vertical="center"/>
    </xf>
    <xf numFmtId="0" fontId="63" fillId="3" borderId="3" xfId="0" applyFont="1" applyFill="1" applyBorder="1" applyAlignment="1">
      <alignment horizontal="center" vertical="center" wrapText="1"/>
    </xf>
    <xf numFmtId="0" fontId="63" fillId="3" borderId="16" xfId="0" applyFont="1" applyFill="1" applyBorder="1" applyAlignment="1">
      <alignment horizontal="center" vertical="center" wrapText="1"/>
    </xf>
    <xf numFmtId="0" fontId="63" fillId="3" borderId="21" xfId="0" applyFont="1" applyFill="1" applyBorder="1" applyAlignment="1">
      <alignment horizontal="center" vertical="center" wrapText="1"/>
    </xf>
    <xf numFmtId="0" fontId="63" fillId="5" borderId="7" xfId="0" applyFont="1" applyFill="1" applyBorder="1" applyAlignment="1">
      <alignment horizontal="center" vertical="center" wrapText="1"/>
    </xf>
    <xf numFmtId="0" fontId="63" fillId="5" borderId="10" xfId="0" applyFont="1" applyFill="1" applyBorder="1" applyAlignment="1">
      <alignment horizontal="center" vertical="center" wrapText="1"/>
    </xf>
    <xf numFmtId="0" fontId="63" fillId="5" borderId="9" xfId="0" applyFont="1" applyFill="1" applyBorder="1" applyAlignment="1">
      <alignment horizontal="center" vertical="center" wrapText="1"/>
    </xf>
    <xf numFmtId="0" fontId="63" fillId="5" borderId="20" xfId="0" applyFont="1" applyFill="1" applyBorder="1" applyAlignment="1">
      <alignment horizontal="center" vertical="center"/>
    </xf>
    <xf numFmtId="0" fontId="8" fillId="5" borderId="4" xfId="0" applyFont="1" applyFill="1" applyBorder="1" applyAlignment="1">
      <alignment horizontal="center" vertical="center"/>
    </xf>
    <xf numFmtId="0" fontId="8" fillId="5" borderId="20" xfId="0" applyFont="1" applyFill="1" applyBorder="1" applyAlignment="1">
      <alignment horizontal="center" vertical="center"/>
    </xf>
    <xf numFmtId="0" fontId="8" fillId="5" borderId="14" xfId="0" applyFont="1" applyFill="1" applyBorder="1" applyAlignment="1">
      <alignment horizontal="center" vertical="center"/>
    </xf>
    <xf numFmtId="0" fontId="8" fillId="5" borderId="4" xfId="0" applyFont="1" applyFill="1" applyBorder="1" applyAlignment="1">
      <alignment horizontal="center" vertical="center" wrapText="1"/>
    </xf>
    <xf numFmtId="0" fontId="8" fillId="5" borderId="20" xfId="0" applyFont="1" applyFill="1" applyBorder="1" applyAlignment="1">
      <alignment horizontal="center" vertical="center" wrapText="1"/>
    </xf>
    <xf numFmtId="0" fontId="8" fillId="5" borderId="14" xfId="0" applyFont="1" applyFill="1" applyBorder="1" applyAlignment="1">
      <alignment horizontal="center" vertical="center" wrapText="1"/>
    </xf>
    <xf numFmtId="0" fontId="8" fillId="5" borderId="7" xfId="0" applyFont="1" applyFill="1" applyBorder="1" applyAlignment="1">
      <alignment horizontal="center" vertical="center" wrapText="1"/>
    </xf>
    <xf numFmtId="0" fontId="8" fillId="5" borderId="10" xfId="0" applyFont="1" applyFill="1" applyBorder="1" applyAlignment="1">
      <alignment horizontal="center" vertical="center" wrapText="1"/>
    </xf>
    <xf numFmtId="0" fontId="8" fillId="5" borderId="9" xfId="0" applyFont="1" applyFill="1" applyBorder="1" applyAlignment="1">
      <alignment horizontal="center" vertical="center" wrapText="1"/>
    </xf>
    <xf numFmtId="0" fontId="39" fillId="0" borderId="0" xfId="2" applyFont="1" applyAlignment="1">
      <alignment horizontal="center" vertical="center"/>
    </xf>
    <xf numFmtId="0" fontId="40" fillId="0" borderId="0" xfId="2" applyFont="1" applyAlignment="1">
      <alignment horizontal="left" vertical="center" wrapText="1"/>
    </xf>
    <xf numFmtId="0" fontId="29" fillId="8" borderId="3" xfId="2" applyFont="1" applyFill="1" applyBorder="1" applyAlignment="1">
      <alignment horizontal="center" vertical="center"/>
    </xf>
    <xf numFmtId="0" fontId="68" fillId="0" borderId="1" xfId="0" applyFont="1" applyBorder="1" applyAlignment="1">
      <alignment horizontal="center" vertical="center"/>
    </xf>
    <xf numFmtId="0" fontId="68" fillId="0" borderId="0" xfId="0" applyFont="1" applyAlignment="1">
      <alignment horizontal="center" vertical="center"/>
    </xf>
    <xf numFmtId="0" fontId="68" fillId="0" borderId="2" xfId="0" applyFont="1" applyBorder="1" applyAlignment="1">
      <alignment horizontal="center" vertical="center"/>
    </xf>
    <xf numFmtId="0" fontId="68" fillId="0" borderId="8" xfId="0" applyFont="1" applyBorder="1" applyAlignment="1">
      <alignment horizontal="center" vertical="center"/>
    </xf>
    <xf numFmtId="0" fontId="68" fillId="0" borderId="3" xfId="0" applyFont="1" applyBorder="1" applyAlignment="1">
      <alignment horizontal="center" vertical="center"/>
    </xf>
    <xf numFmtId="0" fontId="68" fillId="0" borderId="16" xfId="0" applyFont="1" applyBorder="1" applyAlignment="1">
      <alignment horizontal="center" vertical="center"/>
    </xf>
    <xf numFmtId="0" fontId="74" fillId="0" borderId="4" xfId="0" applyFont="1" applyBorder="1" applyAlignment="1">
      <alignment vertical="center" wrapText="1"/>
    </xf>
    <xf numFmtId="0" fontId="74" fillId="0" borderId="20" xfId="0" applyFont="1" applyBorder="1" applyAlignment="1">
      <alignment vertical="center" wrapText="1"/>
    </xf>
    <xf numFmtId="0" fontId="68" fillId="0" borderId="6" xfId="0" applyFont="1" applyBorder="1" applyAlignment="1">
      <alignment horizontal="center" vertical="center" wrapText="1"/>
    </xf>
    <xf numFmtId="0" fontId="68" fillId="0" borderId="0" xfId="0" applyFont="1" applyAlignment="1">
      <alignment horizontal="center" vertical="center" wrapText="1"/>
    </xf>
    <xf numFmtId="0" fontId="68" fillId="0" borderId="3" xfId="0" applyFont="1" applyBorder="1" applyAlignment="1">
      <alignment horizontal="center" vertical="center" wrapText="1"/>
    </xf>
    <xf numFmtId="0" fontId="68" fillId="11" borderId="7" xfId="0" applyFont="1" applyFill="1" applyBorder="1" applyAlignment="1">
      <alignment horizontal="center" vertical="center"/>
    </xf>
    <xf numFmtId="0" fontId="68" fillId="11" borderId="10" xfId="0" applyFont="1" applyFill="1" applyBorder="1" applyAlignment="1">
      <alignment horizontal="center" vertical="center"/>
    </xf>
    <xf numFmtId="0" fontId="68" fillId="11" borderId="9" xfId="0" applyFont="1" applyFill="1" applyBorder="1" applyAlignment="1">
      <alignment horizontal="center" vertical="center"/>
    </xf>
    <xf numFmtId="0" fontId="68" fillId="0" borderId="10" xfId="0" applyFont="1" applyBorder="1" applyAlignment="1">
      <alignment vertical="center" wrapText="1"/>
    </xf>
    <xf numFmtId="0" fontId="68" fillId="0" borderId="9" xfId="0" applyFont="1" applyBorder="1" applyAlignment="1">
      <alignment vertical="center" wrapText="1"/>
    </xf>
    <xf numFmtId="0" fontId="74" fillId="0" borderId="14" xfId="0" applyFont="1" applyBorder="1" applyAlignment="1">
      <alignment vertical="center" wrapText="1"/>
    </xf>
    <xf numFmtId="0" fontId="68" fillId="10" borderId="7" xfId="0" applyFont="1" applyFill="1" applyBorder="1" applyAlignment="1">
      <alignment horizontal="center" vertical="center"/>
    </xf>
    <xf numFmtId="0" fontId="68" fillId="10" borderId="10" xfId="0" applyFont="1" applyFill="1" applyBorder="1" applyAlignment="1">
      <alignment horizontal="center" vertical="center"/>
    </xf>
    <xf numFmtId="0" fontId="68" fillId="10" borderId="9" xfId="0" applyFont="1" applyFill="1" applyBorder="1" applyAlignment="1">
      <alignment horizontal="center" vertical="center"/>
    </xf>
    <xf numFmtId="0" fontId="41" fillId="0" borderId="20" xfId="4" applyBorder="1" applyAlignment="1" applyProtection="1">
      <alignment vertical="center" wrapText="1"/>
      <protection locked="0"/>
    </xf>
    <xf numFmtId="0" fontId="41" fillId="0" borderId="14" xfId="4" applyBorder="1" applyAlignment="1" applyProtection="1">
      <alignment vertical="center" wrapText="1"/>
      <protection locked="0"/>
    </xf>
    <xf numFmtId="0" fontId="101" fillId="0" borderId="0" xfId="0" applyFont="1" applyAlignment="1">
      <alignment horizontal="center" vertical="center" wrapText="1"/>
    </xf>
    <xf numFmtId="0" fontId="102" fillId="0" borderId="0" xfId="0" applyFont="1">
      <alignment vertical="center"/>
    </xf>
    <xf numFmtId="0" fontId="101" fillId="0" borderId="0" xfId="0" applyFont="1" applyAlignment="1">
      <alignment horizontal="right" vertical="center" wrapText="1"/>
    </xf>
    <xf numFmtId="0" fontId="103" fillId="0" borderId="0" xfId="4" applyFont="1" applyProtection="1">
      <alignment vertical="center"/>
      <protection locked="0"/>
    </xf>
    <xf numFmtId="0" fontId="102" fillId="0" borderId="0" xfId="0" applyFont="1">
      <alignment vertical="center"/>
    </xf>
    <xf numFmtId="184" fontId="65" fillId="0" borderId="5" xfId="0" applyNumberFormat="1" applyFont="1" applyBorder="1" applyAlignment="1" applyProtection="1">
      <alignment horizontal="center" vertical="center"/>
      <protection locked="0"/>
    </xf>
  </cellXfs>
  <cellStyles count="12">
    <cellStyle name="Normal" xfId="8" xr:uid="{A8338B8E-3C90-443C-B6CB-D22BD3E4F49A}"/>
    <cellStyle name="パーセント" xfId="1" builtinId="5"/>
    <cellStyle name="ハイパーリンク" xfId="4" builtinId="8"/>
    <cellStyle name="ハイパーリンク 2" xfId="9" xr:uid="{2A0E928B-D23E-4462-9E7C-9779A25C09E2}"/>
    <cellStyle name="標準" xfId="0" builtinId="0"/>
    <cellStyle name="標準 2" xfId="2" xr:uid="{00000000-0005-0000-0000-000003000000}"/>
    <cellStyle name="標準 2 2" xfId="7" xr:uid="{A1D16AD6-B785-4F37-B938-4ACDE98F0EBE}"/>
    <cellStyle name="標準 3" xfId="3" xr:uid="{00000000-0005-0000-0000-000004000000}"/>
    <cellStyle name="標準 3 2" xfId="10" xr:uid="{E8DA13AE-2C37-4CEF-95F2-3C00505FC979}"/>
    <cellStyle name="標準 4" xfId="5" xr:uid="{00000000-0005-0000-0000-000005000000}"/>
    <cellStyle name="標準 5" xfId="6" xr:uid="{2E848F5F-2C08-4C0F-A85A-92518CADC688}"/>
    <cellStyle name="標準 5 2" xfId="11" xr:uid="{EA65E4FA-2508-4283-A98B-1AD668152674}"/>
  </cellStyles>
  <dxfs count="5">
    <dxf>
      <font>
        <color rgb="FFFF0000"/>
      </font>
    </dxf>
    <dxf>
      <fill>
        <patternFill>
          <bgColor theme="0" tint="-0.24994659260841701"/>
        </patternFill>
      </fill>
    </dxf>
    <dxf>
      <font>
        <b/>
        <i val="0"/>
        <color rgb="FFC00000"/>
      </font>
      <fill>
        <patternFill>
          <bgColor theme="5" tint="0.59996337778862885"/>
        </patternFill>
      </fill>
    </dxf>
    <dxf>
      <fill>
        <patternFill>
          <bgColor theme="6" tint="0.79998168889431442"/>
        </patternFill>
      </fill>
    </dxf>
    <dxf>
      <fill>
        <patternFill>
          <bgColor theme="5"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theme/theme1.xml" Type="http://schemas.openxmlformats.org/officeDocument/2006/relationships/theme"/><Relationship Id="rId16" Target="styles.xml" Type="http://schemas.openxmlformats.org/officeDocument/2006/relationships/styles"/><Relationship Id="rId17" Target="sharedStrings.xml" Type="http://schemas.openxmlformats.org/officeDocument/2006/relationships/sharedStrings"/><Relationship Id="rId18" Target="calcChain.xml" Type="http://schemas.openxmlformats.org/officeDocument/2006/relationships/calcChain"/><Relationship Id="rId19" Target="../customXml/item1.xml" Type="http://schemas.openxmlformats.org/officeDocument/2006/relationships/customXml"/><Relationship Id="rId2" Target="worksheets/sheet2.xml" Type="http://schemas.openxmlformats.org/officeDocument/2006/relationships/worksheet"/><Relationship Id="rId20" Target="../customXml/item2.xml" Type="http://schemas.openxmlformats.org/officeDocument/2006/relationships/customXml"/><Relationship Id="rId21" Target="../customXml/item3.xml" Type="http://schemas.openxmlformats.org/officeDocument/2006/relationships/customXml"/><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2.xml.rels><?xml version="1.0" encoding="UTF-8" standalone="yes"?><Relationships xmlns="http://schemas.openxmlformats.org/package/2006/relationships"><Relationship Id="rId1" Target="../media/image1.gif"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xdr:from>
      <xdr:col>6</xdr:col>
      <xdr:colOff>236220</xdr:colOff>
      <xdr:row>6</xdr:row>
      <xdr:rowOff>15240</xdr:rowOff>
    </xdr:from>
    <xdr:to>
      <xdr:col>15</xdr:col>
      <xdr:colOff>38100</xdr:colOff>
      <xdr:row>9</xdr:row>
      <xdr:rowOff>228600</xdr:rowOff>
    </xdr:to>
    <xdr:sp macro="" textlink="">
      <xdr:nvSpPr>
        <xdr:cNvPr id="2" name="吹き出し: 角を丸めた四角形 1">
          <a:extLst>
            <a:ext uri="{FF2B5EF4-FFF2-40B4-BE49-F238E27FC236}">
              <a16:creationId xmlns:a16="http://schemas.microsoft.com/office/drawing/2014/main" id="{20E28DF7-FF66-403E-8BBA-CAC43D8EEEF4}"/>
            </a:ext>
          </a:extLst>
        </xdr:cNvPr>
        <xdr:cNvSpPr/>
      </xdr:nvSpPr>
      <xdr:spPr>
        <a:xfrm>
          <a:off x="4541520" y="1661160"/>
          <a:ext cx="1798320" cy="982980"/>
        </a:xfrm>
        <a:prstGeom prst="wedgeRoundRectCallout">
          <a:avLst>
            <a:gd name="adj1" fmla="val -71680"/>
            <a:gd name="adj2" fmla="val -31250"/>
            <a:gd name="adj3" fmla="val 16667"/>
          </a:avLst>
        </a:prstGeom>
        <a:solidFill>
          <a:schemeClr val="accent1">
            <a:lumMod val="20000"/>
            <a:lumOff val="80000"/>
          </a:schemeClr>
        </a:solidFill>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l"/>
          <a:r>
            <a:rPr kumimoji="1" lang="en-US" altLang="ja-JP" sz="1100">
              <a:latin typeface="ＭＳ Ｐゴシック" panose="020B0600070205080204" pitchFamily="50" charset="-128"/>
              <a:ea typeface="ＭＳ Ｐゴシック" panose="020B0600070205080204" pitchFamily="50" charset="-128"/>
            </a:rPr>
            <a:t>2</a:t>
          </a:r>
          <a:r>
            <a:rPr kumimoji="1" lang="ja-JP" altLang="en-US" sz="1100">
              <a:latin typeface="ＭＳ Ｐゴシック" panose="020B0600070205080204" pitchFamily="50" charset="-128"/>
              <a:ea typeface="ＭＳ Ｐゴシック" panose="020B0600070205080204" pitchFamily="50" charset="-128"/>
            </a:rPr>
            <a:t>行目は、事業所名が長い場合などに、任意でご使用ください。</a:t>
          </a:r>
        </a:p>
      </xdr:txBody>
    </xdr:sp>
    <xdr:clientData fPrintsWithSheet="0"/>
  </xdr:twoCellAnchor>
  <xdr:twoCellAnchor>
    <xdr:from>
      <xdr:col>3</xdr:col>
      <xdr:colOff>45720</xdr:colOff>
      <xdr:row>0</xdr:row>
      <xdr:rowOff>68580</xdr:rowOff>
    </xdr:from>
    <xdr:to>
      <xdr:col>9</xdr:col>
      <xdr:colOff>426720</xdr:colOff>
      <xdr:row>0</xdr:row>
      <xdr:rowOff>419100</xdr:rowOff>
    </xdr:to>
    <xdr:sp macro="" textlink="">
      <xdr:nvSpPr>
        <xdr:cNvPr id="3" name="吹き出し: 角を丸めた四角形 2">
          <a:extLst>
            <a:ext uri="{FF2B5EF4-FFF2-40B4-BE49-F238E27FC236}">
              <a16:creationId xmlns:a16="http://schemas.microsoft.com/office/drawing/2014/main" id="{95696C90-300A-4777-89E9-57F1181CDA3D}"/>
            </a:ext>
          </a:extLst>
        </xdr:cNvPr>
        <xdr:cNvSpPr/>
      </xdr:nvSpPr>
      <xdr:spPr>
        <a:xfrm>
          <a:off x="2156460" y="68580"/>
          <a:ext cx="3954780" cy="350520"/>
        </a:xfrm>
        <a:prstGeom prst="wedgeRoundRectCallout">
          <a:avLst>
            <a:gd name="adj1" fmla="val -34018"/>
            <a:gd name="adj2" fmla="val -13068"/>
            <a:gd name="adj3" fmla="val 16667"/>
          </a:avLst>
        </a:prstGeom>
        <a:solidFill>
          <a:schemeClr val="accent1">
            <a:lumMod val="20000"/>
            <a:lumOff val="80000"/>
          </a:schemeClr>
        </a:solidFill>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l"/>
          <a:r>
            <a:rPr kumimoji="1" lang="ja-JP" altLang="en-US" sz="1100">
              <a:latin typeface="ＭＳ Ｐゴシック" panose="020B0600070205080204" pitchFamily="50" charset="-128"/>
              <a:ea typeface="ＭＳ Ｐゴシック" panose="020B0600070205080204" pitchFamily="50" charset="-128"/>
            </a:rPr>
            <a:t>薄い黄色の塗り潰しセルを入力してください。</a:t>
          </a:r>
        </a:p>
      </xdr:txBody>
    </xdr:sp>
    <xdr:clientData fPrintsWithSheet="0"/>
  </xdr:twoCellAnchor>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6</xdr:row>
          <xdr:rowOff>9525</xdr:rowOff>
        </xdr:from>
        <xdr:to>
          <xdr:col>1</xdr:col>
          <xdr:colOff>95250</xdr:colOff>
          <xdr:row>7</xdr:row>
          <xdr:rowOff>9525</xdr:rowOff>
        </xdr:to>
        <xdr:sp macro="" textlink="">
          <xdr:nvSpPr>
            <xdr:cNvPr id="9234" name="Check Box 18" hidden="1">
              <a:extLst>
                <a:ext uri="{63B3BB69-23CF-44E3-9099-C40C66FF867C}">
                  <a14:compatExt spid="_x0000_s9234"/>
                </a:ext>
                <a:ext uri="{FF2B5EF4-FFF2-40B4-BE49-F238E27FC236}">
                  <a16:creationId xmlns:a16="http://schemas.microsoft.com/office/drawing/2014/main" id="{00000000-0008-0000-0900-00001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xdr:row>
          <xdr:rowOff>228600</xdr:rowOff>
        </xdr:from>
        <xdr:to>
          <xdr:col>1</xdr:col>
          <xdr:colOff>95250</xdr:colOff>
          <xdr:row>9</xdr:row>
          <xdr:rowOff>0</xdr:rowOff>
        </xdr:to>
        <xdr:sp macro="" textlink="">
          <xdr:nvSpPr>
            <xdr:cNvPr id="9235" name="Check Box 19" hidden="1">
              <a:extLst>
                <a:ext uri="{63B3BB69-23CF-44E3-9099-C40C66FF867C}">
                  <a14:compatExt spid="_x0000_s9235"/>
                </a:ext>
                <a:ext uri="{FF2B5EF4-FFF2-40B4-BE49-F238E27FC236}">
                  <a16:creationId xmlns:a16="http://schemas.microsoft.com/office/drawing/2014/main" id="{00000000-0008-0000-0900-00001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14</xdr:row>
          <xdr:rowOff>9525</xdr:rowOff>
        </xdr:from>
        <xdr:to>
          <xdr:col>1</xdr:col>
          <xdr:colOff>95250</xdr:colOff>
          <xdr:row>15</xdr:row>
          <xdr:rowOff>9525</xdr:rowOff>
        </xdr:to>
        <xdr:sp macro="" textlink="">
          <xdr:nvSpPr>
            <xdr:cNvPr id="9236" name="Check Box 20" hidden="1">
              <a:extLst>
                <a:ext uri="{63B3BB69-23CF-44E3-9099-C40C66FF867C}">
                  <a14:compatExt spid="_x0000_s9236"/>
                </a:ext>
                <a:ext uri="{FF2B5EF4-FFF2-40B4-BE49-F238E27FC236}">
                  <a16:creationId xmlns:a16="http://schemas.microsoft.com/office/drawing/2014/main" id="{00000000-0008-0000-0900-00001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14</xdr:row>
          <xdr:rowOff>228600</xdr:rowOff>
        </xdr:from>
        <xdr:to>
          <xdr:col>1</xdr:col>
          <xdr:colOff>95250</xdr:colOff>
          <xdr:row>16</xdr:row>
          <xdr:rowOff>0</xdr:rowOff>
        </xdr:to>
        <xdr:sp macro="" textlink="">
          <xdr:nvSpPr>
            <xdr:cNvPr id="9237" name="Check Box 21" hidden="1">
              <a:extLst>
                <a:ext uri="{63B3BB69-23CF-44E3-9099-C40C66FF867C}">
                  <a14:compatExt spid="_x0000_s9237"/>
                </a:ext>
                <a:ext uri="{FF2B5EF4-FFF2-40B4-BE49-F238E27FC236}">
                  <a16:creationId xmlns:a16="http://schemas.microsoft.com/office/drawing/2014/main" id="{00000000-0008-0000-0900-00001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16</xdr:row>
          <xdr:rowOff>238125</xdr:rowOff>
        </xdr:from>
        <xdr:to>
          <xdr:col>1</xdr:col>
          <xdr:colOff>95250</xdr:colOff>
          <xdr:row>18</xdr:row>
          <xdr:rowOff>9525</xdr:rowOff>
        </xdr:to>
        <xdr:sp macro="" textlink="">
          <xdr:nvSpPr>
            <xdr:cNvPr id="9238" name="Check Box 22" hidden="1">
              <a:extLst>
                <a:ext uri="{63B3BB69-23CF-44E3-9099-C40C66FF867C}">
                  <a14:compatExt spid="_x0000_s9238"/>
                </a:ext>
                <a:ext uri="{FF2B5EF4-FFF2-40B4-BE49-F238E27FC236}">
                  <a16:creationId xmlns:a16="http://schemas.microsoft.com/office/drawing/2014/main" id="{00000000-0008-0000-0900-00001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20</xdr:row>
          <xdr:rowOff>228600</xdr:rowOff>
        </xdr:from>
        <xdr:to>
          <xdr:col>1</xdr:col>
          <xdr:colOff>95250</xdr:colOff>
          <xdr:row>22</xdr:row>
          <xdr:rowOff>0</xdr:rowOff>
        </xdr:to>
        <xdr:sp macro="" textlink="">
          <xdr:nvSpPr>
            <xdr:cNvPr id="9239" name="Check Box 23" hidden="1">
              <a:extLst>
                <a:ext uri="{63B3BB69-23CF-44E3-9099-C40C66FF867C}">
                  <a14:compatExt spid="_x0000_s9239"/>
                </a:ext>
                <a:ext uri="{FF2B5EF4-FFF2-40B4-BE49-F238E27FC236}">
                  <a16:creationId xmlns:a16="http://schemas.microsoft.com/office/drawing/2014/main" id="{00000000-0008-0000-0900-000017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28</xdr:row>
          <xdr:rowOff>228600</xdr:rowOff>
        </xdr:from>
        <xdr:to>
          <xdr:col>1</xdr:col>
          <xdr:colOff>95250</xdr:colOff>
          <xdr:row>30</xdr:row>
          <xdr:rowOff>0</xdr:rowOff>
        </xdr:to>
        <xdr:sp macro="" textlink="">
          <xdr:nvSpPr>
            <xdr:cNvPr id="9240" name="Check Box 24" hidden="1">
              <a:extLst>
                <a:ext uri="{63B3BB69-23CF-44E3-9099-C40C66FF867C}">
                  <a14:compatExt spid="_x0000_s9240"/>
                </a:ext>
                <a:ext uri="{FF2B5EF4-FFF2-40B4-BE49-F238E27FC236}">
                  <a16:creationId xmlns:a16="http://schemas.microsoft.com/office/drawing/2014/main" id="{00000000-0008-0000-0900-000018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30</xdr:row>
          <xdr:rowOff>219075</xdr:rowOff>
        </xdr:from>
        <xdr:to>
          <xdr:col>1</xdr:col>
          <xdr:colOff>95250</xdr:colOff>
          <xdr:row>32</xdr:row>
          <xdr:rowOff>0</xdr:rowOff>
        </xdr:to>
        <xdr:sp macro="" textlink="">
          <xdr:nvSpPr>
            <xdr:cNvPr id="9241" name="Check Box 25" hidden="1">
              <a:extLst>
                <a:ext uri="{63B3BB69-23CF-44E3-9099-C40C66FF867C}">
                  <a14:compatExt spid="_x0000_s9241"/>
                </a:ext>
                <a:ext uri="{FF2B5EF4-FFF2-40B4-BE49-F238E27FC236}">
                  <a16:creationId xmlns:a16="http://schemas.microsoft.com/office/drawing/2014/main" id="{00000000-0008-0000-0900-000019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31</xdr:row>
          <xdr:rowOff>219075</xdr:rowOff>
        </xdr:from>
        <xdr:to>
          <xdr:col>1</xdr:col>
          <xdr:colOff>95250</xdr:colOff>
          <xdr:row>32</xdr:row>
          <xdr:rowOff>228600</xdr:rowOff>
        </xdr:to>
        <xdr:sp macro="" textlink="">
          <xdr:nvSpPr>
            <xdr:cNvPr id="9242" name="Check Box 26" hidden="1">
              <a:extLst>
                <a:ext uri="{63B3BB69-23CF-44E3-9099-C40C66FF867C}">
                  <a14:compatExt spid="_x0000_s9242"/>
                </a:ext>
                <a:ext uri="{FF2B5EF4-FFF2-40B4-BE49-F238E27FC236}">
                  <a16:creationId xmlns:a16="http://schemas.microsoft.com/office/drawing/2014/main" id="{00000000-0008-0000-0900-00001A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33</xdr:row>
          <xdr:rowOff>238125</xdr:rowOff>
        </xdr:from>
        <xdr:to>
          <xdr:col>1</xdr:col>
          <xdr:colOff>95250</xdr:colOff>
          <xdr:row>35</xdr:row>
          <xdr:rowOff>0</xdr:rowOff>
        </xdr:to>
        <xdr:sp macro="" textlink="">
          <xdr:nvSpPr>
            <xdr:cNvPr id="9243" name="Check Box 27" hidden="1">
              <a:extLst>
                <a:ext uri="{63B3BB69-23CF-44E3-9099-C40C66FF867C}">
                  <a14:compatExt spid="_x0000_s9243"/>
                </a:ext>
                <a:ext uri="{FF2B5EF4-FFF2-40B4-BE49-F238E27FC236}">
                  <a16:creationId xmlns:a16="http://schemas.microsoft.com/office/drawing/2014/main" id="{00000000-0008-0000-0900-00001B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34</xdr:row>
          <xdr:rowOff>228600</xdr:rowOff>
        </xdr:from>
        <xdr:to>
          <xdr:col>1</xdr:col>
          <xdr:colOff>95250</xdr:colOff>
          <xdr:row>36</xdr:row>
          <xdr:rowOff>0</xdr:rowOff>
        </xdr:to>
        <xdr:sp macro="" textlink="">
          <xdr:nvSpPr>
            <xdr:cNvPr id="9244" name="Check Box 28" hidden="1">
              <a:extLst>
                <a:ext uri="{63B3BB69-23CF-44E3-9099-C40C66FF867C}">
                  <a14:compatExt spid="_x0000_s9244"/>
                </a:ext>
                <a:ext uri="{FF2B5EF4-FFF2-40B4-BE49-F238E27FC236}">
                  <a16:creationId xmlns:a16="http://schemas.microsoft.com/office/drawing/2014/main" id="{00000000-0008-0000-0900-00001C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35</xdr:row>
          <xdr:rowOff>228600</xdr:rowOff>
        </xdr:from>
        <xdr:to>
          <xdr:col>1</xdr:col>
          <xdr:colOff>95250</xdr:colOff>
          <xdr:row>37</xdr:row>
          <xdr:rowOff>0</xdr:rowOff>
        </xdr:to>
        <xdr:sp macro="" textlink="">
          <xdr:nvSpPr>
            <xdr:cNvPr id="9245" name="Check Box 29" hidden="1">
              <a:extLst>
                <a:ext uri="{63B3BB69-23CF-44E3-9099-C40C66FF867C}">
                  <a14:compatExt spid="_x0000_s9245"/>
                </a:ext>
                <a:ext uri="{FF2B5EF4-FFF2-40B4-BE49-F238E27FC236}">
                  <a16:creationId xmlns:a16="http://schemas.microsoft.com/office/drawing/2014/main" id="{00000000-0008-0000-0900-00001D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37</xdr:row>
          <xdr:rowOff>9525</xdr:rowOff>
        </xdr:from>
        <xdr:to>
          <xdr:col>1</xdr:col>
          <xdr:colOff>95250</xdr:colOff>
          <xdr:row>38</xdr:row>
          <xdr:rowOff>9525</xdr:rowOff>
        </xdr:to>
        <xdr:sp macro="" textlink="">
          <xdr:nvSpPr>
            <xdr:cNvPr id="9246" name="Check Box 30" hidden="1">
              <a:extLst>
                <a:ext uri="{63B3BB69-23CF-44E3-9099-C40C66FF867C}">
                  <a14:compatExt spid="_x0000_s9246"/>
                </a:ext>
                <a:ext uri="{FF2B5EF4-FFF2-40B4-BE49-F238E27FC236}">
                  <a16:creationId xmlns:a16="http://schemas.microsoft.com/office/drawing/2014/main" id="{00000000-0008-0000-0900-00001E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39</xdr:row>
          <xdr:rowOff>238125</xdr:rowOff>
        </xdr:from>
        <xdr:to>
          <xdr:col>1</xdr:col>
          <xdr:colOff>95250</xdr:colOff>
          <xdr:row>41</xdr:row>
          <xdr:rowOff>9525</xdr:rowOff>
        </xdr:to>
        <xdr:sp macro="" textlink="">
          <xdr:nvSpPr>
            <xdr:cNvPr id="9247" name="Check Box 31" hidden="1">
              <a:extLst>
                <a:ext uri="{63B3BB69-23CF-44E3-9099-C40C66FF867C}">
                  <a14:compatExt spid="_x0000_s9247"/>
                </a:ext>
                <a:ext uri="{FF2B5EF4-FFF2-40B4-BE49-F238E27FC236}">
                  <a16:creationId xmlns:a16="http://schemas.microsoft.com/office/drawing/2014/main" id="{00000000-0008-0000-0900-00001F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40</xdr:row>
          <xdr:rowOff>238125</xdr:rowOff>
        </xdr:from>
        <xdr:to>
          <xdr:col>1</xdr:col>
          <xdr:colOff>95250</xdr:colOff>
          <xdr:row>42</xdr:row>
          <xdr:rowOff>9525</xdr:rowOff>
        </xdr:to>
        <xdr:sp macro="" textlink="">
          <xdr:nvSpPr>
            <xdr:cNvPr id="9248" name="Check Box 32" hidden="1">
              <a:extLst>
                <a:ext uri="{63B3BB69-23CF-44E3-9099-C40C66FF867C}">
                  <a14:compatExt spid="_x0000_s9248"/>
                </a:ext>
                <a:ext uri="{FF2B5EF4-FFF2-40B4-BE49-F238E27FC236}">
                  <a16:creationId xmlns:a16="http://schemas.microsoft.com/office/drawing/2014/main" id="{00000000-0008-0000-0900-000020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69</xdr:row>
          <xdr:rowOff>352425</xdr:rowOff>
        </xdr:from>
        <xdr:to>
          <xdr:col>1</xdr:col>
          <xdr:colOff>95250</xdr:colOff>
          <xdr:row>71</xdr:row>
          <xdr:rowOff>38100</xdr:rowOff>
        </xdr:to>
        <xdr:sp macro="" textlink="">
          <xdr:nvSpPr>
            <xdr:cNvPr id="9249" name="Check Box 33" hidden="1">
              <a:extLst>
                <a:ext uri="{63B3BB69-23CF-44E3-9099-C40C66FF867C}">
                  <a14:compatExt spid="_x0000_s9249"/>
                </a:ext>
                <a:ext uri="{FF2B5EF4-FFF2-40B4-BE49-F238E27FC236}">
                  <a16:creationId xmlns:a16="http://schemas.microsoft.com/office/drawing/2014/main" id="{00000000-0008-0000-0900-00002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1.xml><?xml version="1.0" encoding="utf-8"?>
<xdr:wsDr xmlns:xdr="http://schemas.openxmlformats.org/drawingml/2006/spreadsheetDrawing" xmlns:a="http://schemas.openxmlformats.org/drawingml/2006/main">
  <xdr:twoCellAnchor>
    <xdr:from>
      <xdr:col>9</xdr:col>
      <xdr:colOff>186690</xdr:colOff>
      <xdr:row>1</xdr:row>
      <xdr:rowOff>129540</xdr:rowOff>
    </xdr:from>
    <xdr:to>
      <xdr:col>31</xdr:col>
      <xdr:colOff>139065</xdr:colOff>
      <xdr:row>86</xdr:row>
      <xdr:rowOff>335280</xdr:rowOff>
    </xdr:to>
    <xdr:sp macro="" textlink="">
      <xdr:nvSpPr>
        <xdr:cNvPr id="2" name="四角形: 角を丸くする 1">
          <a:extLst>
            <a:ext uri="{FF2B5EF4-FFF2-40B4-BE49-F238E27FC236}">
              <a16:creationId xmlns:a16="http://schemas.microsoft.com/office/drawing/2014/main" id="{00000000-0008-0000-0B00-000002000000}"/>
            </a:ext>
          </a:extLst>
        </xdr:cNvPr>
        <xdr:cNvSpPr/>
      </xdr:nvSpPr>
      <xdr:spPr>
        <a:xfrm>
          <a:off x="10216515" y="348615"/>
          <a:ext cx="5191125" cy="51831240"/>
        </a:xfrm>
        <a:prstGeom prst="roundRect">
          <a:avLst>
            <a:gd name="adj" fmla="val 2522"/>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r>
            <a:rPr lang="ja-JP" altLang="ja-JP" sz="1600" b="1">
              <a:solidFill>
                <a:schemeClr val="dk1"/>
              </a:solidFill>
              <a:effectLst/>
              <a:latin typeface="+mn-lt"/>
              <a:ea typeface="+mn-ea"/>
              <a:cs typeface="+mn-cs"/>
            </a:rPr>
            <a:t>「企業情報報告書」記載要領</a:t>
          </a:r>
        </a:p>
        <a:p>
          <a:r>
            <a:rPr lang="en-US" altLang="ja-JP" sz="1100">
              <a:solidFill>
                <a:schemeClr val="dk1"/>
              </a:solidFill>
              <a:effectLst/>
              <a:latin typeface="+mn-lt"/>
              <a:ea typeface="+mn-ea"/>
              <a:cs typeface="+mn-cs"/>
            </a:rPr>
            <a:t> </a:t>
          </a:r>
          <a:endParaRPr lang="ja-JP" altLang="ja-JP" sz="1100">
            <a:solidFill>
              <a:schemeClr val="dk1"/>
            </a:solidFill>
            <a:effectLst/>
            <a:latin typeface="+mn-lt"/>
            <a:ea typeface="+mn-ea"/>
            <a:cs typeface="+mn-cs"/>
          </a:endParaRPr>
        </a:p>
        <a:p>
          <a:r>
            <a:rPr lang="ja-JP" altLang="en-US" sz="1100" b="1">
              <a:solidFill>
                <a:schemeClr val="dk1"/>
              </a:solidFill>
              <a:effectLst/>
              <a:latin typeface="+mn-lt"/>
              <a:ea typeface="+mn-ea"/>
              <a:cs typeface="+mn-cs"/>
            </a:rPr>
            <a:t>本報告書に記載いただいた企業情報（一部項目を除く）は、</a:t>
          </a:r>
          <a:r>
            <a:rPr lang="ja-JP" altLang="en-US" sz="1100" b="1">
              <a:solidFill>
                <a:schemeClr val="accent1"/>
              </a:solidFill>
              <a:effectLst/>
              <a:latin typeface="+mn-lt"/>
              <a:ea typeface="+mn-ea"/>
              <a:cs typeface="+mn-cs"/>
            </a:rPr>
            <a:t>若者雇用促進総合サイト</a:t>
          </a:r>
          <a:r>
            <a:rPr lang="ja-JP" altLang="en-US" b="1"/>
            <a:t>にて公表します。</a:t>
          </a:r>
          <a:r>
            <a:rPr lang="ja-JP" altLang="ja-JP" sz="1100">
              <a:solidFill>
                <a:schemeClr val="dk1"/>
              </a:solidFill>
              <a:effectLst/>
              <a:latin typeface="+mn-lt"/>
              <a:ea typeface="+mn-ea"/>
              <a:cs typeface="+mn-cs"/>
            </a:rPr>
            <a:t>企業情報報告書の記載に当たっては以下の注意書きを参考にしてください。</a:t>
          </a:r>
        </a:p>
        <a:p>
          <a:r>
            <a:rPr lang="en-US" altLang="ja-JP" sz="1100">
              <a:solidFill>
                <a:schemeClr val="dk1"/>
              </a:solidFill>
              <a:effectLst/>
              <a:latin typeface="+mn-lt"/>
              <a:ea typeface="+mn-ea"/>
              <a:cs typeface="+mn-cs"/>
            </a:rPr>
            <a:t> </a:t>
          </a:r>
        </a:p>
        <a:p>
          <a:r>
            <a:rPr lang="ja-JP" altLang="ja-JP" sz="1100">
              <a:solidFill>
                <a:schemeClr val="dk1"/>
              </a:solidFill>
              <a:effectLst/>
              <a:latin typeface="+mn-lt"/>
              <a:ea typeface="+mn-ea"/>
              <a:cs typeface="+mn-cs"/>
            </a:rPr>
            <a:t>１．</a:t>
          </a:r>
          <a:r>
            <a:rPr lang="ja-JP" altLang="ja-JP" sz="1100" u="sng">
              <a:solidFill>
                <a:schemeClr val="dk1"/>
              </a:solidFill>
              <a:effectLst/>
              <a:latin typeface="+mn-lt"/>
              <a:ea typeface="+mn-ea"/>
              <a:cs typeface="+mn-cs"/>
            </a:rPr>
            <a:t>セルの結合は行わないでください。セルの幅の変更もしないでください。</a:t>
          </a:r>
        </a:p>
        <a:p>
          <a:r>
            <a:rPr lang="ja-JP" altLang="ja-JP" sz="1100">
              <a:solidFill>
                <a:schemeClr val="dk1"/>
              </a:solidFill>
              <a:effectLst/>
              <a:latin typeface="+mn-lt"/>
              <a:ea typeface="+mn-ea"/>
              <a:cs typeface="+mn-cs"/>
            </a:rPr>
            <a:t>２．事業主の方は</a:t>
          </a:r>
          <a:r>
            <a:rPr lang="ja-JP" altLang="ja-JP" sz="1100" u="sng">
              <a:solidFill>
                <a:schemeClr val="dk1"/>
              </a:solidFill>
              <a:effectLst/>
              <a:latin typeface="+mn-lt"/>
              <a:ea typeface="+mn-ea"/>
              <a:cs typeface="+mn-cs"/>
            </a:rPr>
            <a:t>黄色部分の項目</a:t>
          </a:r>
          <a:r>
            <a:rPr lang="ja-JP" altLang="ja-JP" sz="1100">
              <a:solidFill>
                <a:schemeClr val="dk1"/>
              </a:solidFill>
              <a:effectLst/>
              <a:latin typeface="+mn-lt"/>
              <a:ea typeface="+mn-ea"/>
              <a:cs typeface="+mn-cs"/>
            </a:rPr>
            <a:t>について記載してください。</a:t>
          </a:r>
        </a:p>
        <a:p>
          <a:r>
            <a:rPr lang="ja-JP" altLang="ja-JP" sz="1100">
              <a:solidFill>
                <a:schemeClr val="dk1"/>
              </a:solidFill>
              <a:effectLst/>
              <a:latin typeface="+mn-lt"/>
              <a:ea typeface="+mn-ea"/>
              <a:cs typeface="+mn-cs"/>
            </a:rPr>
            <a:t>３．認定後の基準適合確認（年度更新）の際は、「認定申請日」を「更新日」に読み替えて記載してください。</a:t>
          </a:r>
        </a:p>
        <a:p>
          <a:r>
            <a:rPr lang="ja-JP" altLang="ja-JP" sz="1100">
              <a:solidFill>
                <a:schemeClr val="dk1"/>
              </a:solidFill>
              <a:effectLst/>
              <a:latin typeface="+mn-lt"/>
              <a:ea typeface="+mn-ea"/>
              <a:cs typeface="+mn-cs"/>
            </a:rPr>
            <a:t>４．各項目の記入に当たっては以下の注意書きを御確認ください。また、業種、職種、就業場所は業種コード、職種コード、就業場所コードにより記載してください。</a:t>
          </a:r>
        </a:p>
        <a:p>
          <a:r>
            <a:rPr lang="en-US" altLang="ja-JP" sz="1100">
              <a:solidFill>
                <a:schemeClr val="dk1"/>
              </a:solidFill>
              <a:effectLst/>
              <a:latin typeface="+mn-lt"/>
              <a:ea typeface="+mn-ea"/>
              <a:cs typeface="+mn-cs"/>
            </a:rPr>
            <a:t> </a:t>
          </a:r>
        </a:p>
        <a:p>
          <a:endParaRPr lang="ja-JP" altLang="ja-JP" sz="1100">
            <a:solidFill>
              <a:schemeClr val="dk1"/>
            </a:solidFill>
            <a:effectLst/>
            <a:latin typeface="+mn-lt"/>
            <a:ea typeface="+mn-ea"/>
            <a:cs typeface="+mn-cs"/>
          </a:endParaRPr>
        </a:p>
        <a:p>
          <a:r>
            <a:rPr lang="ja-JP" altLang="ja-JP" sz="1100" b="1">
              <a:solidFill>
                <a:schemeClr val="dk1"/>
              </a:solidFill>
              <a:effectLst/>
              <a:latin typeface="+mn-lt"/>
              <a:ea typeface="+mn-ea"/>
              <a:cs typeface="+mn-cs"/>
            </a:rPr>
            <a:t>①対象年度</a:t>
          </a:r>
        </a:p>
        <a:p>
          <a:r>
            <a:rPr lang="ja-JP" altLang="ja-JP" sz="1100">
              <a:solidFill>
                <a:schemeClr val="dk1"/>
              </a:solidFill>
              <a:effectLst/>
              <a:latin typeface="+mn-lt"/>
              <a:ea typeface="+mn-ea"/>
              <a:cs typeface="+mn-cs"/>
            </a:rPr>
            <a:t>原則としてデータを登録した日における事業年度を記載してください。</a:t>
          </a:r>
        </a:p>
        <a:p>
          <a:r>
            <a:rPr lang="en-US" altLang="ja-JP" sz="1100">
              <a:solidFill>
                <a:schemeClr val="dk1"/>
              </a:solidFill>
              <a:effectLst/>
              <a:latin typeface="+mn-lt"/>
              <a:ea typeface="+mn-ea"/>
              <a:cs typeface="+mn-cs"/>
            </a:rPr>
            <a:t> </a:t>
          </a:r>
          <a:endParaRPr lang="ja-JP" altLang="ja-JP" sz="1100">
            <a:solidFill>
              <a:schemeClr val="dk1"/>
            </a:solidFill>
            <a:effectLst/>
            <a:latin typeface="+mn-lt"/>
            <a:ea typeface="+mn-ea"/>
            <a:cs typeface="+mn-cs"/>
          </a:endParaRPr>
        </a:p>
        <a:p>
          <a:r>
            <a:rPr lang="ja-JP" altLang="ja-JP" sz="1100" b="1">
              <a:solidFill>
                <a:schemeClr val="dk1"/>
              </a:solidFill>
              <a:effectLst/>
              <a:latin typeface="+mn-lt"/>
              <a:ea typeface="+mn-ea"/>
              <a:cs typeface="+mn-cs"/>
            </a:rPr>
            <a:t>②従業員数</a:t>
          </a:r>
        </a:p>
        <a:p>
          <a:r>
            <a:rPr lang="ja-JP" altLang="ja-JP" sz="1100">
              <a:solidFill>
                <a:schemeClr val="dk1"/>
              </a:solidFill>
              <a:effectLst/>
              <a:latin typeface="+mn-lt"/>
              <a:ea typeface="+mn-ea"/>
              <a:cs typeface="+mn-cs"/>
            </a:rPr>
            <a:t>認定申請日時点における、常時雇用する労働者（正社員以外を含む。）の数を記載してください。</a:t>
          </a:r>
        </a:p>
        <a:p>
          <a:r>
            <a:rPr lang="en-US" altLang="ja-JP" sz="1100">
              <a:solidFill>
                <a:schemeClr val="dk1"/>
              </a:solidFill>
              <a:effectLst/>
              <a:latin typeface="+mn-lt"/>
              <a:ea typeface="+mn-ea"/>
              <a:cs typeface="+mn-cs"/>
            </a:rPr>
            <a:t> </a:t>
          </a:r>
          <a:endParaRPr lang="ja-JP" altLang="ja-JP" sz="1100">
            <a:solidFill>
              <a:schemeClr val="dk1"/>
            </a:solidFill>
            <a:effectLst/>
            <a:latin typeface="+mn-lt"/>
            <a:ea typeface="+mn-ea"/>
            <a:cs typeface="+mn-cs"/>
          </a:endParaRPr>
        </a:p>
        <a:p>
          <a:r>
            <a:rPr lang="ja-JP" altLang="ja-JP" sz="1100" b="1">
              <a:solidFill>
                <a:schemeClr val="dk1"/>
              </a:solidFill>
              <a:effectLst/>
              <a:latin typeface="+mn-lt"/>
              <a:ea typeface="+mn-ea"/>
              <a:cs typeface="+mn-cs"/>
            </a:rPr>
            <a:t>③企業区分</a:t>
          </a:r>
        </a:p>
        <a:p>
          <a:r>
            <a:rPr lang="ja-JP" altLang="en-US" sz="1100">
              <a:solidFill>
                <a:schemeClr val="dk1"/>
              </a:solidFill>
              <a:effectLst/>
              <a:latin typeface="+mn-lt"/>
              <a:ea typeface="+mn-ea"/>
              <a:cs typeface="+mn-cs"/>
            </a:rPr>
            <a:t>・</a:t>
          </a:r>
          <a:r>
            <a:rPr lang="ja-JP" altLang="ja-JP" sz="1100">
              <a:solidFill>
                <a:schemeClr val="dk1"/>
              </a:solidFill>
              <a:effectLst/>
              <a:latin typeface="+mn-lt"/>
              <a:ea typeface="+mn-ea"/>
              <a:cs typeface="+mn-cs"/>
            </a:rPr>
            <a:t>現在の認定等の取得状況について○を付けてください。</a:t>
          </a:r>
          <a:endParaRPr lang="en-US" altLang="ja-JP" sz="1100">
            <a:solidFill>
              <a:schemeClr val="dk1"/>
            </a:solidFill>
            <a:effectLst/>
            <a:latin typeface="+mn-lt"/>
            <a:ea typeface="+mn-ea"/>
            <a:cs typeface="+mn-cs"/>
          </a:endParaRPr>
        </a:p>
        <a:p>
          <a:r>
            <a:rPr lang="ja-JP" altLang="en-US" sz="1100">
              <a:solidFill>
                <a:schemeClr val="dk1"/>
              </a:solidFill>
              <a:effectLst/>
              <a:latin typeface="+mn-lt"/>
              <a:ea typeface="+mn-ea"/>
              <a:cs typeface="+mn-cs"/>
            </a:rPr>
            <a:t>・</a:t>
          </a:r>
          <a:r>
            <a:rPr lang="ja-JP" altLang="ja-JP" sz="1100">
              <a:solidFill>
                <a:schemeClr val="dk1"/>
              </a:solidFill>
              <a:effectLst/>
              <a:latin typeface="+mn-lt"/>
              <a:ea typeface="+mn-ea"/>
              <a:cs typeface="+mn-cs"/>
            </a:rPr>
            <a:t>えるぼし認定を取得している場合は、段階を選択してください。</a:t>
          </a:r>
          <a:endParaRPr lang="en-US" altLang="ja-JP" sz="1100">
            <a:solidFill>
              <a:schemeClr val="dk1"/>
            </a:solidFill>
            <a:effectLst/>
            <a:latin typeface="+mn-lt"/>
            <a:ea typeface="+mn-ea"/>
            <a:cs typeface="+mn-cs"/>
          </a:endParaRPr>
        </a:p>
        <a:p>
          <a:r>
            <a:rPr lang="ja-JP" altLang="en-US" sz="1100">
              <a:solidFill>
                <a:schemeClr val="dk1"/>
              </a:solidFill>
              <a:effectLst/>
              <a:latin typeface="+mn-lt"/>
              <a:ea typeface="+mn-ea"/>
              <a:cs typeface="+mn-cs"/>
            </a:rPr>
            <a:t>・</a:t>
          </a:r>
          <a:r>
            <a:rPr lang="ja-JP" altLang="ja-JP" sz="1100">
              <a:solidFill>
                <a:schemeClr val="dk1"/>
              </a:solidFill>
              <a:effectLst/>
              <a:latin typeface="+mn-lt"/>
              <a:ea typeface="+mn-ea"/>
              <a:cs typeface="+mn-cs"/>
            </a:rPr>
            <a:t>自治体の認定制度を取得している場合はコード一覧表を参照し、コードを入力してください。</a:t>
          </a:r>
        </a:p>
        <a:p>
          <a:r>
            <a:rPr lang="en-US" altLang="ja-JP" sz="1100">
              <a:solidFill>
                <a:schemeClr val="dk1"/>
              </a:solidFill>
              <a:effectLst/>
              <a:latin typeface="+mn-lt"/>
              <a:ea typeface="+mn-ea"/>
              <a:cs typeface="+mn-cs"/>
            </a:rPr>
            <a:t> </a:t>
          </a:r>
          <a:endParaRPr lang="ja-JP" altLang="ja-JP" sz="1100">
            <a:solidFill>
              <a:schemeClr val="dk1"/>
            </a:solidFill>
            <a:effectLst/>
            <a:latin typeface="+mn-lt"/>
            <a:ea typeface="+mn-ea"/>
            <a:cs typeface="+mn-cs"/>
          </a:endParaRPr>
        </a:p>
        <a:p>
          <a:r>
            <a:rPr lang="ja-JP" altLang="ja-JP" sz="1100" b="1">
              <a:solidFill>
                <a:schemeClr val="dk1"/>
              </a:solidFill>
              <a:effectLst/>
              <a:latin typeface="+mn-lt"/>
              <a:ea typeface="+mn-ea"/>
              <a:cs typeface="+mn-cs"/>
            </a:rPr>
            <a:t>④新卒者等の採用実績及び定着状況</a:t>
          </a:r>
        </a:p>
        <a:p>
          <a:r>
            <a:rPr lang="ja-JP" altLang="en-US" sz="1100">
              <a:solidFill>
                <a:schemeClr val="dk1"/>
              </a:solidFill>
              <a:effectLst/>
              <a:latin typeface="+mn-lt"/>
              <a:ea typeface="+mn-ea"/>
              <a:cs typeface="+mn-cs"/>
            </a:rPr>
            <a:t>・</a:t>
          </a:r>
          <a:r>
            <a:rPr lang="ja-JP" altLang="ja-JP" sz="1100">
              <a:solidFill>
                <a:schemeClr val="dk1"/>
              </a:solidFill>
              <a:effectLst/>
              <a:latin typeface="+mn-lt"/>
              <a:ea typeface="+mn-ea"/>
              <a:cs typeface="+mn-cs"/>
            </a:rPr>
            <a:t>採用者数は認定申請日の直近の３事業年度において正社員として採用した新卒者等（新卒者を対象とした採用枠で採用した者をいい、既卒者であって新卒者と同じ採用枠で採用した者等、新卒者と同等の処遇を行う者を指します。）の数及び当該採用した者のうち直近の３事業年度で離職した者の数を記載してください。</a:t>
          </a:r>
          <a:endParaRPr lang="en-US" altLang="ja-JP" sz="1100">
            <a:solidFill>
              <a:schemeClr val="dk1"/>
            </a:solidFill>
            <a:effectLst/>
            <a:latin typeface="+mn-lt"/>
            <a:ea typeface="+mn-ea"/>
            <a:cs typeface="+mn-cs"/>
          </a:endParaRPr>
        </a:p>
        <a:p>
          <a:r>
            <a:rPr lang="ja-JP" altLang="en-US" sz="1100">
              <a:solidFill>
                <a:schemeClr val="dk1"/>
              </a:solidFill>
              <a:effectLst/>
              <a:latin typeface="+mn-lt"/>
              <a:ea typeface="+mn-ea"/>
              <a:cs typeface="+mn-cs"/>
            </a:rPr>
            <a:t>・</a:t>
          </a:r>
          <a:r>
            <a:rPr lang="ja-JP" altLang="ja-JP" sz="1100">
              <a:solidFill>
                <a:schemeClr val="dk1"/>
              </a:solidFill>
              <a:effectLst/>
              <a:latin typeface="+mn-lt"/>
              <a:ea typeface="+mn-ea"/>
              <a:cs typeface="+mn-cs"/>
            </a:rPr>
            <a:t>正社員募集欄は正社員募集を行った場合「○」とし、募集を行わなかった場合は「－」としてください。</a:t>
          </a:r>
          <a:endParaRPr lang="en-US" altLang="ja-JP" sz="1100">
            <a:solidFill>
              <a:schemeClr val="dk1"/>
            </a:solidFill>
            <a:effectLst/>
            <a:latin typeface="+mn-lt"/>
            <a:ea typeface="+mn-ea"/>
            <a:cs typeface="+mn-cs"/>
          </a:endParaRPr>
        </a:p>
        <a:p>
          <a:r>
            <a:rPr lang="ja-JP" altLang="en-US" sz="1100">
              <a:solidFill>
                <a:schemeClr val="dk1"/>
              </a:solidFill>
              <a:effectLst/>
              <a:latin typeface="+mn-lt"/>
              <a:ea typeface="+mn-ea"/>
              <a:cs typeface="+mn-cs"/>
            </a:rPr>
            <a:t>・</a:t>
          </a:r>
          <a:r>
            <a:rPr lang="ja-JP" altLang="ja-JP" sz="1100">
              <a:solidFill>
                <a:schemeClr val="dk1"/>
              </a:solidFill>
              <a:effectLst/>
              <a:latin typeface="+mn-lt"/>
              <a:ea typeface="+mn-ea"/>
              <a:cs typeface="+mn-cs"/>
            </a:rPr>
            <a:t>各年度の離職者数については当該年度に採用した者について記載してください。（例えば平成</a:t>
          </a:r>
          <a:r>
            <a:rPr lang="en-US" altLang="ja-JP" sz="1100">
              <a:solidFill>
                <a:schemeClr val="dk1"/>
              </a:solidFill>
              <a:effectLst/>
              <a:latin typeface="+mn-lt"/>
              <a:ea typeface="+mn-ea"/>
              <a:cs typeface="+mn-cs"/>
            </a:rPr>
            <a:t>26</a:t>
          </a:r>
          <a:r>
            <a:rPr lang="ja-JP" altLang="ja-JP" sz="1100">
              <a:solidFill>
                <a:schemeClr val="dk1"/>
              </a:solidFill>
              <a:effectLst/>
              <a:latin typeface="+mn-lt"/>
              <a:ea typeface="+mn-ea"/>
              <a:cs typeface="+mn-cs"/>
            </a:rPr>
            <a:t>年度に採用された者が平成</a:t>
          </a:r>
          <a:r>
            <a:rPr lang="en-US" altLang="ja-JP" sz="1100">
              <a:solidFill>
                <a:schemeClr val="dk1"/>
              </a:solidFill>
              <a:effectLst/>
              <a:latin typeface="+mn-lt"/>
              <a:ea typeface="+mn-ea"/>
              <a:cs typeface="+mn-cs"/>
            </a:rPr>
            <a:t>28</a:t>
          </a:r>
          <a:r>
            <a:rPr lang="ja-JP" altLang="ja-JP" sz="1100">
              <a:solidFill>
                <a:schemeClr val="dk1"/>
              </a:solidFill>
              <a:effectLst/>
              <a:latin typeface="+mn-lt"/>
              <a:ea typeface="+mn-ea"/>
              <a:cs typeface="+mn-cs"/>
            </a:rPr>
            <a:t>年度に離職した場合、平成</a:t>
          </a:r>
          <a:r>
            <a:rPr lang="en-US" altLang="ja-JP" sz="1100">
              <a:solidFill>
                <a:schemeClr val="dk1"/>
              </a:solidFill>
              <a:effectLst/>
              <a:latin typeface="+mn-lt"/>
              <a:ea typeface="+mn-ea"/>
              <a:cs typeface="+mn-cs"/>
            </a:rPr>
            <a:t>26</a:t>
          </a:r>
          <a:r>
            <a:rPr lang="ja-JP" altLang="ja-JP" sz="1100">
              <a:solidFill>
                <a:schemeClr val="dk1"/>
              </a:solidFill>
              <a:effectLst/>
              <a:latin typeface="+mn-lt"/>
              <a:ea typeface="+mn-ea"/>
              <a:cs typeface="+mn-cs"/>
            </a:rPr>
            <a:t>年度の離職者数欄に記載してください。）</a:t>
          </a:r>
          <a:endParaRPr lang="en-US" altLang="ja-JP" sz="1100">
            <a:solidFill>
              <a:schemeClr val="dk1"/>
            </a:solidFill>
            <a:effectLst/>
            <a:latin typeface="+mn-lt"/>
            <a:ea typeface="+mn-ea"/>
            <a:cs typeface="+mn-cs"/>
          </a:endParaRPr>
        </a:p>
        <a:p>
          <a:r>
            <a:rPr lang="ja-JP" altLang="en-US" sz="1100">
              <a:solidFill>
                <a:schemeClr val="dk1"/>
              </a:solidFill>
              <a:effectLst/>
              <a:latin typeface="+mn-lt"/>
              <a:ea typeface="+mn-ea"/>
              <a:cs typeface="+mn-cs"/>
            </a:rPr>
            <a:t>・</a:t>
          </a:r>
          <a:r>
            <a:rPr lang="ja-JP" altLang="ja-JP" sz="1100">
              <a:solidFill>
                <a:schemeClr val="dk1"/>
              </a:solidFill>
              <a:effectLst/>
              <a:latin typeface="+mn-lt"/>
              <a:ea typeface="+mn-ea"/>
              <a:cs typeface="+mn-cs"/>
            </a:rPr>
            <a:t>採用者数の合計及び離職率は自動計算されるので記載しないでください。</a:t>
          </a:r>
        </a:p>
        <a:p>
          <a:r>
            <a:rPr lang="ja-JP" altLang="en-US" sz="1100">
              <a:solidFill>
                <a:schemeClr val="dk1"/>
              </a:solidFill>
              <a:effectLst/>
              <a:latin typeface="+mn-lt"/>
              <a:ea typeface="+mn-ea"/>
              <a:cs typeface="+mn-cs"/>
            </a:rPr>
            <a:t>・</a:t>
          </a:r>
          <a:r>
            <a:rPr lang="ja-JP" altLang="ja-JP" sz="1100">
              <a:solidFill>
                <a:schemeClr val="dk1"/>
              </a:solidFill>
              <a:effectLst/>
              <a:latin typeface="+mn-lt"/>
              <a:ea typeface="+mn-ea"/>
              <a:cs typeface="+mn-cs"/>
            </a:rPr>
            <a:t>採用者数の記載に当たっては、機械的に採用日の属する年度とするのではなく、一括採用を行っている場合等において、次年度新規採用者を一定期間前倒しして雇い入れた場合は、次年度の採用者数に含めることとしてください。</a:t>
          </a:r>
        </a:p>
        <a:p>
          <a:r>
            <a:rPr lang="en-US" altLang="ja-JP" sz="1100">
              <a:solidFill>
                <a:schemeClr val="dk1"/>
              </a:solidFill>
              <a:effectLst/>
              <a:latin typeface="+mn-lt"/>
              <a:ea typeface="+mn-ea"/>
              <a:cs typeface="+mn-cs"/>
            </a:rPr>
            <a:t> </a:t>
          </a:r>
          <a:endParaRPr lang="ja-JP" altLang="ja-JP" sz="1100">
            <a:solidFill>
              <a:schemeClr val="dk1"/>
            </a:solidFill>
            <a:effectLst/>
            <a:latin typeface="+mn-lt"/>
            <a:ea typeface="+mn-ea"/>
            <a:cs typeface="+mn-cs"/>
          </a:endParaRPr>
        </a:p>
        <a:p>
          <a:r>
            <a:rPr lang="ja-JP" altLang="ja-JP" sz="1100" b="1">
              <a:solidFill>
                <a:schemeClr val="dk1"/>
              </a:solidFill>
              <a:effectLst/>
              <a:latin typeface="+mn-lt"/>
              <a:ea typeface="+mn-ea"/>
              <a:cs typeface="+mn-cs"/>
            </a:rPr>
            <a:t>⑤新卒者等以外（</a:t>
          </a:r>
          <a:r>
            <a:rPr lang="en-US" altLang="ja-JP" sz="1100" b="1">
              <a:solidFill>
                <a:schemeClr val="dk1"/>
              </a:solidFill>
              <a:effectLst/>
              <a:latin typeface="+mn-lt"/>
              <a:ea typeface="+mn-ea"/>
              <a:cs typeface="+mn-cs"/>
            </a:rPr>
            <a:t>35</a:t>
          </a:r>
          <a:r>
            <a:rPr lang="ja-JP" altLang="ja-JP" sz="1100" b="1">
              <a:solidFill>
                <a:schemeClr val="dk1"/>
              </a:solidFill>
              <a:effectLst/>
              <a:latin typeface="+mn-lt"/>
              <a:ea typeface="+mn-ea"/>
              <a:cs typeface="+mn-cs"/>
            </a:rPr>
            <a:t>歳未満）の採用実績及び定着状況</a:t>
          </a:r>
        </a:p>
        <a:p>
          <a:r>
            <a:rPr lang="ja-JP" altLang="en-US" sz="1100">
              <a:solidFill>
                <a:schemeClr val="dk1"/>
              </a:solidFill>
              <a:effectLst/>
              <a:latin typeface="+mn-lt"/>
              <a:ea typeface="+mn-ea"/>
              <a:cs typeface="+mn-cs"/>
            </a:rPr>
            <a:t>・</a:t>
          </a:r>
          <a:r>
            <a:rPr lang="ja-JP" altLang="ja-JP" sz="1100">
              <a:solidFill>
                <a:schemeClr val="dk1"/>
              </a:solidFill>
              <a:effectLst/>
              <a:latin typeface="+mn-lt"/>
              <a:ea typeface="+mn-ea"/>
              <a:cs typeface="+mn-cs"/>
            </a:rPr>
            <a:t>採用者数は認定申請日の直近の３事業年度において正社員として採用した新卒者等以外の</a:t>
          </a:r>
          <a:r>
            <a:rPr lang="en-US" altLang="ja-JP" sz="1100">
              <a:solidFill>
                <a:schemeClr val="dk1"/>
              </a:solidFill>
              <a:effectLst/>
              <a:latin typeface="+mn-lt"/>
              <a:ea typeface="+mn-ea"/>
              <a:cs typeface="+mn-cs"/>
            </a:rPr>
            <a:t>35</a:t>
          </a:r>
          <a:r>
            <a:rPr lang="ja-JP" altLang="ja-JP" sz="1100">
              <a:solidFill>
                <a:schemeClr val="dk1"/>
              </a:solidFill>
              <a:effectLst/>
              <a:latin typeface="+mn-lt"/>
              <a:ea typeface="+mn-ea"/>
              <a:cs typeface="+mn-cs"/>
            </a:rPr>
            <a:t>歳未満の者の採用実績及び定着状況を記載してください。</a:t>
          </a:r>
          <a:endParaRPr lang="en-US" altLang="ja-JP" sz="1100">
            <a:solidFill>
              <a:schemeClr val="dk1"/>
            </a:solidFill>
            <a:effectLst/>
            <a:latin typeface="+mn-lt"/>
            <a:ea typeface="+mn-ea"/>
            <a:cs typeface="+mn-cs"/>
          </a:endParaRPr>
        </a:p>
        <a:p>
          <a:r>
            <a:rPr lang="ja-JP" altLang="en-US" sz="1100">
              <a:solidFill>
                <a:schemeClr val="dk1"/>
              </a:solidFill>
              <a:effectLst/>
              <a:latin typeface="+mn-lt"/>
              <a:ea typeface="+mn-ea"/>
              <a:cs typeface="+mn-cs"/>
            </a:rPr>
            <a:t>・</a:t>
          </a:r>
          <a:r>
            <a:rPr lang="ja-JP" altLang="ja-JP" sz="1100">
              <a:solidFill>
                <a:schemeClr val="dk1"/>
              </a:solidFill>
              <a:effectLst/>
              <a:latin typeface="+mn-lt"/>
              <a:ea typeface="+mn-ea"/>
              <a:cs typeface="+mn-cs"/>
            </a:rPr>
            <a:t>記載内容は④を参照してください。</a:t>
          </a:r>
        </a:p>
        <a:p>
          <a:r>
            <a:rPr lang="en-US" altLang="ja-JP" sz="1100">
              <a:solidFill>
                <a:schemeClr val="dk1"/>
              </a:solidFill>
              <a:effectLst/>
              <a:latin typeface="+mn-lt"/>
              <a:ea typeface="+mn-ea"/>
              <a:cs typeface="+mn-cs"/>
            </a:rPr>
            <a:t> </a:t>
          </a:r>
          <a:endParaRPr lang="ja-JP" altLang="ja-JP" sz="1100">
            <a:solidFill>
              <a:schemeClr val="dk1"/>
            </a:solidFill>
            <a:effectLst/>
            <a:latin typeface="+mn-lt"/>
            <a:ea typeface="+mn-ea"/>
            <a:cs typeface="+mn-cs"/>
          </a:endParaRPr>
        </a:p>
        <a:p>
          <a:r>
            <a:rPr lang="ja-JP" altLang="ja-JP" sz="1100" b="1">
              <a:solidFill>
                <a:schemeClr val="dk1"/>
              </a:solidFill>
              <a:effectLst/>
              <a:latin typeface="+mn-lt"/>
              <a:ea typeface="+mn-ea"/>
              <a:cs typeface="+mn-cs"/>
            </a:rPr>
            <a:t>⑥平均継続勤務年数</a:t>
          </a:r>
        </a:p>
        <a:p>
          <a:r>
            <a:rPr lang="ja-JP" altLang="en-US" sz="1100">
              <a:solidFill>
                <a:schemeClr val="dk1"/>
              </a:solidFill>
              <a:effectLst/>
              <a:latin typeface="+mn-lt"/>
              <a:ea typeface="+mn-ea"/>
              <a:cs typeface="+mn-cs"/>
            </a:rPr>
            <a:t>・</a:t>
          </a:r>
          <a:r>
            <a:rPr lang="ja-JP" altLang="ja-JP" sz="1100">
              <a:solidFill>
                <a:schemeClr val="dk1"/>
              </a:solidFill>
              <a:effectLst/>
              <a:latin typeface="+mn-lt"/>
              <a:ea typeface="+mn-ea"/>
              <a:cs typeface="+mn-cs"/>
            </a:rPr>
            <a:t>認定申請日時点の状況を記載してください。</a:t>
          </a:r>
          <a:endParaRPr lang="en-US" altLang="ja-JP" sz="1100">
            <a:solidFill>
              <a:schemeClr val="dk1"/>
            </a:solidFill>
            <a:effectLst/>
            <a:latin typeface="+mn-lt"/>
            <a:ea typeface="+mn-ea"/>
            <a:cs typeface="+mn-cs"/>
          </a:endParaRPr>
        </a:p>
        <a:p>
          <a:r>
            <a:rPr lang="ja-JP" altLang="en-US" sz="1100">
              <a:solidFill>
                <a:schemeClr val="dk1"/>
              </a:solidFill>
              <a:effectLst/>
              <a:latin typeface="+mn-lt"/>
              <a:ea typeface="+mn-ea"/>
              <a:cs typeface="+mn-cs"/>
            </a:rPr>
            <a:t>・</a:t>
          </a:r>
          <a:r>
            <a:rPr lang="ja-JP" altLang="ja-JP" sz="1100">
              <a:solidFill>
                <a:schemeClr val="dk1"/>
              </a:solidFill>
              <a:effectLst/>
              <a:latin typeface="+mn-lt"/>
              <a:ea typeface="+mn-ea"/>
              <a:cs typeface="+mn-cs"/>
            </a:rPr>
            <a:t>算出に当たっては、正社員について、労働者ごとのその企業への雇い入れからユースエール認定企業となった時点までに勤続した年数を合計した値を労働者数で除することとし、小数点第２位以下を切り捨てて記載してください。</a:t>
          </a:r>
        </a:p>
        <a:p>
          <a:r>
            <a:rPr lang="en-US" altLang="ja-JP" sz="1100">
              <a:solidFill>
                <a:schemeClr val="dk1"/>
              </a:solidFill>
              <a:effectLst/>
              <a:latin typeface="+mn-lt"/>
              <a:ea typeface="+mn-ea"/>
              <a:cs typeface="+mn-cs"/>
            </a:rPr>
            <a:t> </a:t>
          </a:r>
          <a:endParaRPr lang="ja-JP" altLang="ja-JP" sz="1100">
            <a:solidFill>
              <a:schemeClr val="dk1"/>
            </a:solidFill>
            <a:effectLst/>
            <a:latin typeface="+mn-lt"/>
            <a:ea typeface="+mn-ea"/>
            <a:cs typeface="+mn-cs"/>
          </a:endParaRPr>
        </a:p>
        <a:p>
          <a:r>
            <a:rPr lang="ja-JP" altLang="ja-JP" sz="1100" b="1">
              <a:solidFill>
                <a:schemeClr val="dk1"/>
              </a:solidFill>
              <a:effectLst/>
              <a:latin typeface="+mn-lt"/>
              <a:ea typeface="+mn-ea"/>
              <a:cs typeface="+mn-cs"/>
            </a:rPr>
            <a:t>⑦平均年齢</a:t>
          </a:r>
        </a:p>
        <a:p>
          <a:r>
            <a:rPr lang="ja-JP" altLang="ja-JP" sz="1100">
              <a:solidFill>
                <a:schemeClr val="dk1"/>
              </a:solidFill>
              <a:effectLst/>
              <a:latin typeface="+mn-lt"/>
              <a:ea typeface="+mn-ea"/>
              <a:cs typeface="+mn-cs"/>
            </a:rPr>
            <a:t>認定申請日時点の状況を記載することとし、小数点第２位以下を切り捨てて記載してください。</a:t>
          </a:r>
        </a:p>
        <a:p>
          <a:r>
            <a:rPr lang="en-US" altLang="ja-JP" sz="1100">
              <a:solidFill>
                <a:schemeClr val="dk1"/>
              </a:solidFill>
              <a:effectLst/>
              <a:latin typeface="+mn-lt"/>
              <a:ea typeface="+mn-ea"/>
              <a:cs typeface="+mn-cs"/>
            </a:rPr>
            <a:t> </a:t>
          </a:r>
          <a:endParaRPr lang="ja-JP" altLang="ja-JP" sz="1100">
            <a:solidFill>
              <a:schemeClr val="dk1"/>
            </a:solidFill>
            <a:effectLst/>
            <a:latin typeface="+mn-lt"/>
            <a:ea typeface="+mn-ea"/>
            <a:cs typeface="+mn-cs"/>
          </a:endParaRPr>
        </a:p>
        <a:p>
          <a:r>
            <a:rPr lang="ja-JP" altLang="ja-JP" sz="1100" b="1">
              <a:solidFill>
                <a:schemeClr val="dk1"/>
              </a:solidFill>
              <a:effectLst/>
              <a:latin typeface="+mn-lt"/>
              <a:ea typeface="+mn-ea"/>
              <a:cs typeface="+mn-cs"/>
            </a:rPr>
            <a:t>⑧所定外労働時間実績</a:t>
          </a:r>
        </a:p>
        <a:p>
          <a:r>
            <a:rPr lang="ja-JP" altLang="en-US" sz="1100">
              <a:solidFill>
                <a:schemeClr val="dk1"/>
              </a:solidFill>
              <a:effectLst/>
              <a:latin typeface="+mn-lt"/>
              <a:ea typeface="+mn-ea"/>
              <a:cs typeface="+mn-cs"/>
            </a:rPr>
            <a:t>・</a:t>
          </a:r>
          <a:r>
            <a:rPr lang="ja-JP" altLang="ja-JP" sz="1100">
              <a:solidFill>
                <a:schemeClr val="dk1"/>
              </a:solidFill>
              <a:effectLst/>
              <a:latin typeface="+mn-lt"/>
              <a:ea typeface="+mn-ea"/>
              <a:cs typeface="+mn-cs"/>
            </a:rPr>
            <a:t>認定申請を行った事業主については、基準適合事業主認定申請書の４（２）③又は認定状況報告書４③に記載の実績を記載してください。</a:t>
          </a:r>
        </a:p>
        <a:p>
          <a:r>
            <a:rPr lang="ja-JP" altLang="en-US" sz="1100">
              <a:solidFill>
                <a:schemeClr val="dk1"/>
              </a:solidFill>
              <a:effectLst/>
              <a:latin typeface="+mn-lt"/>
              <a:ea typeface="+mn-ea"/>
              <a:cs typeface="+mn-cs"/>
            </a:rPr>
            <a:t>・</a:t>
          </a:r>
          <a:r>
            <a:rPr lang="ja-JP" altLang="ja-JP" sz="1100">
              <a:solidFill>
                <a:schemeClr val="dk1"/>
              </a:solidFill>
              <a:effectLst/>
              <a:latin typeface="+mn-lt"/>
              <a:ea typeface="+mn-ea"/>
              <a:cs typeface="+mn-cs"/>
            </a:rPr>
            <a:t>認定申請日の直近の事業年度末日と賃金締切日が異なる場合、直近の事業年度の属する賃金算定期間の賃金締切日から遡って１年間で月平均所定外労働時間を算定することも可能です。この場合、直近の事業年度末日の属する賃金算定期間の賃金締切日から遡った１年間の各月の賃金算定期間の初日に在籍している正社員の延べ人数で除して算出してください。</a:t>
          </a:r>
        </a:p>
        <a:p>
          <a:r>
            <a:rPr lang="en-US" altLang="ja-JP" sz="1100">
              <a:solidFill>
                <a:schemeClr val="dk1"/>
              </a:solidFill>
              <a:effectLst/>
              <a:latin typeface="+mn-lt"/>
              <a:ea typeface="+mn-ea"/>
              <a:cs typeface="+mn-cs"/>
            </a:rPr>
            <a:t> </a:t>
          </a:r>
          <a:endParaRPr lang="ja-JP" altLang="ja-JP" sz="1100">
            <a:solidFill>
              <a:schemeClr val="dk1"/>
            </a:solidFill>
            <a:effectLst/>
            <a:latin typeface="+mn-lt"/>
            <a:ea typeface="+mn-ea"/>
            <a:cs typeface="+mn-cs"/>
          </a:endParaRPr>
        </a:p>
        <a:p>
          <a:r>
            <a:rPr lang="ja-JP" altLang="ja-JP" sz="1100" b="1">
              <a:solidFill>
                <a:schemeClr val="dk1"/>
              </a:solidFill>
              <a:effectLst/>
              <a:latin typeface="+mn-lt"/>
              <a:ea typeface="+mn-ea"/>
              <a:cs typeface="+mn-cs"/>
            </a:rPr>
            <a:t>⑨有給休暇取得状況</a:t>
          </a:r>
        </a:p>
        <a:p>
          <a:r>
            <a:rPr lang="ja-JP" altLang="en-US" sz="1100">
              <a:solidFill>
                <a:schemeClr val="dk1"/>
              </a:solidFill>
              <a:effectLst/>
              <a:latin typeface="+mn-lt"/>
              <a:ea typeface="+mn-ea"/>
              <a:cs typeface="+mn-cs"/>
            </a:rPr>
            <a:t>・</a:t>
          </a:r>
          <a:r>
            <a:rPr lang="ja-JP" altLang="ja-JP" sz="1100">
              <a:solidFill>
                <a:schemeClr val="dk1"/>
              </a:solidFill>
              <a:effectLst/>
              <a:latin typeface="+mn-lt"/>
              <a:ea typeface="+mn-ea"/>
              <a:cs typeface="+mn-cs"/>
            </a:rPr>
            <a:t>認定申請を行った事業主については、基準適合事業主認定申請書の４（２）④又は認定状況報告書４④に記載の実績を記載してください。但し、当該申請書に年平均取得率の実績を記載している場合は「有給休暇取得率（※）」に記載するとともに平均取得日数も併せて記載してください。</a:t>
          </a:r>
        </a:p>
        <a:p>
          <a:r>
            <a:rPr lang="ja-JP" altLang="en-US" sz="1100">
              <a:solidFill>
                <a:schemeClr val="dk1"/>
              </a:solidFill>
              <a:effectLst/>
              <a:latin typeface="+mn-lt"/>
              <a:ea typeface="+mn-ea"/>
              <a:cs typeface="+mn-cs"/>
            </a:rPr>
            <a:t>・</a:t>
          </a:r>
          <a:r>
            <a:rPr lang="ja-JP" altLang="ja-JP" sz="1100">
              <a:solidFill>
                <a:schemeClr val="dk1"/>
              </a:solidFill>
              <a:effectLst/>
              <a:latin typeface="+mn-lt"/>
              <a:ea typeface="+mn-ea"/>
              <a:cs typeface="+mn-cs"/>
            </a:rPr>
            <a:t>有給休暇取得状況の認定基準について「有給休暇取得率」の実績により満たしている場合、備考欄に「有給休暇取得率○％」と記載してください。</a:t>
          </a:r>
        </a:p>
        <a:p>
          <a:r>
            <a:rPr lang="ja-JP" altLang="en-US" sz="1100">
              <a:solidFill>
                <a:schemeClr val="dk1"/>
              </a:solidFill>
              <a:effectLst/>
              <a:latin typeface="+mn-lt"/>
              <a:ea typeface="+mn-ea"/>
              <a:cs typeface="+mn-cs"/>
            </a:rPr>
            <a:t>・</a:t>
          </a:r>
          <a:r>
            <a:rPr lang="ja-JP" altLang="ja-JP" sz="1100">
              <a:solidFill>
                <a:schemeClr val="dk1"/>
              </a:solidFill>
              <a:effectLst/>
              <a:latin typeface="+mn-lt"/>
              <a:ea typeface="+mn-ea"/>
              <a:cs typeface="+mn-cs"/>
            </a:rPr>
            <a:t>認定申請日の直近の事業年度末日と賃金締切日が異なる場合、直近の事業年度の属する賃金算定期間の賃金締切日から遡って１年間で有給休暇取得実績を算定することも可能です。</a:t>
          </a:r>
        </a:p>
        <a:p>
          <a:r>
            <a:rPr lang="en-US" altLang="ja-JP" sz="1100">
              <a:solidFill>
                <a:schemeClr val="dk1"/>
              </a:solidFill>
              <a:effectLst/>
              <a:latin typeface="+mn-lt"/>
              <a:ea typeface="+mn-ea"/>
              <a:cs typeface="+mn-cs"/>
            </a:rPr>
            <a:t> </a:t>
          </a:r>
          <a:endParaRPr lang="ja-JP" altLang="ja-JP" sz="1100">
            <a:solidFill>
              <a:schemeClr val="dk1"/>
            </a:solidFill>
            <a:effectLst/>
            <a:latin typeface="+mn-lt"/>
            <a:ea typeface="+mn-ea"/>
            <a:cs typeface="+mn-cs"/>
          </a:endParaRPr>
        </a:p>
        <a:p>
          <a:r>
            <a:rPr lang="ja-JP" altLang="ja-JP" sz="1100" b="1">
              <a:solidFill>
                <a:schemeClr val="dk1"/>
              </a:solidFill>
              <a:effectLst/>
              <a:latin typeface="+mn-lt"/>
              <a:ea typeface="+mn-ea"/>
              <a:cs typeface="+mn-cs"/>
            </a:rPr>
            <a:t>⑩育児休業取得状況</a:t>
          </a:r>
        </a:p>
        <a:p>
          <a:r>
            <a:rPr lang="ja-JP" altLang="en-US" sz="1100">
              <a:solidFill>
                <a:schemeClr val="dk1"/>
              </a:solidFill>
              <a:effectLst/>
              <a:latin typeface="+mn-lt"/>
              <a:ea typeface="+mn-ea"/>
              <a:cs typeface="+mn-cs"/>
            </a:rPr>
            <a:t>・</a:t>
          </a:r>
          <a:r>
            <a:rPr lang="ja-JP" altLang="ja-JP" sz="1100">
              <a:solidFill>
                <a:schemeClr val="dk1"/>
              </a:solidFill>
              <a:effectLst/>
              <a:latin typeface="+mn-lt"/>
              <a:ea typeface="+mn-ea"/>
              <a:cs typeface="+mn-cs"/>
            </a:rPr>
            <a:t>認定申請日の「直近の事業年度」及び「直近の３事業年度」における、男女別の育児休業取得対象者数及び取得者数を記載してください。</a:t>
          </a:r>
        </a:p>
        <a:p>
          <a:r>
            <a:rPr lang="ja-JP" altLang="en-US" sz="1100">
              <a:solidFill>
                <a:schemeClr val="dk1"/>
              </a:solidFill>
              <a:effectLst/>
              <a:latin typeface="+mn-lt"/>
              <a:ea typeface="+mn-ea"/>
              <a:cs typeface="+mn-cs"/>
            </a:rPr>
            <a:t>・</a:t>
          </a:r>
          <a:r>
            <a:rPr lang="ja-JP" altLang="ja-JP" sz="1100">
              <a:solidFill>
                <a:schemeClr val="dk1"/>
              </a:solidFill>
              <a:effectLst/>
              <a:latin typeface="+mn-lt"/>
              <a:ea typeface="+mn-ea"/>
              <a:cs typeface="+mn-cs"/>
            </a:rPr>
            <a:t>認定申請日の直近の事業年度末日と賃金締切日が異なる場合、直近の事業年度の属する賃金算定期間の賃金締切日から遡って１年間及び３年間で育児休業取得実績を算定することも可能です。</a:t>
          </a:r>
        </a:p>
        <a:p>
          <a:r>
            <a:rPr lang="ja-JP" altLang="ja-JP" sz="1100">
              <a:solidFill>
                <a:schemeClr val="dk1"/>
              </a:solidFill>
              <a:effectLst/>
              <a:latin typeface="+mn-lt"/>
              <a:ea typeface="+mn-ea"/>
              <a:cs typeface="+mn-cs"/>
            </a:rPr>
            <a:t>・男性は、男性労働者（正社員以外を含む。）のうち、「直近の事業年度」及び「直近３事業年度」において配偶者が出産した者の数及び当該年度の育児休業取得者数。</a:t>
          </a:r>
        </a:p>
        <a:p>
          <a:r>
            <a:rPr lang="ja-JP" altLang="ja-JP" sz="1100">
              <a:solidFill>
                <a:schemeClr val="dk1"/>
              </a:solidFill>
              <a:effectLst/>
              <a:latin typeface="+mn-lt"/>
              <a:ea typeface="+mn-ea"/>
              <a:cs typeface="+mn-cs"/>
            </a:rPr>
            <a:t>・女性は、女性労働者（正社員以外を含む。）のうち、「直近の事業年度」及び「直近３事業年度」において出産した者の数及び育児休業取得者数。</a:t>
          </a:r>
        </a:p>
        <a:p>
          <a:r>
            <a:rPr lang="ja-JP" altLang="ja-JP" sz="1100">
              <a:solidFill>
                <a:schemeClr val="dk1"/>
              </a:solidFill>
              <a:effectLst/>
              <a:latin typeface="+mn-lt"/>
              <a:ea typeface="+mn-ea"/>
              <a:cs typeface="+mn-cs"/>
            </a:rPr>
            <a:t>・就業規則等に定められた育児休業制度の導入状況を「育児休業制度の有無」欄に御記載ください。</a:t>
          </a:r>
        </a:p>
        <a:p>
          <a:r>
            <a:rPr lang="ja-JP" altLang="ja-JP" sz="1100">
              <a:solidFill>
                <a:schemeClr val="dk1"/>
              </a:solidFill>
              <a:effectLst/>
              <a:latin typeface="+mn-lt"/>
              <a:ea typeface="+mn-ea"/>
              <a:cs typeface="+mn-cs"/>
            </a:rPr>
            <a:t>　　　　</a:t>
          </a:r>
        </a:p>
        <a:p>
          <a:r>
            <a:rPr lang="ja-JP" altLang="ja-JP" sz="1100" b="1">
              <a:solidFill>
                <a:schemeClr val="dk1"/>
              </a:solidFill>
              <a:effectLst/>
              <a:latin typeface="+mn-lt"/>
              <a:ea typeface="+mn-ea"/>
              <a:cs typeface="+mn-cs"/>
            </a:rPr>
            <a:t>⑪役員女性割合</a:t>
          </a:r>
        </a:p>
        <a:p>
          <a:r>
            <a:rPr lang="ja-JP" altLang="en-US" sz="1100">
              <a:solidFill>
                <a:schemeClr val="dk1"/>
              </a:solidFill>
              <a:effectLst/>
              <a:latin typeface="+mn-lt"/>
              <a:ea typeface="+mn-ea"/>
              <a:cs typeface="+mn-cs"/>
            </a:rPr>
            <a:t>・</a:t>
          </a:r>
          <a:r>
            <a:rPr lang="ja-JP" altLang="ja-JP" sz="1100">
              <a:solidFill>
                <a:schemeClr val="dk1"/>
              </a:solidFill>
              <a:effectLst/>
              <a:latin typeface="+mn-lt"/>
              <a:ea typeface="+mn-ea"/>
              <a:cs typeface="+mn-cs"/>
            </a:rPr>
            <a:t>認定申請日時点における、常時雇用する労働者（正社員以外を含む。）の状況を記載することとし、小数点第２位以下を切り捨てて記載してください。</a:t>
          </a:r>
          <a:endParaRPr lang="en-US" altLang="ja-JP" sz="1100">
            <a:solidFill>
              <a:schemeClr val="dk1"/>
            </a:solidFill>
            <a:effectLst/>
            <a:latin typeface="+mn-lt"/>
            <a:ea typeface="+mn-ea"/>
            <a:cs typeface="+mn-cs"/>
          </a:endParaRPr>
        </a:p>
        <a:p>
          <a:r>
            <a:rPr lang="ja-JP" altLang="en-US" sz="1100">
              <a:solidFill>
                <a:schemeClr val="dk1"/>
              </a:solidFill>
              <a:effectLst/>
              <a:latin typeface="+mn-lt"/>
              <a:ea typeface="+mn-ea"/>
              <a:cs typeface="+mn-cs"/>
            </a:rPr>
            <a:t>・</a:t>
          </a:r>
          <a:r>
            <a:rPr lang="ja-JP" altLang="ja-JP" sz="1100">
              <a:solidFill>
                <a:schemeClr val="dk1"/>
              </a:solidFill>
              <a:effectLst/>
              <a:latin typeface="+mn-lt"/>
              <a:ea typeface="+mn-ea"/>
              <a:cs typeface="+mn-cs"/>
            </a:rPr>
            <a:t>女性役員がいない場合は「０％」と記載してください。</a:t>
          </a:r>
          <a:endParaRPr lang="en-US" altLang="ja-JP" sz="1100">
            <a:solidFill>
              <a:schemeClr val="dk1"/>
            </a:solidFill>
            <a:effectLst/>
            <a:latin typeface="+mn-lt"/>
            <a:ea typeface="+mn-ea"/>
            <a:cs typeface="+mn-cs"/>
          </a:endParaRPr>
        </a:p>
        <a:p>
          <a:r>
            <a:rPr lang="ja-JP" altLang="en-US" sz="1100">
              <a:solidFill>
                <a:schemeClr val="dk1"/>
              </a:solidFill>
              <a:effectLst/>
              <a:latin typeface="+mn-lt"/>
              <a:ea typeface="+mn-ea"/>
              <a:cs typeface="+mn-cs"/>
            </a:rPr>
            <a:t>・</a:t>
          </a:r>
          <a:r>
            <a:rPr lang="ja-JP" altLang="ja-JP" sz="1100">
              <a:solidFill>
                <a:schemeClr val="dk1"/>
              </a:solidFill>
              <a:effectLst/>
              <a:latin typeface="+mn-lt"/>
              <a:ea typeface="+mn-ea"/>
              <a:cs typeface="+mn-cs"/>
            </a:rPr>
            <a:t>役員とは会社法上の役員並びにその職務の内容及び責任の程度が役員に相当する者を指します。</a:t>
          </a:r>
        </a:p>
        <a:p>
          <a:r>
            <a:rPr lang="en-US" altLang="ja-JP" sz="1100">
              <a:solidFill>
                <a:schemeClr val="dk1"/>
              </a:solidFill>
              <a:effectLst/>
              <a:latin typeface="+mn-lt"/>
              <a:ea typeface="+mn-ea"/>
              <a:cs typeface="+mn-cs"/>
            </a:rPr>
            <a:t> </a:t>
          </a:r>
          <a:endParaRPr lang="ja-JP" altLang="ja-JP" sz="1100">
            <a:solidFill>
              <a:schemeClr val="dk1"/>
            </a:solidFill>
            <a:effectLst/>
            <a:latin typeface="+mn-lt"/>
            <a:ea typeface="+mn-ea"/>
            <a:cs typeface="+mn-cs"/>
          </a:endParaRPr>
        </a:p>
        <a:p>
          <a:r>
            <a:rPr lang="ja-JP" altLang="ja-JP" sz="1100" b="1">
              <a:solidFill>
                <a:schemeClr val="dk1"/>
              </a:solidFill>
              <a:effectLst/>
              <a:latin typeface="+mn-lt"/>
              <a:ea typeface="+mn-ea"/>
              <a:cs typeface="+mn-cs"/>
            </a:rPr>
            <a:t>⑫管理職女性割合</a:t>
          </a:r>
        </a:p>
        <a:p>
          <a:r>
            <a:rPr lang="ja-JP" altLang="en-US" sz="1100">
              <a:solidFill>
                <a:schemeClr val="dk1"/>
              </a:solidFill>
              <a:effectLst/>
              <a:latin typeface="+mn-lt"/>
              <a:ea typeface="+mn-ea"/>
              <a:cs typeface="+mn-cs"/>
            </a:rPr>
            <a:t>・</a:t>
          </a:r>
          <a:r>
            <a:rPr lang="ja-JP" altLang="ja-JP" sz="1100">
              <a:solidFill>
                <a:schemeClr val="dk1"/>
              </a:solidFill>
              <a:effectLst/>
              <a:latin typeface="+mn-lt"/>
              <a:ea typeface="+mn-ea"/>
              <a:cs typeface="+mn-cs"/>
            </a:rPr>
            <a:t>認定申請日時点における、常時雇用する労働者（正社員以外を含む。）の状況を記載することとし、小数点第２位以下を切り捨てて記載してください。</a:t>
          </a:r>
          <a:endParaRPr lang="en-US" altLang="ja-JP" sz="1100">
            <a:solidFill>
              <a:schemeClr val="dk1"/>
            </a:solidFill>
            <a:effectLst/>
            <a:latin typeface="+mn-lt"/>
            <a:ea typeface="+mn-ea"/>
            <a:cs typeface="+mn-cs"/>
          </a:endParaRPr>
        </a:p>
        <a:p>
          <a:r>
            <a:rPr lang="ja-JP" altLang="en-US" sz="1100">
              <a:solidFill>
                <a:schemeClr val="dk1"/>
              </a:solidFill>
              <a:effectLst/>
              <a:latin typeface="+mn-lt"/>
              <a:ea typeface="+mn-ea"/>
              <a:cs typeface="+mn-cs"/>
            </a:rPr>
            <a:t>・</a:t>
          </a:r>
          <a:r>
            <a:rPr lang="ja-JP" altLang="ja-JP" sz="1100">
              <a:solidFill>
                <a:schemeClr val="dk1"/>
              </a:solidFill>
              <a:effectLst/>
              <a:latin typeface="+mn-lt"/>
              <a:ea typeface="+mn-ea"/>
              <a:cs typeface="+mn-cs"/>
            </a:rPr>
            <a:t>女性管理職がいない場合は「０％」と記載してください。</a:t>
          </a:r>
          <a:endParaRPr lang="en-US" altLang="ja-JP" sz="1100">
            <a:solidFill>
              <a:schemeClr val="dk1"/>
            </a:solidFill>
            <a:effectLst/>
            <a:latin typeface="+mn-lt"/>
            <a:ea typeface="+mn-ea"/>
            <a:cs typeface="+mn-cs"/>
          </a:endParaRPr>
        </a:p>
        <a:p>
          <a:r>
            <a:rPr lang="ja-JP" altLang="en-US" sz="1100">
              <a:solidFill>
                <a:schemeClr val="dk1"/>
              </a:solidFill>
              <a:effectLst/>
              <a:latin typeface="+mn-lt"/>
              <a:ea typeface="+mn-ea"/>
              <a:cs typeface="+mn-cs"/>
            </a:rPr>
            <a:t>・</a:t>
          </a:r>
          <a:r>
            <a:rPr lang="ja-JP" altLang="ja-JP" sz="1100">
              <a:solidFill>
                <a:schemeClr val="dk1"/>
              </a:solidFill>
              <a:effectLst/>
              <a:latin typeface="+mn-lt"/>
              <a:ea typeface="+mn-ea"/>
              <a:cs typeface="+mn-cs"/>
            </a:rPr>
            <a:t>管理職とは原則としていわゆる課長級以上の者（雇用形態に関わらず管理職に該当する者）が該当します。</a:t>
          </a:r>
        </a:p>
        <a:p>
          <a:r>
            <a:rPr lang="en-US" altLang="ja-JP" sz="1100">
              <a:solidFill>
                <a:schemeClr val="dk1"/>
              </a:solidFill>
              <a:effectLst/>
              <a:latin typeface="+mn-lt"/>
              <a:ea typeface="+mn-ea"/>
              <a:cs typeface="+mn-cs"/>
            </a:rPr>
            <a:t> </a:t>
          </a:r>
          <a:endParaRPr lang="ja-JP" altLang="ja-JP" sz="1100">
            <a:solidFill>
              <a:schemeClr val="dk1"/>
            </a:solidFill>
            <a:effectLst/>
            <a:latin typeface="+mn-lt"/>
            <a:ea typeface="+mn-ea"/>
            <a:cs typeface="+mn-cs"/>
          </a:endParaRPr>
        </a:p>
        <a:p>
          <a:r>
            <a:rPr lang="ja-JP" altLang="ja-JP" sz="1100" b="1">
              <a:solidFill>
                <a:schemeClr val="dk1"/>
              </a:solidFill>
              <a:effectLst/>
              <a:latin typeface="+mn-lt"/>
              <a:ea typeface="+mn-ea"/>
              <a:cs typeface="+mn-cs"/>
            </a:rPr>
            <a:t>⑬研修制度の内容</a:t>
          </a:r>
        </a:p>
        <a:p>
          <a:r>
            <a:rPr lang="ja-JP" altLang="en-US" sz="1100">
              <a:solidFill>
                <a:schemeClr val="dk1"/>
              </a:solidFill>
              <a:effectLst/>
              <a:latin typeface="+mn-lt"/>
              <a:ea typeface="+mn-ea"/>
              <a:cs typeface="+mn-cs"/>
            </a:rPr>
            <a:t>・</a:t>
          </a:r>
          <a:r>
            <a:rPr lang="ja-JP" altLang="ja-JP" sz="1100">
              <a:solidFill>
                <a:schemeClr val="dk1"/>
              </a:solidFill>
              <a:effectLst/>
              <a:latin typeface="+mn-lt"/>
              <a:ea typeface="+mn-ea"/>
              <a:cs typeface="+mn-cs"/>
            </a:rPr>
            <a:t>研修制度の有無を選択してください。</a:t>
          </a:r>
          <a:endParaRPr lang="en-US" altLang="ja-JP" sz="1100">
            <a:solidFill>
              <a:schemeClr val="dk1"/>
            </a:solidFill>
            <a:effectLst/>
            <a:latin typeface="+mn-lt"/>
            <a:ea typeface="+mn-ea"/>
            <a:cs typeface="+mn-cs"/>
          </a:endParaRPr>
        </a:p>
        <a:p>
          <a:r>
            <a:rPr lang="ja-JP" altLang="en-US" sz="1100">
              <a:solidFill>
                <a:schemeClr val="dk1"/>
              </a:solidFill>
              <a:effectLst/>
              <a:latin typeface="+mn-lt"/>
              <a:ea typeface="+mn-ea"/>
              <a:cs typeface="+mn-cs"/>
            </a:rPr>
            <a:t>・</a:t>
          </a:r>
          <a:r>
            <a:rPr lang="ja-JP" altLang="ja-JP" sz="1100">
              <a:solidFill>
                <a:schemeClr val="dk1"/>
              </a:solidFill>
              <a:effectLst/>
              <a:latin typeface="+mn-lt"/>
              <a:ea typeface="+mn-ea"/>
              <a:cs typeface="+mn-cs"/>
            </a:rPr>
            <a:t>「有」とした場合、実施する研修の具体的な内容、対象者について</a:t>
          </a:r>
          <a:r>
            <a:rPr lang="en-US" altLang="ja-JP" sz="1100">
              <a:solidFill>
                <a:schemeClr val="dk1"/>
              </a:solidFill>
              <a:effectLst/>
              <a:latin typeface="+mn-lt"/>
              <a:ea typeface="+mn-ea"/>
              <a:cs typeface="+mn-cs"/>
            </a:rPr>
            <a:t>200</a:t>
          </a:r>
          <a:r>
            <a:rPr lang="ja-JP" altLang="ja-JP" sz="1100">
              <a:solidFill>
                <a:schemeClr val="dk1"/>
              </a:solidFill>
              <a:effectLst/>
              <a:latin typeface="+mn-lt"/>
              <a:ea typeface="+mn-ea"/>
              <a:cs typeface="+mn-cs"/>
            </a:rPr>
            <a:t>文字以内で記載してください。</a:t>
          </a:r>
        </a:p>
        <a:p>
          <a:r>
            <a:rPr lang="en-US" altLang="ja-JP" sz="1100">
              <a:solidFill>
                <a:schemeClr val="dk1"/>
              </a:solidFill>
              <a:effectLst/>
              <a:latin typeface="+mn-lt"/>
              <a:ea typeface="+mn-ea"/>
              <a:cs typeface="+mn-cs"/>
            </a:rPr>
            <a:t> </a:t>
          </a:r>
          <a:endParaRPr lang="ja-JP" altLang="ja-JP" sz="1100">
            <a:solidFill>
              <a:schemeClr val="dk1"/>
            </a:solidFill>
            <a:effectLst/>
            <a:latin typeface="+mn-lt"/>
            <a:ea typeface="+mn-ea"/>
            <a:cs typeface="+mn-cs"/>
          </a:endParaRPr>
        </a:p>
        <a:p>
          <a:r>
            <a:rPr lang="ja-JP" altLang="ja-JP" sz="1100" b="1">
              <a:solidFill>
                <a:schemeClr val="dk1"/>
              </a:solidFill>
              <a:effectLst/>
              <a:latin typeface="+mn-lt"/>
              <a:ea typeface="+mn-ea"/>
              <a:cs typeface="+mn-cs"/>
            </a:rPr>
            <a:t>⑭自己啓発支援制度の内容</a:t>
          </a:r>
        </a:p>
        <a:p>
          <a:r>
            <a:rPr lang="ja-JP" altLang="en-US" sz="1100">
              <a:solidFill>
                <a:schemeClr val="dk1"/>
              </a:solidFill>
              <a:effectLst/>
              <a:latin typeface="+mn-lt"/>
              <a:ea typeface="+mn-ea"/>
              <a:cs typeface="+mn-cs"/>
            </a:rPr>
            <a:t>・</a:t>
          </a:r>
          <a:r>
            <a:rPr lang="ja-JP" altLang="ja-JP" sz="1100">
              <a:solidFill>
                <a:schemeClr val="dk1"/>
              </a:solidFill>
              <a:effectLst/>
              <a:latin typeface="+mn-lt"/>
              <a:ea typeface="+mn-ea"/>
              <a:cs typeface="+mn-cs"/>
            </a:rPr>
            <a:t>自己啓発支援制度の有無を選択してください。</a:t>
          </a:r>
          <a:endParaRPr lang="en-US" altLang="ja-JP" sz="1100">
            <a:solidFill>
              <a:schemeClr val="dk1"/>
            </a:solidFill>
            <a:effectLst/>
            <a:latin typeface="+mn-lt"/>
            <a:ea typeface="+mn-ea"/>
            <a:cs typeface="+mn-cs"/>
          </a:endParaRPr>
        </a:p>
        <a:p>
          <a:r>
            <a:rPr lang="ja-JP" altLang="en-US" sz="1100">
              <a:solidFill>
                <a:schemeClr val="dk1"/>
              </a:solidFill>
              <a:effectLst/>
              <a:latin typeface="+mn-lt"/>
              <a:ea typeface="+mn-ea"/>
              <a:cs typeface="+mn-cs"/>
            </a:rPr>
            <a:t>・</a:t>
          </a:r>
          <a:r>
            <a:rPr lang="ja-JP" altLang="ja-JP" sz="1100">
              <a:solidFill>
                <a:schemeClr val="dk1"/>
              </a:solidFill>
              <a:effectLst/>
              <a:latin typeface="+mn-lt"/>
              <a:ea typeface="+mn-ea"/>
              <a:cs typeface="+mn-cs"/>
            </a:rPr>
            <a:t>「有」とした場合、実施内容を</a:t>
          </a:r>
          <a:r>
            <a:rPr lang="en-US" altLang="ja-JP" sz="1100">
              <a:solidFill>
                <a:schemeClr val="dk1"/>
              </a:solidFill>
              <a:effectLst/>
              <a:latin typeface="+mn-lt"/>
              <a:ea typeface="+mn-ea"/>
              <a:cs typeface="+mn-cs"/>
            </a:rPr>
            <a:t>50</a:t>
          </a:r>
          <a:r>
            <a:rPr lang="ja-JP" altLang="ja-JP" sz="1100">
              <a:solidFill>
                <a:schemeClr val="dk1"/>
              </a:solidFill>
              <a:effectLst/>
              <a:latin typeface="+mn-lt"/>
              <a:ea typeface="+mn-ea"/>
              <a:cs typeface="+mn-cs"/>
            </a:rPr>
            <a:t>文字以内で記載してください。</a:t>
          </a:r>
          <a:endParaRPr lang="en-US" altLang="ja-JP" sz="1100">
            <a:solidFill>
              <a:schemeClr val="dk1"/>
            </a:solidFill>
            <a:effectLst/>
            <a:latin typeface="+mn-lt"/>
            <a:ea typeface="+mn-ea"/>
            <a:cs typeface="+mn-cs"/>
          </a:endParaRPr>
        </a:p>
        <a:p>
          <a:r>
            <a:rPr lang="ja-JP" altLang="en-US" sz="1100">
              <a:solidFill>
                <a:schemeClr val="dk1"/>
              </a:solidFill>
              <a:effectLst/>
              <a:latin typeface="+mn-lt"/>
              <a:ea typeface="+mn-ea"/>
              <a:cs typeface="+mn-cs"/>
            </a:rPr>
            <a:t>・</a:t>
          </a:r>
          <a:r>
            <a:rPr lang="ja-JP" altLang="ja-JP" sz="1100">
              <a:solidFill>
                <a:schemeClr val="dk1"/>
              </a:solidFill>
              <a:effectLst/>
              <a:latin typeface="+mn-lt"/>
              <a:ea typeface="+mn-ea"/>
              <a:cs typeface="+mn-cs"/>
            </a:rPr>
            <a:t>教育訓練休暇制度、教育訓練短時間勤務制度がある場合はその情報を含めて記載してください。</a:t>
          </a:r>
        </a:p>
        <a:p>
          <a:r>
            <a:rPr lang="en-US" altLang="ja-JP" sz="1100">
              <a:solidFill>
                <a:schemeClr val="dk1"/>
              </a:solidFill>
              <a:effectLst/>
              <a:latin typeface="+mn-lt"/>
              <a:ea typeface="+mn-ea"/>
              <a:cs typeface="+mn-cs"/>
            </a:rPr>
            <a:t> </a:t>
          </a:r>
          <a:endParaRPr lang="ja-JP" altLang="ja-JP" sz="1100">
            <a:solidFill>
              <a:schemeClr val="dk1"/>
            </a:solidFill>
            <a:effectLst/>
            <a:latin typeface="+mn-lt"/>
            <a:ea typeface="+mn-ea"/>
            <a:cs typeface="+mn-cs"/>
          </a:endParaRPr>
        </a:p>
        <a:p>
          <a:r>
            <a:rPr lang="ja-JP" altLang="ja-JP" sz="1100" b="1">
              <a:solidFill>
                <a:schemeClr val="dk1"/>
              </a:solidFill>
              <a:effectLst/>
              <a:latin typeface="+mn-lt"/>
              <a:ea typeface="+mn-ea"/>
              <a:cs typeface="+mn-cs"/>
            </a:rPr>
            <a:t>⑮メンター制度の有無</a:t>
          </a:r>
        </a:p>
        <a:p>
          <a:r>
            <a:rPr lang="ja-JP" altLang="ja-JP" sz="1100">
              <a:solidFill>
                <a:schemeClr val="dk1"/>
              </a:solidFill>
              <a:effectLst/>
              <a:latin typeface="+mn-lt"/>
              <a:ea typeface="+mn-ea"/>
              <a:cs typeface="+mn-cs"/>
            </a:rPr>
            <a:t>新たに雇い入れた新卒者等に対するメンター制度の有無を選択してください。</a:t>
          </a:r>
        </a:p>
        <a:p>
          <a:r>
            <a:rPr lang="en-US" altLang="ja-JP" sz="1100">
              <a:solidFill>
                <a:schemeClr val="dk1"/>
              </a:solidFill>
              <a:effectLst/>
              <a:latin typeface="+mn-lt"/>
              <a:ea typeface="+mn-ea"/>
              <a:cs typeface="+mn-cs"/>
            </a:rPr>
            <a:t> </a:t>
          </a:r>
          <a:endParaRPr lang="ja-JP" altLang="ja-JP" sz="1100">
            <a:solidFill>
              <a:schemeClr val="dk1"/>
            </a:solidFill>
            <a:effectLst/>
            <a:latin typeface="+mn-lt"/>
            <a:ea typeface="+mn-ea"/>
            <a:cs typeface="+mn-cs"/>
          </a:endParaRPr>
        </a:p>
        <a:p>
          <a:r>
            <a:rPr lang="ja-JP" altLang="ja-JP" sz="1100" b="1">
              <a:solidFill>
                <a:schemeClr val="dk1"/>
              </a:solidFill>
              <a:effectLst/>
              <a:latin typeface="+mn-lt"/>
              <a:ea typeface="+mn-ea"/>
              <a:cs typeface="+mn-cs"/>
            </a:rPr>
            <a:t>⑯キャリアコンサルティング制度の内容</a:t>
          </a:r>
        </a:p>
        <a:p>
          <a:r>
            <a:rPr lang="ja-JP" altLang="en-US" sz="1100">
              <a:solidFill>
                <a:schemeClr val="dk1"/>
              </a:solidFill>
              <a:effectLst/>
              <a:latin typeface="+mn-lt"/>
              <a:ea typeface="+mn-ea"/>
              <a:cs typeface="+mn-cs"/>
            </a:rPr>
            <a:t>・</a:t>
          </a:r>
          <a:r>
            <a:rPr lang="ja-JP" altLang="ja-JP" sz="1100">
              <a:solidFill>
                <a:schemeClr val="dk1"/>
              </a:solidFill>
              <a:effectLst/>
              <a:latin typeface="+mn-lt"/>
              <a:ea typeface="+mn-ea"/>
              <a:cs typeface="+mn-cs"/>
            </a:rPr>
            <a:t>キャリアコンサルティング制度の有無を選択してください。</a:t>
          </a:r>
          <a:endParaRPr lang="en-US" altLang="ja-JP" sz="1100">
            <a:solidFill>
              <a:schemeClr val="dk1"/>
            </a:solidFill>
            <a:effectLst/>
            <a:latin typeface="+mn-lt"/>
            <a:ea typeface="+mn-ea"/>
            <a:cs typeface="+mn-cs"/>
          </a:endParaRPr>
        </a:p>
        <a:p>
          <a:r>
            <a:rPr lang="ja-JP" altLang="en-US" sz="1100">
              <a:solidFill>
                <a:schemeClr val="dk1"/>
              </a:solidFill>
              <a:effectLst/>
              <a:latin typeface="+mn-lt"/>
              <a:ea typeface="+mn-ea"/>
              <a:cs typeface="+mn-cs"/>
            </a:rPr>
            <a:t>・</a:t>
          </a:r>
          <a:r>
            <a:rPr lang="ja-JP" altLang="ja-JP" sz="1100">
              <a:solidFill>
                <a:schemeClr val="dk1"/>
              </a:solidFill>
              <a:effectLst/>
              <a:latin typeface="+mn-lt"/>
              <a:ea typeface="+mn-ea"/>
              <a:cs typeface="+mn-cs"/>
            </a:rPr>
            <a:t>「有」とした場合、実施内容を</a:t>
          </a:r>
          <a:r>
            <a:rPr lang="en-US" altLang="ja-JP" sz="1100">
              <a:solidFill>
                <a:schemeClr val="dk1"/>
              </a:solidFill>
              <a:effectLst/>
              <a:latin typeface="+mn-lt"/>
              <a:ea typeface="+mn-ea"/>
              <a:cs typeface="+mn-cs"/>
            </a:rPr>
            <a:t>50</a:t>
          </a:r>
          <a:r>
            <a:rPr lang="ja-JP" altLang="ja-JP" sz="1100">
              <a:solidFill>
                <a:schemeClr val="dk1"/>
              </a:solidFill>
              <a:effectLst/>
              <a:latin typeface="+mn-lt"/>
              <a:ea typeface="+mn-ea"/>
              <a:cs typeface="+mn-cs"/>
            </a:rPr>
            <a:t>文字以内で記載してください。</a:t>
          </a:r>
          <a:endParaRPr lang="en-US" altLang="ja-JP" sz="1100">
            <a:solidFill>
              <a:schemeClr val="dk1"/>
            </a:solidFill>
            <a:effectLst/>
            <a:latin typeface="+mn-lt"/>
            <a:ea typeface="+mn-ea"/>
            <a:cs typeface="+mn-cs"/>
          </a:endParaRPr>
        </a:p>
        <a:p>
          <a:r>
            <a:rPr lang="ja-JP" altLang="en-US" sz="1100">
              <a:solidFill>
                <a:schemeClr val="dk1"/>
              </a:solidFill>
              <a:effectLst/>
              <a:latin typeface="+mn-lt"/>
              <a:ea typeface="+mn-ea"/>
              <a:cs typeface="+mn-cs"/>
            </a:rPr>
            <a:t>・</a:t>
          </a:r>
          <a:r>
            <a:rPr lang="ja-JP" altLang="ja-JP" sz="1100">
              <a:solidFill>
                <a:schemeClr val="dk1"/>
              </a:solidFill>
              <a:effectLst/>
              <a:latin typeface="+mn-lt"/>
              <a:ea typeface="+mn-ea"/>
              <a:cs typeface="+mn-cs"/>
            </a:rPr>
            <a:t>キャリアコンサルティングを実施する者が企業に雇用されているかどうか及び資格の有無は問いませんが、企業内の仕組みとして実施されている必要があります。</a:t>
          </a:r>
        </a:p>
        <a:p>
          <a:r>
            <a:rPr lang="ja-JP" altLang="en-US" sz="1100">
              <a:solidFill>
                <a:schemeClr val="dk1"/>
              </a:solidFill>
              <a:effectLst/>
              <a:latin typeface="+mn-lt"/>
              <a:ea typeface="+mn-ea"/>
              <a:cs typeface="+mn-cs"/>
            </a:rPr>
            <a:t>・</a:t>
          </a:r>
          <a:r>
            <a:rPr lang="ja-JP" altLang="ja-JP" sz="1100">
              <a:solidFill>
                <a:schemeClr val="dk1"/>
              </a:solidFill>
              <a:effectLst/>
              <a:latin typeface="+mn-lt"/>
              <a:ea typeface="+mn-ea"/>
              <a:cs typeface="+mn-cs"/>
            </a:rPr>
            <a:t>労働者のキャリア形成における気づきを支援するため、年齢、就業年数、役職等の節目において定期的にキャリアコンサルティングを受ける機会を設定する仕組み（セルフキャリアドック）がある場合は、その内容についても記載してください。</a:t>
          </a:r>
        </a:p>
        <a:p>
          <a:r>
            <a:rPr lang="en-US" altLang="ja-JP" sz="1100">
              <a:solidFill>
                <a:schemeClr val="dk1"/>
              </a:solidFill>
              <a:effectLst/>
              <a:latin typeface="+mn-lt"/>
              <a:ea typeface="+mn-ea"/>
              <a:cs typeface="+mn-cs"/>
            </a:rPr>
            <a:t> </a:t>
          </a:r>
          <a:endParaRPr lang="ja-JP" altLang="ja-JP" sz="1100">
            <a:solidFill>
              <a:schemeClr val="dk1"/>
            </a:solidFill>
            <a:effectLst/>
            <a:latin typeface="+mn-lt"/>
            <a:ea typeface="+mn-ea"/>
            <a:cs typeface="+mn-cs"/>
          </a:endParaRPr>
        </a:p>
        <a:p>
          <a:r>
            <a:rPr lang="ja-JP" altLang="ja-JP" sz="1100" b="1">
              <a:solidFill>
                <a:schemeClr val="dk1"/>
              </a:solidFill>
              <a:effectLst/>
              <a:latin typeface="+mn-lt"/>
              <a:ea typeface="+mn-ea"/>
              <a:cs typeface="+mn-cs"/>
            </a:rPr>
            <a:t>⑰社内検定等の制度の内容</a:t>
          </a:r>
        </a:p>
        <a:p>
          <a:r>
            <a:rPr lang="ja-JP" altLang="en-US" sz="1100">
              <a:solidFill>
                <a:schemeClr val="dk1"/>
              </a:solidFill>
              <a:effectLst/>
              <a:latin typeface="+mn-lt"/>
              <a:ea typeface="+mn-ea"/>
              <a:cs typeface="+mn-cs"/>
            </a:rPr>
            <a:t>・</a:t>
          </a:r>
          <a:r>
            <a:rPr lang="ja-JP" altLang="ja-JP" sz="1100">
              <a:solidFill>
                <a:schemeClr val="dk1"/>
              </a:solidFill>
              <a:effectLst/>
              <a:latin typeface="+mn-lt"/>
              <a:ea typeface="+mn-ea"/>
              <a:cs typeface="+mn-cs"/>
            </a:rPr>
            <a:t>社内検定制度の有無を選択してください。</a:t>
          </a:r>
          <a:endParaRPr lang="en-US" altLang="ja-JP" sz="1100">
            <a:solidFill>
              <a:schemeClr val="dk1"/>
            </a:solidFill>
            <a:effectLst/>
            <a:latin typeface="+mn-lt"/>
            <a:ea typeface="+mn-ea"/>
            <a:cs typeface="+mn-cs"/>
          </a:endParaRPr>
        </a:p>
        <a:p>
          <a:r>
            <a:rPr lang="ja-JP" altLang="en-US" sz="1100">
              <a:solidFill>
                <a:schemeClr val="dk1"/>
              </a:solidFill>
              <a:effectLst/>
              <a:latin typeface="+mn-lt"/>
              <a:ea typeface="+mn-ea"/>
              <a:cs typeface="+mn-cs"/>
            </a:rPr>
            <a:t>・</a:t>
          </a:r>
          <a:r>
            <a:rPr lang="ja-JP" altLang="ja-JP" sz="1100">
              <a:solidFill>
                <a:schemeClr val="dk1"/>
              </a:solidFill>
              <a:effectLst/>
              <a:latin typeface="+mn-lt"/>
              <a:ea typeface="+mn-ea"/>
              <a:cs typeface="+mn-cs"/>
            </a:rPr>
            <a:t>「有」とした場合、実施内容を</a:t>
          </a:r>
          <a:r>
            <a:rPr lang="en-US" altLang="ja-JP" sz="1100">
              <a:solidFill>
                <a:schemeClr val="dk1"/>
              </a:solidFill>
              <a:effectLst/>
              <a:latin typeface="+mn-lt"/>
              <a:ea typeface="+mn-ea"/>
              <a:cs typeface="+mn-cs"/>
            </a:rPr>
            <a:t>50</a:t>
          </a:r>
          <a:r>
            <a:rPr lang="ja-JP" altLang="ja-JP" sz="1100">
              <a:solidFill>
                <a:schemeClr val="dk1"/>
              </a:solidFill>
              <a:effectLst/>
              <a:latin typeface="+mn-lt"/>
              <a:ea typeface="+mn-ea"/>
              <a:cs typeface="+mn-cs"/>
            </a:rPr>
            <a:t>文字以内で記載してください。</a:t>
          </a:r>
          <a:endParaRPr lang="en-US" altLang="ja-JP" sz="1100">
            <a:solidFill>
              <a:schemeClr val="dk1"/>
            </a:solidFill>
            <a:effectLst/>
            <a:latin typeface="+mn-lt"/>
            <a:ea typeface="+mn-ea"/>
            <a:cs typeface="+mn-cs"/>
          </a:endParaRPr>
        </a:p>
        <a:p>
          <a:r>
            <a:rPr lang="ja-JP" altLang="en-US" sz="1100">
              <a:solidFill>
                <a:schemeClr val="dk1"/>
              </a:solidFill>
              <a:effectLst/>
              <a:latin typeface="+mn-lt"/>
              <a:ea typeface="+mn-ea"/>
              <a:cs typeface="+mn-cs"/>
            </a:rPr>
            <a:t>・</a:t>
          </a:r>
          <a:r>
            <a:rPr lang="ja-JP" altLang="ja-JP" sz="1100">
              <a:solidFill>
                <a:schemeClr val="dk1"/>
              </a:solidFill>
              <a:effectLst/>
              <a:latin typeface="+mn-lt"/>
              <a:ea typeface="+mn-ea"/>
              <a:cs typeface="+mn-cs"/>
            </a:rPr>
            <a:t>事業主が実施する社内検定制度の他、業界団体が実施する検定を活用する場合も、その内容を記載してください。</a:t>
          </a:r>
        </a:p>
        <a:p>
          <a:r>
            <a:rPr lang="en-US" altLang="ja-JP" sz="1100">
              <a:solidFill>
                <a:schemeClr val="dk1"/>
              </a:solidFill>
              <a:effectLst/>
              <a:latin typeface="+mn-lt"/>
              <a:ea typeface="+mn-ea"/>
              <a:cs typeface="+mn-cs"/>
            </a:rPr>
            <a:t> </a:t>
          </a:r>
          <a:endParaRPr lang="ja-JP" altLang="ja-JP" sz="1100">
            <a:solidFill>
              <a:schemeClr val="dk1"/>
            </a:solidFill>
            <a:effectLst/>
            <a:latin typeface="+mn-lt"/>
            <a:ea typeface="+mn-ea"/>
            <a:cs typeface="+mn-cs"/>
          </a:endParaRPr>
        </a:p>
        <a:p>
          <a:r>
            <a:rPr lang="ja-JP" altLang="ja-JP" sz="1100" b="1">
              <a:solidFill>
                <a:schemeClr val="dk1"/>
              </a:solidFill>
              <a:effectLst/>
              <a:latin typeface="+mn-lt"/>
              <a:ea typeface="+mn-ea"/>
              <a:cs typeface="+mn-cs"/>
            </a:rPr>
            <a:t>⑱社長や先輩からのメッセージ</a:t>
          </a:r>
        </a:p>
        <a:p>
          <a:r>
            <a:rPr lang="ja-JP" altLang="ja-JP" sz="1100">
              <a:solidFill>
                <a:schemeClr val="dk1"/>
              </a:solidFill>
              <a:effectLst/>
              <a:latin typeface="+mn-lt"/>
              <a:ea typeface="+mn-ea"/>
              <a:cs typeface="+mn-cs"/>
            </a:rPr>
            <a:t>新卒者等に対して企業から伝えたいメッセージをそれぞれ</a:t>
          </a:r>
          <a:r>
            <a:rPr lang="en-US" altLang="ja-JP" sz="1100">
              <a:solidFill>
                <a:schemeClr val="dk1"/>
              </a:solidFill>
              <a:effectLst/>
              <a:latin typeface="+mn-lt"/>
              <a:ea typeface="+mn-ea"/>
              <a:cs typeface="+mn-cs"/>
            </a:rPr>
            <a:t>300</a:t>
          </a:r>
          <a:r>
            <a:rPr lang="ja-JP" altLang="ja-JP" sz="1100">
              <a:solidFill>
                <a:schemeClr val="dk1"/>
              </a:solidFill>
              <a:effectLst/>
              <a:latin typeface="+mn-lt"/>
              <a:ea typeface="+mn-ea"/>
              <a:cs typeface="+mn-cs"/>
            </a:rPr>
            <a:t>文字以内で記載してください。</a:t>
          </a:r>
        </a:p>
        <a:p>
          <a:r>
            <a:rPr lang="en-US" altLang="ja-JP" sz="1100">
              <a:solidFill>
                <a:schemeClr val="dk1"/>
              </a:solidFill>
              <a:effectLst/>
              <a:latin typeface="+mn-lt"/>
              <a:ea typeface="+mn-ea"/>
              <a:cs typeface="+mn-cs"/>
            </a:rPr>
            <a:t> </a:t>
          </a:r>
          <a:endParaRPr lang="ja-JP" altLang="ja-JP" sz="1100">
            <a:solidFill>
              <a:schemeClr val="dk1"/>
            </a:solidFill>
            <a:effectLst/>
            <a:latin typeface="+mn-lt"/>
            <a:ea typeface="+mn-ea"/>
            <a:cs typeface="+mn-cs"/>
          </a:endParaRPr>
        </a:p>
        <a:p>
          <a:r>
            <a:rPr lang="ja-JP" altLang="ja-JP" sz="1100" b="1">
              <a:solidFill>
                <a:schemeClr val="dk1"/>
              </a:solidFill>
              <a:effectLst/>
              <a:latin typeface="+mn-lt"/>
              <a:ea typeface="+mn-ea"/>
              <a:cs typeface="+mn-cs"/>
            </a:rPr>
            <a:t>⑲求める人物像・選考基準</a:t>
          </a:r>
        </a:p>
        <a:p>
          <a:r>
            <a:rPr lang="ja-JP" altLang="ja-JP" sz="1100">
              <a:solidFill>
                <a:schemeClr val="dk1"/>
              </a:solidFill>
              <a:effectLst/>
              <a:latin typeface="+mn-lt"/>
              <a:ea typeface="+mn-ea"/>
              <a:cs typeface="+mn-cs"/>
            </a:rPr>
            <a:t>求人又は募集する業務の遂行に必要となる能力や適性を</a:t>
          </a:r>
          <a:r>
            <a:rPr lang="en-US" altLang="ja-JP" sz="1100">
              <a:solidFill>
                <a:schemeClr val="dk1"/>
              </a:solidFill>
              <a:effectLst/>
              <a:latin typeface="+mn-lt"/>
              <a:ea typeface="+mn-ea"/>
              <a:cs typeface="+mn-cs"/>
            </a:rPr>
            <a:t>200</a:t>
          </a:r>
          <a:r>
            <a:rPr lang="ja-JP" altLang="ja-JP" sz="1100">
              <a:solidFill>
                <a:schemeClr val="dk1"/>
              </a:solidFill>
              <a:effectLst/>
              <a:latin typeface="+mn-lt"/>
              <a:ea typeface="+mn-ea"/>
              <a:cs typeface="+mn-cs"/>
            </a:rPr>
            <a:t>文字以内で記載してください。</a:t>
          </a:r>
        </a:p>
        <a:p>
          <a:r>
            <a:rPr lang="en-US" altLang="ja-JP" sz="1100">
              <a:solidFill>
                <a:schemeClr val="dk1"/>
              </a:solidFill>
              <a:effectLst/>
              <a:latin typeface="+mn-lt"/>
              <a:ea typeface="+mn-ea"/>
              <a:cs typeface="+mn-cs"/>
            </a:rPr>
            <a:t> </a:t>
          </a:r>
          <a:endParaRPr lang="ja-JP" altLang="ja-JP" sz="1100">
            <a:solidFill>
              <a:schemeClr val="dk1"/>
            </a:solidFill>
            <a:effectLst/>
            <a:latin typeface="+mn-lt"/>
            <a:ea typeface="+mn-ea"/>
            <a:cs typeface="+mn-cs"/>
          </a:endParaRPr>
        </a:p>
        <a:p>
          <a:r>
            <a:rPr lang="ja-JP" altLang="ja-JP" sz="1100" b="1">
              <a:solidFill>
                <a:schemeClr val="dk1"/>
              </a:solidFill>
              <a:effectLst/>
              <a:latin typeface="+mn-lt"/>
              <a:ea typeface="+mn-ea"/>
              <a:cs typeface="+mn-cs"/>
            </a:rPr>
            <a:t>⑳福利厚生制度</a:t>
          </a:r>
        </a:p>
        <a:p>
          <a:r>
            <a:rPr lang="ja-JP" altLang="ja-JP" sz="1100">
              <a:solidFill>
                <a:schemeClr val="dk1"/>
              </a:solidFill>
              <a:effectLst/>
              <a:latin typeface="+mn-lt"/>
              <a:ea typeface="+mn-ea"/>
              <a:cs typeface="+mn-cs"/>
            </a:rPr>
            <a:t>企業の福利厚生制度について</a:t>
          </a:r>
          <a:r>
            <a:rPr lang="en-US" altLang="ja-JP" sz="1100">
              <a:solidFill>
                <a:schemeClr val="dk1"/>
              </a:solidFill>
              <a:effectLst/>
              <a:latin typeface="+mn-lt"/>
              <a:ea typeface="+mn-ea"/>
              <a:cs typeface="+mn-cs"/>
            </a:rPr>
            <a:t>100</a:t>
          </a:r>
          <a:r>
            <a:rPr lang="ja-JP" altLang="ja-JP" sz="1100">
              <a:solidFill>
                <a:schemeClr val="dk1"/>
              </a:solidFill>
              <a:effectLst/>
              <a:latin typeface="+mn-lt"/>
              <a:ea typeface="+mn-ea"/>
              <a:cs typeface="+mn-cs"/>
            </a:rPr>
            <a:t>文字以内で記載してください。</a:t>
          </a:r>
        </a:p>
        <a:p>
          <a:r>
            <a:rPr lang="en-US" altLang="ja-JP" sz="1100">
              <a:solidFill>
                <a:schemeClr val="dk1"/>
              </a:solidFill>
              <a:effectLst/>
              <a:latin typeface="+mn-lt"/>
              <a:ea typeface="+mn-ea"/>
              <a:cs typeface="+mn-cs"/>
            </a:rPr>
            <a:t> </a:t>
          </a:r>
          <a:endParaRPr lang="ja-JP" altLang="ja-JP" sz="1100">
            <a:solidFill>
              <a:schemeClr val="dk1"/>
            </a:solidFill>
            <a:effectLst/>
            <a:latin typeface="+mn-lt"/>
            <a:ea typeface="+mn-ea"/>
            <a:cs typeface="+mn-cs"/>
          </a:endParaRPr>
        </a:p>
        <a:p>
          <a:r>
            <a:rPr lang="ja-JP" altLang="ja-JP" sz="1100" b="1">
              <a:solidFill>
                <a:schemeClr val="dk1"/>
              </a:solidFill>
              <a:effectLst/>
              <a:latin typeface="+mn-lt"/>
              <a:ea typeface="+mn-ea"/>
              <a:cs typeface="+mn-cs"/>
            </a:rPr>
            <a:t>㉑インターンシップの内容</a:t>
          </a:r>
        </a:p>
        <a:p>
          <a:r>
            <a:rPr lang="ja-JP" altLang="en-US" sz="1100">
              <a:solidFill>
                <a:schemeClr val="dk1"/>
              </a:solidFill>
              <a:effectLst/>
              <a:latin typeface="+mn-lt"/>
              <a:ea typeface="+mn-ea"/>
              <a:cs typeface="+mn-cs"/>
            </a:rPr>
            <a:t>・</a:t>
          </a:r>
          <a:r>
            <a:rPr lang="ja-JP" altLang="ja-JP" sz="1100">
              <a:solidFill>
                <a:schemeClr val="dk1"/>
              </a:solidFill>
              <a:effectLst/>
              <a:latin typeface="+mn-lt"/>
              <a:ea typeface="+mn-ea"/>
              <a:cs typeface="+mn-cs"/>
            </a:rPr>
            <a:t>インターンシップの受入について、可・否のいずれかを選択してください。</a:t>
          </a:r>
          <a:endParaRPr lang="en-US" altLang="ja-JP" sz="1100">
            <a:solidFill>
              <a:schemeClr val="dk1"/>
            </a:solidFill>
            <a:effectLst/>
            <a:latin typeface="+mn-lt"/>
            <a:ea typeface="+mn-ea"/>
            <a:cs typeface="+mn-cs"/>
          </a:endParaRPr>
        </a:p>
        <a:p>
          <a:r>
            <a:rPr lang="ja-JP" altLang="en-US" sz="1100">
              <a:solidFill>
                <a:schemeClr val="dk1"/>
              </a:solidFill>
              <a:effectLst/>
              <a:latin typeface="+mn-lt"/>
              <a:ea typeface="+mn-ea"/>
              <a:cs typeface="+mn-cs"/>
            </a:rPr>
            <a:t>・</a:t>
          </a:r>
          <a:r>
            <a:rPr lang="ja-JP" altLang="ja-JP" sz="1100">
              <a:solidFill>
                <a:schemeClr val="dk1"/>
              </a:solidFill>
              <a:effectLst/>
              <a:latin typeface="+mn-lt"/>
              <a:ea typeface="+mn-ea"/>
              <a:cs typeface="+mn-cs"/>
            </a:rPr>
            <a:t>「可」とした場合、受入可能時期、人数及び実施内容を</a:t>
          </a:r>
          <a:r>
            <a:rPr lang="en-US" altLang="ja-JP" sz="1100">
              <a:solidFill>
                <a:schemeClr val="dk1"/>
              </a:solidFill>
              <a:effectLst/>
              <a:latin typeface="+mn-lt"/>
              <a:ea typeface="+mn-ea"/>
              <a:cs typeface="+mn-cs"/>
            </a:rPr>
            <a:t>50</a:t>
          </a:r>
          <a:r>
            <a:rPr lang="ja-JP" altLang="ja-JP" sz="1100">
              <a:solidFill>
                <a:schemeClr val="dk1"/>
              </a:solidFill>
              <a:effectLst/>
              <a:latin typeface="+mn-lt"/>
              <a:ea typeface="+mn-ea"/>
              <a:cs typeface="+mn-cs"/>
            </a:rPr>
            <a:t>文字以内で記載してください。</a:t>
          </a:r>
        </a:p>
        <a:p>
          <a:r>
            <a:rPr lang="en-US" altLang="ja-JP" sz="1100">
              <a:solidFill>
                <a:schemeClr val="dk1"/>
              </a:solidFill>
              <a:effectLst/>
              <a:latin typeface="+mn-lt"/>
              <a:ea typeface="+mn-ea"/>
              <a:cs typeface="+mn-cs"/>
            </a:rPr>
            <a:t> </a:t>
          </a:r>
          <a:endParaRPr lang="ja-JP" altLang="ja-JP" sz="1100">
            <a:solidFill>
              <a:schemeClr val="dk1"/>
            </a:solidFill>
            <a:effectLst/>
            <a:latin typeface="+mn-lt"/>
            <a:ea typeface="+mn-ea"/>
            <a:cs typeface="+mn-cs"/>
          </a:endParaRPr>
        </a:p>
        <a:p>
          <a:r>
            <a:rPr lang="ja-JP" altLang="ja-JP" sz="1100" b="1">
              <a:solidFill>
                <a:schemeClr val="dk1"/>
              </a:solidFill>
              <a:effectLst/>
              <a:latin typeface="+mn-lt"/>
              <a:ea typeface="+mn-ea"/>
              <a:cs typeface="+mn-cs"/>
            </a:rPr>
            <a:t>㉒職場見学・職場体験の内容</a:t>
          </a:r>
        </a:p>
        <a:p>
          <a:r>
            <a:rPr lang="ja-JP" altLang="en-US" sz="1100">
              <a:solidFill>
                <a:schemeClr val="dk1"/>
              </a:solidFill>
              <a:effectLst/>
              <a:latin typeface="+mn-lt"/>
              <a:ea typeface="+mn-ea"/>
              <a:cs typeface="+mn-cs"/>
            </a:rPr>
            <a:t>・</a:t>
          </a:r>
          <a:r>
            <a:rPr lang="ja-JP" altLang="ja-JP" sz="1100">
              <a:solidFill>
                <a:schemeClr val="dk1"/>
              </a:solidFill>
              <a:effectLst/>
              <a:latin typeface="+mn-lt"/>
              <a:ea typeface="+mn-ea"/>
              <a:cs typeface="+mn-cs"/>
            </a:rPr>
            <a:t>職場見学・職場体験の受入について、可・否のいずれかを選択してください。</a:t>
          </a:r>
          <a:endParaRPr lang="en-US" altLang="ja-JP" sz="1100">
            <a:solidFill>
              <a:schemeClr val="dk1"/>
            </a:solidFill>
            <a:effectLst/>
            <a:latin typeface="+mn-lt"/>
            <a:ea typeface="+mn-ea"/>
            <a:cs typeface="+mn-cs"/>
          </a:endParaRPr>
        </a:p>
        <a:p>
          <a:r>
            <a:rPr lang="ja-JP" altLang="en-US" sz="1100">
              <a:solidFill>
                <a:schemeClr val="dk1"/>
              </a:solidFill>
              <a:effectLst/>
              <a:latin typeface="+mn-lt"/>
              <a:ea typeface="+mn-ea"/>
              <a:cs typeface="+mn-cs"/>
            </a:rPr>
            <a:t>・</a:t>
          </a:r>
          <a:r>
            <a:rPr lang="ja-JP" altLang="ja-JP" sz="1100">
              <a:solidFill>
                <a:schemeClr val="dk1"/>
              </a:solidFill>
              <a:effectLst/>
              <a:latin typeface="+mn-lt"/>
              <a:ea typeface="+mn-ea"/>
              <a:cs typeface="+mn-cs"/>
            </a:rPr>
            <a:t>「可」とした場合、受入可能時期、人数及び実施内容を</a:t>
          </a:r>
          <a:r>
            <a:rPr lang="en-US" altLang="ja-JP" sz="1100">
              <a:solidFill>
                <a:schemeClr val="dk1"/>
              </a:solidFill>
              <a:effectLst/>
              <a:latin typeface="+mn-lt"/>
              <a:ea typeface="+mn-ea"/>
              <a:cs typeface="+mn-cs"/>
            </a:rPr>
            <a:t>50</a:t>
          </a:r>
          <a:r>
            <a:rPr lang="ja-JP" altLang="ja-JP" sz="1100">
              <a:solidFill>
                <a:schemeClr val="dk1"/>
              </a:solidFill>
              <a:effectLst/>
              <a:latin typeface="+mn-lt"/>
              <a:ea typeface="+mn-ea"/>
              <a:cs typeface="+mn-cs"/>
            </a:rPr>
            <a:t>文字以内で記載してください。</a:t>
          </a:r>
        </a:p>
        <a:p>
          <a:r>
            <a:rPr lang="en-US" altLang="ja-JP" sz="1100">
              <a:solidFill>
                <a:schemeClr val="dk1"/>
              </a:solidFill>
              <a:effectLst/>
              <a:latin typeface="+mn-lt"/>
              <a:ea typeface="+mn-ea"/>
              <a:cs typeface="+mn-cs"/>
            </a:rPr>
            <a:t> </a:t>
          </a:r>
          <a:endParaRPr lang="ja-JP" altLang="ja-JP" sz="1100">
            <a:solidFill>
              <a:schemeClr val="dk1"/>
            </a:solidFill>
            <a:effectLst/>
            <a:latin typeface="+mn-lt"/>
            <a:ea typeface="+mn-ea"/>
            <a:cs typeface="+mn-cs"/>
          </a:endParaRPr>
        </a:p>
        <a:p>
          <a:r>
            <a:rPr lang="ja-JP" altLang="ja-JP" sz="1100" b="1">
              <a:solidFill>
                <a:schemeClr val="dk1"/>
              </a:solidFill>
              <a:effectLst/>
              <a:latin typeface="+mn-lt"/>
              <a:ea typeface="+mn-ea"/>
              <a:cs typeface="+mn-cs"/>
            </a:rPr>
            <a:t>㉓出張講話の可否</a:t>
          </a:r>
        </a:p>
        <a:p>
          <a:r>
            <a:rPr lang="ja-JP" altLang="ja-JP" sz="1100">
              <a:solidFill>
                <a:schemeClr val="dk1"/>
              </a:solidFill>
              <a:effectLst/>
              <a:latin typeface="+mn-lt"/>
              <a:ea typeface="+mn-ea"/>
              <a:cs typeface="+mn-cs"/>
            </a:rPr>
            <a:t>出張講話の可否を選択してください。</a:t>
          </a:r>
          <a:endParaRPr lang="en-US" altLang="ja-JP"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altLang="ja-JP" sz="1100">
              <a:solidFill>
                <a:schemeClr val="dk1"/>
              </a:solidFill>
              <a:effectLst/>
              <a:latin typeface="+mn-lt"/>
              <a:ea typeface="+mn-ea"/>
              <a:cs typeface="+mn-cs"/>
            </a:rPr>
            <a:t>※</a:t>
          </a:r>
          <a:r>
            <a:rPr lang="ja-JP" altLang="ja-JP" sz="1100">
              <a:solidFill>
                <a:schemeClr val="dk1"/>
              </a:solidFill>
              <a:effectLst/>
              <a:latin typeface="+mn-lt"/>
              <a:ea typeface="+mn-ea"/>
              <a:cs typeface="+mn-cs"/>
            </a:rPr>
            <a:t>出張講話：学校等に赴き、生徒・学生に対する職業講話を実施すること。</a:t>
          </a:r>
          <a:endParaRPr lang="ja-JP" altLang="ja-JP">
            <a:effectLst/>
          </a:endParaRPr>
        </a:p>
        <a:p>
          <a:r>
            <a:rPr lang="en-US" altLang="ja-JP" sz="1100">
              <a:solidFill>
                <a:schemeClr val="dk1"/>
              </a:solidFill>
              <a:effectLst/>
              <a:latin typeface="+mn-lt"/>
              <a:ea typeface="+mn-ea"/>
              <a:cs typeface="+mn-cs"/>
            </a:rPr>
            <a:t> </a:t>
          </a:r>
          <a:endParaRPr lang="ja-JP" altLang="ja-JP" sz="1100">
            <a:solidFill>
              <a:schemeClr val="dk1"/>
            </a:solidFill>
            <a:effectLst/>
            <a:latin typeface="+mn-lt"/>
            <a:ea typeface="+mn-ea"/>
            <a:cs typeface="+mn-cs"/>
          </a:endParaRPr>
        </a:p>
        <a:p>
          <a:r>
            <a:rPr lang="ja-JP" altLang="ja-JP" sz="1100" b="1">
              <a:solidFill>
                <a:schemeClr val="dk1"/>
              </a:solidFill>
              <a:effectLst/>
              <a:latin typeface="+mn-lt"/>
              <a:ea typeface="+mn-ea"/>
              <a:cs typeface="+mn-cs"/>
            </a:rPr>
            <a:t>㉔事業内容</a:t>
          </a:r>
        </a:p>
        <a:p>
          <a:r>
            <a:rPr lang="ja-JP" altLang="ja-JP" sz="1100">
              <a:solidFill>
                <a:schemeClr val="dk1"/>
              </a:solidFill>
              <a:effectLst/>
              <a:latin typeface="+mn-lt"/>
              <a:ea typeface="+mn-ea"/>
              <a:cs typeface="+mn-cs"/>
            </a:rPr>
            <a:t>事業内容を</a:t>
          </a:r>
          <a:r>
            <a:rPr lang="en-US" altLang="ja-JP" sz="1100">
              <a:solidFill>
                <a:schemeClr val="dk1"/>
              </a:solidFill>
              <a:effectLst/>
              <a:latin typeface="+mn-lt"/>
              <a:ea typeface="+mn-ea"/>
              <a:cs typeface="+mn-cs"/>
            </a:rPr>
            <a:t>100</a:t>
          </a:r>
          <a:r>
            <a:rPr lang="ja-JP" altLang="ja-JP" sz="1100">
              <a:solidFill>
                <a:schemeClr val="dk1"/>
              </a:solidFill>
              <a:effectLst/>
              <a:latin typeface="+mn-lt"/>
              <a:ea typeface="+mn-ea"/>
              <a:cs typeface="+mn-cs"/>
            </a:rPr>
            <a:t>文字以内で記載してください。</a:t>
          </a:r>
        </a:p>
        <a:p>
          <a:r>
            <a:rPr lang="en-US" altLang="ja-JP" sz="1100">
              <a:solidFill>
                <a:schemeClr val="dk1"/>
              </a:solidFill>
              <a:effectLst/>
              <a:latin typeface="+mn-lt"/>
              <a:ea typeface="+mn-ea"/>
              <a:cs typeface="+mn-cs"/>
            </a:rPr>
            <a:t> </a:t>
          </a:r>
          <a:endParaRPr lang="ja-JP" altLang="ja-JP" sz="1100">
            <a:solidFill>
              <a:schemeClr val="dk1"/>
            </a:solidFill>
            <a:effectLst/>
            <a:latin typeface="+mn-lt"/>
            <a:ea typeface="+mn-ea"/>
            <a:cs typeface="+mn-cs"/>
          </a:endParaRPr>
        </a:p>
        <a:p>
          <a:r>
            <a:rPr lang="ja-JP" altLang="ja-JP" sz="1100" b="1">
              <a:solidFill>
                <a:schemeClr val="dk1"/>
              </a:solidFill>
              <a:effectLst/>
              <a:latin typeface="+mn-lt"/>
              <a:ea typeface="+mn-ea"/>
              <a:cs typeface="+mn-cs"/>
            </a:rPr>
            <a:t>㉕非正規雇用労働者の職場情報</a:t>
          </a:r>
        </a:p>
        <a:p>
          <a:r>
            <a:rPr lang="ja-JP" altLang="ja-JP" sz="1100">
              <a:solidFill>
                <a:schemeClr val="dk1"/>
              </a:solidFill>
              <a:effectLst/>
              <a:latin typeface="+mn-lt"/>
              <a:ea typeface="+mn-ea"/>
              <a:cs typeface="+mn-cs"/>
            </a:rPr>
            <a:t>非正規雇用労働者の職場情報（新卒者等の採用状況、所定外労働時間実績、有給休暇取得状況等）について</a:t>
          </a:r>
          <a:r>
            <a:rPr lang="en-US" altLang="ja-JP" sz="1100">
              <a:solidFill>
                <a:schemeClr val="dk1"/>
              </a:solidFill>
              <a:effectLst/>
              <a:latin typeface="+mn-lt"/>
              <a:ea typeface="+mn-ea"/>
              <a:cs typeface="+mn-cs"/>
            </a:rPr>
            <a:t>50</a:t>
          </a:r>
          <a:r>
            <a:rPr lang="ja-JP" altLang="ja-JP" sz="1100">
              <a:solidFill>
                <a:schemeClr val="dk1"/>
              </a:solidFill>
              <a:effectLst/>
              <a:latin typeface="+mn-lt"/>
              <a:ea typeface="+mn-ea"/>
              <a:cs typeface="+mn-cs"/>
            </a:rPr>
            <a:t>文字以内で記載してください。</a:t>
          </a:r>
        </a:p>
        <a:p>
          <a:r>
            <a:rPr lang="en-US" altLang="ja-JP" sz="1100">
              <a:solidFill>
                <a:schemeClr val="dk1"/>
              </a:solidFill>
              <a:effectLst/>
              <a:latin typeface="+mn-lt"/>
              <a:ea typeface="+mn-ea"/>
              <a:cs typeface="+mn-cs"/>
            </a:rPr>
            <a:t> </a:t>
          </a:r>
          <a:endParaRPr lang="ja-JP" altLang="ja-JP" sz="1100">
            <a:solidFill>
              <a:schemeClr val="dk1"/>
            </a:solidFill>
            <a:effectLst/>
            <a:latin typeface="+mn-lt"/>
            <a:ea typeface="+mn-ea"/>
            <a:cs typeface="+mn-cs"/>
          </a:endParaRPr>
        </a:p>
        <a:p>
          <a:r>
            <a:rPr lang="ja-JP" altLang="ja-JP" sz="1100" b="1">
              <a:solidFill>
                <a:schemeClr val="dk1"/>
              </a:solidFill>
              <a:effectLst/>
              <a:latin typeface="+mn-lt"/>
              <a:ea typeface="+mn-ea"/>
              <a:cs typeface="+mn-cs"/>
            </a:rPr>
            <a:t>㉖備考</a:t>
          </a:r>
        </a:p>
        <a:p>
          <a:r>
            <a:rPr lang="ja-JP" altLang="ja-JP" sz="1100">
              <a:solidFill>
                <a:schemeClr val="dk1"/>
              </a:solidFill>
              <a:effectLst/>
              <a:latin typeface="+mn-lt"/>
              <a:ea typeface="+mn-ea"/>
              <a:cs typeface="+mn-cs"/>
            </a:rPr>
            <a:t>特記すべき事項があれば</a:t>
          </a:r>
          <a:r>
            <a:rPr lang="en-US" altLang="ja-JP" sz="1100">
              <a:solidFill>
                <a:schemeClr val="dk1"/>
              </a:solidFill>
              <a:effectLst/>
              <a:latin typeface="+mn-lt"/>
              <a:ea typeface="+mn-ea"/>
              <a:cs typeface="+mn-cs"/>
            </a:rPr>
            <a:t>140</a:t>
          </a:r>
          <a:r>
            <a:rPr lang="ja-JP" altLang="ja-JP" sz="1100">
              <a:solidFill>
                <a:schemeClr val="dk1"/>
              </a:solidFill>
              <a:effectLst/>
              <a:latin typeface="+mn-lt"/>
              <a:ea typeface="+mn-ea"/>
              <a:cs typeface="+mn-cs"/>
            </a:rPr>
            <a:t>文字以内で記載してください。</a:t>
          </a:r>
        </a:p>
        <a:p>
          <a:r>
            <a:rPr lang="en-US" altLang="ja-JP" sz="1100">
              <a:solidFill>
                <a:schemeClr val="dk1"/>
              </a:solidFill>
              <a:effectLst/>
              <a:latin typeface="+mn-lt"/>
              <a:ea typeface="+mn-ea"/>
              <a:cs typeface="+mn-cs"/>
            </a:rPr>
            <a:t> </a:t>
          </a:r>
          <a:endParaRPr lang="ja-JP" altLang="ja-JP" sz="1100">
            <a:solidFill>
              <a:schemeClr val="dk1"/>
            </a:solidFill>
            <a:effectLst/>
            <a:latin typeface="+mn-lt"/>
            <a:ea typeface="+mn-ea"/>
            <a:cs typeface="+mn-cs"/>
          </a:endParaRPr>
        </a:p>
        <a:p>
          <a:r>
            <a:rPr lang="ja-JP" altLang="ja-JP" sz="1100" b="1">
              <a:solidFill>
                <a:schemeClr val="dk1"/>
              </a:solidFill>
              <a:effectLst/>
              <a:latin typeface="+mn-lt"/>
              <a:ea typeface="+mn-ea"/>
              <a:cs typeface="+mn-cs"/>
            </a:rPr>
            <a:t>㉗ＰＲ文</a:t>
          </a:r>
        </a:p>
        <a:p>
          <a:r>
            <a:rPr lang="ja-JP" altLang="ja-JP" sz="1100">
              <a:solidFill>
                <a:schemeClr val="dk1"/>
              </a:solidFill>
              <a:effectLst/>
              <a:latin typeface="+mn-lt"/>
              <a:ea typeface="+mn-ea"/>
              <a:cs typeface="+mn-cs"/>
            </a:rPr>
            <a:t>ユースエール認定企業のＰＲシート（※）の見出しとなる文章を</a:t>
          </a:r>
          <a:r>
            <a:rPr lang="en-US" altLang="ja-JP" sz="1100">
              <a:solidFill>
                <a:schemeClr val="dk1"/>
              </a:solidFill>
              <a:effectLst/>
              <a:latin typeface="+mn-lt"/>
              <a:ea typeface="+mn-ea"/>
              <a:cs typeface="+mn-cs"/>
            </a:rPr>
            <a:t>30</a:t>
          </a:r>
          <a:r>
            <a:rPr lang="ja-JP" altLang="ja-JP" sz="1100">
              <a:solidFill>
                <a:schemeClr val="dk1"/>
              </a:solidFill>
              <a:effectLst/>
              <a:latin typeface="+mn-lt"/>
              <a:ea typeface="+mn-ea"/>
              <a:cs typeface="+mn-cs"/>
            </a:rPr>
            <a:t>文字以内で記載してください。</a:t>
          </a:r>
        </a:p>
        <a:p>
          <a:r>
            <a:rPr lang="ja-JP" altLang="ja-JP" sz="1100">
              <a:solidFill>
                <a:schemeClr val="dk1"/>
              </a:solidFill>
              <a:effectLst/>
              <a:latin typeface="+mn-lt"/>
              <a:ea typeface="+mn-ea"/>
              <a:cs typeface="+mn-cs"/>
            </a:rPr>
            <a:t>※ユースエール認定企業については、事業概要や職場の風景写真、社長・先輩職員からのメッセージ等を記載した企業の</a:t>
          </a:r>
          <a:r>
            <a:rPr lang="en-US" altLang="ja-JP" sz="1100">
              <a:solidFill>
                <a:schemeClr val="dk1"/>
              </a:solidFill>
              <a:effectLst/>
              <a:latin typeface="+mn-lt"/>
              <a:ea typeface="+mn-ea"/>
              <a:cs typeface="+mn-cs"/>
            </a:rPr>
            <a:t>PR</a:t>
          </a:r>
          <a:r>
            <a:rPr lang="ja-JP" altLang="ja-JP" sz="1100">
              <a:solidFill>
                <a:schemeClr val="dk1"/>
              </a:solidFill>
              <a:effectLst/>
              <a:latin typeface="+mn-lt"/>
              <a:ea typeface="+mn-ea"/>
              <a:cs typeface="+mn-cs"/>
            </a:rPr>
            <a:t>シートを作成しております。</a:t>
          </a:r>
        </a:p>
        <a:p>
          <a:r>
            <a:rPr lang="en-US" altLang="ja-JP" sz="1100">
              <a:solidFill>
                <a:schemeClr val="dk1"/>
              </a:solidFill>
              <a:effectLst/>
              <a:latin typeface="+mn-lt"/>
              <a:ea typeface="+mn-ea"/>
              <a:cs typeface="+mn-cs"/>
            </a:rPr>
            <a:t> </a:t>
          </a:r>
          <a:endParaRPr lang="ja-JP" altLang="ja-JP" sz="1100">
            <a:solidFill>
              <a:schemeClr val="dk1"/>
            </a:solidFill>
            <a:effectLst/>
            <a:latin typeface="+mn-lt"/>
            <a:ea typeface="+mn-ea"/>
            <a:cs typeface="+mn-cs"/>
          </a:endParaRPr>
        </a:p>
        <a:p>
          <a:r>
            <a:rPr lang="ja-JP" altLang="ja-JP" sz="1100" b="1">
              <a:solidFill>
                <a:schemeClr val="dk1"/>
              </a:solidFill>
              <a:effectLst/>
              <a:latin typeface="+mn-lt"/>
              <a:ea typeface="+mn-ea"/>
              <a:cs typeface="+mn-cs"/>
            </a:rPr>
            <a:t>㉘通年採用等の対応</a:t>
          </a:r>
        </a:p>
        <a:p>
          <a:r>
            <a:rPr lang="ja-JP" altLang="ja-JP" sz="1100">
              <a:solidFill>
                <a:schemeClr val="dk1"/>
              </a:solidFill>
              <a:effectLst/>
              <a:latin typeface="+mn-lt"/>
              <a:ea typeface="+mn-ea"/>
              <a:cs typeface="+mn-cs"/>
            </a:rPr>
            <a:t>新規学卒者等の通年採用や秋季採用などの状況（「対応」「応相談」「対応なし」）を記載してください。</a:t>
          </a:r>
        </a:p>
        <a:p>
          <a:r>
            <a:rPr lang="ja-JP" altLang="ja-JP" sz="1100">
              <a:solidFill>
                <a:schemeClr val="dk1"/>
              </a:solidFill>
              <a:effectLst/>
              <a:latin typeface="+mn-lt"/>
              <a:ea typeface="+mn-ea"/>
              <a:cs typeface="+mn-cs"/>
            </a:rPr>
            <a:t>　</a:t>
          </a:r>
        </a:p>
        <a:p>
          <a:r>
            <a:rPr lang="ja-JP" altLang="ja-JP" sz="1100" b="1">
              <a:solidFill>
                <a:schemeClr val="dk1"/>
              </a:solidFill>
              <a:effectLst/>
              <a:latin typeface="+mn-lt"/>
              <a:ea typeface="+mn-ea"/>
              <a:cs typeface="+mn-cs"/>
            </a:rPr>
            <a:t>㉙新規学卒枠での既卒２年以上の者の採用対応</a:t>
          </a:r>
        </a:p>
        <a:p>
          <a:r>
            <a:rPr lang="ja-JP" altLang="ja-JP" sz="1100">
              <a:solidFill>
                <a:schemeClr val="dk1"/>
              </a:solidFill>
              <a:effectLst/>
              <a:latin typeface="+mn-lt"/>
              <a:ea typeface="+mn-ea"/>
              <a:cs typeface="+mn-cs"/>
            </a:rPr>
            <a:t>新規学卒枠での既卒者の対応状況（「対応」「応相談」「対応なし」）を記載してください。</a:t>
          </a:r>
        </a:p>
        <a:p>
          <a:r>
            <a:rPr lang="ja-JP" altLang="ja-JP" sz="1100">
              <a:solidFill>
                <a:schemeClr val="dk1"/>
              </a:solidFill>
              <a:effectLst/>
              <a:latin typeface="+mn-lt"/>
              <a:ea typeface="+mn-ea"/>
              <a:cs typeface="+mn-cs"/>
            </a:rPr>
            <a:t>なお、卒業後２年以内に限定している場合には「対応なし」と記入してください。</a:t>
          </a:r>
        </a:p>
        <a:p>
          <a:r>
            <a:rPr lang="ja-JP" altLang="ja-JP" sz="1100">
              <a:solidFill>
                <a:schemeClr val="dk1"/>
              </a:solidFill>
              <a:effectLst/>
              <a:latin typeface="+mn-lt"/>
              <a:ea typeface="+mn-ea"/>
              <a:cs typeface="+mn-cs"/>
            </a:rPr>
            <a:t>　</a:t>
          </a:r>
        </a:p>
        <a:p>
          <a:r>
            <a:rPr lang="ja-JP" altLang="ja-JP" sz="1100" b="1">
              <a:solidFill>
                <a:schemeClr val="dk1"/>
              </a:solidFill>
              <a:effectLst/>
              <a:latin typeface="+mn-lt"/>
              <a:ea typeface="+mn-ea"/>
              <a:cs typeface="+mn-cs"/>
            </a:rPr>
            <a:t>㉚地域限定正社員採用対応</a:t>
          </a:r>
        </a:p>
        <a:p>
          <a:r>
            <a:rPr lang="ja-JP" altLang="ja-JP" sz="1100">
              <a:solidFill>
                <a:schemeClr val="dk1"/>
              </a:solidFill>
              <a:effectLst/>
              <a:latin typeface="+mn-lt"/>
              <a:ea typeface="+mn-ea"/>
              <a:cs typeface="+mn-cs"/>
            </a:rPr>
            <a:t>広域的な事業拠点を有する企業での一定の地域に限定して働ける勤務制度の適用状況（「対応」「応相談」「対応なし」。広域的な事業拠点を有していない場合には「対象外」を選択してください。）を記載してください。</a:t>
          </a:r>
        </a:p>
        <a:p>
          <a:r>
            <a:rPr lang="en-US" altLang="ja-JP" sz="1100">
              <a:solidFill>
                <a:schemeClr val="dk1"/>
              </a:solidFill>
              <a:effectLst/>
              <a:latin typeface="+mn-lt"/>
              <a:ea typeface="+mn-ea"/>
              <a:cs typeface="+mn-cs"/>
            </a:rPr>
            <a:t> </a:t>
          </a:r>
          <a:endParaRPr lang="ja-JP" altLang="ja-JP" sz="1100">
            <a:solidFill>
              <a:schemeClr val="dk1"/>
            </a:solidFill>
            <a:effectLst/>
            <a:latin typeface="+mn-lt"/>
            <a:ea typeface="+mn-ea"/>
            <a:cs typeface="+mn-cs"/>
          </a:endParaRPr>
        </a:p>
        <a:p>
          <a:r>
            <a:rPr lang="ja-JP" altLang="en-US" sz="1100" b="1">
              <a:solidFill>
                <a:schemeClr val="dk1"/>
              </a:solidFill>
              <a:effectLst/>
              <a:latin typeface="+mn-lt"/>
              <a:ea typeface="+mn-ea"/>
              <a:cs typeface="+mn-cs"/>
            </a:rPr>
            <a:t>㉛総合サイトに転載</a:t>
          </a:r>
          <a:endParaRPr lang="en-US" altLang="ja-JP" sz="11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100">
              <a:solidFill>
                <a:schemeClr val="dk1"/>
              </a:solidFill>
              <a:effectLst/>
              <a:latin typeface="+mn-lt"/>
              <a:ea typeface="+mn-ea"/>
              <a:cs typeface="+mn-cs"/>
            </a:rPr>
            <a:t>「</a:t>
          </a:r>
          <a:r>
            <a:rPr lang="ja-JP" altLang="ja-JP" sz="1100">
              <a:solidFill>
                <a:schemeClr val="dk1"/>
              </a:solidFill>
              <a:effectLst/>
              <a:latin typeface="+mn-lt"/>
              <a:ea typeface="+mn-ea"/>
              <a:cs typeface="+mn-cs"/>
            </a:rPr>
            <a:t>職場情報総合サイト</a:t>
          </a:r>
          <a:r>
            <a:rPr lang="ja-JP" altLang="en-US" sz="1100">
              <a:solidFill>
                <a:schemeClr val="dk1"/>
              </a:solidFill>
              <a:effectLst/>
              <a:latin typeface="+mn-lt"/>
              <a:ea typeface="+mn-ea"/>
              <a:cs typeface="+mn-cs"/>
            </a:rPr>
            <a:t>（しょくばらぼ）」（</a:t>
          </a:r>
          <a:r>
            <a:rPr lang="en-US" altLang="ja-JP" sz="1100">
              <a:solidFill>
                <a:schemeClr val="dk1"/>
              </a:solidFill>
              <a:effectLst/>
              <a:latin typeface="+mn-lt"/>
              <a:ea typeface="+mn-ea"/>
              <a:cs typeface="+mn-cs"/>
            </a:rPr>
            <a:t>※</a:t>
          </a:r>
          <a:r>
            <a:rPr lang="ja-JP" altLang="en-US" sz="1100">
              <a:solidFill>
                <a:schemeClr val="dk1"/>
              </a:solidFill>
              <a:effectLst/>
              <a:latin typeface="+mn-lt"/>
              <a:ea typeface="+mn-ea"/>
              <a:cs typeface="+mn-cs"/>
            </a:rPr>
            <a:t>）への企業情報の転載について、する・しないのいずれかを選択してください。</a:t>
          </a:r>
          <a:endParaRPr lang="en-US" altLang="ja-JP"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en-US" altLang="ja-JP"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altLang="ja-JP" sz="1100">
              <a:solidFill>
                <a:schemeClr val="dk1"/>
              </a:solidFill>
              <a:effectLst/>
              <a:latin typeface="+mn-lt"/>
              <a:ea typeface="+mn-ea"/>
              <a:cs typeface="+mn-cs"/>
            </a:rPr>
            <a:t>※</a:t>
          </a:r>
          <a:r>
            <a:rPr lang="ja-JP" altLang="ja-JP" sz="1100">
              <a:solidFill>
                <a:schemeClr val="dk1"/>
              </a:solidFill>
              <a:effectLst/>
              <a:latin typeface="+mn-lt"/>
              <a:ea typeface="+mn-ea"/>
              <a:cs typeface="+mn-cs"/>
            </a:rPr>
            <a:t>「若者雇用促進総合サイト」等と連携して、職場情報を集約し一覧化することで、求職者や学生に対しそれらの情報を総合的に提供するサイトです。</a:t>
          </a:r>
          <a:r>
            <a:rPr lang="ja-JP" altLang="en-US" sz="1100" b="0" i="0">
              <a:solidFill>
                <a:schemeClr val="dk1"/>
              </a:solidFill>
              <a:effectLst/>
              <a:latin typeface="+mn-lt"/>
              <a:ea typeface="+mn-ea"/>
              <a:cs typeface="+mn-cs"/>
            </a:rPr>
            <a:t>転載を行うことで、より多くの求職者に職場情報を提供でき、より良いマッチングが期待できます。</a:t>
          </a:r>
          <a:endParaRPr lang="ja-JP" altLang="ja-JP" sz="1100">
            <a:solidFill>
              <a:schemeClr val="dk1"/>
            </a:solidFill>
            <a:effectLst/>
            <a:latin typeface="+mn-lt"/>
            <a:ea typeface="+mn-ea"/>
            <a:cs typeface="+mn-cs"/>
          </a:endParaRPr>
        </a:p>
        <a:p>
          <a:endParaRPr lang="en-US" altLang="ja-JP" sz="1100" b="1">
            <a:solidFill>
              <a:schemeClr val="dk1"/>
            </a:solidFill>
            <a:effectLst/>
            <a:latin typeface="+mn-lt"/>
            <a:ea typeface="+mn-ea"/>
            <a:cs typeface="+mn-cs"/>
          </a:endParaRPr>
        </a:p>
        <a:p>
          <a:r>
            <a:rPr lang="ja-JP" altLang="en-US" sz="1100" b="1">
              <a:solidFill>
                <a:schemeClr val="dk1"/>
              </a:solidFill>
              <a:effectLst/>
              <a:latin typeface="+mn-lt"/>
              <a:ea typeface="+mn-ea"/>
              <a:cs typeface="+mn-cs"/>
            </a:rPr>
            <a:t>㉜</a:t>
          </a:r>
          <a:r>
            <a:rPr lang="ja-JP" altLang="ja-JP" sz="1100" b="1">
              <a:solidFill>
                <a:schemeClr val="dk1"/>
              </a:solidFill>
              <a:effectLst/>
              <a:latin typeface="+mn-lt"/>
              <a:ea typeface="+mn-ea"/>
              <a:cs typeface="+mn-cs"/>
            </a:rPr>
            <a:t>ハローワーク求人以外</a:t>
          </a:r>
        </a:p>
        <a:p>
          <a:r>
            <a:rPr lang="ja-JP" altLang="en-US" sz="1100">
              <a:solidFill>
                <a:schemeClr val="dk1"/>
              </a:solidFill>
              <a:effectLst/>
              <a:latin typeface="+mn-lt"/>
              <a:ea typeface="+mn-ea"/>
              <a:cs typeface="+mn-cs"/>
            </a:rPr>
            <a:t>・</a:t>
          </a:r>
          <a:r>
            <a:rPr lang="ja-JP" altLang="ja-JP" sz="1100">
              <a:solidFill>
                <a:schemeClr val="dk1"/>
              </a:solidFill>
              <a:effectLst/>
              <a:latin typeface="+mn-lt"/>
              <a:ea typeface="+mn-ea"/>
              <a:cs typeface="+mn-cs"/>
            </a:rPr>
            <a:t>ハローワーク求人以外で企業が直接募集等をしている場合に記載してください。</a:t>
          </a:r>
          <a:endParaRPr lang="en-US" altLang="ja-JP" sz="1100">
            <a:solidFill>
              <a:schemeClr val="dk1"/>
            </a:solidFill>
            <a:effectLst/>
            <a:latin typeface="+mn-lt"/>
            <a:ea typeface="+mn-ea"/>
            <a:cs typeface="+mn-cs"/>
          </a:endParaRPr>
        </a:p>
        <a:p>
          <a:r>
            <a:rPr lang="ja-JP" altLang="en-US" sz="1100">
              <a:solidFill>
                <a:schemeClr val="dk1"/>
              </a:solidFill>
              <a:effectLst/>
              <a:latin typeface="+mn-lt"/>
              <a:ea typeface="+mn-ea"/>
              <a:cs typeface="+mn-cs"/>
            </a:rPr>
            <a:t>・</a:t>
          </a:r>
          <a:r>
            <a:rPr lang="ja-JP" altLang="ja-JP" sz="1100">
              <a:solidFill>
                <a:schemeClr val="dk1"/>
              </a:solidFill>
              <a:effectLst/>
              <a:latin typeface="+mn-lt"/>
              <a:ea typeface="+mn-ea"/>
              <a:cs typeface="+mn-cs"/>
            </a:rPr>
            <a:t>就業場所は就業場所コード、職種は職種コードを参考に記載してください。</a:t>
          </a:r>
          <a:endParaRPr lang="en-US" altLang="ja-JP" sz="1100">
            <a:solidFill>
              <a:schemeClr val="dk1"/>
            </a:solidFill>
            <a:effectLst/>
            <a:latin typeface="+mn-lt"/>
            <a:ea typeface="+mn-ea"/>
            <a:cs typeface="+mn-cs"/>
          </a:endParaRPr>
        </a:p>
        <a:p>
          <a:r>
            <a:rPr lang="ja-JP" altLang="en-US" sz="1100">
              <a:solidFill>
                <a:schemeClr val="dk1"/>
              </a:solidFill>
              <a:effectLst/>
              <a:latin typeface="+mn-lt"/>
              <a:ea typeface="+mn-ea"/>
              <a:cs typeface="+mn-cs"/>
            </a:rPr>
            <a:t>・</a:t>
          </a:r>
          <a:r>
            <a:rPr lang="ja-JP" altLang="ja-JP" sz="1100">
              <a:solidFill>
                <a:schemeClr val="dk1"/>
              </a:solidFill>
              <a:effectLst/>
              <a:latin typeface="+mn-lt"/>
              <a:ea typeface="+mn-ea"/>
              <a:cs typeface="+mn-cs"/>
            </a:rPr>
            <a:t>充足欄は労働局で記載するので、求人が充足した場合は労働局に連絡してください。</a:t>
          </a:r>
        </a:p>
        <a:p>
          <a:r>
            <a:rPr lang="en-US" altLang="ja-JP" sz="1100">
              <a:solidFill>
                <a:schemeClr val="dk1"/>
              </a:solidFill>
              <a:effectLst/>
              <a:latin typeface="+mn-lt"/>
              <a:ea typeface="+mn-ea"/>
              <a:cs typeface="+mn-cs"/>
            </a:rPr>
            <a:t> </a:t>
          </a:r>
          <a:endParaRPr lang="ja-JP" altLang="ja-JP" sz="1100">
            <a:solidFill>
              <a:schemeClr val="dk1"/>
            </a:solidFill>
            <a:effectLst/>
            <a:latin typeface="+mn-lt"/>
            <a:ea typeface="+mn-ea"/>
            <a:cs typeface="+mn-cs"/>
          </a:endParaRPr>
        </a:p>
        <a:p>
          <a:r>
            <a:rPr lang="en-US" altLang="ja-JP" sz="1100">
              <a:solidFill>
                <a:schemeClr val="dk1"/>
              </a:solidFill>
              <a:effectLst/>
              <a:latin typeface="+mn-lt"/>
              <a:ea typeface="+mn-ea"/>
              <a:cs typeface="+mn-cs"/>
            </a:rPr>
            <a:t> </a:t>
          </a:r>
          <a:endParaRPr lang="ja-JP" altLang="ja-JP" sz="1100">
            <a:solidFill>
              <a:schemeClr val="dk1"/>
            </a:solidFill>
            <a:effectLst/>
            <a:latin typeface="+mn-lt"/>
            <a:ea typeface="+mn-ea"/>
            <a:cs typeface="+mn-cs"/>
          </a:endParaRPr>
        </a:p>
        <a:p>
          <a:pPr algn="l"/>
          <a:endParaRPr kumimoji="1" lang="ja-JP" altLang="en-US" sz="1100"/>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133349</xdr:colOff>
      <xdr:row>3</xdr:row>
      <xdr:rowOff>520690</xdr:rowOff>
    </xdr:from>
    <xdr:to>
      <xdr:col>17</xdr:col>
      <xdr:colOff>447674</xdr:colOff>
      <xdr:row>44</xdr:row>
      <xdr:rowOff>223827</xdr:rowOff>
    </xdr:to>
    <xdr:sp macro="" textlink="">
      <xdr:nvSpPr>
        <xdr:cNvPr id="2" name="テキスト ボックス 1">
          <a:extLst>
            <a:ext uri="{FF2B5EF4-FFF2-40B4-BE49-F238E27FC236}">
              <a16:creationId xmlns:a16="http://schemas.microsoft.com/office/drawing/2014/main" id="{00000000-0008-0000-0C00-000002000000}"/>
            </a:ext>
          </a:extLst>
        </xdr:cNvPr>
        <xdr:cNvSpPr txBox="1"/>
      </xdr:nvSpPr>
      <xdr:spPr>
        <a:xfrm>
          <a:off x="133349" y="1806565"/>
          <a:ext cx="7038975" cy="979011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chemeClr val="accent1"/>
              </a:solidFill>
              <a:latin typeface="Meiryo UI" panose="020B0604030504040204" pitchFamily="50" charset="-128"/>
              <a:ea typeface="Meiryo UI" panose="020B0604030504040204" pitchFamily="50" charset="-128"/>
            </a:rPr>
            <a:t>ご利用規約</a:t>
          </a:r>
          <a:endParaRPr kumimoji="1" lang="en-US" altLang="ja-JP" sz="1100" b="1">
            <a:solidFill>
              <a:schemeClr val="accent1"/>
            </a:solidFill>
            <a:latin typeface="Meiryo UI" panose="020B0604030504040204" pitchFamily="50" charset="-128"/>
            <a:ea typeface="Meiryo UI" panose="020B0604030504040204" pitchFamily="50" charset="-128"/>
          </a:endParaRPr>
        </a:p>
        <a:p>
          <a:endParaRPr kumimoji="1" lang="en-US" altLang="ja-JP" sz="900">
            <a:latin typeface="Meiryo UI" panose="020B0604030504040204" pitchFamily="50" charset="-128"/>
            <a:ea typeface="Meiryo UI" panose="020B0604030504040204" pitchFamily="50" charset="-128"/>
          </a:endParaRPr>
        </a:p>
        <a:p>
          <a:r>
            <a:rPr lang="en-US" altLang="ja-JP" sz="900">
              <a:solidFill>
                <a:schemeClr val="accent1"/>
              </a:solidFill>
              <a:effectLst/>
              <a:latin typeface="Meiryo UI" panose="020B0604030504040204" pitchFamily="50" charset="-128"/>
              <a:ea typeface="Meiryo UI" panose="020B0604030504040204" pitchFamily="50" charset="-128"/>
              <a:cs typeface="+mn-cs"/>
            </a:rPr>
            <a:t>1.</a:t>
          </a:r>
          <a:r>
            <a:rPr lang="ja-JP" altLang="ja-JP" sz="900">
              <a:solidFill>
                <a:schemeClr val="accent1"/>
              </a:solidFill>
              <a:effectLst/>
              <a:latin typeface="Meiryo UI" panose="020B0604030504040204" pitchFamily="50" charset="-128"/>
              <a:ea typeface="Meiryo UI" panose="020B0604030504040204" pitchFamily="50" charset="-128"/>
              <a:cs typeface="+mn-cs"/>
            </a:rPr>
            <a:t>若者雇用促進総合サイトについて</a:t>
          </a:r>
          <a:br>
            <a:rPr lang="en-US" altLang="ja-JP" sz="900">
              <a:solidFill>
                <a:schemeClr val="dk1"/>
              </a:solidFill>
              <a:effectLst/>
              <a:latin typeface="Meiryo UI" panose="020B0604030504040204" pitchFamily="50" charset="-128"/>
              <a:ea typeface="Meiryo UI" panose="020B0604030504040204" pitchFamily="50" charset="-128"/>
              <a:cs typeface="+mn-cs"/>
            </a:rPr>
          </a:br>
          <a:r>
            <a:rPr lang="ja-JP" altLang="en-US" sz="900">
              <a:solidFill>
                <a:schemeClr val="dk1"/>
              </a:solidFill>
              <a:effectLst/>
              <a:latin typeface="Meiryo UI" panose="020B0604030504040204" pitchFamily="50" charset="-128"/>
              <a:ea typeface="Meiryo UI" panose="020B0604030504040204" pitchFamily="50" charset="-128"/>
              <a:cs typeface="+mn-cs"/>
            </a:rPr>
            <a:t>　</a:t>
          </a:r>
          <a:r>
            <a:rPr lang="ja-JP" altLang="ja-JP" sz="900">
              <a:solidFill>
                <a:schemeClr val="dk1"/>
              </a:solidFill>
              <a:effectLst/>
              <a:latin typeface="Meiryo UI" panose="020B0604030504040204" pitchFamily="50" charset="-128"/>
              <a:ea typeface="Meiryo UI" panose="020B0604030504040204" pitchFamily="50" charset="-128"/>
              <a:cs typeface="+mn-cs"/>
            </a:rPr>
            <a:t>若者雇用促進総合サイト（以下「本サイト」という。）は、若者雇用促進法に基づいて職場情報の提供を行う企業の情報を検索できるデータベースです。</a:t>
          </a:r>
        </a:p>
        <a:p>
          <a:r>
            <a:rPr lang="en-US" altLang="ja-JP" sz="900">
              <a:solidFill>
                <a:schemeClr val="dk1"/>
              </a:solidFill>
              <a:effectLst/>
              <a:latin typeface="Meiryo UI" panose="020B0604030504040204" pitchFamily="50" charset="-128"/>
              <a:ea typeface="Meiryo UI" panose="020B0604030504040204" pitchFamily="50" charset="-128"/>
              <a:cs typeface="+mn-cs"/>
            </a:rPr>
            <a:t> </a:t>
          </a:r>
          <a:endParaRPr lang="ja-JP" altLang="ja-JP" sz="900">
            <a:solidFill>
              <a:schemeClr val="dk1"/>
            </a:solidFill>
            <a:effectLst/>
            <a:latin typeface="Meiryo UI" panose="020B0604030504040204" pitchFamily="50" charset="-128"/>
            <a:ea typeface="Meiryo UI" panose="020B0604030504040204" pitchFamily="50" charset="-128"/>
            <a:cs typeface="+mn-cs"/>
          </a:endParaRPr>
        </a:p>
        <a:p>
          <a:r>
            <a:rPr lang="en-US" altLang="ja-JP" sz="900">
              <a:solidFill>
                <a:schemeClr val="accent1"/>
              </a:solidFill>
              <a:effectLst/>
              <a:latin typeface="Meiryo UI" panose="020B0604030504040204" pitchFamily="50" charset="-128"/>
              <a:ea typeface="Meiryo UI" panose="020B0604030504040204" pitchFamily="50" charset="-128"/>
              <a:cs typeface="+mn-cs"/>
            </a:rPr>
            <a:t>2.</a:t>
          </a:r>
          <a:r>
            <a:rPr lang="ja-JP" altLang="ja-JP" sz="900">
              <a:solidFill>
                <a:schemeClr val="accent1"/>
              </a:solidFill>
              <a:effectLst/>
              <a:latin typeface="Meiryo UI" panose="020B0604030504040204" pitchFamily="50" charset="-128"/>
              <a:ea typeface="Meiryo UI" panose="020B0604030504040204" pitchFamily="50" charset="-128"/>
              <a:cs typeface="+mn-cs"/>
            </a:rPr>
            <a:t>プライバシーポリシー</a:t>
          </a:r>
          <a:br>
            <a:rPr lang="en-US" altLang="ja-JP" sz="900">
              <a:solidFill>
                <a:schemeClr val="dk1"/>
              </a:solidFill>
              <a:effectLst/>
              <a:latin typeface="Meiryo UI" panose="020B0604030504040204" pitchFamily="50" charset="-128"/>
              <a:ea typeface="Meiryo UI" panose="020B0604030504040204" pitchFamily="50" charset="-128"/>
              <a:cs typeface="+mn-cs"/>
            </a:rPr>
          </a:br>
          <a:r>
            <a:rPr lang="ja-JP" altLang="en-US" sz="900">
              <a:solidFill>
                <a:schemeClr val="dk1"/>
              </a:solidFill>
              <a:effectLst/>
              <a:latin typeface="Meiryo UI" panose="020B0604030504040204" pitchFamily="50" charset="-128"/>
              <a:ea typeface="Meiryo UI" panose="020B0604030504040204" pitchFamily="50" charset="-128"/>
              <a:cs typeface="+mn-cs"/>
            </a:rPr>
            <a:t>　厚生労働省個人情報保護方針を遵守しています。</a:t>
          </a:r>
          <a:endParaRPr lang="ja-JP" altLang="ja-JP" sz="900" u="none">
            <a:solidFill>
              <a:schemeClr val="tx1"/>
            </a:solidFill>
            <a:effectLst/>
            <a:latin typeface="Meiryo UI" panose="020B0604030504040204" pitchFamily="50" charset="-128"/>
            <a:ea typeface="Meiryo UI" panose="020B0604030504040204" pitchFamily="50" charset="-128"/>
            <a:cs typeface="+mn-cs"/>
          </a:endParaRPr>
        </a:p>
        <a:p>
          <a:r>
            <a:rPr lang="en-US" altLang="ja-JP" sz="900">
              <a:solidFill>
                <a:schemeClr val="dk1"/>
              </a:solidFill>
              <a:effectLst/>
              <a:latin typeface="Meiryo UI" panose="020B0604030504040204" pitchFamily="50" charset="-128"/>
              <a:ea typeface="Meiryo UI" panose="020B0604030504040204" pitchFamily="50" charset="-128"/>
              <a:cs typeface="+mn-cs"/>
            </a:rPr>
            <a:t> </a:t>
          </a:r>
          <a:endParaRPr lang="ja-JP" altLang="ja-JP" sz="900">
            <a:solidFill>
              <a:schemeClr val="dk1"/>
            </a:solidFill>
            <a:effectLst/>
            <a:latin typeface="Meiryo UI" panose="020B0604030504040204" pitchFamily="50" charset="-128"/>
            <a:ea typeface="Meiryo UI" panose="020B0604030504040204" pitchFamily="50" charset="-128"/>
            <a:cs typeface="+mn-cs"/>
          </a:endParaRPr>
        </a:p>
        <a:p>
          <a:r>
            <a:rPr lang="en-US" altLang="ja-JP" sz="900">
              <a:solidFill>
                <a:schemeClr val="accent1"/>
              </a:solidFill>
              <a:effectLst/>
              <a:latin typeface="Meiryo UI" panose="020B0604030504040204" pitchFamily="50" charset="-128"/>
              <a:ea typeface="Meiryo UI" panose="020B0604030504040204" pitchFamily="50" charset="-128"/>
              <a:cs typeface="+mn-cs"/>
            </a:rPr>
            <a:t>3.</a:t>
          </a:r>
          <a:r>
            <a:rPr lang="ja-JP" altLang="ja-JP" sz="900">
              <a:solidFill>
                <a:schemeClr val="accent1"/>
              </a:solidFill>
              <a:effectLst/>
              <a:latin typeface="Meiryo UI" panose="020B0604030504040204" pitchFamily="50" charset="-128"/>
              <a:ea typeface="Meiryo UI" panose="020B0604030504040204" pitchFamily="50" charset="-128"/>
              <a:cs typeface="+mn-cs"/>
            </a:rPr>
            <a:t>目的</a:t>
          </a:r>
          <a:br>
            <a:rPr lang="en-US" altLang="ja-JP" sz="900">
              <a:solidFill>
                <a:schemeClr val="dk1"/>
              </a:solidFill>
              <a:effectLst/>
              <a:latin typeface="Meiryo UI" panose="020B0604030504040204" pitchFamily="50" charset="-128"/>
              <a:ea typeface="Meiryo UI" panose="020B0604030504040204" pitchFamily="50" charset="-128"/>
              <a:cs typeface="+mn-cs"/>
            </a:rPr>
          </a:br>
          <a:r>
            <a:rPr lang="ja-JP" altLang="en-US" sz="900">
              <a:solidFill>
                <a:schemeClr val="dk1"/>
              </a:solidFill>
              <a:effectLst/>
              <a:latin typeface="Meiryo UI" panose="020B0604030504040204" pitchFamily="50" charset="-128"/>
              <a:ea typeface="Meiryo UI" panose="020B0604030504040204" pitchFamily="50" charset="-128"/>
              <a:cs typeface="+mn-cs"/>
            </a:rPr>
            <a:t>　</a:t>
          </a:r>
          <a:r>
            <a:rPr lang="ja-JP" altLang="ja-JP" sz="900">
              <a:solidFill>
                <a:schemeClr val="dk1"/>
              </a:solidFill>
              <a:effectLst/>
              <a:latin typeface="Meiryo UI" panose="020B0604030504040204" pitchFamily="50" charset="-128"/>
              <a:ea typeface="Meiryo UI" panose="020B0604030504040204" pitchFamily="50" charset="-128"/>
              <a:cs typeface="+mn-cs"/>
            </a:rPr>
            <a:t>本規約は、本サイトの登録者及び利用者が遵守すべき事項、留意すべき事項等について示すことを目的としています。</a:t>
          </a:r>
        </a:p>
        <a:p>
          <a:r>
            <a:rPr lang="en-US" altLang="ja-JP" sz="900">
              <a:solidFill>
                <a:schemeClr val="dk1"/>
              </a:solidFill>
              <a:effectLst/>
              <a:latin typeface="Meiryo UI" panose="020B0604030504040204" pitchFamily="50" charset="-128"/>
              <a:ea typeface="Meiryo UI" panose="020B0604030504040204" pitchFamily="50" charset="-128"/>
              <a:cs typeface="+mn-cs"/>
            </a:rPr>
            <a:t> </a:t>
          </a:r>
          <a:endParaRPr lang="ja-JP" altLang="ja-JP" sz="900">
            <a:solidFill>
              <a:schemeClr val="dk1"/>
            </a:solidFill>
            <a:effectLst/>
            <a:latin typeface="Meiryo UI" panose="020B0604030504040204" pitchFamily="50" charset="-128"/>
            <a:ea typeface="Meiryo UI" panose="020B0604030504040204" pitchFamily="50" charset="-128"/>
            <a:cs typeface="+mn-cs"/>
          </a:endParaRPr>
        </a:p>
        <a:p>
          <a:r>
            <a:rPr lang="en-US" altLang="ja-JP" sz="900">
              <a:solidFill>
                <a:schemeClr val="accent1"/>
              </a:solidFill>
              <a:effectLst/>
              <a:latin typeface="Meiryo UI" panose="020B0604030504040204" pitchFamily="50" charset="-128"/>
              <a:ea typeface="Meiryo UI" panose="020B0604030504040204" pitchFamily="50" charset="-128"/>
              <a:cs typeface="+mn-cs"/>
            </a:rPr>
            <a:t>4.</a:t>
          </a:r>
          <a:r>
            <a:rPr lang="ja-JP" altLang="ja-JP" sz="900">
              <a:solidFill>
                <a:schemeClr val="accent1"/>
              </a:solidFill>
              <a:effectLst/>
              <a:latin typeface="Meiryo UI" panose="020B0604030504040204" pitchFamily="50" charset="-128"/>
              <a:ea typeface="Meiryo UI" panose="020B0604030504040204" pitchFamily="50" charset="-128"/>
              <a:cs typeface="+mn-cs"/>
            </a:rPr>
            <a:t>定義</a:t>
          </a:r>
        </a:p>
        <a:p>
          <a:r>
            <a:rPr lang="ja-JP" altLang="en-US" sz="900">
              <a:solidFill>
                <a:schemeClr val="dk1"/>
              </a:solidFill>
              <a:effectLst/>
              <a:latin typeface="Meiryo UI" panose="020B0604030504040204" pitchFamily="50" charset="-128"/>
              <a:ea typeface="Meiryo UI" panose="020B0604030504040204" pitchFamily="50" charset="-128"/>
              <a:cs typeface="+mn-cs"/>
            </a:rPr>
            <a:t>　</a:t>
          </a:r>
          <a:r>
            <a:rPr lang="ja-JP" altLang="ja-JP" sz="900">
              <a:solidFill>
                <a:schemeClr val="dk1"/>
              </a:solidFill>
              <a:effectLst/>
              <a:latin typeface="Meiryo UI" panose="020B0604030504040204" pitchFamily="50" charset="-128"/>
              <a:ea typeface="Meiryo UI" panose="020B0604030504040204" pitchFamily="50" charset="-128"/>
              <a:cs typeface="+mn-cs"/>
            </a:rPr>
            <a:t>本サイトに職場情報等を登録する者を「登録者」、本サイトに掲載される情報を利用する者を「利用者」とします。</a:t>
          </a:r>
          <a:endParaRPr lang="en-US" altLang="ja-JP" sz="900">
            <a:solidFill>
              <a:schemeClr val="dk1"/>
            </a:solidFill>
            <a:effectLst/>
            <a:latin typeface="Meiryo UI" panose="020B0604030504040204" pitchFamily="50" charset="-128"/>
            <a:ea typeface="Meiryo UI" panose="020B0604030504040204" pitchFamily="50" charset="-128"/>
            <a:cs typeface="+mn-cs"/>
          </a:endParaRPr>
        </a:p>
        <a:p>
          <a:endParaRPr lang="ja-JP" altLang="ja-JP" sz="900">
            <a:solidFill>
              <a:schemeClr val="dk1"/>
            </a:solidFill>
            <a:effectLst/>
            <a:latin typeface="Meiryo UI" panose="020B0604030504040204" pitchFamily="50" charset="-128"/>
            <a:ea typeface="Meiryo UI" panose="020B0604030504040204" pitchFamily="50" charset="-128"/>
            <a:cs typeface="+mn-cs"/>
          </a:endParaRPr>
        </a:p>
        <a:p>
          <a:r>
            <a:rPr lang="en-US" altLang="ja-JP" sz="900">
              <a:solidFill>
                <a:schemeClr val="accent1"/>
              </a:solidFill>
              <a:effectLst/>
              <a:latin typeface="Meiryo UI" panose="020B0604030504040204" pitchFamily="50" charset="-128"/>
              <a:ea typeface="Meiryo UI" panose="020B0604030504040204" pitchFamily="50" charset="-128"/>
              <a:cs typeface="+mn-cs"/>
            </a:rPr>
            <a:t>5.</a:t>
          </a:r>
          <a:r>
            <a:rPr lang="ja-JP" altLang="ja-JP" sz="900">
              <a:solidFill>
                <a:schemeClr val="accent1"/>
              </a:solidFill>
              <a:effectLst/>
              <a:latin typeface="Meiryo UI" panose="020B0604030504040204" pitchFamily="50" charset="-128"/>
              <a:ea typeface="Meiryo UI" panose="020B0604030504040204" pitchFamily="50" charset="-128"/>
              <a:cs typeface="+mn-cs"/>
            </a:rPr>
            <a:t>著作権について</a:t>
          </a:r>
          <a:br>
            <a:rPr lang="en-US" altLang="ja-JP" sz="900">
              <a:solidFill>
                <a:schemeClr val="dk1"/>
              </a:solidFill>
              <a:effectLst/>
              <a:latin typeface="Meiryo UI" panose="020B0604030504040204" pitchFamily="50" charset="-128"/>
              <a:ea typeface="Meiryo UI" panose="020B0604030504040204" pitchFamily="50" charset="-128"/>
              <a:cs typeface="+mn-cs"/>
            </a:rPr>
          </a:br>
          <a:r>
            <a:rPr lang="ja-JP" altLang="en-US" sz="900">
              <a:solidFill>
                <a:schemeClr val="dk1"/>
              </a:solidFill>
              <a:effectLst/>
              <a:latin typeface="Meiryo UI" panose="020B0604030504040204" pitchFamily="50" charset="-128"/>
              <a:ea typeface="Meiryo UI" panose="020B0604030504040204" pitchFamily="50" charset="-128"/>
              <a:cs typeface="+mn-cs"/>
            </a:rPr>
            <a:t>　</a:t>
          </a:r>
          <a:r>
            <a:rPr lang="ja-JP" altLang="ja-JP" sz="900">
              <a:solidFill>
                <a:schemeClr val="dk1"/>
              </a:solidFill>
              <a:effectLst/>
              <a:latin typeface="Meiryo UI" panose="020B0604030504040204" pitchFamily="50" charset="-128"/>
              <a:ea typeface="Meiryo UI" panose="020B0604030504040204" pitchFamily="50" charset="-128"/>
              <a:cs typeface="+mn-cs"/>
            </a:rPr>
            <a:t>本サイトに掲載されている情報に関する著作権その他の権利については、厚生労働省及び登録者自身に帰属します。それ以外のコンテンツの著作権</a:t>
          </a:r>
          <a:endParaRPr lang="en-US" altLang="ja-JP" sz="900">
            <a:solidFill>
              <a:schemeClr val="dk1"/>
            </a:solidFill>
            <a:effectLst/>
            <a:latin typeface="Meiryo UI" panose="020B0604030504040204" pitchFamily="50" charset="-128"/>
            <a:ea typeface="Meiryo UI" panose="020B0604030504040204" pitchFamily="50" charset="-128"/>
            <a:cs typeface="+mn-cs"/>
          </a:endParaRPr>
        </a:p>
        <a:p>
          <a:r>
            <a:rPr lang="ja-JP" altLang="ja-JP" sz="900">
              <a:solidFill>
                <a:schemeClr val="dk1"/>
              </a:solidFill>
              <a:effectLst/>
              <a:latin typeface="Meiryo UI" panose="020B0604030504040204" pitchFamily="50" charset="-128"/>
              <a:ea typeface="Meiryo UI" panose="020B0604030504040204" pitchFamily="50" charset="-128"/>
              <a:cs typeface="+mn-cs"/>
            </a:rPr>
            <a:t>その他の権利は厚生労働省に帰属します。</a:t>
          </a:r>
        </a:p>
        <a:p>
          <a:r>
            <a:rPr lang="en-US" altLang="ja-JP" sz="900">
              <a:solidFill>
                <a:schemeClr val="dk1"/>
              </a:solidFill>
              <a:effectLst/>
              <a:latin typeface="Meiryo UI" panose="020B0604030504040204" pitchFamily="50" charset="-128"/>
              <a:ea typeface="Meiryo UI" panose="020B0604030504040204" pitchFamily="50" charset="-128"/>
              <a:cs typeface="+mn-cs"/>
            </a:rPr>
            <a:t> </a:t>
          </a:r>
          <a:endParaRPr lang="ja-JP" altLang="ja-JP" sz="900">
            <a:solidFill>
              <a:schemeClr val="dk1"/>
            </a:solidFill>
            <a:effectLst/>
            <a:latin typeface="Meiryo UI" panose="020B0604030504040204" pitchFamily="50" charset="-128"/>
            <a:ea typeface="Meiryo UI" panose="020B0604030504040204" pitchFamily="50" charset="-128"/>
            <a:cs typeface="+mn-cs"/>
          </a:endParaRPr>
        </a:p>
        <a:p>
          <a:r>
            <a:rPr lang="en-US" altLang="ja-JP" sz="900">
              <a:solidFill>
                <a:schemeClr val="accent1"/>
              </a:solidFill>
              <a:effectLst/>
              <a:latin typeface="Meiryo UI" panose="020B0604030504040204" pitchFamily="50" charset="-128"/>
              <a:ea typeface="Meiryo UI" panose="020B0604030504040204" pitchFamily="50" charset="-128"/>
              <a:cs typeface="+mn-cs"/>
            </a:rPr>
            <a:t>6.</a:t>
          </a:r>
          <a:r>
            <a:rPr lang="ja-JP" altLang="ja-JP" sz="900">
              <a:solidFill>
                <a:schemeClr val="accent1"/>
              </a:solidFill>
              <a:effectLst/>
              <a:latin typeface="Meiryo UI" panose="020B0604030504040204" pitchFamily="50" charset="-128"/>
              <a:ea typeface="Meiryo UI" panose="020B0604030504040204" pitchFamily="50" charset="-128"/>
              <a:cs typeface="+mn-cs"/>
            </a:rPr>
            <a:t>禁止事項</a:t>
          </a:r>
          <a:br>
            <a:rPr lang="en-US" altLang="ja-JP" sz="900">
              <a:solidFill>
                <a:schemeClr val="accent1"/>
              </a:solidFill>
              <a:effectLst/>
              <a:latin typeface="Meiryo UI" panose="020B0604030504040204" pitchFamily="50" charset="-128"/>
              <a:ea typeface="Meiryo UI" panose="020B0604030504040204" pitchFamily="50" charset="-128"/>
              <a:cs typeface="+mn-cs"/>
            </a:rPr>
          </a:br>
          <a:r>
            <a:rPr lang="ja-JP" altLang="en-US" sz="900">
              <a:solidFill>
                <a:schemeClr val="accent1"/>
              </a:solidFill>
              <a:effectLst/>
              <a:latin typeface="Meiryo UI" panose="020B0604030504040204" pitchFamily="50" charset="-128"/>
              <a:ea typeface="Meiryo UI" panose="020B0604030504040204" pitchFamily="50" charset="-128"/>
              <a:cs typeface="+mn-cs"/>
            </a:rPr>
            <a:t>　</a:t>
          </a:r>
          <a:r>
            <a:rPr lang="ja-JP" altLang="ja-JP" sz="900">
              <a:solidFill>
                <a:schemeClr val="dk1"/>
              </a:solidFill>
              <a:effectLst/>
              <a:latin typeface="Meiryo UI" panose="020B0604030504040204" pitchFamily="50" charset="-128"/>
              <a:ea typeface="Meiryo UI" panose="020B0604030504040204" pitchFamily="50" charset="-128"/>
              <a:cs typeface="+mn-cs"/>
            </a:rPr>
            <a:t>本サイトの利用に際し、利用者が以下の行為を行うことを禁じます。</a:t>
          </a:r>
        </a:p>
        <a:p>
          <a:r>
            <a:rPr lang="ja-JP" altLang="en-US" sz="900">
              <a:solidFill>
                <a:schemeClr val="dk1"/>
              </a:solidFill>
              <a:effectLst/>
              <a:latin typeface="Meiryo UI" panose="020B0604030504040204" pitchFamily="50" charset="-128"/>
              <a:ea typeface="Meiryo UI" panose="020B0604030504040204" pitchFamily="50" charset="-128"/>
              <a:cs typeface="+mn-cs"/>
            </a:rPr>
            <a:t>　</a:t>
          </a:r>
          <a:r>
            <a:rPr lang="ja-JP" altLang="ja-JP" sz="900">
              <a:solidFill>
                <a:schemeClr val="dk1"/>
              </a:solidFill>
              <a:effectLst/>
              <a:latin typeface="Meiryo UI" panose="020B0604030504040204" pitchFamily="50" charset="-128"/>
              <a:ea typeface="Meiryo UI" panose="020B0604030504040204" pitchFamily="50" charset="-128"/>
              <a:cs typeface="+mn-cs"/>
            </a:rPr>
            <a:t>①法律、政令、省令その他全ての法令及び条例等に違反する「目的・手段・方法」により、本サイトで提供する情報を利用する行為、他人の権利を</a:t>
          </a:r>
          <a:endParaRPr lang="en-US" altLang="ja-JP" sz="900">
            <a:solidFill>
              <a:schemeClr val="dk1"/>
            </a:solidFill>
            <a:effectLst/>
            <a:latin typeface="Meiryo UI" panose="020B0604030504040204" pitchFamily="50" charset="-128"/>
            <a:ea typeface="Meiryo UI" panose="020B0604030504040204" pitchFamily="50" charset="-128"/>
            <a:cs typeface="+mn-cs"/>
          </a:endParaRPr>
        </a:p>
        <a:p>
          <a:r>
            <a:rPr lang="ja-JP" altLang="en-US" sz="900">
              <a:solidFill>
                <a:schemeClr val="dk1"/>
              </a:solidFill>
              <a:effectLst/>
              <a:latin typeface="Meiryo UI" panose="020B0604030504040204" pitchFamily="50" charset="-128"/>
              <a:ea typeface="Meiryo UI" panose="020B0604030504040204" pitchFamily="50" charset="-128"/>
              <a:cs typeface="+mn-cs"/>
            </a:rPr>
            <a:t>　　</a:t>
          </a:r>
          <a:r>
            <a:rPr lang="ja-JP" altLang="ja-JP" sz="900">
              <a:solidFill>
                <a:schemeClr val="dk1"/>
              </a:solidFill>
              <a:effectLst/>
              <a:latin typeface="Meiryo UI" panose="020B0604030504040204" pitchFamily="50" charset="-128"/>
              <a:ea typeface="Meiryo UI" panose="020B0604030504040204" pitchFamily="50" charset="-128"/>
              <a:cs typeface="+mn-cs"/>
            </a:rPr>
            <a:t>侵害する目的・手段・方法での利用、公序良俗に反するような利用</a:t>
          </a:r>
        </a:p>
        <a:p>
          <a:r>
            <a:rPr lang="ja-JP" altLang="en-US" sz="900">
              <a:solidFill>
                <a:schemeClr val="dk1"/>
              </a:solidFill>
              <a:effectLst/>
              <a:latin typeface="Meiryo UI" panose="020B0604030504040204" pitchFamily="50" charset="-128"/>
              <a:ea typeface="Meiryo UI" panose="020B0604030504040204" pitchFamily="50" charset="-128"/>
              <a:cs typeface="+mn-cs"/>
            </a:rPr>
            <a:t>　</a:t>
          </a:r>
          <a:r>
            <a:rPr lang="en-US" altLang="ja-JP" sz="900">
              <a:solidFill>
                <a:schemeClr val="dk1"/>
              </a:solidFill>
              <a:effectLst/>
              <a:latin typeface="Meiryo UI" panose="020B0604030504040204" pitchFamily="50" charset="-128"/>
              <a:ea typeface="Meiryo UI" panose="020B0604030504040204" pitchFamily="50" charset="-128"/>
              <a:cs typeface="+mn-cs"/>
            </a:rPr>
            <a:t>②</a:t>
          </a:r>
          <a:r>
            <a:rPr lang="ja-JP" altLang="ja-JP" sz="900">
              <a:solidFill>
                <a:schemeClr val="dk1"/>
              </a:solidFill>
              <a:effectLst/>
              <a:latin typeface="Meiryo UI" panose="020B0604030504040204" pitchFamily="50" charset="-128"/>
              <a:ea typeface="Meiryo UI" panose="020B0604030504040204" pitchFamily="50" charset="-128"/>
              <a:cs typeface="+mn-cs"/>
            </a:rPr>
            <a:t>登録者又は第三者に損害を与える行為、又は損害を与える恐れのある行為</a:t>
          </a:r>
        </a:p>
        <a:p>
          <a:r>
            <a:rPr lang="ja-JP" altLang="en-US" sz="900">
              <a:solidFill>
                <a:schemeClr val="dk1"/>
              </a:solidFill>
              <a:effectLst/>
              <a:latin typeface="Meiryo UI" panose="020B0604030504040204" pitchFamily="50" charset="-128"/>
              <a:ea typeface="Meiryo UI" panose="020B0604030504040204" pitchFamily="50" charset="-128"/>
              <a:cs typeface="+mn-cs"/>
            </a:rPr>
            <a:t>　</a:t>
          </a:r>
          <a:r>
            <a:rPr lang="en-US" altLang="ja-JP" sz="900">
              <a:solidFill>
                <a:schemeClr val="dk1"/>
              </a:solidFill>
              <a:effectLst/>
              <a:latin typeface="Meiryo UI" panose="020B0604030504040204" pitchFamily="50" charset="-128"/>
              <a:ea typeface="Meiryo UI" panose="020B0604030504040204" pitchFamily="50" charset="-128"/>
              <a:cs typeface="+mn-cs"/>
            </a:rPr>
            <a:t>③</a:t>
          </a:r>
          <a:r>
            <a:rPr lang="ja-JP" altLang="ja-JP" sz="900">
              <a:solidFill>
                <a:schemeClr val="dk1"/>
              </a:solidFill>
              <a:effectLst/>
              <a:latin typeface="Meiryo UI" panose="020B0604030504040204" pitchFamily="50" charset="-128"/>
              <a:ea typeface="Meiryo UI" panose="020B0604030504040204" pitchFamily="50" charset="-128"/>
              <a:cs typeface="+mn-cs"/>
            </a:rPr>
            <a:t>コンピュータウィルス等有害なプログラムを使用又は提供する行為</a:t>
          </a:r>
        </a:p>
        <a:p>
          <a:r>
            <a:rPr lang="en-US" altLang="ja-JP" sz="900">
              <a:solidFill>
                <a:schemeClr val="dk1"/>
              </a:solidFill>
              <a:effectLst/>
              <a:latin typeface="Meiryo UI" panose="020B0604030504040204" pitchFamily="50" charset="-128"/>
              <a:ea typeface="Meiryo UI" panose="020B0604030504040204" pitchFamily="50" charset="-128"/>
              <a:cs typeface="+mn-cs"/>
            </a:rPr>
            <a:t> </a:t>
          </a:r>
          <a:endParaRPr lang="ja-JP" altLang="ja-JP" sz="900">
            <a:solidFill>
              <a:schemeClr val="dk1"/>
            </a:solidFill>
            <a:effectLst/>
            <a:latin typeface="Meiryo UI" panose="020B0604030504040204" pitchFamily="50" charset="-128"/>
            <a:ea typeface="Meiryo UI" panose="020B0604030504040204" pitchFamily="50" charset="-128"/>
            <a:cs typeface="+mn-cs"/>
          </a:endParaRPr>
        </a:p>
        <a:p>
          <a:r>
            <a:rPr lang="en-US" altLang="ja-JP" sz="900">
              <a:solidFill>
                <a:schemeClr val="accent1"/>
              </a:solidFill>
              <a:effectLst/>
              <a:latin typeface="Meiryo UI" panose="020B0604030504040204" pitchFamily="50" charset="-128"/>
              <a:ea typeface="Meiryo UI" panose="020B0604030504040204" pitchFamily="50" charset="-128"/>
              <a:cs typeface="+mn-cs"/>
            </a:rPr>
            <a:t>7.</a:t>
          </a:r>
          <a:r>
            <a:rPr lang="ja-JP" altLang="ja-JP" sz="900">
              <a:solidFill>
                <a:schemeClr val="accent1"/>
              </a:solidFill>
              <a:effectLst/>
              <a:latin typeface="Meiryo UI" panose="020B0604030504040204" pitchFamily="50" charset="-128"/>
              <a:ea typeface="Meiryo UI" panose="020B0604030504040204" pitchFamily="50" charset="-128"/>
              <a:cs typeface="+mn-cs"/>
            </a:rPr>
            <a:t>セキュリティについて</a:t>
          </a:r>
        </a:p>
        <a:p>
          <a:r>
            <a:rPr lang="ja-JP" altLang="en-US" sz="900">
              <a:solidFill>
                <a:schemeClr val="dk1"/>
              </a:solidFill>
              <a:effectLst/>
              <a:latin typeface="Meiryo UI" panose="020B0604030504040204" pitchFamily="50" charset="-128"/>
              <a:ea typeface="Meiryo UI" panose="020B0604030504040204" pitchFamily="50" charset="-128"/>
              <a:cs typeface="+mn-cs"/>
            </a:rPr>
            <a:t>　</a:t>
          </a:r>
          <a:r>
            <a:rPr lang="ja-JP" altLang="ja-JP" sz="900">
              <a:solidFill>
                <a:schemeClr val="dk1"/>
              </a:solidFill>
              <a:effectLst/>
              <a:latin typeface="Meiryo UI" panose="020B0604030504040204" pitchFamily="50" charset="-128"/>
              <a:ea typeface="Meiryo UI" panose="020B0604030504040204" pitchFamily="50" charset="-128"/>
              <a:cs typeface="+mn-cs"/>
            </a:rPr>
            <a:t>本サイトでは、利用者の個人情報保護のため、</a:t>
          </a:r>
          <a:r>
            <a:rPr lang="en-US" altLang="ja-JP" sz="900">
              <a:solidFill>
                <a:schemeClr val="dk1"/>
              </a:solidFill>
              <a:effectLst/>
              <a:latin typeface="Meiryo UI" panose="020B0604030504040204" pitchFamily="50" charset="-128"/>
              <a:ea typeface="Meiryo UI" panose="020B0604030504040204" pitchFamily="50" charset="-128"/>
              <a:cs typeface="+mn-cs"/>
            </a:rPr>
            <a:t>SSL</a:t>
          </a:r>
          <a:r>
            <a:rPr lang="ja-JP" altLang="ja-JP" sz="900">
              <a:solidFill>
                <a:schemeClr val="dk1"/>
              </a:solidFill>
              <a:effectLst/>
              <a:latin typeface="Meiryo UI" panose="020B0604030504040204" pitchFamily="50" charset="-128"/>
              <a:ea typeface="Meiryo UI" panose="020B0604030504040204" pitchFamily="50" charset="-128"/>
              <a:cs typeface="+mn-cs"/>
            </a:rPr>
            <a:t>（</a:t>
          </a:r>
          <a:r>
            <a:rPr lang="en-US" altLang="ja-JP" sz="900">
              <a:solidFill>
                <a:schemeClr val="dk1"/>
              </a:solidFill>
              <a:effectLst/>
              <a:latin typeface="Meiryo UI" panose="020B0604030504040204" pitchFamily="50" charset="-128"/>
              <a:ea typeface="Meiryo UI" panose="020B0604030504040204" pitchFamily="50" charset="-128"/>
              <a:cs typeface="+mn-cs"/>
            </a:rPr>
            <a:t>Secure Sockets Layer</a:t>
          </a:r>
          <a:r>
            <a:rPr lang="ja-JP" altLang="ja-JP" sz="900">
              <a:solidFill>
                <a:schemeClr val="dk1"/>
              </a:solidFill>
              <a:effectLst/>
              <a:latin typeface="Meiryo UI" panose="020B0604030504040204" pitchFamily="50" charset="-128"/>
              <a:ea typeface="Meiryo UI" panose="020B0604030504040204" pitchFamily="50" charset="-128"/>
              <a:cs typeface="+mn-cs"/>
            </a:rPr>
            <a:t>）を利用する場合があります。 </a:t>
          </a:r>
          <a:r>
            <a:rPr lang="en-US" altLang="ja-JP" sz="900">
              <a:solidFill>
                <a:schemeClr val="dk1"/>
              </a:solidFill>
              <a:effectLst/>
              <a:latin typeface="Meiryo UI" panose="020B0604030504040204" pitchFamily="50" charset="-128"/>
              <a:ea typeface="Meiryo UI" panose="020B0604030504040204" pitchFamily="50" charset="-128"/>
              <a:cs typeface="+mn-cs"/>
            </a:rPr>
            <a:t>SSL</a:t>
          </a:r>
          <a:r>
            <a:rPr lang="ja-JP" altLang="ja-JP" sz="900">
              <a:solidFill>
                <a:schemeClr val="dk1"/>
              </a:solidFill>
              <a:effectLst/>
              <a:latin typeface="Meiryo UI" panose="020B0604030504040204" pitchFamily="50" charset="-128"/>
              <a:ea typeface="Meiryo UI" panose="020B0604030504040204" pitchFamily="50" charset="-128"/>
              <a:cs typeface="+mn-cs"/>
            </a:rPr>
            <a:t>は、インターネットでやり取りされる個人情報等の重要な情報を、第三者による傍受から保護することを目的としたセキュリティ機能であり、本サイトでご入力いただいた方の個人情報を暗号化して送受信しています。</a:t>
          </a:r>
        </a:p>
        <a:p>
          <a:r>
            <a:rPr lang="en-US" altLang="ja-JP" sz="900">
              <a:solidFill>
                <a:schemeClr val="dk1"/>
              </a:solidFill>
              <a:effectLst/>
              <a:latin typeface="Meiryo UI" panose="020B0604030504040204" pitchFamily="50" charset="-128"/>
              <a:ea typeface="Meiryo UI" panose="020B0604030504040204" pitchFamily="50" charset="-128"/>
              <a:cs typeface="+mn-cs"/>
            </a:rPr>
            <a:t> </a:t>
          </a:r>
          <a:endParaRPr lang="ja-JP" altLang="ja-JP" sz="900">
            <a:solidFill>
              <a:schemeClr val="dk1"/>
            </a:solidFill>
            <a:effectLst/>
            <a:latin typeface="Meiryo UI" panose="020B0604030504040204" pitchFamily="50" charset="-128"/>
            <a:ea typeface="Meiryo UI" panose="020B0604030504040204" pitchFamily="50" charset="-128"/>
            <a:cs typeface="+mn-cs"/>
          </a:endParaRPr>
        </a:p>
        <a:p>
          <a:r>
            <a:rPr lang="en-US" altLang="ja-JP" sz="900">
              <a:solidFill>
                <a:schemeClr val="accent1"/>
              </a:solidFill>
              <a:effectLst/>
              <a:latin typeface="Meiryo UI" panose="020B0604030504040204" pitchFamily="50" charset="-128"/>
              <a:ea typeface="Meiryo UI" panose="020B0604030504040204" pitchFamily="50" charset="-128"/>
              <a:cs typeface="+mn-cs"/>
            </a:rPr>
            <a:t>8.</a:t>
          </a:r>
          <a:r>
            <a:rPr lang="ja-JP" altLang="ja-JP" sz="900">
              <a:solidFill>
                <a:schemeClr val="accent1"/>
              </a:solidFill>
              <a:effectLst/>
              <a:latin typeface="Meiryo UI" panose="020B0604030504040204" pitchFamily="50" charset="-128"/>
              <a:ea typeface="Meiryo UI" panose="020B0604030504040204" pitchFamily="50" charset="-128"/>
              <a:cs typeface="+mn-cs"/>
            </a:rPr>
            <a:t>免責について</a:t>
          </a:r>
          <a:br>
            <a:rPr lang="en-US" altLang="ja-JP" sz="900">
              <a:solidFill>
                <a:schemeClr val="dk1"/>
              </a:solidFill>
              <a:effectLst/>
              <a:latin typeface="Meiryo UI" panose="020B0604030504040204" pitchFamily="50" charset="-128"/>
              <a:ea typeface="Meiryo UI" panose="020B0604030504040204" pitchFamily="50" charset="-128"/>
              <a:cs typeface="+mn-cs"/>
            </a:rPr>
          </a:br>
          <a:r>
            <a:rPr lang="ja-JP" altLang="en-US" sz="900">
              <a:solidFill>
                <a:schemeClr val="dk1"/>
              </a:solidFill>
              <a:effectLst/>
              <a:latin typeface="Meiryo UI" panose="020B0604030504040204" pitchFamily="50" charset="-128"/>
              <a:ea typeface="Meiryo UI" panose="020B0604030504040204" pitchFamily="50" charset="-128"/>
              <a:cs typeface="+mn-cs"/>
            </a:rPr>
            <a:t>　</a:t>
          </a:r>
          <a:r>
            <a:rPr lang="ja-JP" altLang="ja-JP" sz="900">
              <a:solidFill>
                <a:schemeClr val="dk1"/>
              </a:solidFill>
              <a:effectLst/>
              <a:latin typeface="Meiryo UI" panose="020B0604030504040204" pitchFamily="50" charset="-128"/>
              <a:ea typeface="Meiryo UI" panose="020B0604030504040204" pitchFamily="50" charset="-128"/>
              <a:cs typeface="+mn-cs"/>
            </a:rPr>
            <a:t>本サイトにおいて提供する情報は、その正確性、妥当性及び最新性等の確保に努めますが、必ずしもそれを保証するものではありません。また、本サイトを利用したことにより利用者個人、第三者等が損害を被った場合は、利用者の責任と費用をもって解決していただきます。その被った損害に対しては、サイト管理者はいかなる責任も負うものではありません。</a:t>
          </a:r>
          <a:br>
            <a:rPr lang="en-US" altLang="ja-JP" sz="900">
              <a:solidFill>
                <a:schemeClr val="dk1"/>
              </a:solidFill>
              <a:effectLst/>
              <a:latin typeface="Meiryo UI" panose="020B0604030504040204" pitchFamily="50" charset="-128"/>
              <a:ea typeface="Meiryo UI" panose="020B0604030504040204" pitchFamily="50" charset="-128"/>
              <a:cs typeface="+mn-cs"/>
            </a:rPr>
          </a:br>
          <a:r>
            <a:rPr lang="ja-JP" altLang="en-US" sz="900">
              <a:solidFill>
                <a:schemeClr val="dk1"/>
              </a:solidFill>
              <a:effectLst/>
              <a:latin typeface="Meiryo UI" panose="020B0604030504040204" pitchFamily="50" charset="-128"/>
              <a:ea typeface="Meiryo UI" panose="020B0604030504040204" pitchFamily="50" charset="-128"/>
              <a:cs typeface="+mn-cs"/>
            </a:rPr>
            <a:t>　</a:t>
          </a:r>
          <a:r>
            <a:rPr lang="ja-JP" altLang="ja-JP" sz="900">
              <a:solidFill>
                <a:schemeClr val="dk1"/>
              </a:solidFill>
              <a:effectLst/>
              <a:latin typeface="Meiryo UI" panose="020B0604030504040204" pitchFamily="50" charset="-128"/>
              <a:ea typeface="Meiryo UI" panose="020B0604030504040204" pitchFamily="50" charset="-128"/>
              <a:cs typeface="+mn-cs"/>
            </a:rPr>
            <a:t>本サイトにおいては、予告なしに提供する情報（本利用規約を含む。）の変更・運用の中断又は中止することがありますのでご了承ください。なお、サイト管理者は、その理由の如何に関わらず生じた損害について責任を負うものではありません。</a:t>
          </a:r>
          <a:br>
            <a:rPr lang="en-US" altLang="ja-JP" sz="900">
              <a:solidFill>
                <a:schemeClr val="dk1"/>
              </a:solidFill>
              <a:effectLst/>
              <a:latin typeface="Meiryo UI" panose="020B0604030504040204" pitchFamily="50" charset="-128"/>
              <a:ea typeface="Meiryo UI" panose="020B0604030504040204" pitchFamily="50" charset="-128"/>
              <a:cs typeface="+mn-cs"/>
            </a:rPr>
          </a:br>
          <a:r>
            <a:rPr lang="ja-JP" altLang="en-US" sz="900">
              <a:solidFill>
                <a:schemeClr val="dk1"/>
              </a:solidFill>
              <a:effectLst/>
              <a:latin typeface="Meiryo UI" panose="020B0604030504040204" pitchFamily="50" charset="-128"/>
              <a:ea typeface="Meiryo UI" panose="020B0604030504040204" pitchFamily="50" charset="-128"/>
              <a:cs typeface="+mn-cs"/>
            </a:rPr>
            <a:t>　</a:t>
          </a:r>
          <a:r>
            <a:rPr lang="ja-JP" altLang="ja-JP" sz="900">
              <a:solidFill>
                <a:schemeClr val="dk1"/>
              </a:solidFill>
              <a:effectLst/>
              <a:latin typeface="Meiryo UI" panose="020B0604030504040204" pitchFamily="50" charset="-128"/>
              <a:ea typeface="Meiryo UI" panose="020B0604030504040204" pitchFamily="50" charset="-128"/>
              <a:cs typeface="+mn-cs"/>
            </a:rPr>
            <a:t>サイト管理者は、登録者が本サイトのご利用にあたり入力、送信した個人情報については、暗号化処理等を行い、厳重に保管・管理し、個人情報の保護に十分な注意を払いますが、情報の漏えい、消失、第三者による改ざん等の防止の保証はいたしかねます。したがって、サイト管理者は、情報の漏洩、消失、第三者による改ざん等により発生した登録者又は第三者の損害について、一切の責任を負担いたしません。</a:t>
          </a:r>
          <a:br>
            <a:rPr lang="en-US" altLang="ja-JP" sz="900">
              <a:solidFill>
                <a:schemeClr val="dk1"/>
              </a:solidFill>
              <a:effectLst/>
              <a:latin typeface="Meiryo UI" panose="020B0604030504040204" pitchFamily="50" charset="-128"/>
              <a:ea typeface="Meiryo UI" panose="020B0604030504040204" pitchFamily="50" charset="-128"/>
              <a:cs typeface="+mn-cs"/>
            </a:rPr>
          </a:br>
          <a:r>
            <a:rPr lang="ja-JP" altLang="en-US" sz="900">
              <a:solidFill>
                <a:schemeClr val="dk1"/>
              </a:solidFill>
              <a:effectLst/>
              <a:latin typeface="Meiryo UI" panose="020B0604030504040204" pitchFamily="50" charset="-128"/>
              <a:ea typeface="Meiryo UI" panose="020B0604030504040204" pitchFamily="50" charset="-128"/>
              <a:cs typeface="+mn-cs"/>
            </a:rPr>
            <a:t>　</a:t>
          </a:r>
          <a:r>
            <a:rPr lang="ja-JP" altLang="ja-JP" sz="900">
              <a:solidFill>
                <a:schemeClr val="dk1"/>
              </a:solidFill>
              <a:effectLst/>
              <a:latin typeface="Meiryo UI" panose="020B0604030504040204" pitchFamily="50" charset="-128"/>
              <a:ea typeface="Meiryo UI" panose="020B0604030504040204" pitchFamily="50" charset="-128"/>
              <a:cs typeface="+mn-cs"/>
            </a:rPr>
            <a:t>サイト管理者は、本サイトにおいて提供する情報やサービス、登録者及び利用者が本サイトやサイト管理者に送付した</a:t>
          </a:r>
          <a:r>
            <a:rPr lang="en-US" altLang="ja-JP" sz="900">
              <a:solidFill>
                <a:schemeClr val="dk1"/>
              </a:solidFill>
              <a:effectLst/>
              <a:latin typeface="Meiryo UI" panose="020B0604030504040204" pitchFamily="50" charset="-128"/>
              <a:ea typeface="Meiryo UI" panose="020B0604030504040204" pitchFamily="50" charset="-128"/>
              <a:cs typeface="+mn-cs"/>
            </a:rPr>
            <a:t>E</a:t>
          </a:r>
          <a:r>
            <a:rPr lang="ja-JP" altLang="ja-JP" sz="900">
              <a:solidFill>
                <a:schemeClr val="dk1"/>
              </a:solidFill>
              <a:effectLst/>
              <a:latin typeface="Meiryo UI" panose="020B0604030504040204" pitchFamily="50" charset="-128"/>
              <a:ea typeface="Meiryo UI" panose="020B0604030504040204" pitchFamily="50" charset="-128"/>
              <a:cs typeface="+mn-cs"/>
            </a:rPr>
            <a:t>メール等を通じて取得する情報等に関し、その安全性、正確性、確実性、有用性、最新性、合法性、道徳性、コンピュータウィルスに感染していないこと等のいかなる保証を行うものではありません。したがって、本サイトにおいて提供する情報やサービス、上記の方法を通じて登録者及び利用者が取得する情報等により、登録者、利用者又は第三者等が損害を被った場合において、サイト管理者はいかなる責任も負うものではありません。</a:t>
          </a:r>
        </a:p>
        <a:p>
          <a:r>
            <a:rPr lang="en-US" altLang="ja-JP" sz="900">
              <a:solidFill>
                <a:schemeClr val="dk1"/>
              </a:solidFill>
              <a:effectLst/>
              <a:latin typeface="Meiryo UI" panose="020B0604030504040204" pitchFamily="50" charset="-128"/>
              <a:ea typeface="Meiryo UI" panose="020B0604030504040204" pitchFamily="50" charset="-128"/>
              <a:cs typeface="+mn-cs"/>
            </a:rPr>
            <a:t> </a:t>
          </a:r>
          <a:endParaRPr lang="ja-JP" altLang="ja-JP" sz="900">
            <a:solidFill>
              <a:schemeClr val="dk1"/>
            </a:solidFill>
            <a:effectLst/>
            <a:latin typeface="Meiryo UI" panose="020B0604030504040204" pitchFamily="50" charset="-128"/>
            <a:ea typeface="Meiryo UI" panose="020B0604030504040204" pitchFamily="50" charset="-128"/>
            <a:cs typeface="+mn-cs"/>
          </a:endParaRPr>
        </a:p>
        <a:p>
          <a:r>
            <a:rPr lang="en-US" altLang="ja-JP" sz="900">
              <a:solidFill>
                <a:schemeClr val="accent1"/>
              </a:solidFill>
              <a:effectLst/>
              <a:latin typeface="Meiryo UI" panose="020B0604030504040204" pitchFamily="50" charset="-128"/>
              <a:ea typeface="Meiryo UI" panose="020B0604030504040204" pitchFamily="50" charset="-128"/>
              <a:cs typeface="+mn-cs"/>
            </a:rPr>
            <a:t>9.</a:t>
          </a:r>
          <a:r>
            <a:rPr lang="ja-JP" altLang="ja-JP" sz="900">
              <a:solidFill>
                <a:schemeClr val="accent1"/>
              </a:solidFill>
              <a:effectLst/>
              <a:latin typeface="Meiryo UI" panose="020B0604030504040204" pitchFamily="50" charset="-128"/>
              <a:ea typeface="Meiryo UI" panose="020B0604030504040204" pitchFamily="50" charset="-128"/>
              <a:cs typeface="+mn-cs"/>
            </a:rPr>
            <a:t>収集する情報の範囲</a:t>
          </a:r>
        </a:p>
        <a:p>
          <a:r>
            <a:rPr lang="ja-JP" altLang="ja-JP" sz="900">
              <a:solidFill>
                <a:schemeClr val="dk1"/>
              </a:solidFill>
              <a:effectLst/>
              <a:latin typeface="Meiryo UI" panose="020B0604030504040204" pitchFamily="50" charset="-128"/>
              <a:ea typeface="Meiryo UI" panose="020B0604030504040204" pitchFamily="50" charset="-128"/>
              <a:cs typeface="+mn-cs"/>
            </a:rPr>
            <a:t>本サイトの利用状況を調査するため、ページ毎のアクセス履歴情報（ログ）を収集することがあります。なお、クッキー（サーバ側で利用者を識別するために、サーバから利用者のブラウザに送信され、利用者のコンピュータに蓄積される情報）は利用しませんのでご了承ください。</a:t>
          </a:r>
        </a:p>
        <a:p>
          <a:endParaRPr kumimoji="1" lang="en-US" altLang="ja-JP" sz="900">
            <a:latin typeface="Meiryo UI" panose="020B0604030504040204" pitchFamily="50" charset="-128"/>
            <a:ea typeface="Meiryo UI" panose="020B0604030504040204" pitchFamily="50" charset="-128"/>
          </a:endParaRPr>
        </a:p>
        <a:p>
          <a:pPr algn="r"/>
          <a:r>
            <a:rPr kumimoji="1" lang="ja-JP" altLang="en-US" sz="900">
              <a:latin typeface="Meiryo UI" panose="020B0604030504040204" pitchFamily="50" charset="-128"/>
              <a:ea typeface="Meiryo UI" panose="020B0604030504040204" pitchFamily="50" charset="-128"/>
            </a:rPr>
            <a:t>（裏面へ続く）</a:t>
          </a:r>
        </a:p>
      </xdr:txBody>
    </xdr:sp>
    <xdr:clientData/>
  </xdr:twoCellAnchor>
  <xdr:twoCellAnchor>
    <xdr:from>
      <xdr:col>0</xdr:col>
      <xdr:colOff>133350</xdr:colOff>
      <xdr:row>46</xdr:row>
      <xdr:rowOff>39684</xdr:rowOff>
    </xdr:from>
    <xdr:to>
      <xdr:col>17</xdr:col>
      <xdr:colOff>447675</xdr:colOff>
      <xdr:row>89</xdr:row>
      <xdr:rowOff>126996</xdr:rowOff>
    </xdr:to>
    <xdr:sp macro="" textlink="">
      <xdr:nvSpPr>
        <xdr:cNvPr id="3" name="テキスト ボックス 2">
          <a:extLst>
            <a:ext uri="{FF2B5EF4-FFF2-40B4-BE49-F238E27FC236}">
              <a16:creationId xmlns:a16="http://schemas.microsoft.com/office/drawing/2014/main" id="{00000000-0008-0000-0C00-000003000000}"/>
            </a:ext>
          </a:extLst>
        </xdr:cNvPr>
        <xdr:cNvSpPr txBox="1"/>
      </xdr:nvSpPr>
      <xdr:spPr>
        <a:xfrm>
          <a:off x="133350" y="11888784"/>
          <a:ext cx="7038975" cy="1032668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ja-JP" altLang="ja-JP" sz="900">
            <a:solidFill>
              <a:schemeClr val="dk1"/>
            </a:solidFill>
            <a:effectLst/>
            <a:latin typeface="Meiryo UI" panose="020B0604030504040204" pitchFamily="50" charset="-128"/>
            <a:ea typeface="Meiryo UI" panose="020B0604030504040204" pitchFamily="50" charset="-128"/>
            <a:cs typeface="+mn-cs"/>
          </a:endParaRPr>
        </a:p>
        <a:p>
          <a:r>
            <a:rPr lang="en-US" altLang="ja-JP" sz="900">
              <a:solidFill>
                <a:schemeClr val="accent1"/>
              </a:solidFill>
              <a:effectLst/>
              <a:latin typeface="Meiryo UI" panose="020B0604030504040204" pitchFamily="50" charset="-128"/>
              <a:ea typeface="Meiryo UI" panose="020B0604030504040204" pitchFamily="50" charset="-128"/>
              <a:cs typeface="+mn-cs"/>
            </a:rPr>
            <a:t>10.</a:t>
          </a:r>
          <a:r>
            <a:rPr lang="ja-JP" altLang="ja-JP" sz="900">
              <a:solidFill>
                <a:schemeClr val="accent1"/>
              </a:solidFill>
              <a:effectLst/>
              <a:latin typeface="Meiryo UI" panose="020B0604030504040204" pitchFamily="50" charset="-128"/>
              <a:ea typeface="Meiryo UI" panose="020B0604030504040204" pitchFamily="50" charset="-128"/>
              <a:cs typeface="+mn-cs"/>
            </a:rPr>
            <a:t>利用目的</a:t>
          </a:r>
          <a:br>
            <a:rPr lang="en-US" altLang="ja-JP" sz="900">
              <a:solidFill>
                <a:schemeClr val="dk1"/>
              </a:solidFill>
              <a:effectLst/>
              <a:latin typeface="Meiryo UI" panose="020B0604030504040204" pitchFamily="50" charset="-128"/>
              <a:ea typeface="Meiryo UI" panose="020B0604030504040204" pitchFamily="50" charset="-128"/>
              <a:cs typeface="+mn-cs"/>
            </a:rPr>
          </a:br>
          <a:r>
            <a:rPr lang="ja-JP" altLang="en-US" sz="900">
              <a:solidFill>
                <a:schemeClr val="dk1"/>
              </a:solidFill>
              <a:effectLst/>
              <a:latin typeface="Meiryo UI" panose="020B0604030504040204" pitchFamily="50" charset="-128"/>
              <a:ea typeface="Meiryo UI" panose="020B0604030504040204" pitchFamily="50" charset="-128"/>
              <a:cs typeface="+mn-cs"/>
            </a:rPr>
            <a:t>　</a:t>
          </a:r>
          <a:r>
            <a:rPr lang="ja-JP" altLang="ja-JP" sz="900">
              <a:solidFill>
                <a:schemeClr val="dk1"/>
              </a:solidFill>
              <a:effectLst/>
              <a:latin typeface="Meiryo UI" panose="020B0604030504040204" pitchFamily="50" charset="-128"/>
              <a:ea typeface="Meiryo UI" panose="020B0604030504040204" pitchFamily="50" charset="-128"/>
              <a:cs typeface="+mn-cs"/>
            </a:rPr>
            <a:t>収集したアクセス履歴情報は、本サイトの利用状況を把握し、今後のホームページ運営に役立てる目的でのみ集計、分析し、それ以外の目的で利用</a:t>
          </a:r>
          <a:endParaRPr lang="en-US" altLang="ja-JP" sz="900">
            <a:solidFill>
              <a:schemeClr val="dk1"/>
            </a:solidFill>
            <a:effectLst/>
            <a:latin typeface="Meiryo UI" panose="020B0604030504040204" pitchFamily="50" charset="-128"/>
            <a:ea typeface="Meiryo UI" panose="020B0604030504040204" pitchFamily="50" charset="-128"/>
            <a:cs typeface="+mn-cs"/>
          </a:endParaRPr>
        </a:p>
        <a:p>
          <a:r>
            <a:rPr lang="ja-JP" altLang="ja-JP" sz="900">
              <a:solidFill>
                <a:schemeClr val="dk1"/>
              </a:solidFill>
              <a:effectLst/>
              <a:latin typeface="Meiryo UI" panose="020B0604030504040204" pitchFamily="50" charset="-128"/>
              <a:ea typeface="Meiryo UI" panose="020B0604030504040204" pitchFamily="50" charset="-128"/>
              <a:cs typeface="+mn-cs"/>
            </a:rPr>
            <a:t>することは一切ありません。ただし、不正アクセス等の疑いがあるケースにおいては、調査などの目的で、それらの情報を警察などに提供する場合があります。</a:t>
          </a:r>
        </a:p>
        <a:p>
          <a:r>
            <a:rPr lang="en-US" altLang="ja-JP" sz="900">
              <a:solidFill>
                <a:schemeClr val="dk1"/>
              </a:solidFill>
              <a:effectLst/>
              <a:latin typeface="Meiryo UI" panose="020B0604030504040204" pitchFamily="50" charset="-128"/>
              <a:ea typeface="Meiryo UI" panose="020B0604030504040204" pitchFamily="50" charset="-128"/>
              <a:cs typeface="+mn-cs"/>
            </a:rPr>
            <a:t> </a:t>
          </a:r>
          <a:endParaRPr lang="ja-JP" altLang="ja-JP" sz="900">
            <a:solidFill>
              <a:schemeClr val="dk1"/>
            </a:solidFill>
            <a:effectLst/>
            <a:latin typeface="Meiryo UI" panose="020B0604030504040204" pitchFamily="50" charset="-128"/>
            <a:ea typeface="Meiryo UI" panose="020B0604030504040204" pitchFamily="50" charset="-128"/>
            <a:cs typeface="+mn-cs"/>
          </a:endParaRPr>
        </a:p>
        <a:p>
          <a:r>
            <a:rPr lang="en-US" altLang="ja-JP" sz="900">
              <a:solidFill>
                <a:schemeClr val="accent1"/>
              </a:solidFill>
              <a:effectLst/>
              <a:latin typeface="Meiryo UI" panose="020B0604030504040204" pitchFamily="50" charset="-128"/>
              <a:ea typeface="Meiryo UI" panose="020B0604030504040204" pitchFamily="50" charset="-128"/>
              <a:cs typeface="+mn-cs"/>
            </a:rPr>
            <a:t>11.</a:t>
          </a:r>
          <a:r>
            <a:rPr lang="ja-JP" altLang="ja-JP" sz="900">
              <a:solidFill>
                <a:schemeClr val="accent1"/>
              </a:solidFill>
              <a:effectLst/>
              <a:latin typeface="Meiryo UI" panose="020B0604030504040204" pitchFamily="50" charset="-128"/>
              <a:ea typeface="Meiryo UI" panose="020B0604030504040204" pitchFamily="50" charset="-128"/>
              <a:cs typeface="+mn-cs"/>
            </a:rPr>
            <a:t>利用及び提供の制限</a:t>
          </a:r>
          <a:br>
            <a:rPr lang="en-US" altLang="ja-JP" sz="900">
              <a:solidFill>
                <a:schemeClr val="accent1"/>
              </a:solidFill>
              <a:effectLst/>
              <a:latin typeface="Meiryo UI" panose="020B0604030504040204" pitchFamily="50" charset="-128"/>
              <a:ea typeface="Meiryo UI" panose="020B0604030504040204" pitchFamily="50" charset="-128"/>
              <a:cs typeface="+mn-cs"/>
            </a:rPr>
          </a:br>
          <a:r>
            <a:rPr lang="ja-JP" altLang="en-US" sz="900">
              <a:solidFill>
                <a:schemeClr val="accent1"/>
              </a:solidFill>
              <a:effectLst/>
              <a:latin typeface="Meiryo UI" panose="020B0604030504040204" pitchFamily="50" charset="-128"/>
              <a:ea typeface="Meiryo UI" panose="020B0604030504040204" pitchFamily="50" charset="-128"/>
              <a:cs typeface="+mn-cs"/>
            </a:rPr>
            <a:t>　</a:t>
          </a:r>
          <a:r>
            <a:rPr lang="ja-JP" altLang="ja-JP" sz="900">
              <a:solidFill>
                <a:schemeClr val="dk1"/>
              </a:solidFill>
              <a:effectLst/>
              <a:latin typeface="Meiryo UI" panose="020B0604030504040204" pitchFamily="50" charset="-128"/>
              <a:ea typeface="Meiryo UI" panose="020B0604030504040204" pitchFamily="50" charset="-128"/>
              <a:cs typeface="+mn-cs"/>
            </a:rPr>
            <a:t>本サイトでは、法令に基づく開示要請があった場合、不正アクセス、脅迫等の違法行為があった場合その他特別の理由のある場合を除き、収集した</a:t>
          </a:r>
          <a:endParaRPr lang="en-US" altLang="ja-JP" sz="900">
            <a:solidFill>
              <a:schemeClr val="dk1"/>
            </a:solidFill>
            <a:effectLst/>
            <a:latin typeface="Meiryo UI" panose="020B0604030504040204" pitchFamily="50" charset="-128"/>
            <a:ea typeface="Meiryo UI" panose="020B0604030504040204" pitchFamily="50" charset="-128"/>
            <a:cs typeface="+mn-cs"/>
          </a:endParaRPr>
        </a:p>
        <a:p>
          <a:r>
            <a:rPr lang="ja-JP" altLang="ja-JP" sz="900">
              <a:solidFill>
                <a:schemeClr val="dk1"/>
              </a:solidFill>
              <a:effectLst/>
              <a:latin typeface="Meiryo UI" panose="020B0604030504040204" pitchFamily="50" charset="-128"/>
              <a:ea typeface="Meiryo UI" panose="020B0604030504040204" pitchFamily="50" charset="-128"/>
              <a:cs typeface="+mn-cs"/>
            </a:rPr>
            <a:t>情報を</a:t>
          </a:r>
          <a:r>
            <a:rPr lang="en-US" altLang="ja-JP" sz="900">
              <a:solidFill>
                <a:schemeClr val="dk1"/>
              </a:solidFill>
              <a:effectLst/>
              <a:latin typeface="Meiryo UI" panose="020B0604030504040204" pitchFamily="50" charset="-128"/>
              <a:ea typeface="Meiryo UI" panose="020B0604030504040204" pitchFamily="50" charset="-128"/>
              <a:cs typeface="+mn-cs"/>
            </a:rPr>
            <a:t>10.</a:t>
          </a:r>
          <a:r>
            <a:rPr lang="ja-JP" altLang="ja-JP" sz="900">
              <a:solidFill>
                <a:schemeClr val="dk1"/>
              </a:solidFill>
              <a:effectLst/>
              <a:latin typeface="Meiryo UI" panose="020B0604030504040204" pitchFamily="50" charset="-128"/>
              <a:ea typeface="Meiryo UI" panose="020B0604030504040204" pitchFamily="50" charset="-128"/>
              <a:cs typeface="+mn-cs"/>
            </a:rPr>
            <a:t>利用目的以外の目的のために自ら利用し、又は第三者に提供いたしません。ただし、統計的に処理された本サイトのアクセス情報、利用者</a:t>
          </a:r>
          <a:endParaRPr lang="en-US" altLang="ja-JP" sz="900">
            <a:solidFill>
              <a:schemeClr val="dk1"/>
            </a:solidFill>
            <a:effectLst/>
            <a:latin typeface="Meiryo UI" panose="020B0604030504040204" pitchFamily="50" charset="-128"/>
            <a:ea typeface="Meiryo UI" panose="020B0604030504040204" pitchFamily="50" charset="-128"/>
            <a:cs typeface="+mn-cs"/>
          </a:endParaRPr>
        </a:p>
        <a:p>
          <a:r>
            <a:rPr lang="ja-JP" altLang="ja-JP" sz="900">
              <a:solidFill>
                <a:schemeClr val="dk1"/>
              </a:solidFill>
              <a:effectLst/>
              <a:latin typeface="Meiryo UI" panose="020B0604030504040204" pitchFamily="50" charset="-128"/>
              <a:ea typeface="Meiryo UI" panose="020B0604030504040204" pitchFamily="50" charset="-128"/>
              <a:cs typeface="+mn-cs"/>
            </a:rPr>
            <a:t>属性等の情報については公表することがあります。</a:t>
          </a:r>
        </a:p>
        <a:p>
          <a:r>
            <a:rPr lang="en-US" altLang="ja-JP" sz="900">
              <a:solidFill>
                <a:schemeClr val="dk1"/>
              </a:solidFill>
              <a:effectLst/>
              <a:latin typeface="Meiryo UI" panose="020B0604030504040204" pitchFamily="50" charset="-128"/>
              <a:ea typeface="Meiryo UI" panose="020B0604030504040204" pitchFamily="50" charset="-128"/>
              <a:cs typeface="+mn-cs"/>
            </a:rPr>
            <a:t> </a:t>
          </a:r>
          <a:endParaRPr lang="ja-JP" altLang="ja-JP" sz="900">
            <a:solidFill>
              <a:schemeClr val="dk1"/>
            </a:solidFill>
            <a:effectLst/>
            <a:latin typeface="Meiryo UI" panose="020B0604030504040204" pitchFamily="50" charset="-128"/>
            <a:ea typeface="Meiryo UI" panose="020B0604030504040204" pitchFamily="50" charset="-128"/>
            <a:cs typeface="+mn-cs"/>
          </a:endParaRPr>
        </a:p>
        <a:p>
          <a:r>
            <a:rPr lang="en-US" altLang="ja-JP" sz="900">
              <a:solidFill>
                <a:schemeClr val="accent1"/>
              </a:solidFill>
              <a:effectLst/>
              <a:latin typeface="Meiryo UI" panose="020B0604030504040204" pitchFamily="50" charset="-128"/>
              <a:ea typeface="Meiryo UI" panose="020B0604030504040204" pitchFamily="50" charset="-128"/>
              <a:cs typeface="+mn-cs"/>
            </a:rPr>
            <a:t>12.</a:t>
          </a:r>
          <a:r>
            <a:rPr lang="ja-JP" altLang="ja-JP" sz="900">
              <a:solidFill>
                <a:schemeClr val="accent1"/>
              </a:solidFill>
              <a:effectLst/>
              <a:latin typeface="Meiryo UI" panose="020B0604030504040204" pitchFamily="50" charset="-128"/>
              <a:ea typeface="Meiryo UI" panose="020B0604030504040204" pitchFamily="50" charset="-128"/>
              <a:cs typeface="+mn-cs"/>
            </a:rPr>
            <a:t>リンクについて</a:t>
          </a:r>
          <a:br>
            <a:rPr lang="en-US" altLang="ja-JP" sz="900">
              <a:solidFill>
                <a:schemeClr val="dk1"/>
              </a:solidFill>
              <a:effectLst/>
              <a:latin typeface="Meiryo UI" panose="020B0604030504040204" pitchFamily="50" charset="-128"/>
              <a:ea typeface="Meiryo UI" panose="020B0604030504040204" pitchFamily="50" charset="-128"/>
              <a:cs typeface="+mn-cs"/>
            </a:rPr>
          </a:br>
          <a:r>
            <a:rPr lang="ja-JP" altLang="en-US" sz="900">
              <a:solidFill>
                <a:schemeClr val="dk1"/>
              </a:solidFill>
              <a:effectLst/>
              <a:latin typeface="Meiryo UI" panose="020B0604030504040204" pitchFamily="50" charset="-128"/>
              <a:ea typeface="Meiryo UI" panose="020B0604030504040204" pitchFamily="50" charset="-128"/>
              <a:cs typeface="+mn-cs"/>
            </a:rPr>
            <a:t>　</a:t>
          </a:r>
          <a:r>
            <a:rPr lang="ja-JP" altLang="ja-JP" sz="900">
              <a:solidFill>
                <a:schemeClr val="dk1"/>
              </a:solidFill>
              <a:effectLst/>
              <a:latin typeface="Meiryo UI" panose="020B0604030504040204" pitchFamily="50" charset="-128"/>
              <a:ea typeface="Meiryo UI" panose="020B0604030504040204" pitchFamily="50" charset="-128"/>
              <a:cs typeface="+mn-cs"/>
            </a:rPr>
            <a:t>本サイトへのリンク設定は、公序良俗に反する目的、内容でない限り、また、著作権法上の適正を欠く方法によらない限り、自由に行っていただくことが</a:t>
          </a:r>
          <a:endParaRPr lang="en-US" altLang="ja-JP" sz="900">
            <a:solidFill>
              <a:schemeClr val="dk1"/>
            </a:solidFill>
            <a:effectLst/>
            <a:latin typeface="Meiryo UI" panose="020B0604030504040204" pitchFamily="50" charset="-128"/>
            <a:ea typeface="Meiryo UI" panose="020B0604030504040204" pitchFamily="50" charset="-128"/>
            <a:cs typeface="+mn-cs"/>
          </a:endParaRPr>
        </a:p>
        <a:p>
          <a:r>
            <a:rPr lang="ja-JP" altLang="ja-JP" sz="900">
              <a:solidFill>
                <a:schemeClr val="dk1"/>
              </a:solidFill>
              <a:effectLst/>
              <a:latin typeface="Meiryo UI" panose="020B0604030504040204" pitchFamily="50" charset="-128"/>
              <a:ea typeface="Meiryo UI" panose="020B0604030504040204" pitchFamily="50" charset="-128"/>
              <a:cs typeface="+mn-cs"/>
            </a:rPr>
            <a:t>可能です。ただし、各情報においてリンクの制限等の注記がある場合はこの限りではありません。また、次の点についてご協力をお願いいたします。</a:t>
          </a:r>
        </a:p>
        <a:p>
          <a:r>
            <a:rPr lang="ja-JP" altLang="en-US" sz="900">
              <a:solidFill>
                <a:schemeClr val="dk1"/>
              </a:solidFill>
              <a:effectLst/>
              <a:latin typeface="Meiryo UI" panose="020B0604030504040204" pitchFamily="50" charset="-128"/>
              <a:ea typeface="Meiryo UI" panose="020B0604030504040204" pitchFamily="50" charset="-128"/>
              <a:cs typeface="+mn-cs"/>
            </a:rPr>
            <a:t>　</a:t>
          </a:r>
          <a:r>
            <a:rPr lang="ja-JP" altLang="ja-JP" sz="900">
              <a:solidFill>
                <a:schemeClr val="dk1"/>
              </a:solidFill>
              <a:effectLst/>
              <a:latin typeface="Meiryo UI" panose="020B0604030504040204" pitchFamily="50" charset="-128"/>
              <a:ea typeface="Meiryo UI" panose="020B0604030504040204" pitchFamily="50" charset="-128"/>
              <a:cs typeface="+mn-cs"/>
            </a:rPr>
            <a:t>① 本サイトでは、リンク元に関して、いかなる責任も負うものではありません。また、予告なくアドレス及び内容を変更することがありますので、予めご了承</a:t>
          </a:r>
          <a:endParaRPr lang="en-US" altLang="ja-JP" sz="900">
            <a:solidFill>
              <a:schemeClr val="dk1"/>
            </a:solidFill>
            <a:effectLst/>
            <a:latin typeface="Meiryo UI" panose="020B0604030504040204" pitchFamily="50" charset="-128"/>
            <a:ea typeface="Meiryo UI" panose="020B0604030504040204" pitchFamily="50" charset="-128"/>
            <a:cs typeface="+mn-cs"/>
          </a:endParaRPr>
        </a:p>
        <a:p>
          <a:r>
            <a:rPr lang="ja-JP" altLang="en-US" sz="900">
              <a:solidFill>
                <a:schemeClr val="dk1"/>
              </a:solidFill>
              <a:effectLst/>
              <a:latin typeface="Meiryo UI" panose="020B0604030504040204" pitchFamily="50" charset="-128"/>
              <a:ea typeface="Meiryo UI" panose="020B0604030504040204" pitchFamily="50" charset="-128"/>
              <a:cs typeface="+mn-cs"/>
            </a:rPr>
            <a:t>　　　</a:t>
          </a:r>
          <a:r>
            <a:rPr lang="ja-JP" altLang="ja-JP" sz="900">
              <a:solidFill>
                <a:schemeClr val="dk1"/>
              </a:solidFill>
              <a:effectLst/>
              <a:latin typeface="Meiryo UI" panose="020B0604030504040204" pitchFamily="50" charset="-128"/>
              <a:ea typeface="Meiryo UI" panose="020B0604030504040204" pitchFamily="50" charset="-128"/>
              <a:cs typeface="+mn-cs"/>
            </a:rPr>
            <a:t>ください。</a:t>
          </a:r>
        </a:p>
        <a:p>
          <a:r>
            <a:rPr lang="ja-JP" altLang="en-US" sz="900">
              <a:solidFill>
                <a:schemeClr val="dk1"/>
              </a:solidFill>
              <a:effectLst/>
              <a:latin typeface="Meiryo UI" panose="020B0604030504040204" pitchFamily="50" charset="-128"/>
              <a:ea typeface="Meiryo UI" panose="020B0604030504040204" pitchFamily="50" charset="-128"/>
              <a:cs typeface="+mn-cs"/>
            </a:rPr>
            <a:t>　</a:t>
          </a:r>
          <a:r>
            <a:rPr lang="ja-JP" altLang="ja-JP" sz="900">
              <a:solidFill>
                <a:schemeClr val="dk1"/>
              </a:solidFill>
              <a:effectLst/>
              <a:latin typeface="Meiryo UI" panose="020B0604030504040204" pitchFamily="50" charset="-128"/>
              <a:ea typeface="Meiryo UI" panose="020B0604030504040204" pitchFamily="50" charset="-128"/>
              <a:cs typeface="+mn-cs"/>
            </a:rPr>
            <a:t>② 情報の発信元を明記し、リンクの際は「若者雇用促進総合サイト」と表記又は下記のバナーをご利用ください。</a:t>
          </a:r>
          <a:endParaRPr lang="en-US" altLang="ja-JP" sz="900">
            <a:solidFill>
              <a:schemeClr val="dk1"/>
            </a:solidFill>
            <a:effectLst/>
            <a:latin typeface="Meiryo UI" panose="020B0604030504040204" pitchFamily="50" charset="-128"/>
            <a:ea typeface="Meiryo UI" panose="020B0604030504040204" pitchFamily="50" charset="-128"/>
            <a:cs typeface="+mn-cs"/>
          </a:endParaRPr>
        </a:p>
        <a:p>
          <a:endParaRPr lang="en-US" altLang="ja-JP" sz="900">
            <a:solidFill>
              <a:schemeClr val="dk1"/>
            </a:solidFill>
            <a:effectLst/>
            <a:latin typeface="Meiryo UI" panose="020B0604030504040204" pitchFamily="50" charset="-128"/>
            <a:ea typeface="Meiryo UI" panose="020B0604030504040204" pitchFamily="50" charset="-128"/>
            <a:cs typeface="+mn-cs"/>
          </a:endParaRPr>
        </a:p>
        <a:p>
          <a:endParaRPr lang="ja-JP" altLang="ja-JP" sz="900">
            <a:solidFill>
              <a:schemeClr val="dk1"/>
            </a:solidFill>
            <a:effectLst/>
            <a:latin typeface="Meiryo UI" panose="020B0604030504040204" pitchFamily="50" charset="-128"/>
            <a:ea typeface="Meiryo UI" panose="020B0604030504040204" pitchFamily="50" charset="-128"/>
            <a:cs typeface="+mn-cs"/>
          </a:endParaRPr>
        </a:p>
        <a:p>
          <a:r>
            <a:rPr lang="ja-JP" altLang="en-US" sz="900">
              <a:solidFill>
                <a:schemeClr val="dk1"/>
              </a:solidFill>
              <a:effectLst/>
              <a:latin typeface="Meiryo UI" panose="020B0604030504040204" pitchFamily="50" charset="-128"/>
              <a:ea typeface="Meiryo UI" panose="020B0604030504040204" pitchFamily="50" charset="-128"/>
              <a:cs typeface="+mn-cs"/>
            </a:rPr>
            <a:t>　</a:t>
          </a:r>
          <a:r>
            <a:rPr lang="ja-JP" altLang="ja-JP" sz="900">
              <a:solidFill>
                <a:schemeClr val="dk1"/>
              </a:solidFill>
              <a:effectLst/>
              <a:latin typeface="Meiryo UI" panose="020B0604030504040204" pitchFamily="50" charset="-128"/>
              <a:ea typeface="Meiryo UI" panose="020B0604030504040204" pitchFamily="50" charset="-128"/>
              <a:cs typeface="+mn-cs"/>
            </a:rPr>
            <a:t>③ リンク先は本サイトのトップページ（</a:t>
          </a:r>
          <a:r>
            <a:rPr lang="en-US" altLang="ja-JP" sz="900">
              <a:solidFill>
                <a:schemeClr val="dk1"/>
              </a:solidFill>
              <a:effectLst/>
              <a:latin typeface="Meiryo UI" panose="020B0604030504040204" pitchFamily="50" charset="-128"/>
              <a:ea typeface="Meiryo UI" panose="020B0604030504040204" pitchFamily="50" charset="-128"/>
              <a:cs typeface="+mn-cs"/>
            </a:rPr>
            <a:t>https://wakamono-koyou-sokushin.mhlw.go.jp/search/service/top.action</a:t>
          </a:r>
          <a:r>
            <a:rPr lang="ja-JP" altLang="ja-JP" sz="900">
              <a:solidFill>
                <a:schemeClr val="dk1"/>
              </a:solidFill>
              <a:effectLst/>
              <a:latin typeface="Meiryo UI" panose="020B0604030504040204" pitchFamily="50" charset="-128"/>
              <a:ea typeface="Meiryo UI" panose="020B0604030504040204" pitchFamily="50" charset="-128"/>
              <a:cs typeface="+mn-cs"/>
            </a:rPr>
            <a:t>）に設定することを</a:t>
          </a:r>
          <a:endParaRPr lang="en-US" altLang="ja-JP" sz="900">
            <a:solidFill>
              <a:schemeClr val="dk1"/>
            </a:solidFill>
            <a:effectLst/>
            <a:latin typeface="Meiryo UI" panose="020B0604030504040204" pitchFamily="50" charset="-128"/>
            <a:ea typeface="Meiryo UI" panose="020B0604030504040204" pitchFamily="50" charset="-128"/>
            <a:cs typeface="+mn-cs"/>
          </a:endParaRPr>
        </a:p>
        <a:p>
          <a:r>
            <a:rPr lang="ja-JP" altLang="en-US" sz="900">
              <a:solidFill>
                <a:schemeClr val="dk1"/>
              </a:solidFill>
              <a:effectLst/>
              <a:latin typeface="Meiryo UI" panose="020B0604030504040204" pitchFamily="50" charset="-128"/>
              <a:ea typeface="Meiryo UI" panose="020B0604030504040204" pitchFamily="50" charset="-128"/>
              <a:cs typeface="+mn-cs"/>
            </a:rPr>
            <a:t>　　　</a:t>
          </a:r>
          <a:r>
            <a:rPr lang="ja-JP" altLang="ja-JP" sz="900">
              <a:solidFill>
                <a:schemeClr val="dk1"/>
              </a:solidFill>
              <a:effectLst/>
              <a:latin typeface="Meiryo UI" panose="020B0604030504040204" pitchFamily="50" charset="-128"/>
              <a:ea typeface="Meiryo UI" panose="020B0604030504040204" pitchFamily="50" charset="-128"/>
              <a:cs typeface="+mn-cs"/>
            </a:rPr>
            <a:t>原則とします。</a:t>
          </a:r>
        </a:p>
        <a:p>
          <a:r>
            <a:rPr lang="ja-JP" altLang="en-US" sz="900">
              <a:solidFill>
                <a:schemeClr val="dk1"/>
              </a:solidFill>
              <a:effectLst/>
              <a:latin typeface="Meiryo UI" panose="020B0604030504040204" pitchFamily="50" charset="-128"/>
              <a:ea typeface="Meiryo UI" panose="020B0604030504040204" pitchFamily="50" charset="-128"/>
              <a:cs typeface="+mn-cs"/>
            </a:rPr>
            <a:t>　</a:t>
          </a:r>
          <a:r>
            <a:rPr lang="ja-JP" altLang="ja-JP" sz="900">
              <a:solidFill>
                <a:schemeClr val="dk1"/>
              </a:solidFill>
              <a:effectLst/>
              <a:latin typeface="Meiryo UI" panose="020B0604030504040204" pitchFamily="50" charset="-128"/>
              <a:ea typeface="Meiryo UI" panose="020B0604030504040204" pitchFamily="50" charset="-128"/>
              <a:cs typeface="+mn-cs"/>
            </a:rPr>
            <a:t>④ 本サイトは、必ず新しいウィンドウで開かれる設定にしてください。</a:t>
          </a:r>
        </a:p>
        <a:p>
          <a:r>
            <a:rPr lang="ja-JP" altLang="en-US" sz="900">
              <a:solidFill>
                <a:schemeClr val="dk1"/>
              </a:solidFill>
              <a:effectLst/>
              <a:latin typeface="Meiryo UI" panose="020B0604030504040204" pitchFamily="50" charset="-128"/>
              <a:ea typeface="Meiryo UI" panose="020B0604030504040204" pitchFamily="50" charset="-128"/>
              <a:cs typeface="+mn-cs"/>
            </a:rPr>
            <a:t>　</a:t>
          </a:r>
          <a:r>
            <a:rPr lang="ja-JP" altLang="ja-JP" sz="900">
              <a:solidFill>
                <a:schemeClr val="dk1"/>
              </a:solidFill>
              <a:effectLst/>
              <a:latin typeface="Meiryo UI" panose="020B0604030504040204" pitchFamily="50" charset="-128"/>
              <a:ea typeface="Meiryo UI" panose="020B0604030504040204" pitchFamily="50" charset="-128"/>
              <a:cs typeface="+mn-cs"/>
            </a:rPr>
            <a:t>⑤ リンクにあたっては、事前の連絡は必要ありませんが、リンク設定後は、お問い合わせフォーム （</a:t>
          </a:r>
          <a:r>
            <a:rPr lang="en-US" altLang="ja-JP" sz="900">
              <a:solidFill>
                <a:schemeClr val="dk1"/>
              </a:solidFill>
              <a:effectLst/>
              <a:latin typeface="Meiryo UI" panose="020B0604030504040204" pitchFamily="50" charset="-128"/>
              <a:ea typeface="Meiryo UI" panose="020B0604030504040204" pitchFamily="50" charset="-128"/>
              <a:cs typeface="+mn-cs"/>
            </a:rPr>
            <a:t>https://wakamono-koyou-sokushin.mhlw.</a:t>
          </a:r>
        </a:p>
        <a:p>
          <a:r>
            <a:rPr lang="ja-JP" altLang="en-US" sz="900">
              <a:solidFill>
                <a:schemeClr val="dk1"/>
              </a:solidFill>
              <a:effectLst/>
              <a:latin typeface="Meiryo UI" panose="020B0604030504040204" pitchFamily="50" charset="-128"/>
              <a:ea typeface="Meiryo UI" panose="020B0604030504040204" pitchFamily="50" charset="-128"/>
              <a:cs typeface="+mn-cs"/>
            </a:rPr>
            <a:t>　　　</a:t>
          </a:r>
          <a:r>
            <a:rPr lang="en-US" altLang="ja-JP" sz="900">
              <a:solidFill>
                <a:schemeClr val="dk1"/>
              </a:solidFill>
              <a:effectLst/>
              <a:latin typeface="Meiryo UI" panose="020B0604030504040204" pitchFamily="50" charset="-128"/>
              <a:ea typeface="Meiryo UI" panose="020B0604030504040204" pitchFamily="50" charset="-128"/>
              <a:cs typeface="+mn-cs"/>
            </a:rPr>
            <a:t>go.jp/search/service/jigyonushicontact.action</a:t>
          </a:r>
          <a:r>
            <a:rPr lang="ja-JP" altLang="ja-JP" sz="900">
              <a:solidFill>
                <a:schemeClr val="dk1"/>
              </a:solidFill>
              <a:effectLst/>
              <a:latin typeface="Meiryo UI" panose="020B0604030504040204" pitchFamily="50" charset="-128"/>
              <a:ea typeface="Meiryo UI" panose="020B0604030504040204" pitchFamily="50" charset="-128"/>
              <a:cs typeface="+mn-cs"/>
            </a:rPr>
            <a:t>）から、必要事項を明記してご連絡ください。</a:t>
          </a:r>
        </a:p>
        <a:p>
          <a:r>
            <a:rPr lang="ja-JP" altLang="en-US" sz="900">
              <a:solidFill>
                <a:schemeClr val="dk1"/>
              </a:solidFill>
              <a:effectLst/>
              <a:latin typeface="Meiryo UI" panose="020B0604030504040204" pitchFamily="50" charset="-128"/>
              <a:ea typeface="Meiryo UI" panose="020B0604030504040204" pitchFamily="50" charset="-128"/>
              <a:cs typeface="+mn-cs"/>
            </a:rPr>
            <a:t>　</a:t>
          </a:r>
          <a:r>
            <a:rPr lang="ja-JP" altLang="ja-JP" sz="900">
              <a:solidFill>
                <a:schemeClr val="dk1"/>
              </a:solidFill>
              <a:effectLst/>
              <a:latin typeface="Meiryo UI" panose="020B0604030504040204" pitchFamily="50" charset="-128"/>
              <a:ea typeface="Meiryo UI" panose="020B0604030504040204" pitchFamily="50" charset="-128"/>
              <a:cs typeface="+mn-cs"/>
            </a:rPr>
            <a:t>⑥ 上記は、本サイトに関するものであり、本サイトにリンクされている他のサイトについては適用されません。</a:t>
          </a:r>
        </a:p>
        <a:p>
          <a:r>
            <a:rPr lang="en-US" altLang="ja-JP" sz="900">
              <a:solidFill>
                <a:schemeClr val="dk1"/>
              </a:solidFill>
              <a:effectLst/>
              <a:latin typeface="Meiryo UI" panose="020B0604030504040204" pitchFamily="50" charset="-128"/>
              <a:ea typeface="Meiryo UI" panose="020B0604030504040204" pitchFamily="50" charset="-128"/>
              <a:cs typeface="+mn-cs"/>
            </a:rPr>
            <a:t> </a:t>
          </a:r>
          <a:endParaRPr lang="ja-JP" altLang="ja-JP" sz="900">
            <a:solidFill>
              <a:schemeClr val="dk1"/>
            </a:solidFill>
            <a:effectLst/>
            <a:latin typeface="Meiryo UI" panose="020B0604030504040204" pitchFamily="50" charset="-128"/>
            <a:ea typeface="Meiryo UI" panose="020B0604030504040204" pitchFamily="50" charset="-128"/>
            <a:cs typeface="+mn-cs"/>
          </a:endParaRPr>
        </a:p>
        <a:p>
          <a:r>
            <a:rPr lang="en-US" altLang="ja-JP" sz="900">
              <a:solidFill>
                <a:schemeClr val="accent1"/>
              </a:solidFill>
              <a:effectLst/>
              <a:latin typeface="Meiryo UI" panose="020B0604030504040204" pitchFamily="50" charset="-128"/>
              <a:ea typeface="Meiryo UI" panose="020B0604030504040204" pitchFamily="50" charset="-128"/>
              <a:cs typeface="+mn-cs"/>
            </a:rPr>
            <a:t>13.</a:t>
          </a:r>
          <a:r>
            <a:rPr lang="ja-JP" altLang="ja-JP" sz="900">
              <a:solidFill>
                <a:schemeClr val="accent1"/>
              </a:solidFill>
              <a:effectLst/>
              <a:latin typeface="Meiryo UI" panose="020B0604030504040204" pitchFamily="50" charset="-128"/>
              <a:ea typeface="Meiryo UI" panose="020B0604030504040204" pitchFamily="50" charset="-128"/>
              <a:cs typeface="+mn-cs"/>
            </a:rPr>
            <a:t>第三者の</a:t>
          </a:r>
          <a:r>
            <a:rPr lang="en-US" altLang="ja-JP" sz="900">
              <a:solidFill>
                <a:schemeClr val="accent1"/>
              </a:solidFill>
              <a:effectLst/>
              <a:latin typeface="Meiryo UI" panose="020B0604030504040204" pitchFamily="50" charset="-128"/>
              <a:ea typeface="Meiryo UI" panose="020B0604030504040204" pitchFamily="50" charset="-128"/>
              <a:cs typeface="+mn-cs"/>
            </a:rPr>
            <a:t>Web</a:t>
          </a:r>
          <a:r>
            <a:rPr lang="ja-JP" altLang="ja-JP" sz="900">
              <a:solidFill>
                <a:schemeClr val="accent1"/>
              </a:solidFill>
              <a:effectLst/>
              <a:latin typeface="Meiryo UI" panose="020B0604030504040204" pitchFamily="50" charset="-128"/>
              <a:ea typeface="Meiryo UI" panose="020B0604030504040204" pitchFamily="50" charset="-128"/>
              <a:cs typeface="+mn-cs"/>
            </a:rPr>
            <a:t>サイトへのリンク</a:t>
          </a:r>
          <a:br>
            <a:rPr lang="en-US" altLang="ja-JP" sz="900">
              <a:solidFill>
                <a:schemeClr val="accent1"/>
              </a:solidFill>
              <a:effectLst/>
              <a:latin typeface="Meiryo UI" panose="020B0604030504040204" pitchFamily="50" charset="-128"/>
              <a:ea typeface="Meiryo UI" panose="020B0604030504040204" pitchFamily="50" charset="-128"/>
              <a:cs typeface="+mn-cs"/>
            </a:rPr>
          </a:br>
          <a:r>
            <a:rPr lang="ja-JP" altLang="en-US" sz="900">
              <a:solidFill>
                <a:schemeClr val="accent1"/>
              </a:solidFill>
              <a:effectLst/>
              <a:latin typeface="Meiryo UI" panose="020B0604030504040204" pitchFamily="50" charset="-128"/>
              <a:ea typeface="Meiryo UI" panose="020B0604030504040204" pitchFamily="50" charset="-128"/>
              <a:cs typeface="+mn-cs"/>
            </a:rPr>
            <a:t>　</a:t>
          </a:r>
          <a:r>
            <a:rPr lang="ja-JP" altLang="ja-JP" sz="900">
              <a:solidFill>
                <a:schemeClr val="dk1"/>
              </a:solidFill>
              <a:effectLst/>
              <a:latin typeface="Meiryo UI" panose="020B0604030504040204" pitchFamily="50" charset="-128"/>
              <a:ea typeface="Meiryo UI" panose="020B0604030504040204" pitchFamily="50" charset="-128"/>
              <a:cs typeface="+mn-cs"/>
            </a:rPr>
            <a:t>利用者の便宜を図るために、本サイト上に厚生労働省以外の第三者が運営する</a:t>
          </a:r>
          <a:r>
            <a:rPr lang="en-US" altLang="ja-JP" sz="900">
              <a:solidFill>
                <a:schemeClr val="dk1"/>
              </a:solidFill>
              <a:effectLst/>
              <a:latin typeface="Meiryo UI" panose="020B0604030504040204" pitchFamily="50" charset="-128"/>
              <a:ea typeface="Meiryo UI" panose="020B0604030504040204" pitchFamily="50" charset="-128"/>
              <a:cs typeface="+mn-cs"/>
            </a:rPr>
            <a:t>Web</a:t>
          </a:r>
          <a:r>
            <a:rPr lang="ja-JP" altLang="ja-JP" sz="900">
              <a:solidFill>
                <a:schemeClr val="dk1"/>
              </a:solidFill>
              <a:effectLst/>
              <a:latin typeface="Meiryo UI" panose="020B0604030504040204" pitchFamily="50" charset="-128"/>
              <a:ea typeface="Meiryo UI" panose="020B0604030504040204" pitchFamily="50" charset="-128"/>
              <a:cs typeface="+mn-cs"/>
            </a:rPr>
            <a:t>サイトへのリンクを設けております。</a:t>
          </a:r>
          <a:br>
            <a:rPr lang="en-US" altLang="ja-JP" sz="900">
              <a:solidFill>
                <a:schemeClr val="dk1"/>
              </a:solidFill>
              <a:effectLst/>
              <a:latin typeface="Meiryo UI" panose="020B0604030504040204" pitchFamily="50" charset="-128"/>
              <a:ea typeface="Meiryo UI" panose="020B0604030504040204" pitchFamily="50" charset="-128"/>
              <a:cs typeface="+mn-cs"/>
            </a:rPr>
          </a:br>
          <a:r>
            <a:rPr lang="ja-JP" altLang="en-US" sz="900">
              <a:solidFill>
                <a:schemeClr val="dk1"/>
              </a:solidFill>
              <a:effectLst/>
              <a:latin typeface="Meiryo UI" panose="020B0604030504040204" pitchFamily="50" charset="-128"/>
              <a:ea typeface="Meiryo UI" panose="020B0604030504040204" pitchFamily="50" charset="-128"/>
              <a:cs typeface="+mn-cs"/>
            </a:rPr>
            <a:t>　</a:t>
          </a:r>
          <a:r>
            <a:rPr lang="ja-JP" altLang="ja-JP" sz="900">
              <a:solidFill>
                <a:schemeClr val="dk1"/>
              </a:solidFill>
              <a:effectLst/>
              <a:latin typeface="Meiryo UI" panose="020B0604030504040204" pitchFamily="50" charset="-128"/>
              <a:ea typeface="Meiryo UI" panose="020B0604030504040204" pitchFamily="50" charset="-128"/>
              <a:cs typeface="+mn-cs"/>
            </a:rPr>
            <a:t>これらのリンクにアクセスすることで本サイトを離れて第三者の</a:t>
          </a:r>
          <a:r>
            <a:rPr lang="en-US" altLang="ja-JP" sz="900">
              <a:solidFill>
                <a:schemeClr val="dk1"/>
              </a:solidFill>
              <a:effectLst/>
              <a:latin typeface="Meiryo UI" panose="020B0604030504040204" pitchFamily="50" charset="-128"/>
              <a:ea typeface="Meiryo UI" panose="020B0604030504040204" pitchFamily="50" charset="-128"/>
              <a:cs typeface="+mn-cs"/>
            </a:rPr>
            <a:t>Web</a:t>
          </a:r>
          <a:r>
            <a:rPr lang="ja-JP" altLang="ja-JP" sz="900">
              <a:solidFill>
                <a:schemeClr val="dk1"/>
              </a:solidFill>
              <a:effectLst/>
              <a:latin typeface="Meiryo UI" panose="020B0604030504040204" pitchFamily="50" charset="-128"/>
              <a:ea typeface="Meiryo UI" panose="020B0604030504040204" pitchFamily="50" charset="-128"/>
              <a:cs typeface="+mn-cs"/>
            </a:rPr>
            <a:t>サイトにアクセスすることになります。厚生労働省は、このような第三者の</a:t>
          </a:r>
          <a:r>
            <a:rPr lang="en-US" altLang="ja-JP" sz="900">
              <a:solidFill>
                <a:schemeClr val="dk1"/>
              </a:solidFill>
              <a:effectLst/>
              <a:latin typeface="Meiryo UI" panose="020B0604030504040204" pitchFamily="50" charset="-128"/>
              <a:ea typeface="Meiryo UI" panose="020B0604030504040204" pitchFamily="50" charset="-128"/>
              <a:cs typeface="+mn-cs"/>
            </a:rPr>
            <a:t>Web</a:t>
          </a:r>
          <a:r>
            <a:rPr lang="ja-JP" altLang="ja-JP" sz="900">
              <a:solidFill>
                <a:schemeClr val="dk1"/>
              </a:solidFill>
              <a:effectLst/>
              <a:latin typeface="Meiryo UI" panose="020B0604030504040204" pitchFamily="50" charset="-128"/>
              <a:ea typeface="Meiryo UI" panose="020B0604030504040204" pitchFamily="50" charset="-128"/>
              <a:cs typeface="+mn-cs"/>
            </a:rPr>
            <a:t>サイトに</a:t>
          </a:r>
          <a:endParaRPr lang="en-US" altLang="ja-JP" sz="900">
            <a:solidFill>
              <a:schemeClr val="dk1"/>
            </a:solidFill>
            <a:effectLst/>
            <a:latin typeface="Meiryo UI" panose="020B0604030504040204" pitchFamily="50" charset="-128"/>
            <a:ea typeface="Meiryo UI" panose="020B0604030504040204" pitchFamily="50" charset="-128"/>
            <a:cs typeface="+mn-cs"/>
          </a:endParaRPr>
        </a:p>
        <a:p>
          <a:r>
            <a:rPr lang="ja-JP" altLang="ja-JP" sz="900">
              <a:solidFill>
                <a:schemeClr val="dk1"/>
              </a:solidFill>
              <a:effectLst/>
              <a:latin typeface="Meiryo UI" panose="020B0604030504040204" pitchFamily="50" charset="-128"/>
              <a:ea typeface="Meiryo UI" panose="020B0604030504040204" pitchFamily="50" charset="-128"/>
              <a:cs typeface="+mn-cs"/>
            </a:rPr>
            <a:t>おける個人情報の取り扱いを管理しておりませんので、当該</a:t>
          </a:r>
          <a:r>
            <a:rPr lang="en-US" altLang="ja-JP" sz="900">
              <a:solidFill>
                <a:schemeClr val="dk1"/>
              </a:solidFill>
              <a:effectLst/>
              <a:latin typeface="Meiryo UI" panose="020B0604030504040204" pitchFamily="50" charset="-128"/>
              <a:ea typeface="Meiryo UI" panose="020B0604030504040204" pitchFamily="50" charset="-128"/>
              <a:cs typeface="+mn-cs"/>
            </a:rPr>
            <a:t>Web</a:t>
          </a:r>
          <a:r>
            <a:rPr lang="ja-JP" altLang="ja-JP" sz="900">
              <a:solidFill>
                <a:schemeClr val="dk1"/>
              </a:solidFill>
              <a:effectLst/>
              <a:latin typeface="Meiryo UI" panose="020B0604030504040204" pitchFamily="50" charset="-128"/>
              <a:ea typeface="Meiryo UI" panose="020B0604030504040204" pitchFamily="50" charset="-128"/>
              <a:cs typeface="+mn-cs"/>
            </a:rPr>
            <a:t>サイトにてご利用者が個人情報を提供される際には、当該の第三者の方針にしたがっ</a:t>
          </a:r>
          <a:endParaRPr lang="en-US" altLang="ja-JP" sz="900">
            <a:solidFill>
              <a:schemeClr val="dk1"/>
            </a:solidFill>
            <a:effectLst/>
            <a:latin typeface="Meiryo UI" panose="020B0604030504040204" pitchFamily="50" charset="-128"/>
            <a:ea typeface="Meiryo UI" panose="020B0604030504040204" pitchFamily="50" charset="-128"/>
            <a:cs typeface="+mn-cs"/>
          </a:endParaRPr>
        </a:p>
        <a:p>
          <a:r>
            <a:rPr lang="ja-JP" altLang="ja-JP" sz="900">
              <a:solidFill>
                <a:schemeClr val="dk1"/>
              </a:solidFill>
              <a:effectLst/>
              <a:latin typeface="Meiryo UI" panose="020B0604030504040204" pitchFamily="50" charset="-128"/>
              <a:ea typeface="Meiryo UI" panose="020B0604030504040204" pitchFamily="50" charset="-128"/>
              <a:cs typeface="+mn-cs"/>
            </a:rPr>
            <a:t>て取り扱われることになります。</a:t>
          </a:r>
        </a:p>
        <a:p>
          <a:r>
            <a:rPr lang="en-US" altLang="ja-JP" sz="900">
              <a:solidFill>
                <a:schemeClr val="dk1"/>
              </a:solidFill>
              <a:effectLst/>
              <a:latin typeface="Meiryo UI" panose="020B0604030504040204" pitchFamily="50" charset="-128"/>
              <a:ea typeface="Meiryo UI" panose="020B0604030504040204" pitchFamily="50" charset="-128"/>
              <a:cs typeface="+mn-cs"/>
            </a:rPr>
            <a:t> </a:t>
          </a:r>
          <a:endParaRPr lang="ja-JP" altLang="ja-JP" sz="900">
            <a:solidFill>
              <a:schemeClr val="dk1"/>
            </a:solidFill>
            <a:effectLst/>
            <a:latin typeface="Meiryo UI" panose="020B0604030504040204" pitchFamily="50" charset="-128"/>
            <a:ea typeface="Meiryo UI" panose="020B0604030504040204" pitchFamily="50" charset="-128"/>
            <a:cs typeface="+mn-cs"/>
          </a:endParaRPr>
        </a:p>
        <a:p>
          <a:r>
            <a:rPr lang="en-US" altLang="ja-JP" sz="900">
              <a:solidFill>
                <a:schemeClr val="accent1"/>
              </a:solidFill>
              <a:effectLst/>
              <a:latin typeface="Meiryo UI" panose="020B0604030504040204" pitchFamily="50" charset="-128"/>
              <a:ea typeface="Meiryo UI" panose="020B0604030504040204" pitchFamily="50" charset="-128"/>
              <a:cs typeface="+mn-cs"/>
            </a:rPr>
            <a:t>14.</a:t>
          </a:r>
          <a:r>
            <a:rPr lang="ja-JP" altLang="ja-JP" sz="900">
              <a:solidFill>
                <a:schemeClr val="accent1"/>
              </a:solidFill>
              <a:effectLst/>
              <a:latin typeface="Meiryo UI" panose="020B0604030504040204" pitchFamily="50" charset="-128"/>
              <a:ea typeface="Meiryo UI" panose="020B0604030504040204" pitchFamily="50" charset="-128"/>
              <a:cs typeface="+mn-cs"/>
            </a:rPr>
            <a:t>法令遵守</a:t>
          </a:r>
          <a:br>
            <a:rPr lang="en-US" altLang="ja-JP" sz="900">
              <a:solidFill>
                <a:schemeClr val="dk1"/>
              </a:solidFill>
              <a:effectLst/>
              <a:latin typeface="Meiryo UI" panose="020B0604030504040204" pitchFamily="50" charset="-128"/>
              <a:ea typeface="Meiryo UI" panose="020B0604030504040204" pitchFamily="50" charset="-128"/>
              <a:cs typeface="+mn-cs"/>
            </a:rPr>
          </a:br>
          <a:r>
            <a:rPr lang="ja-JP" altLang="en-US" sz="900">
              <a:solidFill>
                <a:schemeClr val="dk1"/>
              </a:solidFill>
              <a:effectLst/>
              <a:latin typeface="Meiryo UI" panose="020B0604030504040204" pitchFamily="50" charset="-128"/>
              <a:ea typeface="Meiryo UI" panose="020B0604030504040204" pitchFamily="50" charset="-128"/>
              <a:cs typeface="+mn-cs"/>
            </a:rPr>
            <a:t>　</a:t>
          </a:r>
          <a:r>
            <a:rPr lang="ja-JP" altLang="ja-JP" sz="900">
              <a:solidFill>
                <a:schemeClr val="dk1"/>
              </a:solidFill>
              <a:effectLst/>
              <a:latin typeface="Meiryo UI" panose="020B0604030504040204" pitchFamily="50" charset="-128"/>
              <a:ea typeface="Meiryo UI" panose="020B0604030504040204" pitchFamily="50" charset="-128"/>
              <a:cs typeface="+mn-cs"/>
            </a:rPr>
            <a:t>本サイトでは、個人情報の取り扱いに関して適用される法令を遵守いたします。</a:t>
          </a:r>
        </a:p>
        <a:p>
          <a:r>
            <a:rPr lang="en-US" altLang="ja-JP" sz="900">
              <a:solidFill>
                <a:schemeClr val="dk1"/>
              </a:solidFill>
              <a:effectLst/>
              <a:latin typeface="Meiryo UI" panose="020B0604030504040204" pitchFamily="50" charset="-128"/>
              <a:ea typeface="Meiryo UI" panose="020B0604030504040204" pitchFamily="50" charset="-128"/>
              <a:cs typeface="+mn-cs"/>
            </a:rPr>
            <a:t> </a:t>
          </a:r>
          <a:endParaRPr lang="ja-JP" altLang="ja-JP" sz="900">
            <a:solidFill>
              <a:schemeClr val="dk1"/>
            </a:solidFill>
            <a:effectLst/>
            <a:latin typeface="Meiryo UI" panose="020B0604030504040204" pitchFamily="50" charset="-128"/>
            <a:ea typeface="Meiryo UI" panose="020B0604030504040204" pitchFamily="50" charset="-128"/>
            <a:cs typeface="+mn-cs"/>
          </a:endParaRPr>
        </a:p>
        <a:p>
          <a:r>
            <a:rPr lang="en-US" altLang="ja-JP" sz="900">
              <a:solidFill>
                <a:schemeClr val="accent1"/>
              </a:solidFill>
              <a:effectLst/>
              <a:latin typeface="Meiryo UI" panose="020B0604030504040204" pitchFamily="50" charset="-128"/>
              <a:ea typeface="Meiryo UI" panose="020B0604030504040204" pitchFamily="50" charset="-128"/>
              <a:cs typeface="+mn-cs"/>
            </a:rPr>
            <a:t>15.</a:t>
          </a:r>
          <a:r>
            <a:rPr lang="ja-JP" altLang="ja-JP" sz="900">
              <a:solidFill>
                <a:schemeClr val="accent1"/>
              </a:solidFill>
              <a:effectLst/>
              <a:latin typeface="Meiryo UI" panose="020B0604030504040204" pitchFamily="50" charset="-128"/>
              <a:ea typeface="Meiryo UI" panose="020B0604030504040204" pitchFamily="50" charset="-128"/>
              <a:cs typeface="+mn-cs"/>
            </a:rPr>
            <a:t>安全確保の措置</a:t>
          </a:r>
          <a:br>
            <a:rPr lang="en-US" altLang="ja-JP" sz="900">
              <a:solidFill>
                <a:schemeClr val="dk1"/>
              </a:solidFill>
              <a:effectLst/>
              <a:latin typeface="Meiryo UI" panose="020B0604030504040204" pitchFamily="50" charset="-128"/>
              <a:ea typeface="Meiryo UI" panose="020B0604030504040204" pitchFamily="50" charset="-128"/>
              <a:cs typeface="+mn-cs"/>
            </a:rPr>
          </a:br>
          <a:r>
            <a:rPr lang="ja-JP" altLang="en-US" sz="900">
              <a:solidFill>
                <a:schemeClr val="dk1"/>
              </a:solidFill>
              <a:effectLst/>
              <a:latin typeface="Meiryo UI" panose="020B0604030504040204" pitchFamily="50" charset="-128"/>
              <a:ea typeface="Meiryo UI" panose="020B0604030504040204" pitchFamily="50" charset="-128"/>
              <a:cs typeface="+mn-cs"/>
            </a:rPr>
            <a:t>　</a:t>
          </a:r>
          <a:r>
            <a:rPr lang="ja-JP" altLang="ja-JP" sz="900">
              <a:solidFill>
                <a:schemeClr val="dk1"/>
              </a:solidFill>
              <a:effectLst/>
              <a:latin typeface="Meiryo UI" panose="020B0604030504040204" pitchFamily="50" charset="-128"/>
              <a:ea typeface="Meiryo UI" panose="020B0604030504040204" pitchFamily="50" charset="-128"/>
              <a:cs typeface="+mn-cs"/>
            </a:rPr>
            <a:t>本サイトでは、収集した情報の漏えい、不正アクセス、滅失又はき損の防止に努め、その他収集した情報の適切な管理のために必要な措置を講じます。</a:t>
          </a:r>
        </a:p>
        <a:p>
          <a:r>
            <a:rPr lang="en-US" altLang="ja-JP" sz="900">
              <a:solidFill>
                <a:schemeClr val="dk1"/>
              </a:solidFill>
              <a:effectLst/>
              <a:latin typeface="Meiryo UI" panose="020B0604030504040204" pitchFamily="50" charset="-128"/>
              <a:ea typeface="Meiryo UI" panose="020B0604030504040204" pitchFamily="50" charset="-128"/>
              <a:cs typeface="+mn-cs"/>
            </a:rPr>
            <a:t> </a:t>
          </a:r>
          <a:endParaRPr lang="ja-JP" altLang="ja-JP" sz="900">
            <a:solidFill>
              <a:schemeClr val="dk1"/>
            </a:solidFill>
            <a:effectLst/>
            <a:latin typeface="Meiryo UI" panose="020B0604030504040204" pitchFamily="50" charset="-128"/>
            <a:ea typeface="Meiryo UI" panose="020B0604030504040204" pitchFamily="50" charset="-128"/>
            <a:cs typeface="+mn-cs"/>
          </a:endParaRPr>
        </a:p>
        <a:p>
          <a:r>
            <a:rPr lang="en-US" altLang="ja-JP" sz="900">
              <a:solidFill>
                <a:schemeClr val="accent1"/>
              </a:solidFill>
              <a:effectLst/>
              <a:latin typeface="Meiryo UI" panose="020B0604030504040204" pitchFamily="50" charset="-128"/>
              <a:ea typeface="Meiryo UI" panose="020B0604030504040204" pitchFamily="50" charset="-128"/>
              <a:cs typeface="+mn-cs"/>
            </a:rPr>
            <a:t>16.</a:t>
          </a:r>
          <a:r>
            <a:rPr lang="ja-JP" altLang="ja-JP" sz="900">
              <a:solidFill>
                <a:schemeClr val="accent1"/>
              </a:solidFill>
              <a:effectLst/>
              <a:latin typeface="Meiryo UI" panose="020B0604030504040204" pitchFamily="50" charset="-128"/>
              <a:ea typeface="Meiryo UI" panose="020B0604030504040204" pitchFamily="50" charset="-128"/>
              <a:cs typeface="+mn-cs"/>
            </a:rPr>
            <a:t>適用範囲</a:t>
          </a:r>
          <a:br>
            <a:rPr lang="en-US" altLang="ja-JP" sz="900">
              <a:solidFill>
                <a:schemeClr val="dk1"/>
              </a:solidFill>
              <a:effectLst/>
              <a:latin typeface="Meiryo UI" panose="020B0604030504040204" pitchFamily="50" charset="-128"/>
              <a:ea typeface="Meiryo UI" panose="020B0604030504040204" pitchFamily="50" charset="-128"/>
              <a:cs typeface="+mn-cs"/>
            </a:rPr>
          </a:br>
          <a:r>
            <a:rPr lang="ja-JP" altLang="en-US" sz="900">
              <a:solidFill>
                <a:schemeClr val="dk1"/>
              </a:solidFill>
              <a:effectLst/>
              <a:latin typeface="Meiryo UI" panose="020B0604030504040204" pitchFamily="50" charset="-128"/>
              <a:ea typeface="Meiryo UI" panose="020B0604030504040204" pitchFamily="50" charset="-128"/>
              <a:cs typeface="+mn-cs"/>
            </a:rPr>
            <a:t>　</a:t>
          </a:r>
          <a:r>
            <a:rPr lang="ja-JP" altLang="ja-JP" sz="900">
              <a:solidFill>
                <a:schemeClr val="dk1"/>
              </a:solidFill>
              <a:effectLst/>
              <a:latin typeface="Meiryo UI" panose="020B0604030504040204" pitchFamily="50" charset="-128"/>
              <a:ea typeface="Meiryo UI" panose="020B0604030504040204" pitchFamily="50" charset="-128"/>
              <a:cs typeface="+mn-cs"/>
            </a:rPr>
            <a:t>本利用規約は、本サイトにおいてのみ適用されます。関係府省等のサイトにおける情報の収集等については、それぞれの組織の責任において行われること</a:t>
          </a:r>
          <a:endParaRPr lang="en-US" altLang="ja-JP" sz="900">
            <a:solidFill>
              <a:schemeClr val="dk1"/>
            </a:solidFill>
            <a:effectLst/>
            <a:latin typeface="Meiryo UI" panose="020B0604030504040204" pitchFamily="50" charset="-128"/>
            <a:ea typeface="Meiryo UI" panose="020B0604030504040204" pitchFamily="50" charset="-128"/>
            <a:cs typeface="+mn-cs"/>
          </a:endParaRPr>
        </a:p>
        <a:p>
          <a:r>
            <a:rPr lang="ja-JP" altLang="ja-JP" sz="900">
              <a:solidFill>
                <a:schemeClr val="dk1"/>
              </a:solidFill>
              <a:effectLst/>
              <a:latin typeface="Meiryo UI" panose="020B0604030504040204" pitchFamily="50" charset="-128"/>
              <a:ea typeface="Meiryo UI" panose="020B0604030504040204" pitchFamily="50" charset="-128"/>
              <a:cs typeface="+mn-cs"/>
            </a:rPr>
            <a:t>になります。</a:t>
          </a:r>
        </a:p>
        <a:p>
          <a:r>
            <a:rPr lang="en-US" altLang="ja-JP" sz="900">
              <a:solidFill>
                <a:schemeClr val="dk1"/>
              </a:solidFill>
              <a:effectLst/>
              <a:latin typeface="Meiryo UI" panose="020B0604030504040204" pitchFamily="50" charset="-128"/>
              <a:ea typeface="Meiryo UI" panose="020B0604030504040204" pitchFamily="50" charset="-128"/>
              <a:cs typeface="+mn-cs"/>
            </a:rPr>
            <a:t> </a:t>
          </a:r>
          <a:endParaRPr lang="ja-JP" altLang="ja-JP" sz="900">
            <a:solidFill>
              <a:schemeClr val="dk1"/>
            </a:solidFill>
            <a:effectLst/>
            <a:latin typeface="Meiryo UI" panose="020B0604030504040204" pitchFamily="50" charset="-128"/>
            <a:ea typeface="Meiryo UI" panose="020B0604030504040204" pitchFamily="50" charset="-128"/>
            <a:cs typeface="+mn-cs"/>
          </a:endParaRPr>
        </a:p>
        <a:p>
          <a:r>
            <a:rPr lang="en-US" altLang="ja-JP" sz="900">
              <a:solidFill>
                <a:schemeClr val="accent1"/>
              </a:solidFill>
              <a:effectLst/>
              <a:latin typeface="Meiryo UI" panose="020B0604030504040204" pitchFamily="50" charset="-128"/>
              <a:ea typeface="Meiryo UI" panose="020B0604030504040204" pitchFamily="50" charset="-128"/>
              <a:cs typeface="+mn-cs"/>
            </a:rPr>
            <a:t>17.</a:t>
          </a:r>
          <a:r>
            <a:rPr lang="ja-JP" altLang="ja-JP" sz="900">
              <a:solidFill>
                <a:schemeClr val="accent1"/>
              </a:solidFill>
              <a:effectLst/>
              <a:latin typeface="Meiryo UI" panose="020B0604030504040204" pitchFamily="50" charset="-128"/>
              <a:ea typeface="Meiryo UI" panose="020B0604030504040204" pitchFamily="50" charset="-128"/>
              <a:cs typeface="+mn-cs"/>
            </a:rPr>
            <a:t>推奨環境について</a:t>
          </a:r>
          <a:br>
            <a:rPr lang="en-US" altLang="ja-JP" sz="900">
              <a:solidFill>
                <a:schemeClr val="dk1"/>
              </a:solidFill>
              <a:effectLst/>
              <a:latin typeface="Meiryo UI" panose="020B0604030504040204" pitchFamily="50" charset="-128"/>
              <a:ea typeface="Meiryo UI" panose="020B0604030504040204" pitchFamily="50" charset="-128"/>
              <a:cs typeface="+mn-cs"/>
            </a:rPr>
          </a:br>
          <a:r>
            <a:rPr lang="ja-JP" altLang="en-US" sz="900">
              <a:solidFill>
                <a:schemeClr val="dk1"/>
              </a:solidFill>
              <a:effectLst/>
              <a:latin typeface="Meiryo UI" panose="020B0604030504040204" pitchFamily="50" charset="-128"/>
              <a:ea typeface="Meiryo UI" panose="020B0604030504040204" pitchFamily="50" charset="-128"/>
              <a:cs typeface="+mn-cs"/>
            </a:rPr>
            <a:t>　</a:t>
          </a:r>
          <a:r>
            <a:rPr lang="ja-JP" altLang="ja-JP" sz="900">
              <a:solidFill>
                <a:schemeClr val="dk1"/>
              </a:solidFill>
              <a:effectLst/>
              <a:latin typeface="Meiryo UI" panose="020B0604030504040204" pitchFamily="50" charset="-128"/>
              <a:ea typeface="Meiryo UI" panose="020B0604030504040204" pitchFamily="50" charset="-128"/>
              <a:cs typeface="+mn-cs"/>
            </a:rPr>
            <a:t>本サイトの閲覧に関して、</a:t>
          </a:r>
          <a:r>
            <a:rPr lang="en-US" altLang="ja-JP" sz="900">
              <a:solidFill>
                <a:schemeClr val="dk1"/>
              </a:solidFill>
              <a:effectLst/>
              <a:latin typeface="Meiryo UI" panose="020B0604030504040204" pitchFamily="50" charset="-128"/>
              <a:ea typeface="Meiryo UI" panose="020B0604030504040204" pitchFamily="50" charset="-128"/>
              <a:cs typeface="+mn-cs"/>
            </a:rPr>
            <a:t>Firefox</a:t>
          </a:r>
          <a:r>
            <a:rPr lang="ja-JP" altLang="ja-JP" sz="900">
              <a:solidFill>
                <a:schemeClr val="dk1"/>
              </a:solidFill>
              <a:effectLst/>
              <a:latin typeface="Meiryo UI" panose="020B0604030504040204" pitchFamily="50" charset="-128"/>
              <a:ea typeface="Meiryo UI" panose="020B0604030504040204" pitchFamily="50" charset="-128"/>
              <a:cs typeface="+mn-cs"/>
            </a:rPr>
            <a:t>（最新版）、</a:t>
          </a:r>
          <a:r>
            <a:rPr lang="en-US" altLang="ja-JP" sz="900">
              <a:solidFill>
                <a:schemeClr val="dk1"/>
              </a:solidFill>
              <a:effectLst/>
              <a:latin typeface="Meiryo UI" panose="020B0604030504040204" pitchFamily="50" charset="-128"/>
              <a:ea typeface="Meiryo UI" panose="020B0604030504040204" pitchFamily="50" charset="-128"/>
              <a:cs typeface="+mn-cs"/>
            </a:rPr>
            <a:t>Chrome</a:t>
          </a:r>
          <a:r>
            <a:rPr lang="ja-JP" altLang="ja-JP" sz="900">
              <a:solidFill>
                <a:schemeClr val="dk1"/>
              </a:solidFill>
              <a:effectLst/>
              <a:latin typeface="Meiryo UI" panose="020B0604030504040204" pitchFamily="50" charset="-128"/>
              <a:ea typeface="Meiryo UI" panose="020B0604030504040204" pitchFamily="50" charset="-128"/>
              <a:cs typeface="+mn-cs"/>
            </a:rPr>
            <a:t>（最新版）、</a:t>
          </a:r>
          <a:r>
            <a:rPr lang="en-US" altLang="ja-JP" sz="900">
              <a:solidFill>
                <a:schemeClr val="dk1"/>
              </a:solidFill>
              <a:effectLst/>
              <a:latin typeface="Meiryo UI" panose="020B0604030504040204" pitchFamily="50" charset="-128"/>
              <a:ea typeface="Meiryo UI" panose="020B0604030504040204" pitchFamily="50" charset="-128"/>
              <a:cs typeface="+mn-cs"/>
            </a:rPr>
            <a:t>Safari</a:t>
          </a:r>
          <a:r>
            <a:rPr lang="ja-JP" altLang="ja-JP" sz="900">
              <a:solidFill>
                <a:schemeClr val="dk1"/>
              </a:solidFill>
              <a:effectLst/>
              <a:latin typeface="Meiryo UI" panose="020B0604030504040204" pitchFamily="50" charset="-128"/>
              <a:ea typeface="Meiryo UI" panose="020B0604030504040204" pitchFamily="50" charset="-128"/>
              <a:cs typeface="+mn-cs"/>
            </a:rPr>
            <a:t>（最新版）、</a:t>
          </a:r>
          <a:r>
            <a:rPr lang="en-US" altLang="ja-JP" sz="900">
              <a:solidFill>
                <a:schemeClr val="dk1"/>
              </a:solidFill>
              <a:effectLst/>
              <a:latin typeface="Meiryo UI" panose="020B0604030504040204" pitchFamily="50" charset="-128"/>
              <a:ea typeface="Meiryo UI" panose="020B0604030504040204" pitchFamily="50" charset="-128"/>
              <a:cs typeface="+mn-cs"/>
            </a:rPr>
            <a:t>Microsoft Edge</a:t>
          </a:r>
          <a:r>
            <a:rPr lang="ja-JP" altLang="ja-JP" sz="900">
              <a:solidFill>
                <a:schemeClr val="dk1"/>
              </a:solidFill>
              <a:effectLst/>
              <a:latin typeface="Meiryo UI" panose="020B0604030504040204" pitchFamily="50" charset="-128"/>
              <a:ea typeface="Meiryo UI" panose="020B0604030504040204" pitchFamily="50" charset="-128"/>
              <a:cs typeface="+mn-cs"/>
            </a:rPr>
            <a:t>（最新版）のブラウザを推奨してい</a:t>
          </a:r>
          <a:endParaRPr lang="en-US" altLang="ja-JP" sz="900">
            <a:solidFill>
              <a:schemeClr val="dk1"/>
            </a:solidFill>
            <a:effectLst/>
            <a:latin typeface="Meiryo UI" panose="020B0604030504040204" pitchFamily="50" charset="-128"/>
            <a:ea typeface="Meiryo UI" panose="020B0604030504040204" pitchFamily="50" charset="-128"/>
            <a:cs typeface="+mn-cs"/>
          </a:endParaRPr>
        </a:p>
        <a:p>
          <a:r>
            <a:rPr lang="ja-JP" altLang="ja-JP" sz="900">
              <a:solidFill>
                <a:schemeClr val="dk1"/>
              </a:solidFill>
              <a:effectLst/>
              <a:latin typeface="Meiryo UI" panose="020B0604030504040204" pitchFamily="50" charset="-128"/>
              <a:ea typeface="Meiryo UI" panose="020B0604030504040204" pitchFamily="50" charset="-128"/>
              <a:cs typeface="+mn-cs"/>
            </a:rPr>
            <a:t>ます。</a:t>
          </a:r>
        </a:p>
        <a:p>
          <a:r>
            <a:rPr lang="en-US" altLang="ja-JP" sz="900">
              <a:solidFill>
                <a:schemeClr val="dk1"/>
              </a:solidFill>
              <a:effectLst/>
              <a:latin typeface="Meiryo UI" panose="020B0604030504040204" pitchFamily="50" charset="-128"/>
              <a:ea typeface="Meiryo UI" panose="020B0604030504040204" pitchFamily="50" charset="-128"/>
              <a:cs typeface="+mn-cs"/>
            </a:rPr>
            <a:t> </a:t>
          </a:r>
          <a:endParaRPr lang="ja-JP" altLang="ja-JP" sz="900">
            <a:solidFill>
              <a:schemeClr val="dk1"/>
            </a:solidFill>
            <a:effectLst/>
            <a:latin typeface="Meiryo UI" panose="020B0604030504040204" pitchFamily="50" charset="-128"/>
            <a:ea typeface="Meiryo UI" panose="020B0604030504040204" pitchFamily="50" charset="-128"/>
            <a:cs typeface="+mn-cs"/>
          </a:endParaRPr>
        </a:p>
        <a:p>
          <a:r>
            <a:rPr lang="en-US" altLang="ja-JP" sz="900">
              <a:solidFill>
                <a:schemeClr val="accent1"/>
              </a:solidFill>
              <a:effectLst/>
              <a:latin typeface="Meiryo UI" panose="020B0604030504040204" pitchFamily="50" charset="-128"/>
              <a:ea typeface="Meiryo UI" panose="020B0604030504040204" pitchFamily="50" charset="-128"/>
              <a:cs typeface="+mn-cs"/>
            </a:rPr>
            <a:t>18.</a:t>
          </a:r>
          <a:r>
            <a:rPr lang="ja-JP" altLang="ja-JP" sz="900">
              <a:solidFill>
                <a:schemeClr val="accent1"/>
              </a:solidFill>
              <a:effectLst/>
              <a:latin typeface="Meiryo UI" panose="020B0604030504040204" pitchFamily="50" charset="-128"/>
              <a:ea typeface="Meiryo UI" panose="020B0604030504040204" pitchFamily="50" charset="-128"/>
              <a:cs typeface="+mn-cs"/>
            </a:rPr>
            <a:t>その他</a:t>
          </a:r>
          <a:br>
            <a:rPr lang="en-US" altLang="ja-JP" sz="900">
              <a:solidFill>
                <a:schemeClr val="dk1"/>
              </a:solidFill>
              <a:effectLst/>
              <a:latin typeface="Meiryo UI" panose="020B0604030504040204" pitchFamily="50" charset="-128"/>
              <a:ea typeface="Meiryo UI" panose="020B0604030504040204" pitchFamily="50" charset="-128"/>
              <a:cs typeface="+mn-cs"/>
            </a:rPr>
          </a:br>
          <a:r>
            <a:rPr lang="ja-JP" altLang="en-US" sz="900">
              <a:solidFill>
                <a:schemeClr val="dk1"/>
              </a:solidFill>
              <a:effectLst/>
              <a:latin typeface="Meiryo UI" panose="020B0604030504040204" pitchFamily="50" charset="-128"/>
              <a:ea typeface="Meiryo UI" panose="020B0604030504040204" pitchFamily="50" charset="-128"/>
              <a:cs typeface="+mn-cs"/>
            </a:rPr>
            <a:t>　</a:t>
          </a:r>
          <a:r>
            <a:rPr lang="ja-JP" altLang="ja-JP" sz="900">
              <a:solidFill>
                <a:schemeClr val="dk1"/>
              </a:solidFill>
              <a:effectLst/>
              <a:latin typeface="Meiryo UI" panose="020B0604030504040204" pitchFamily="50" charset="-128"/>
              <a:ea typeface="Meiryo UI" panose="020B0604030504040204" pitchFamily="50" charset="-128"/>
              <a:cs typeface="+mn-cs"/>
            </a:rPr>
            <a:t>本利用規約は、必要に応じて改定することがあります。改定を行った場合は、本サイトに掲載いたします。改定後の利用規約の効力は、別に定める場合</a:t>
          </a:r>
          <a:endParaRPr lang="en-US" altLang="ja-JP" sz="900">
            <a:solidFill>
              <a:schemeClr val="dk1"/>
            </a:solidFill>
            <a:effectLst/>
            <a:latin typeface="Meiryo UI" panose="020B0604030504040204" pitchFamily="50" charset="-128"/>
            <a:ea typeface="Meiryo UI" panose="020B0604030504040204" pitchFamily="50" charset="-128"/>
            <a:cs typeface="+mn-cs"/>
          </a:endParaRPr>
        </a:p>
        <a:p>
          <a:r>
            <a:rPr lang="ja-JP" altLang="ja-JP" sz="900">
              <a:solidFill>
                <a:schemeClr val="dk1"/>
              </a:solidFill>
              <a:effectLst/>
              <a:latin typeface="Meiryo UI" panose="020B0604030504040204" pitchFamily="50" charset="-128"/>
              <a:ea typeface="Meiryo UI" panose="020B0604030504040204" pitchFamily="50" charset="-128"/>
              <a:cs typeface="+mn-cs"/>
            </a:rPr>
            <a:t>を除き、本サイトの掲載時から生ずるものとします。</a:t>
          </a:r>
        </a:p>
        <a:p>
          <a:r>
            <a:rPr lang="en-US" altLang="ja-JP" sz="900">
              <a:solidFill>
                <a:schemeClr val="dk1"/>
              </a:solidFill>
              <a:effectLst/>
              <a:latin typeface="Meiryo UI" panose="020B0604030504040204" pitchFamily="50" charset="-128"/>
              <a:ea typeface="Meiryo UI" panose="020B0604030504040204" pitchFamily="50" charset="-128"/>
              <a:cs typeface="+mn-cs"/>
            </a:rPr>
            <a:t> </a:t>
          </a:r>
          <a:endParaRPr lang="ja-JP" altLang="ja-JP" sz="900">
            <a:solidFill>
              <a:schemeClr val="dk1"/>
            </a:solidFill>
            <a:effectLst/>
            <a:latin typeface="Meiryo UI" panose="020B0604030504040204" pitchFamily="50" charset="-128"/>
            <a:ea typeface="Meiryo UI" panose="020B0604030504040204" pitchFamily="50" charset="-128"/>
            <a:cs typeface="+mn-cs"/>
          </a:endParaRPr>
        </a:p>
        <a:p>
          <a:br>
            <a:rPr lang="en-US" altLang="ja-JP" sz="900">
              <a:solidFill>
                <a:schemeClr val="dk1"/>
              </a:solidFill>
              <a:effectLst/>
              <a:latin typeface="Meiryo UI" panose="020B0604030504040204" pitchFamily="50" charset="-128"/>
              <a:ea typeface="Meiryo UI" panose="020B0604030504040204" pitchFamily="50" charset="-128"/>
              <a:cs typeface="+mn-cs"/>
            </a:rPr>
          </a:br>
          <a:r>
            <a:rPr lang="ja-JP" altLang="ja-JP" sz="900">
              <a:solidFill>
                <a:schemeClr val="dk1"/>
              </a:solidFill>
              <a:effectLst/>
              <a:latin typeface="Meiryo UI" panose="020B0604030504040204" pitchFamily="50" charset="-128"/>
              <a:ea typeface="Meiryo UI" panose="020B0604030504040204" pitchFamily="50" charset="-128"/>
              <a:cs typeface="+mn-cs"/>
            </a:rPr>
            <a:t>最終改定日　</a:t>
          </a:r>
          <a:r>
            <a:rPr lang="en-US" altLang="ja-JP" sz="900">
              <a:solidFill>
                <a:schemeClr val="dk1"/>
              </a:solidFill>
              <a:effectLst/>
              <a:latin typeface="Meiryo UI" panose="020B0604030504040204" pitchFamily="50" charset="-128"/>
              <a:ea typeface="Meiryo UI" panose="020B0604030504040204" pitchFamily="50" charset="-128"/>
              <a:cs typeface="+mn-cs"/>
            </a:rPr>
            <a:t>2024</a:t>
          </a:r>
          <a:r>
            <a:rPr lang="ja-JP" altLang="ja-JP" sz="900">
              <a:solidFill>
                <a:schemeClr val="dk1"/>
              </a:solidFill>
              <a:effectLst/>
              <a:latin typeface="Meiryo UI" panose="020B0604030504040204" pitchFamily="50" charset="-128"/>
              <a:ea typeface="Meiryo UI" panose="020B0604030504040204" pitchFamily="50" charset="-128"/>
              <a:cs typeface="+mn-cs"/>
            </a:rPr>
            <a:t>年　</a:t>
          </a:r>
          <a:r>
            <a:rPr lang="en-US" altLang="ja-JP" sz="900">
              <a:solidFill>
                <a:schemeClr val="dk1"/>
              </a:solidFill>
              <a:effectLst/>
              <a:latin typeface="Meiryo UI" panose="020B0604030504040204" pitchFamily="50" charset="-128"/>
              <a:ea typeface="Meiryo UI" panose="020B0604030504040204" pitchFamily="50" charset="-128"/>
              <a:cs typeface="+mn-cs"/>
            </a:rPr>
            <a:t>10</a:t>
          </a:r>
          <a:r>
            <a:rPr lang="ja-JP" altLang="ja-JP" sz="900">
              <a:solidFill>
                <a:schemeClr val="dk1"/>
              </a:solidFill>
              <a:effectLst/>
              <a:latin typeface="Meiryo UI" panose="020B0604030504040204" pitchFamily="50" charset="-128"/>
              <a:ea typeface="Meiryo UI" panose="020B0604030504040204" pitchFamily="50" charset="-128"/>
              <a:cs typeface="+mn-cs"/>
            </a:rPr>
            <a:t>月　</a:t>
          </a:r>
          <a:r>
            <a:rPr lang="en-US" altLang="ja-JP" sz="900">
              <a:solidFill>
                <a:schemeClr val="dk1"/>
              </a:solidFill>
              <a:effectLst/>
              <a:latin typeface="Meiryo UI" panose="020B0604030504040204" pitchFamily="50" charset="-128"/>
              <a:ea typeface="Meiryo UI" panose="020B0604030504040204" pitchFamily="50" charset="-128"/>
              <a:cs typeface="+mn-cs"/>
            </a:rPr>
            <a:t>3</a:t>
          </a:r>
          <a:r>
            <a:rPr lang="ja-JP" altLang="ja-JP" sz="900">
              <a:solidFill>
                <a:schemeClr val="dk1"/>
              </a:solidFill>
              <a:effectLst/>
              <a:latin typeface="Meiryo UI" panose="020B0604030504040204" pitchFamily="50" charset="-128"/>
              <a:ea typeface="Meiryo UI" panose="020B0604030504040204" pitchFamily="50" charset="-128"/>
              <a:cs typeface="+mn-cs"/>
            </a:rPr>
            <a:t>日</a:t>
          </a:r>
        </a:p>
        <a:p>
          <a:endParaRPr kumimoji="1" lang="ja-JP" altLang="en-US" sz="900">
            <a:latin typeface="Meiryo UI" panose="020B0604030504040204" pitchFamily="50" charset="-128"/>
            <a:ea typeface="Meiryo UI" panose="020B0604030504040204" pitchFamily="50" charset="-128"/>
          </a:endParaRPr>
        </a:p>
      </xdr:txBody>
    </xdr:sp>
    <xdr:clientData/>
  </xdr:twoCellAnchor>
  <mc:AlternateContent xmlns:mc="http://schemas.openxmlformats.org/markup-compatibility/2006">
    <mc:Choice xmlns:a14="http://schemas.microsoft.com/office/drawing/2010/main" Requires="a14">
      <xdr:twoCellAnchor editAs="oneCell">
        <xdr:from>
          <xdr:col>0</xdr:col>
          <xdr:colOff>200025</xdr:colOff>
          <xdr:row>89</xdr:row>
          <xdr:rowOff>219075</xdr:rowOff>
        </xdr:from>
        <xdr:to>
          <xdr:col>1</xdr:col>
          <xdr:colOff>66675</xdr:colOff>
          <xdr:row>90</xdr:row>
          <xdr:rowOff>228600</xdr:rowOff>
        </xdr:to>
        <xdr:sp macro="" textlink="">
          <xdr:nvSpPr>
            <xdr:cNvPr id="11265" name="Check Box 1" hidden="1">
              <a:extLst>
                <a:ext uri="{63B3BB69-23CF-44E3-9099-C40C66FF867C}">
                  <a14:compatExt spid="_x0000_s11265"/>
                </a:ext>
                <a:ext uri="{FF2B5EF4-FFF2-40B4-BE49-F238E27FC236}">
                  <a16:creationId xmlns:a16="http://schemas.microsoft.com/office/drawing/2014/main" id="{00000000-0008-0000-0B00-00000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0</xdr:col>
      <xdr:colOff>428625</xdr:colOff>
      <xdr:row>59</xdr:row>
      <xdr:rowOff>87314</xdr:rowOff>
    </xdr:from>
    <xdr:to>
      <xdr:col>4</xdr:col>
      <xdr:colOff>174625</xdr:colOff>
      <xdr:row>60</xdr:row>
      <xdr:rowOff>175889</xdr:rowOff>
    </xdr:to>
    <xdr:pic>
      <xdr:nvPicPr>
        <xdr:cNvPr id="5" name="図 4">
          <a:extLst>
            <a:ext uri="{FF2B5EF4-FFF2-40B4-BE49-F238E27FC236}">
              <a16:creationId xmlns:a16="http://schemas.microsoft.com/office/drawing/2014/main" id="{00000000-0008-0000-0C00-00000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8625" y="15032039"/>
          <a:ext cx="1069975" cy="32670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6</xdr:col>
      <xdr:colOff>276225</xdr:colOff>
      <xdr:row>58</xdr:row>
      <xdr:rowOff>114301</xdr:rowOff>
    </xdr:from>
    <xdr:to>
      <xdr:col>9</xdr:col>
      <xdr:colOff>38100</xdr:colOff>
      <xdr:row>63</xdr:row>
      <xdr:rowOff>142875</xdr:rowOff>
    </xdr:to>
    <xdr:sp macro="" textlink="">
      <xdr:nvSpPr>
        <xdr:cNvPr id="2" name="正方形/長方形 1">
          <a:extLst>
            <a:ext uri="{FF2B5EF4-FFF2-40B4-BE49-F238E27FC236}">
              <a16:creationId xmlns:a16="http://schemas.microsoft.com/office/drawing/2014/main" id="{562CA77B-B370-4665-A460-49410AC2C6FA}"/>
            </a:ext>
          </a:extLst>
        </xdr:cNvPr>
        <xdr:cNvSpPr/>
      </xdr:nvSpPr>
      <xdr:spPr>
        <a:xfrm>
          <a:off x="3042285" y="12854941"/>
          <a:ext cx="3549015" cy="1095374"/>
        </a:xfrm>
        <a:prstGeom prst="rect">
          <a:avLst/>
        </a:prstGeom>
        <a:noFill/>
        <a:ln w="6350">
          <a:solidFill>
            <a:schemeClr val="tx1"/>
          </a:solidFill>
        </a:ln>
      </xdr:spPr>
      <xdr:style>
        <a:lnRef idx="2">
          <a:schemeClr val="accent6"/>
        </a:lnRef>
        <a:fillRef idx="1">
          <a:schemeClr val="lt1"/>
        </a:fillRef>
        <a:effectRef idx="0">
          <a:schemeClr val="accent6"/>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l">
            <a:spcAft>
              <a:spcPts val="0"/>
            </a:spcAft>
          </a:pPr>
          <a:r>
            <a:rPr lang="ja-JP" altLang="en-US" sz="1100" kern="100">
              <a:effectLst/>
              <a:latin typeface="Meiryo UI" panose="020B0604030504040204" pitchFamily="50" charset="-128"/>
              <a:ea typeface="Meiryo UI" panose="020B0604030504040204" pitchFamily="50" charset="-128"/>
              <a:cs typeface="Times New Roman" panose="02020603050405020304" pitchFamily="18" charset="0"/>
            </a:rPr>
            <a:t>　</a:t>
          </a:r>
          <a:r>
            <a:rPr lang="ja-JP" sz="1200" kern="100">
              <a:effectLst/>
              <a:latin typeface="Meiryo UI" panose="020B0604030504040204" pitchFamily="50" charset="-128"/>
              <a:ea typeface="Meiryo UI" panose="020B0604030504040204" pitchFamily="50" charset="-128"/>
              <a:cs typeface="Times New Roman" panose="02020603050405020304" pitchFamily="18" charset="0"/>
            </a:rPr>
            <a:t>（担当）ハローワーク</a:t>
          </a:r>
          <a:r>
            <a:rPr lang="ja-JP" altLang="en-US" sz="1200" kern="100">
              <a:effectLst/>
              <a:latin typeface="Meiryo UI" panose="020B0604030504040204" pitchFamily="50" charset="-128"/>
              <a:ea typeface="Meiryo UI" panose="020B0604030504040204" pitchFamily="50" charset="-128"/>
              <a:cs typeface="Times New Roman" panose="02020603050405020304" pitchFamily="18" charset="0"/>
            </a:rPr>
            <a:t>●●</a:t>
          </a:r>
          <a:endParaRPr lang="en-US" altLang="ja-JP" sz="1200" kern="100">
            <a:effectLst/>
            <a:latin typeface="Meiryo UI" panose="020B0604030504040204" pitchFamily="50" charset="-128"/>
            <a:ea typeface="Meiryo UI" panose="020B0604030504040204" pitchFamily="50" charset="-128"/>
            <a:cs typeface="Times New Roman" panose="02020603050405020304" pitchFamily="18" charset="0"/>
          </a:endParaRPr>
        </a:p>
        <a:p>
          <a:pPr algn="l">
            <a:spcAft>
              <a:spcPts val="0"/>
            </a:spcAft>
          </a:pPr>
          <a:r>
            <a:rPr lang="ja-JP" altLang="en-US" sz="1100" kern="100">
              <a:effectLst/>
              <a:latin typeface="Meiryo UI" panose="020B0604030504040204" pitchFamily="50" charset="-128"/>
              <a:ea typeface="Meiryo UI" panose="020B0604030504040204" pitchFamily="50" charset="-128"/>
              <a:cs typeface="Times New Roman" panose="02020603050405020304" pitchFamily="18" charset="0"/>
            </a:rPr>
            <a:t>　　　　　　　　</a:t>
          </a:r>
          <a:r>
            <a:rPr lang="ja-JP" altLang="en-US" sz="1100" u="sng" kern="100">
              <a:effectLst/>
              <a:latin typeface="Meiryo UI" panose="020B0604030504040204" pitchFamily="50" charset="-128"/>
              <a:ea typeface="Meiryo UI" panose="020B0604030504040204" pitchFamily="50" charset="-128"/>
              <a:cs typeface="Times New Roman" panose="02020603050405020304" pitchFamily="18" charset="0"/>
            </a:rPr>
            <a:t>　　　</a:t>
          </a:r>
          <a:r>
            <a:rPr lang="ja-JP" sz="1100" u="sng" kern="100">
              <a:effectLst/>
              <a:latin typeface="Meiryo UI" panose="020B0604030504040204" pitchFamily="50" charset="-128"/>
              <a:ea typeface="Meiryo UI" panose="020B0604030504040204" pitchFamily="50" charset="-128"/>
              <a:cs typeface="Times New Roman" panose="02020603050405020304" pitchFamily="18" charset="0"/>
            </a:rPr>
            <a:t>求人・学卒部門　</a:t>
          </a:r>
          <a:r>
            <a:rPr lang="ja-JP" altLang="en-US" sz="1100" u="sng" kern="100">
              <a:effectLst/>
              <a:latin typeface="Meiryo UI" panose="020B0604030504040204" pitchFamily="50" charset="-128"/>
              <a:ea typeface="Meiryo UI" panose="020B0604030504040204" pitchFamily="50" charset="-128"/>
              <a:cs typeface="Times New Roman" panose="02020603050405020304" pitchFamily="18" charset="0"/>
            </a:rPr>
            <a:t>　　　●●　　　　</a:t>
          </a:r>
          <a:r>
            <a:rPr lang="ja-JP" altLang="en-US" sz="1100" u="none" kern="100">
              <a:solidFill>
                <a:schemeClr val="bg1"/>
              </a:solidFill>
              <a:effectLst/>
              <a:latin typeface="Meiryo UI" panose="020B0604030504040204" pitchFamily="50" charset="-128"/>
              <a:ea typeface="Meiryo UI" panose="020B0604030504040204" pitchFamily="50" charset="-128"/>
              <a:cs typeface="Times New Roman" panose="02020603050405020304" pitchFamily="18" charset="0"/>
            </a:rPr>
            <a:t>□</a:t>
          </a:r>
          <a:endParaRPr lang="en-US" altLang="ja-JP" sz="1100" u="none" kern="100">
            <a:solidFill>
              <a:schemeClr val="bg1"/>
            </a:solidFill>
            <a:effectLst/>
            <a:latin typeface="Meiryo UI" panose="020B0604030504040204" pitchFamily="50" charset="-128"/>
            <a:ea typeface="Meiryo UI" panose="020B0604030504040204" pitchFamily="50" charset="-128"/>
            <a:cs typeface="Times New Roman" panose="02020603050405020304" pitchFamily="18" charset="0"/>
          </a:endParaRPr>
        </a:p>
        <a:p>
          <a:pPr algn="l">
            <a:spcAft>
              <a:spcPts val="0"/>
            </a:spcAft>
          </a:pPr>
          <a:r>
            <a:rPr lang="ja-JP" altLang="en-US" sz="1100" kern="100">
              <a:effectLst/>
              <a:latin typeface="Meiryo UI" panose="020B0604030504040204" pitchFamily="50" charset="-128"/>
              <a:ea typeface="Meiryo UI" panose="020B0604030504040204" pitchFamily="50" charset="-128"/>
              <a:cs typeface="Times New Roman" panose="02020603050405020304" pitchFamily="18" charset="0"/>
            </a:rPr>
            <a:t>　　　　　</a:t>
          </a:r>
          <a:r>
            <a:rPr lang="en-US" sz="1100" kern="100">
              <a:effectLst/>
              <a:latin typeface="Meiryo UI" panose="020B0604030504040204" pitchFamily="50" charset="-128"/>
              <a:ea typeface="Meiryo UI" panose="020B0604030504040204" pitchFamily="50" charset="-128"/>
              <a:cs typeface="Times New Roman" panose="02020603050405020304" pitchFamily="18" charset="0"/>
            </a:rPr>
            <a:t>TEL</a:t>
          </a:r>
          <a:r>
            <a:rPr lang="ja-JP" sz="1100" kern="100">
              <a:effectLst/>
              <a:latin typeface="Meiryo UI" panose="020B0604030504040204" pitchFamily="50" charset="-128"/>
              <a:ea typeface="Meiryo UI" panose="020B0604030504040204" pitchFamily="50" charset="-128"/>
              <a:cs typeface="Times New Roman" panose="02020603050405020304" pitchFamily="18" charset="0"/>
            </a:rPr>
            <a:t>：</a:t>
          </a:r>
          <a:r>
            <a:rPr lang="en-US" sz="1100" kern="100">
              <a:effectLst/>
              <a:latin typeface="Meiryo UI" panose="020B0604030504040204" pitchFamily="50" charset="-128"/>
              <a:ea typeface="Meiryo UI" panose="020B0604030504040204" pitchFamily="50" charset="-128"/>
              <a:cs typeface="Times New Roman" panose="02020603050405020304" pitchFamily="18" charset="0"/>
            </a:rPr>
            <a:t>0000-00-0000</a:t>
          </a:r>
          <a:r>
            <a:rPr lang="ja-JP" altLang="en-US" sz="1100" kern="100">
              <a:effectLst/>
              <a:latin typeface="Meiryo UI" panose="020B0604030504040204" pitchFamily="50" charset="-128"/>
              <a:ea typeface="Meiryo UI" panose="020B0604030504040204" pitchFamily="50" charset="-128"/>
              <a:cs typeface="Times New Roman" panose="02020603050405020304" pitchFamily="18" charset="0"/>
            </a:rPr>
            <a:t>　</a:t>
          </a:r>
          <a:r>
            <a:rPr lang="en-US" sz="1100" kern="100">
              <a:effectLst/>
              <a:latin typeface="Meiryo UI" panose="020B0604030504040204" pitchFamily="50" charset="-128"/>
              <a:ea typeface="Meiryo UI" panose="020B0604030504040204" pitchFamily="50" charset="-128"/>
              <a:cs typeface="Times New Roman" panose="02020603050405020304" pitchFamily="18" charset="0"/>
            </a:rPr>
            <a:t>(</a:t>
          </a:r>
          <a:r>
            <a:rPr lang="ja-JP" altLang="en-US" sz="1100" kern="100">
              <a:effectLst/>
              <a:latin typeface="Meiryo UI" panose="020B0604030504040204" pitchFamily="50" charset="-128"/>
              <a:ea typeface="Meiryo UI" panose="020B0604030504040204" pitchFamily="50" charset="-128"/>
              <a:cs typeface="Times New Roman" panose="02020603050405020304" pitchFamily="18" charset="0"/>
            </a:rPr>
            <a:t>部門コード：</a:t>
          </a:r>
          <a:r>
            <a:rPr lang="en-US" altLang="ja-JP" sz="1100" kern="100">
              <a:effectLst/>
              <a:latin typeface="Meiryo UI" panose="020B0604030504040204" pitchFamily="50" charset="-128"/>
              <a:ea typeface="Meiryo UI" panose="020B0604030504040204" pitchFamily="50" charset="-128"/>
              <a:cs typeface="Times New Roman" panose="02020603050405020304" pitchFamily="18" charset="0"/>
            </a:rPr>
            <a:t>00</a:t>
          </a:r>
          <a:r>
            <a:rPr lang="en-US" sz="1100" kern="100">
              <a:effectLst/>
              <a:latin typeface="Meiryo UI" panose="020B0604030504040204" pitchFamily="50" charset="-128"/>
              <a:ea typeface="Meiryo UI" panose="020B0604030504040204" pitchFamily="50" charset="-128"/>
              <a:cs typeface="Times New Roman" panose="02020603050405020304" pitchFamily="18" charset="0"/>
            </a:rPr>
            <a:t>#)</a:t>
          </a:r>
        </a:p>
        <a:p>
          <a:pPr algn="l">
            <a:spcAft>
              <a:spcPts val="0"/>
            </a:spcAft>
          </a:pPr>
          <a:r>
            <a:rPr lang="ja-JP" altLang="en-US" sz="1100" kern="100" baseline="0">
              <a:effectLst/>
              <a:latin typeface="Meiryo UI" panose="020B0604030504040204" pitchFamily="50" charset="-128"/>
              <a:ea typeface="Meiryo UI" panose="020B0604030504040204" pitchFamily="50" charset="-128"/>
              <a:cs typeface="Times New Roman" panose="02020603050405020304" pitchFamily="18" charset="0"/>
            </a:rPr>
            <a:t>　　　　　</a:t>
          </a:r>
          <a:r>
            <a:rPr lang="en-US" sz="1100" kern="100">
              <a:effectLst/>
              <a:latin typeface="Meiryo UI" panose="020B0604030504040204" pitchFamily="50" charset="-128"/>
              <a:ea typeface="Meiryo UI" panose="020B0604030504040204" pitchFamily="50" charset="-128"/>
              <a:cs typeface="Times New Roman" panose="02020603050405020304" pitchFamily="18" charset="0"/>
            </a:rPr>
            <a:t>MAIL</a:t>
          </a:r>
          <a:r>
            <a:rPr lang="ja-JP" sz="1200" kern="100">
              <a:effectLst/>
              <a:latin typeface="Meiryo UI" panose="020B0604030504040204" pitchFamily="50" charset="-128"/>
              <a:ea typeface="Meiryo UI" panose="020B0604030504040204" pitchFamily="50" charset="-128"/>
              <a:cs typeface="Times New Roman" panose="02020603050405020304" pitchFamily="18" charset="0"/>
            </a:rPr>
            <a:t>：</a:t>
          </a:r>
          <a:endParaRPr lang="ja-JP" sz="1050" kern="100">
            <a:effectLst/>
            <a:latin typeface="Meiryo UI" panose="020B0604030504040204" pitchFamily="50" charset="-128"/>
            <a:ea typeface="Meiryo UI" panose="020B0604030504040204" pitchFamily="50" charset="-128"/>
            <a:cs typeface="Times New Roman" panose="02020603050405020304" pitchFamily="18" charset="0"/>
          </a:endParaRPr>
        </a:p>
      </xdr:txBody>
    </xdr:sp>
    <xdr:clientData/>
  </xdr:twoCellAnchor>
  <xdr:twoCellAnchor editAs="oneCell">
    <xdr:from>
      <xdr:col>7</xdr:col>
      <xdr:colOff>1171575</xdr:colOff>
      <xdr:row>7</xdr:row>
      <xdr:rowOff>1</xdr:rowOff>
    </xdr:from>
    <xdr:to>
      <xdr:col>9</xdr:col>
      <xdr:colOff>1905</xdr:colOff>
      <xdr:row>10</xdr:row>
      <xdr:rowOff>28575</xdr:rowOff>
    </xdr:to>
    <xdr:sp macro="" textlink="">
      <xdr:nvSpPr>
        <xdr:cNvPr id="3" name="角丸四角形吹き出し 4">
          <a:extLst>
            <a:ext uri="{FF2B5EF4-FFF2-40B4-BE49-F238E27FC236}">
              <a16:creationId xmlns:a16="http://schemas.microsoft.com/office/drawing/2014/main" id="{A62BA0DA-E034-4DF2-9BEB-64123D6EC846}"/>
            </a:ext>
          </a:extLst>
        </xdr:cNvPr>
        <xdr:cNvSpPr/>
      </xdr:nvSpPr>
      <xdr:spPr>
        <a:xfrm>
          <a:off x="4471035" y="2103121"/>
          <a:ext cx="2084070" cy="501014"/>
        </a:xfrm>
        <a:prstGeom prst="wedgeRoundRectCallout">
          <a:avLst>
            <a:gd name="adj1" fmla="val -65475"/>
            <a:gd name="adj2" fmla="val 21720"/>
            <a:gd name="adj3" fmla="val 16667"/>
          </a:avLst>
        </a:prstGeom>
        <a:solidFill>
          <a:schemeClr val="accent2">
            <a:lumMod val="20000"/>
            <a:lumOff val="80000"/>
          </a:schemeClr>
        </a:solidFill>
        <a:ln w="28575">
          <a:solidFill>
            <a:schemeClr val="accent2"/>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nchorCtr="0"/>
        <a:lstStyle/>
        <a:p>
          <a:pPr algn="l"/>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★はこのデータに同梱されています。</a:t>
          </a:r>
          <a:endParaRPr kumimoji="1" lang="en-US" altLang="ja-JP" sz="1000">
            <a:solidFill>
              <a:sysClr val="windowText" lastClr="000000"/>
            </a:solidFill>
            <a:latin typeface="ＭＳ Ｐゴシック" panose="020B0600070205080204" pitchFamily="50" charset="-128"/>
            <a:ea typeface="ＭＳ Ｐゴシック" panose="020B0600070205080204" pitchFamily="50" charset="-128"/>
          </a:endParaRPr>
        </a:p>
        <a:p>
          <a:pPr algn="l"/>
          <a:r>
            <a:rPr kumimoji="1" lang="ja-JP" altLang="en-US" sz="900">
              <a:solidFill>
                <a:sysClr val="windowText" lastClr="000000"/>
              </a:solidFill>
              <a:latin typeface="ＭＳ Ｐゴシック" panose="020B0600070205080204" pitchFamily="50" charset="-128"/>
              <a:ea typeface="ＭＳ Ｐゴシック" panose="020B0600070205080204" pitchFamily="50" charset="-128"/>
            </a:rPr>
            <a:t>　</a:t>
          </a:r>
          <a:r>
            <a:rPr kumimoji="1" lang="en-US" altLang="ja-JP" sz="900">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900">
              <a:solidFill>
                <a:sysClr val="windowText" lastClr="000000"/>
              </a:solidFill>
              <a:latin typeface="ＭＳ Ｐゴシック" panose="020B0600070205080204" pitchFamily="50" charset="-128"/>
              <a:ea typeface="ＭＳ Ｐゴシック" panose="020B0600070205080204" pitchFamily="50" charset="-128"/>
            </a:rPr>
            <a:t>別添</a:t>
          </a:r>
          <a:r>
            <a:rPr kumimoji="1" lang="en-US" altLang="ja-JP" sz="900">
              <a:solidFill>
                <a:sysClr val="windowText" lastClr="000000"/>
              </a:solidFill>
              <a:latin typeface="ＭＳ Ｐゴシック" panose="020B0600070205080204" pitchFamily="50" charset="-128"/>
              <a:ea typeface="ＭＳ Ｐゴシック" panose="020B0600070205080204" pitchFamily="50" charset="-128"/>
            </a:rPr>
            <a:t>21</a:t>
          </a:r>
          <a:r>
            <a:rPr kumimoji="1" lang="ja-JP" altLang="en-US" sz="900">
              <a:solidFill>
                <a:sysClr val="windowText" lastClr="000000"/>
              </a:solidFill>
              <a:latin typeface="ＭＳ Ｐゴシック" panose="020B0600070205080204" pitchFamily="50" charset="-128"/>
              <a:ea typeface="ＭＳ Ｐゴシック" panose="020B0600070205080204" pitchFamily="50" charset="-128"/>
            </a:rPr>
            <a:t>を除く</a:t>
          </a:r>
          <a:endParaRPr kumimoji="1" lang="en-US" altLang="ja-JP" sz="9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fPrintsWithSheet="0"/>
  </xdr:twoCellAnchor>
  <xdr:twoCellAnchor editAs="oneCell">
    <xdr:from>
      <xdr:col>7</xdr:col>
      <xdr:colOff>205740</xdr:colOff>
      <xdr:row>36</xdr:row>
      <xdr:rowOff>22860</xdr:rowOff>
    </xdr:from>
    <xdr:to>
      <xdr:col>7</xdr:col>
      <xdr:colOff>1607820</xdr:colOff>
      <xdr:row>37</xdr:row>
      <xdr:rowOff>180974</xdr:rowOff>
    </xdr:to>
    <xdr:sp macro="" textlink="">
      <xdr:nvSpPr>
        <xdr:cNvPr id="5" name="角丸四角形吹き出し 4">
          <a:extLst>
            <a:ext uri="{FF2B5EF4-FFF2-40B4-BE49-F238E27FC236}">
              <a16:creationId xmlns:a16="http://schemas.microsoft.com/office/drawing/2014/main" id="{54C315F8-BB74-4120-9490-3351F435F79E}"/>
            </a:ext>
          </a:extLst>
        </xdr:cNvPr>
        <xdr:cNvSpPr/>
      </xdr:nvSpPr>
      <xdr:spPr>
        <a:xfrm>
          <a:off x="3505200" y="9044940"/>
          <a:ext cx="1402080" cy="318134"/>
        </a:xfrm>
        <a:prstGeom prst="wedgeRoundRectCallout">
          <a:avLst>
            <a:gd name="adj1" fmla="val -65475"/>
            <a:gd name="adj2" fmla="val 21720"/>
            <a:gd name="adj3" fmla="val 16667"/>
          </a:avLst>
        </a:prstGeom>
        <a:solidFill>
          <a:schemeClr val="accent2">
            <a:lumMod val="20000"/>
            <a:lumOff val="80000"/>
          </a:schemeClr>
        </a:solidFill>
        <a:ln w="28575">
          <a:solidFill>
            <a:schemeClr val="accent2"/>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nchorCtr="0"/>
        <a:lstStyle/>
        <a:p>
          <a:pPr algn="l"/>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このデータです。</a:t>
          </a:r>
          <a:endParaRPr kumimoji="1" lang="en-US" altLang="ja-JP" sz="9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fPrintsWithSheet="0"/>
  </xdr:twoCellAnchor>
</xdr:wsDr>
</file>

<file path=xl/drawings/drawing3.xml><?xml version="1.0" encoding="utf-8"?>
<xdr:wsDr xmlns:xdr="http://schemas.openxmlformats.org/drawingml/2006/spreadsheetDrawing" xmlns:a="http://schemas.openxmlformats.org/drawingml/2006/main">
  <xdr:twoCellAnchor>
    <xdr:from>
      <xdr:col>0</xdr:col>
      <xdr:colOff>47625</xdr:colOff>
      <xdr:row>36</xdr:row>
      <xdr:rowOff>215152</xdr:rowOff>
    </xdr:from>
    <xdr:to>
      <xdr:col>9</xdr:col>
      <xdr:colOff>3092823</xdr:colOff>
      <xdr:row>66</xdr:row>
      <xdr:rowOff>224118</xdr:rowOff>
    </xdr:to>
    <xdr:sp macro="" textlink="">
      <xdr:nvSpPr>
        <xdr:cNvPr id="2" name="テキスト ボックス 1">
          <a:extLst>
            <a:ext uri="{FF2B5EF4-FFF2-40B4-BE49-F238E27FC236}">
              <a16:creationId xmlns:a16="http://schemas.microsoft.com/office/drawing/2014/main" id="{3BA34642-5580-4904-A1EF-28FF693A0E61}"/>
            </a:ext>
          </a:extLst>
        </xdr:cNvPr>
        <xdr:cNvSpPr txBox="1"/>
      </xdr:nvSpPr>
      <xdr:spPr>
        <a:xfrm>
          <a:off x="47625" y="17528240"/>
          <a:ext cx="12189198" cy="7068672"/>
        </a:xfrm>
        <a:prstGeom prst="rect">
          <a:avLst/>
        </a:prstGeom>
        <a:solidFill>
          <a:schemeClr val="accent2">
            <a:lumMod val="20000"/>
            <a:lumOff val="80000"/>
          </a:schemeClr>
        </a:solidFill>
        <a:ln w="6350" cmpd="sng">
          <a:solidFill>
            <a:schemeClr val="accent2"/>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b="1">
              <a:latin typeface="メイリオ" panose="020B0604030504040204" pitchFamily="50" charset="-128"/>
              <a:ea typeface="メイリオ" panose="020B0604030504040204" pitchFamily="50" charset="-128"/>
            </a:rPr>
            <a:t>（★</a:t>
          </a:r>
          <a:r>
            <a:rPr kumimoji="1" lang="en-US" altLang="ja-JP" sz="1400" b="1">
              <a:latin typeface="メイリオ" panose="020B0604030504040204" pitchFamily="50" charset="-128"/>
              <a:ea typeface="メイリオ" panose="020B0604030504040204" pitchFamily="50" charset="-128"/>
            </a:rPr>
            <a:t>1</a:t>
          </a:r>
          <a:r>
            <a:rPr kumimoji="1" lang="ja-JP" altLang="en-US" sz="1400" b="1">
              <a:latin typeface="メイリオ" panose="020B0604030504040204" pitchFamily="50" charset="-128"/>
              <a:ea typeface="メイリオ" panose="020B0604030504040204" pitchFamily="50" charset="-128"/>
            </a:rPr>
            <a:t>）＜認定基準について＞</a:t>
          </a:r>
          <a:endParaRPr kumimoji="1" lang="en-US" altLang="ja-JP" sz="1400" b="1">
            <a:latin typeface="メイリオ" panose="020B0604030504040204" pitchFamily="50" charset="-128"/>
            <a:ea typeface="メイリオ" panose="020B0604030504040204" pitchFamily="50" charset="-128"/>
          </a:endParaRPr>
        </a:p>
        <a:p>
          <a:r>
            <a:rPr kumimoji="1" lang="ja-JP" altLang="en-US" sz="1200" b="0" u="none">
              <a:latin typeface="メイリオ" panose="020B0604030504040204" pitchFamily="50" charset="-128"/>
              <a:ea typeface="メイリオ" panose="020B0604030504040204" pitchFamily="50" charset="-128"/>
            </a:rPr>
            <a:t>（</a:t>
          </a:r>
          <a:r>
            <a:rPr kumimoji="1" lang="en-US" altLang="ja-JP" sz="1200" b="0" u="none">
              <a:latin typeface="メイリオ" panose="020B0604030504040204" pitchFamily="50" charset="-128"/>
              <a:ea typeface="メイリオ" panose="020B0604030504040204" pitchFamily="50" charset="-128"/>
            </a:rPr>
            <a:t>1</a:t>
          </a:r>
          <a:r>
            <a:rPr kumimoji="1" lang="ja-JP" altLang="en-US" sz="1200" b="0" u="none">
              <a:latin typeface="メイリオ" panose="020B0604030504040204" pitchFamily="50" charset="-128"/>
              <a:ea typeface="メイリオ" panose="020B0604030504040204" pitchFamily="50" charset="-128"/>
            </a:rPr>
            <a:t>）</a:t>
          </a:r>
          <a:r>
            <a:rPr kumimoji="1" lang="ja-JP" altLang="en-US" sz="1200" b="0" u="sng">
              <a:latin typeface="メイリオ" panose="020B0604030504040204" pitchFamily="50" charset="-128"/>
              <a:ea typeface="メイリオ" panose="020B0604030504040204" pitchFamily="50" charset="-128"/>
            </a:rPr>
            <a:t>「必ずしも事業主の責めに帰さない他律的な理由」</a:t>
          </a:r>
          <a:r>
            <a:rPr kumimoji="1" lang="ja-JP" altLang="en-US" sz="1200" u="none">
              <a:latin typeface="メイリオ" panose="020B0604030504040204" pitchFamily="50" charset="-128"/>
              <a:ea typeface="メイリオ" panose="020B0604030504040204" pitchFamily="50" charset="-128"/>
            </a:rPr>
            <a:t>により、「新卒者等の定着状況」「正社員の労働時間の実績」「正社員の有給休暇の取得実績」</a:t>
          </a:r>
          <a:br>
            <a:rPr kumimoji="1" lang="en-US" altLang="ja-JP" sz="1200" u="none">
              <a:latin typeface="メイリオ" panose="020B0604030504040204" pitchFamily="50" charset="-128"/>
              <a:ea typeface="メイリオ" panose="020B0604030504040204" pitchFamily="50" charset="-128"/>
            </a:rPr>
          </a:br>
          <a:r>
            <a:rPr kumimoji="1" lang="ja-JP" altLang="en-US" sz="1200" u="none">
              <a:latin typeface="メイリオ" panose="020B0604030504040204" pitchFamily="50" charset="-128"/>
              <a:ea typeface="メイリオ" panose="020B0604030504040204" pitchFamily="50" charset="-128"/>
            </a:rPr>
            <a:t>　　「育児休業</a:t>
          </a:r>
          <a:r>
            <a:rPr kumimoji="1" lang="ja-JP" altLang="en-US" sz="1200">
              <a:latin typeface="メイリオ" panose="020B0604030504040204" pitchFamily="50" charset="-128"/>
              <a:ea typeface="メイリオ" panose="020B0604030504040204" pitchFamily="50" charset="-128"/>
            </a:rPr>
            <a:t>等の取得実績」の認定基準を満たさない場合は、</a:t>
          </a:r>
          <a:r>
            <a:rPr kumimoji="1" lang="ja-JP" altLang="en-US" sz="1200" b="1" u="sng">
              <a:solidFill>
                <a:sysClr val="windowText" lastClr="000000"/>
              </a:solidFill>
              <a:latin typeface="メイリオ" panose="020B0604030504040204" pitchFamily="50" charset="-128"/>
              <a:ea typeface="メイリオ" panose="020B0604030504040204" pitchFamily="50" charset="-128"/>
            </a:rPr>
            <a:t>当該認定基準について前事業年度に基準を満たしている場合に限り</a:t>
          </a:r>
          <a:r>
            <a:rPr kumimoji="1" lang="ja-JP" altLang="en-US" sz="1200" b="1" u="none">
              <a:solidFill>
                <a:sysClr val="windowText" lastClr="000000"/>
              </a:solidFill>
              <a:latin typeface="メイリオ" panose="020B0604030504040204" pitchFamily="50" charset="-128"/>
              <a:ea typeface="メイリオ" panose="020B0604030504040204" pitchFamily="50" charset="-128"/>
            </a:rPr>
            <a:t>、認定取消しの対象外</a:t>
          </a:r>
          <a:endParaRPr kumimoji="1" lang="en-US" altLang="ja-JP" sz="1200" b="1" u="none">
            <a:solidFill>
              <a:sysClr val="windowText" lastClr="000000"/>
            </a:solidFill>
            <a:latin typeface="メイリオ" panose="020B0604030504040204" pitchFamily="50" charset="-128"/>
            <a:ea typeface="メイリオ" panose="020B0604030504040204" pitchFamily="50" charset="-128"/>
          </a:endParaRPr>
        </a:p>
        <a:p>
          <a:r>
            <a:rPr kumimoji="1" lang="ja-JP" altLang="en-US" sz="1200" b="1" u="none">
              <a:solidFill>
                <a:sysClr val="windowText" lastClr="000000"/>
              </a:solidFill>
              <a:latin typeface="メイリオ" panose="020B0604030504040204" pitchFamily="50" charset="-128"/>
              <a:ea typeface="メイリオ" panose="020B0604030504040204" pitchFamily="50" charset="-128"/>
            </a:rPr>
            <a:t>　　とする。</a:t>
          </a:r>
          <a:br>
            <a:rPr kumimoji="1" lang="en-US" altLang="ja-JP" sz="1200">
              <a:latin typeface="メイリオ" panose="020B0604030504040204" pitchFamily="50" charset="-128"/>
              <a:ea typeface="メイリオ" panose="020B0604030504040204" pitchFamily="50" charset="-128"/>
            </a:rPr>
          </a:br>
          <a:r>
            <a:rPr kumimoji="1" lang="ja-JP" altLang="en-US" sz="1200">
              <a:latin typeface="メイリオ" panose="020B0604030504040204" pitchFamily="50" charset="-128"/>
              <a:ea typeface="メイリオ" panose="020B0604030504040204" pitchFamily="50" charset="-128"/>
            </a:rPr>
            <a:t>　</a:t>
          </a:r>
          <a:r>
            <a:rPr kumimoji="1" lang="en-US" altLang="ja-JP" sz="1200">
              <a:latin typeface="メイリオ" panose="020B0604030504040204" pitchFamily="50" charset="-128"/>
              <a:ea typeface="メイリオ" panose="020B0604030504040204" pitchFamily="50" charset="-128"/>
            </a:rPr>
            <a:t>【</a:t>
          </a:r>
          <a:r>
            <a:rPr kumimoji="1" lang="ja-JP" altLang="en-US" sz="1200" b="0" u="none">
              <a:solidFill>
                <a:schemeClr val="dk1"/>
              </a:solidFill>
              <a:effectLst/>
              <a:latin typeface="メイリオ" panose="020B0604030504040204" pitchFamily="50" charset="-128"/>
              <a:ea typeface="メイリオ" panose="020B0604030504040204" pitchFamily="50" charset="-128"/>
              <a:cs typeface="+mn-cs"/>
            </a:rPr>
            <a:t>「必ずしも事業主の責めに帰さない他律的な理由」の例</a:t>
          </a:r>
          <a:r>
            <a:rPr kumimoji="1" lang="en-US" altLang="ja-JP" sz="1200" b="0" u="none">
              <a:solidFill>
                <a:schemeClr val="dk1"/>
              </a:solidFill>
              <a:effectLst/>
              <a:latin typeface="メイリオ" panose="020B0604030504040204" pitchFamily="50" charset="-128"/>
              <a:ea typeface="メイリオ" panose="020B0604030504040204" pitchFamily="50" charset="-128"/>
              <a:cs typeface="+mn-cs"/>
            </a:rPr>
            <a:t>】</a:t>
          </a:r>
          <a:br>
            <a:rPr kumimoji="1" lang="en-US" altLang="ja-JP" sz="1200" b="0" u="sng">
              <a:solidFill>
                <a:schemeClr val="dk1"/>
              </a:solidFill>
              <a:effectLst/>
              <a:latin typeface="メイリオ" panose="020B0604030504040204" pitchFamily="50" charset="-128"/>
              <a:ea typeface="メイリオ" panose="020B0604030504040204" pitchFamily="50" charset="-128"/>
              <a:cs typeface="+mn-cs"/>
            </a:rPr>
          </a:br>
          <a:r>
            <a:rPr kumimoji="1" lang="ja-JP" altLang="en-US" sz="1200" b="0" u="none">
              <a:solidFill>
                <a:schemeClr val="dk1"/>
              </a:solidFill>
              <a:effectLst/>
              <a:latin typeface="メイリオ" panose="020B0604030504040204" pitchFamily="50" charset="-128"/>
              <a:ea typeface="メイリオ" panose="020B0604030504040204" pitchFamily="50" charset="-128"/>
              <a:cs typeface="+mn-cs"/>
            </a:rPr>
            <a:t>　　　①</a:t>
          </a:r>
          <a:r>
            <a:rPr kumimoji="1" lang="ja-JP" altLang="en-US" sz="1200">
              <a:latin typeface="メイリオ" panose="020B0604030504040204" pitchFamily="50" charset="-128"/>
              <a:ea typeface="メイリオ" panose="020B0604030504040204" pitchFamily="50" charset="-128"/>
            </a:rPr>
            <a:t>新卒者等の定着状況</a:t>
          </a:r>
          <a:endParaRPr kumimoji="1" lang="en-US" altLang="ja-JP" sz="1200">
            <a:latin typeface="メイリオ" panose="020B0604030504040204" pitchFamily="50" charset="-128"/>
            <a:ea typeface="メイリオ" panose="020B0604030504040204" pitchFamily="50" charset="-128"/>
          </a:endParaRPr>
        </a:p>
        <a:p>
          <a:r>
            <a:rPr kumimoji="1" lang="ja-JP" altLang="en-US" sz="1200">
              <a:latin typeface="メイリオ" panose="020B0604030504040204" pitchFamily="50" charset="-128"/>
              <a:ea typeface="メイリオ" panose="020B0604030504040204" pitchFamily="50" charset="-128"/>
            </a:rPr>
            <a:t>　　　　：新卒者等の配偶者の転勤等、家庭事情による離職があった場合</a:t>
          </a:r>
          <a:br>
            <a:rPr kumimoji="1" lang="en-US" altLang="ja-JP" sz="1200">
              <a:latin typeface="メイリオ" panose="020B0604030504040204" pitchFamily="50" charset="-128"/>
              <a:ea typeface="メイリオ" panose="020B0604030504040204" pitchFamily="50" charset="-128"/>
            </a:rPr>
          </a:br>
          <a:r>
            <a:rPr kumimoji="1" lang="ja-JP" altLang="en-US" sz="1200">
              <a:latin typeface="メイリオ" panose="020B0604030504040204" pitchFamily="50" charset="-128"/>
              <a:ea typeface="メイリオ" panose="020B0604030504040204" pitchFamily="50" charset="-128"/>
            </a:rPr>
            <a:t>　　　③正社員の時間外労働時間の実績／③正社員の有給休暇の取得実績</a:t>
          </a:r>
          <a:endParaRPr kumimoji="1" lang="en-US" altLang="ja-JP" sz="1200">
            <a:latin typeface="メイリオ" panose="020B0604030504040204" pitchFamily="50" charset="-128"/>
            <a:ea typeface="メイリオ" panose="020B0604030504040204" pitchFamily="50" charset="-128"/>
          </a:endParaRPr>
        </a:p>
        <a:p>
          <a:r>
            <a:rPr kumimoji="1" lang="ja-JP" altLang="en-US" sz="1200">
              <a:latin typeface="メイリオ" panose="020B0604030504040204" pitchFamily="50" charset="-128"/>
              <a:ea typeface="メイリオ" panose="020B0604030504040204" pitchFamily="50" charset="-128"/>
            </a:rPr>
            <a:t>　　　　：天災等による事業復旧作業に対応する場合</a:t>
          </a:r>
          <a:endParaRPr kumimoji="1" lang="en-US" altLang="ja-JP" sz="1200">
            <a:latin typeface="メイリオ" panose="020B0604030504040204" pitchFamily="50" charset="-128"/>
            <a:ea typeface="メイリオ" panose="020B0604030504040204" pitchFamily="50" charset="-128"/>
          </a:endParaRPr>
        </a:p>
        <a:p>
          <a:r>
            <a:rPr kumimoji="1" lang="ja-JP" altLang="en-US" sz="1200">
              <a:latin typeface="メイリオ" panose="020B0604030504040204" pitchFamily="50" charset="-128"/>
              <a:ea typeface="メイリオ" panose="020B0604030504040204" pitchFamily="50" charset="-128"/>
            </a:rPr>
            <a:t>　　　④育児休業等の取得実績</a:t>
          </a:r>
          <a:br>
            <a:rPr kumimoji="1" lang="en-US" altLang="ja-JP" sz="1200">
              <a:latin typeface="メイリオ" panose="020B0604030504040204" pitchFamily="50" charset="-128"/>
              <a:ea typeface="メイリオ" panose="020B0604030504040204" pitchFamily="50" charset="-128"/>
            </a:rPr>
          </a:br>
          <a:r>
            <a:rPr kumimoji="1" lang="ja-JP" altLang="en-US" sz="1200">
              <a:latin typeface="メイリオ" panose="020B0604030504040204" pitchFamily="50" charset="-128"/>
              <a:ea typeface="メイリオ" panose="020B0604030504040204" pitchFamily="50" charset="-128"/>
            </a:rPr>
            <a:t>　　　　：配偶者の育児休業取得に伴い、収入確保の観点から労働者が育児休業を取得しない場合　　</a:t>
          </a:r>
          <a:br>
            <a:rPr kumimoji="1" lang="en-US" altLang="ja-JP" sz="1200">
              <a:latin typeface="メイリオ" panose="020B0604030504040204" pitchFamily="50" charset="-128"/>
              <a:ea typeface="メイリオ" panose="020B0604030504040204" pitchFamily="50" charset="-128"/>
            </a:rPr>
          </a:br>
          <a:br>
            <a:rPr kumimoji="1" lang="en-US" altLang="ja-JP" sz="1200">
              <a:latin typeface="メイリオ" panose="020B0604030504040204" pitchFamily="50" charset="-128"/>
              <a:ea typeface="メイリオ" panose="020B0604030504040204" pitchFamily="50" charset="-128"/>
            </a:rPr>
          </a:br>
          <a:r>
            <a:rPr kumimoji="1" lang="ja-JP" altLang="en-US" sz="1200">
              <a:latin typeface="メイリオ" panose="020B0604030504040204" pitchFamily="50" charset="-128"/>
              <a:ea typeface="メイリオ" panose="020B0604030504040204" pitchFamily="50" charset="-128"/>
            </a:rPr>
            <a:t>（</a:t>
          </a:r>
          <a:r>
            <a:rPr kumimoji="1" lang="en-US" altLang="ja-JP" sz="1200">
              <a:latin typeface="メイリオ" panose="020B0604030504040204" pitchFamily="50" charset="-128"/>
              <a:ea typeface="メイリオ" panose="020B0604030504040204" pitchFamily="50" charset="-128"/>
            </a:rPr>
            <a:t>2</a:t>
          </a:r>
          <a:r>
            <a:rPr kumimoji="1" lang="ja-JP" altLang="en-US" sz="1200">
              <a:latin typeface="メイリオ" panose="020B0604030504040204" pitchFamily="50" charset="-128"/>
              <a:ea typeface="メイリオ" panose="020B0604030504040204" pitchFamily="50" charset="-128"/>
            </a:rPr>
            <a:t>）</a:t>
          </a:r>
          <a:r>
            <a:rPr kumimoji="1" lang="ja-JP" altLang="en-US" sz="1200" u="sng">
              <a:solidFill>
                <a:srgbClr val="FF0000"/>
              </a:solidFill>
              <a:latin typeface="メイリオ" panose="020B0604030504040204" pitchFamily="50" charset="-128"/>
              <a:ea typeface="メイリオ" panose="020B0604030504040204" pitchFamily="50" charset="-128"/>
            </a:rPr>
            <a:t>新型コロナウイルス感染症の影響により</a:t>
          </a:r>
          <a:r>
            <a:rPr kumimoji="1" lang="ja-JP" altLang="en-US" sz="1200" u="none">
              <a:solidFill>
                <a:sysClr val="windowText" lastClr="000000"/>
              </a:solidFill>
              <a:latin typeface="メイリオ" panose="020B0604030504040204" pitchFamily="50" charset="-128"/>
              <a:ea typeface="メイリオ" panose="020B0604030504040204" pitchFamily="50" charset="-128"/>
            </a:rPr>
            <a:t>、「新卒者等の定着状況」「育児休業等の取得実績」の</a:t>
          </a:r>
          <a:r>
            <a:rPr kumimoji="1" lang="ja-JP" altLang="en-US" sz="1200">
              <a:solidFill>
                <a:sysClr val="windowText" lastClr="000000"/>
              </a:solidFill>
              <a:latin typeface="メイリオ" panose="020B0604030504040204" pitchFamily="50" charset="-128"/>
              <a:ea typeface="メイリオ" panose="020B0604030504040204" pitchFamily="50" charset="-128"/>
            </a:rPr>
            <a:t>認定基準を満たしていない場合、</a:t>
          </a:r>
          <a:r>
            <a:rPr kumimoji="1" lang="ja-JP" altLang="en-US" sz="1200" b="1">
              <a:solidFill>
                <a:srgbClr val="FF0000"/>
              </a:solidFill>
              <a:latin typeface="メイリオ" panose="020B0604030504040204" pitchFamily="50" charset="-128"/>
              <a:ea typeface="メイリオ" panose="020B0604030504040204" pitchFamily="50" charset="-128"/>
            </a:rPr>
            <a:t>当分の間「必ずしも</a:t>
          </a:r>
          <a:endParaRPr kumimoji="1" lang="en-US" altLang="ja-JP" sz="1200" b="1">
            <a:solidFill>
              <a:srgbClr val="FF0000"/>
            </a:solidFill>
            <a:latin typeface="メイリオ" panose="020B0604030504040204" pitchFamily="50" charset="-128"/>
            <a:ea typeface="メイリオ" panose="020B0604030504040204" pitchFamily="50" charset="-128"/>
          </a:endParaRPr>
        </a:p>
        <a:p>
          <a:r>
            <a:rPr kumimoji="1" lang="ja-JP" altLang="en-US" sz="1200" b="1">
              <a:solidFill>
                <a:srgbClr val="FF0000"/>
              </a:solidFill>
              <a:latin typeface="メイリオ" panose="020B0604030504040204" pitchFamily="50" charset="-128"/>
              <a:ea typeface="メイリオ" panose="020B0604030504040204" pitchFamily="50" charset="-128"/>
            </a:rPr>
            <a:t>　　</a:t>
          </a:r>
          <a:r>
            <a:rPr kumimoji="1" lang="ja-JP" altLang="en-US" sz="1200" b="1" i="0" u="none" strike="noStrike" kern="0" cap="none" spc="0" normalizeH="0" baseline="0" noProof="0">
              <a:ln>
                <a:noFill/>
              </a:ln>
              <a:solidFill>
                <a:srgbClr val="FF0000"/>
              </a:solidFill>
              <a:effectLst/>
              <a:uLnTx/>
              <a:uFillTx/>
              <a:latin typeface="メイリオ" panose="020B0604030504040204" pitchFamily="50" charset="-128"/>
              <a:ea typeface="メイリオ" panose="020B0604030504040204" pitchFamily="50" charset="-128"/>
              <a:cs typeface="+mn-cs"/>
            </a:rPr>
            <a:t>事業主</a:t>
          </a:r>
          <a:r>
            <a:rPr kumimoji="1" lang="ja-JP" altLang="en-US" sz="1200" b="1">
              <a:solidFill>
                <a:srgbClr val="FF0000"/>
              </a:solidFill>
              <a:latin typeface="メイリオ" panose="020B0604030504040204" pitchFamily="50" charset="-128"/>
              <a:ea typeface="メイリオ" panose="020B0604030504040204" pitchFamily="50" charset="-128"/>
            </a:rPr>
            <a:t>の責めに帰さない他律的な理由」に該当するものとし、認定の取消しの対象外とする。</a:t>
          </a:r>
          <a:br>
            <a:rPr kumimoji="1" lang="en-US" altLang="ja-JP" sz="1200" b="1">
              <a:solidFill>
                <a:srgbClr val="FF0000"/>
              </a:solidFill>
              <a:latin typeface="メイリオ" panose="020B0604030504040204" pitchFamily="50" charset="-128"/>
              <a:ea typeface="メイリオ" panose="020B0604030504040204" pitchFamily="50" charset="-128"/>
            </a:rPr>
          </a:br>
          <a:r>
            <a:rPr kumimoji="1" lang="ja-JP" altLang="en-US" sz="1200" b="1">
              <a:solidFill>
                <a:srgbClr val="FF0000"/>
              </a:solidFill>
              <a:latin typeface="メイリオ" panose="020B0604030504040204" pitchFamily="50" charset="-128"/>
              <a:ea typeface="メイリオ" panose="020B0604030504040204" pitchFamily="50" charset="-128"/>
            </a:rPr>
            <a:t>　</a:t>
          </a:r>
          <a:r>
            <a:rPr kumimoji="1" lang="en-US" altLang="ja-JP" sz="1200" b="0">
              <a:solidFill>
                <a:sysClr val="windowText" lastClr="000000"/>
              </a:solidFill>
              <a:latin typeface="メイリオ" panose="020B0604030504040204" pitchFamily="50" charset="-128"/>
              <a:ea typeface="メイリオ" panose="020B0604030504040204" pitchFamily="50" charset="-128"/>
            </a:rPr>
            <a:t>【</a:t>
          </a:r>
          <a:r>
            <a:rPr kumimoji="1" lang="ja-JP" altLang="en-US" sz="1200" b="0">
              <a:solidFill>
                <a:sysClr val="windowText" lastClr="000000"/>
              </a:solidFill>
              <a:latin typeface="メイリオ" panose="020B0604030504040204" pitchFamily="50" charset="-128"/>
              <a:ea typeface="メイリオ" panose="020B0604030504040204" pitchFamily="50" charset="-128"/>
            </a:rPr>
            <a:t>新型コロナウイルス感染症の影響の例</a:t>
          </a:r>
          <a:r>
            <a:rPr kumimoji="1" lang="en-US" altLang="ja-JP" sz="1200" b="0">
              <a:solidFill>
                <a:sysClr val="windowText" lastClr="000000"/>
              </a:solidFill>
              <a:latin typeface="メイリオ" panose="020B0604030504040204" pitchFamily="50" charset="-128"/>
              <a:ea typeface="メイリオ" panose="020B0604030504040204" pitchFamily="50" charset="-128"/>
            </a:rPr>
            <a:t>】</a:t>
          </a:r>
          <a:br>
            <a:rPr kumimoji="1" lang="en-US" altLang="ja-JP" sz="1200" b="0">
              <a:solidFill>
                <a:sysClr val="windowText" lastClr="000000"/>
              </a:solidFill>
              <a:latin typeface="メイリオ" panose="020B0604030504040204" pitchFamily="50" charset="-128"/>
              <a:ea typeface="メイリオ" panose="020B0604030504040204" pitchFamily="50" charset="-128"/>
            </a:rPr>
          </a:br>
          <a:r>
            <a:rPr kumimoji="1" lang="ja-JP" altLang="en-US" sz="1200" b="0">
              <a:solidFill>
                <a:sysClr val="windowText" lastClr="000000"/>
              </a:solidFill>
              <a:latin typeface="メイリオ" panose="020B0604030504040204" pitchFamily="50" charset="-128"/>
              <a:ea typeface="メイリオ" panose="020B0604030504040204" pitchFamily="50" charset="-128"/>
            </a:rPr>
            <a:t>　　　①新卒者等の定着状況</a:t>
          </a:r>
          <a:br>
            <a:rPr kumimoji="1" lang="en-US" altLang="ja-JP" sz="1200" b="0">
              <a:solidFill>
                <a:sysClr val="windowText" lastClr="000000"/>
              </a:solidFill>
              <a:latin typeface="メイリオ" panose="020B0604030504040204" pitchFamily="50" charset="-128"/>
              <a:ea typeface="メイリオ" panose="020B0604030504040204" pitchFamily="50" charset="-128"/>
            </a:rPr>
          </a:br>
          <a:r>
            <a:rPr kumimoji="1" lang="ja-JP" altLang="en-US" sz="1200" b="0">
              <a:solidFill>
                <a:sysClr val="windowText" lastClr="000000"/>
              </a:solidFill>
              <a:latin typeface="メイリオ" panose="020B0604030504040204" pitchFamily="50" charset="-128"/>
              <a:ea typeface="メイリオ" panose="020B0604030504040204" pitchFamily="50" charset="-128"/>
            </a:rPr>
            <a:t>　　　　・当初の新卒者等に係る採用計画を達成することができなかった場合</a:t>
          </a:r>
          <a:br>
            <a:rPr kumimoji="1" lang="en-US" altLang="ja-JP" sz="1200" b="0">
              <a:solidFill>
                <a:sysClr val="windowText" lastClr="000000"/>
              </a:solidFill>
              <a:latin typeface="メイリオ" panose="020B0604030504040204" pitchFamily="50" charset="-128"/>
              <a:ea typeface="メイリオ" panose="020B0604030504040204" pitchFamily="50" charset="-128"/>
            </a:rPr>
          </a:br>
          <a:r>
            <a:rPr kumimoji="1" lang="ja-JP" altLang="en-US" sz="1200" b="0">
              <a:solidFill>
                <a:sysClr val="windowText" lastClr="000000"/>
              </a:solidFill>
              <a:latin typeface="メイリオ" panose="020B0604030504040204" pitchFamily="50" charset="-128"/>
              <a:ea typeface="メイリオ" panose="020B0604030504040204" pitchFamily="50" charset="-128"/>
            </a:rPr>
            <a:t>　　　　・休業に伴い、新卒者等が自己都合により離職した場合</a:t>
          </a:r>
          <a:endParaRPr kumimoji="1" lang="en-US" altLang="ja-JP" sz="1200" b="0">
            <a:solidFill>
              <a:sysClr val="windowText" lastClr="000000"/>
            </a:solidFill>
            <a:latin typeface="メイリオ" panose="020B0604030504040204" pitchFamily="50" charset="-128"/>
            <a:ea typeface="メイリオ" panose="020B0604030504040204" pitchFamily="50" charset="-128"/>
          </a:endParaRPr>
        </a:p>
        <a:p>
          <a:r>
            <a:rPr kumimoji="1" lang="ja-JP" altLang="en-US" sz="1200" b="0">
              <a:solidFill>
                <a:sysClr val="windowText" lastClr="000000"/>
              </a:solidFill>
              <a:latin typeface="メイリオ" panose="020B0604030504040204" pitchFamily="50" charset="-128"/>
              <a:ea typeface="メイリオ" panose="020B0604030504040204" pitchFamily="50" charset="-128"/>
            </a:rPr>
            <a:t>　　　　（事例：休業に伴う収入低下への不安、通常時の業務や研修を受けられないことへの不安等）</a:t>
          </a:r>
          <a:br>
            <a:rPr kumimoji="1" lang="en-US" altLang="ja-JP" sz="1200" b="0">
              <a:solidFill>
                <a:sysClr val="windowText" lastClr="000000"/>
              </a:solidFill>
              <a:latin typeface="メイリオ" panose="020B0604030504040204" pitchFamily="50" charset="-128"/>
              <a:ea typeface="メイリオ" panose="020B0604030504040204" pitchFamily="50" charset="-128"/>
            </a:rPr>
          </a:br>
          <a:r>
            <a:rPr kumimoji="1" lang="ja-JP" altLang="en-US" sz="1200" b="0">
              <a:solidFill>
                <a:sysClr val="windowText" lastClr="000000"/>
              </a:solidFill>
              <a:latin typeface="メイリオ" panose="020B0604030504040204" pitchFamily="50" charset="-128"/>
              <a:ea typeface="メイリオ" panose="020B0604030504040204" pitchFamily="50" charset="-128"/>
            </a:rPr>
            <a:t>　　　②育児休業等の取得実績</a:t>
          </a:r>
          <a:br>
            <a:rPr kumimoji="1" lang="en-US" altLang="ja-JP" sz="1200" b="0">
              <a:solidFill>
                <a:sysClr val="windowText" lastClr="000000"/>
              </a:solidFill>
              <a:latin typeface="メイリオ" panose="020B0604030504040204" pitchFamily="50" charset="-128"/>
              <a:ea typeface="メイリオ" panose="020B0604030504040204" pitchFamily="50" charset="-128"/>
            </a:rPr>
          </a:br>
          <a:r>
            <a:rPr kumimoji="1" lang="ja-JP" altLang="en-US" sz="1200" b="0">
              <a:solidFill>
                <a:sysClr val="windowText" lastClr="000000"/>
              </a:solidFill>
              <a:latin typeface="メイリオ" panose="020B0604030504040204" pitchFamily="50" charset="-128"/>
              <a:ea typeface="メイリオ" panose="020B0604030504040204" pitchFamily="50" charset="-128"/>
            </a:rPr>
            <a:t>　　　　・休業に伴い、収入が減少したために育児休業の取得を育児休業対象者の意思で行わなかった場合</a:t>
          </a:r>
          <a:br>
            <a:rPr kumimoji="1" lang="en-US" altLang="ja-JP" sz="1200">
              <a:latin typeface="メイリオ" panose="020B0604030504040204" pitchFamily="50" charset="-128"/>
              <a:ea typeface="メイリオ" panose="020B0604030504040204" pitchFamily="50" charset="-128"/>
            </a:rPr>
          </a:br>
          <a:r>
            <a:rPr kumimoji="1" lang="ja-JP" altLang="en-US" sz="1200">
              <a:latin typeface="メイリオ" panose="020B0604030504040204" pitchFamily="50" charset="-128"/>
              <a:ea typeface="メイリオ" panose="020B0604030504040204" pitchFamily="50" charset="-128"/>
            </a:rPr>
            <a:t>　　</a:t>
          </a:r>
        </a:p>
      </xdr:txBody>
    </xdr:sp>
    <xdr:clientData/>
  </xdr:twoCellAnchor>
  <xdr:twoCellAnchor>
    <xdr:from>
      <xdr:col>0</xdr:col>
      <xdr:colOff>38099</xdr:colOff>
      <xdr:row>69</xdr:row>
      <xdr:rowOff>96368</xdr:rowOff>
    </xdr:from>
    <xdr:to>
      <xdr:col>9</xdr:col>
      <xdr:colOff>3092823</xdr:colOff>
      <xdr:row>75</xdr:row>
      <xdr:rowOff>235322</xdr:rowOff>
    </xdr:to>
    <xdr:sp macro="" textlink="">
      <xdr:nvSpPr>
        <xdr:cNvPr id="3" name="テキスト ボックス 2">
          <a:extLst>
            <a:ext uri="{FF2B5EF4-FFF2-40B4-BE49-F238E27FC236}">
              <a16:creationId xmlns:a16="http://schemas.microsoft.com/office/drawing/2014/main" id="{735F94C4-35B1-4222-AFC2-3D77FB4AAEFC}"/>
            </a:ext>
          </a:extLst>
        </xdr:cNvPr>
        <xdr:cNvSpPr txBox="1"/>
      </xdr:nvSpPr>
      <xdr:spPr>
        <a:xfrm>
          <a:off x="38099" y="25175133"/>
          <a:ext cx="12198724" cy="1550895"/>
        </a:xfrm>
        <a:prstGeom prst="rect">
          <a:avLst/>
        </a:prstGeom>
        <a:solidFill>
          <a:schemeClr val="accent2">
            <a:lumMod val="20000"/>
            <a:lumOff val="80000"/>
          </a:schemeClr>
        </a:solidFill>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t"/>
        <a:lstStyle/>
        <a:p>
          <a:r>
            <a:rPr kumimoji="1" lang="ja-JP" altLang="en-US" sz="1400" b="1">
              <a:latin typeface="メイリオ" panose="020B0604030504040204" pitchFamily="50" charset="-128"/>
              <a:ea typeface="メイリオ" panose="020B0604030504040204" pitchFamily="50" charset="-128"/>
            </a:rPr>
            <a:t>（★２）</a:t>
          </a:r>
          <a:endParaRPr kumimoji="1" lang="en-US" altLang="ja-JP" sz="1400" b="1">
            <a:latin typeface="メイリオ" panose="020B0604030504040204" pitchFamily="50" charset="-128"/>
            <a:ea typeface="メイリオ" panose="020B0604030504040204" pitchFamily="50" charset="-128"/>
          </a:endParaRPr>
        </a:p>
        <a:p>
          <a:r>
            <a:rPr kumimoji="1" lang="ja-JP" altLang="en-US" sz="1200" b="0" u="none">
              <a:latin typeface="メイリオ" panose="020B0604030504040204" pitchFamily="50" charset="-128"/>
              <a:ea typeface="メイリオ" panose="020B0604030504040204" pitchFamily="50" charset="-128"/>
            </a:rPr>
            <a:t>育児休業等とは、育児休業、介護休業等育児又は家族介護を行う労働者の福祉に関する法律（平成</a:t>
          </a:r>
          <a:r>
            <a:rPr kumimoji="1" lang="en-US" altLang="ja-JP" sz="1200" b="0" u="none">
              <a:latin typeface="メイリオ" panose="020B0604030504040204" pitchFamily="50" charset="-128"/>
              <a:ea typeface="メイリオ" panose="020B0604030504040204" pitchFamily="50" charset="-128"/>
            </a:rPr>
            <a:t>3</a:t>
          </a:r>
          <a:r>
            <a:rPr kumimoji="1" lang="ja-JP" altLang="en-US" sz="1200" b="0" u="none">
              <a:latin typeface="メイリオ" panose="020B0604030504040204" pitchFamily="50" charset="-128"/>
              <a:ea typeface="メイリオ" panose="020B0604030504040204" pitchFamily="50" charset="-128"/>
            </a:rPr>
            <a:t>年法律第</a:t>
          </a:r>
          <a:r>
            <a:rPr kumimoji="1" lang="en-US" altLang="ja-JP" sz="1200" b="0" u="none">
              <a:latin typeface="メイリオ" panose="020B0604030504040204" pitchFamily="50" charset="-128"/>
              <a:ea typeface="メイリオ" panose="020B0604030504040204" pitchFamily="50" charset="-128"/>
            </a:rPr>
            <a:t>76</a:t>
          </a:r>
          <a:r>
            <a:rPr kumimoji="1" lang="ja-JP" altLang="en-US" sz="1200" b="0" u="none">
              <a:latin typeface="メイリオ" panose="020B0604030504040204" pitchFamily="50" charset="-128"/>
              <a:ea typeface="メイリオ" panose="020B0604030504040204" pitchFamily="50" charset="-128"/>
            </a:rPr>
            <a:t>号）第</a:t>
          </a:r>
          <a:r>
            <a:rPr kumimoji="1" lang="en-US" altLang="ja-JP" sz="1200" b="0" u="none">
              <a:latin typeface="メイリオ" panose="020B0604030504040204" pitchFamily="50" charset="-128"/>
              <a:ea typeface="メイリオ" panose="020B0604030504040204" pitchFamily="50" charset="-128"/>
            </a:rPr>
            <a:t>2</a:t>
          </a:r>
          <a:r>
            <a:rPr kumimoji="1" lang="ja-JP" altLang="en-US" sz="1200" b="0" u="none">
              <a:latin typeface="メイリオ" panose="020B0604030504040204" pitchFamily="50" charset="-128"/>
              <a:ea typeface="メイリオ" panose="020B0604030504040204" pitchFamily="50" charset="-128"/>
            </a:rPr>
            <a:t>条第</a:t>
          </a:r>
          <a:r>
            <a:rPr kumimoji="1" lang="en-US" altLang="ja-JP" sz="1200" b="0" u="none">
              <a:latin typeface="メイリオ" panose="020B0604030504040204" pitchFamily="50" charset="-128"/>
              <a:ea typeface="メイリオ" panose="020B0604030504040204" pitchFamily="50" charset="-128"/>
            </a:rPr>
            <a:t>1</a:t>
          </a:r>
          <a:r>
            <a:rPr kumimoji="1" lang="ja-JP" altLang="en-US" sz="1200" b="0" u="none">
              <a:latin typeface="メイリオ" panose="020B0604030504040204" pitchFamily="50" charset="-128"/>
              <a:ea typeface="メイリオ" panose="020B0604030504040204" pitchFamily="50" charset="-128"/>
            </a:rPr>
            <a:t>号に規定する原則として</a:t>
          </a:r>
          <a:r>
            <a:rPr kumimoji="1" lang="en-US" altLang="ja-JP" sz="1200" b="0" u="none">
              <a:latin typeface="メイリオ" panose="020B0604030504040204" pitchFamily="50" charset="-128"/>
              <a:ea typeface="メイリオ" panose="020B0604030504040204" pitchFamily="50" charset="-128"/>
            </a:rPr>
            <a:t>1</a:t>
          </a:r>
          <a:r>
            <a:rPr kumimoji="1" lang="ja-JP" altLang="en-US" sz="1200" b="0" u="none">
              <a:latin typeface="メイリオ" panose="020B0604030504040204" pitchFamily="50" charset="-128"/>
              <a:ea typeface="メイリオ" panose="020B0604030504040204" pitchFamily="50" charset="-128"/>
            </a:rPr>
            <a:t>歳未満の子を養育する労働者を対象とした育児休業、同法第</a:t>
          </a:r>
          <a:r>
            <a:rPr kumimoji="1" lang="en-US" altLang="ja-JP" sz="1200" b="0" u="none">
              <a:latin typeface="メイリオ" panose="020B0604030504040204" pitchFamily="50" charset="-128"/>
              <a:ea typeface="メイリオ" panose="020B0604030504040204" pitchFamily="50" charset="-128"/>
            </a:rPr>
            <a:t>23</a:t>
          </a:r>
          <a:r>
            <a:rPr kumimoji="1" lang="ja-JP" altLang="en-US" sz="1200" b="0" u="none">
              <a:latin typeface="メイリオ" panose="020B0604030504040204" pitchFamily="50" charset="-128"/>
              <a:ea typeface="メイリオ" panose="020B0604030504040204" pitchFamily="50" charset="-128"/>
            </a:rPr>
            <a:t>条第</a:t>
          </a:r>
          <a:r>
            <a:rPr kumimoji="1" lang="en-US" altLang="ja-JP" sz="1200" b="0" u="none">
              <a:latin typeface="メイリオ" panose="020B0604030504040204" pitchFamily="50" charset="-128"/>
              <a:ea typeface="メイリオ" panose="020B0604030504040204" pitchFamily="50" charset="-128"/>
            </a:rPr>
            <a:t>2</a:t>
          </a:r>
          <a:r>
            <a:rPr kumimoji="1" lang="ja-JP" altLang="en-US" sz="1200" b="0" u="none">
              <a:latin typeface="メイリオ" panose="020B0604030504040204" pitchFamily="50" charset="-128"/>
              <a:ea typeface="メイリオ" panose="020B0604030504040204" pitchFamily="50" charset="-128"/>
            </a:rPr>
            <a:t>校の規定による</a:t>
          </a:r>
          <a:r>
            <a:rPr kumimoji="1" lang="en-US" altLang="ja-JP" sz="1200" b="0" u="none">
              <a:latin typeface="メイリオ" panose="020B0604030504040204" pitchFamily="50" charset="-128"/>
              <a:ea typeface="メイリオ" panose="020B0604030504040204" pitchFamily="50" charset="-128"/>
            </a:rPr>
            <a:t>3</a:t>
          </a:r>
          <a:r>
            <a:rPr kumimoji="1" lang="ja-JP" altLang="en-US" sz="1200" b="0" u="none">
              <a:latin typeface="メイリオ" panose="020B0604030504040204" pitchFamily="50" charset="-128"/>
              <a:ea typeface="メイリオ" panose="020B0604030504040204" pitchFamily="50" charset="-128"/>
            </a:rPr>
            <a:t>歳未満の子を養育する労働者を対象とした休業及び同法第</a:t>
          </a:r>
          <a:r>
            <a:rPr kumimoji="1" lang="en-US" altLang="ja-JP" sz="1200" b="0" u="none">
              <a:latin typeface="メイリオ" panose="020B0604030504040204" pitchFamily="50" charset="-128"/>
              <a:ea typeface="メイリオ" panose="020B0604030504040204" pitchFamily="50" charset="-128"/>
            </a:rPr>
            <a:t>24</a:t>
          </a:r>
          <a:r>
            <a:rPr kumimoji="1" lang="ja-JP" altLang="en-US" sz="1200" b="0" u="none">
              <a:latin typeface="メイリオ" panose="020B0604030504040204" pitchFamily="50" charset="-128"/>
              <a:ea typeface="メイリオ" panose="020B0604030504040204" pitchFamily="50" charset="-128"/>
            </a:rPr>
            <a:t>条第</a:t>
          </a:r>
          <a:r>
            <a:rPr kumimoji="1" lang="en-US" altLang="ja-JP" sz="1200" b="0" u="none">
              <a:latin typeface="メイリオ" panose="020B0604030504040204" pitchFamily="50" charset="-128"/>
              <a:ea typeface="メイリオ" panose="020B0604030504040204" pitchFamily="50" charset="-128"/>
            </a:rPr>
            <a:t>1</a:t>
          </a:r>
          <a:r>
            <a:rPr kumimoji="1" lang="ja-JP" altLang="en-US" sz="1200" b="0" u="none">
              <a:latin typeface="メイリオ" panose="020B0604030504040204" pitchFamily="50" charset="-128"/>
              <a:ea typeface="メイリオ" panose="020B0604030504040204" pitchFamily="50" charset="-128"/>
            </a:rPr>
            <a:t>項による小学校就学前の子を養育する労働者を対象とした休業をいう。</a:t>
          </a:r>
        </a:p>
      </xdr:txBody>
    </xdr:sp>
    <xdr:clientData/>
  </xdr:twoCellAnchor>
  <xdr:twoCellAnchor>
    <xdr:from>
      <xdr:col>1</xdr:col>
      <xdr:colOff>26894</xdr:colOff>
      <xdr:row>0</xdr:row>
      <xdr:rowOff>394447</xdr:rowOff>
    </xdr:from>
    <xdr:to>
      <xdr:col>2</xdr:col>
      <xdr:colOff>2689411</xdr:colOff>
      <xdr:row>2</xdr:row>
      <xdr:rowOff>80683</xdr:rowOff>
    </xdr:to>
    <xdr:sp macro="" textlink="">
      <xdr:nvSpPr>
        <xdr:cNvPr id="4" name="吹き出し: 角を丸めた四角形 3">
          <a:extLst>
            <a:ext uri="{FF2B5EF4-FFF2-40B4-BE49-F238E27FC236}">
              <a16:creationId xmlns:a16="http://schemas.microsoft.com/office/drawing/2014/main" id="{95CBFDE8-C1DB-4BAD-A5D2-F4C42A726342}"/>
            </a:ext>
          </a:extLst>
        </xdr:cNvPr>
        <xdr:cNvSpPr/>
      </xdr:nvSpPr>
      <xdr:spPr>
        <a:xfrm>
          <a:off x="277906" y="394447"/>
          <a:ext cx="2913529" cy="600636"/>
        </a:xfrm>
        <a:prstGeom prst="wedgeRoundRectCallout">
          <a:avLst>
            <a:gd name="adj1" fmla="val -34018"/>
            <a:gd name="adj2" fmla="val -13068"/>
            <a:gd name="adj3" fmla="val 16667"/>
          </a:avLst>
        </a:prstGeom>
        <a:solidFill>
          <a:schemeClr val="accent2">
            <a:lumMod val="20000"/>
            <a:lumOff val="80000"/>
          </a:schemeClr>
        </a:solidFill>
        <a:ln w="28575">
          <a:solidFill>
            <a:schemeClr val="accent2"/>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l"/>
          <a:r>
            <a:rPr kumimoji="1" lang="ja-JP" altLang="en-US" sz="1100">
              <a:latin typeface="ＭＳ Ｐゴシック" panose="020B0600070205080204" pitchFamily="50" charset="-128"/>
              <a:ea typeface="ＭＳ Ｐゴシック" panose="020B0600070205080204" pitchFamily="50" charset="-128"/>
            </a:rPr>
            <a:t>マスターシートを入力すると、貴社の状況に</a:t>
          </a:r>
          <a:endParaRPr kumimoji="1" lang="en-US" altLang="ja-JP" sz="1100">
            <a:latin typeface="ＭＳ Ｐゴシック" panose="020B0600070205080204" pitchFamily="50" charset="-128"/>
            <a:ea typeface="ＭＳ Ｐゴシック" panose="020B0600070205080204" pitchFamily="50" charset="-128"/>
          </a:endParaRPr>
        </a:p>
        <a:p>
          <a:pPr algn="l"/>
          <a:r>
            <a:rPr kumimoji="1" lang="ja-JP" altLang="en-US" sz="1100">
              <a:latin typeface="ＭＳ Ｐゴシック" panose="020B0600070205080204" pitchFamily="50" charset="-128"/>
              <a:ea typeface="ＭＳ Ｐゴシック" panose="020B0600070205080204" pitchFamily="50" charset="-128"/>
            </a:rPr>
            <a:t>合わせた期間等で確認できます。</a:t>
          </a:r>
        </a:p>
      </xdr:txBody>
    </xdr:sp>
    <xdr:clientData fPrintsWithSheet="0"/>
  </xdr:twoCellAnchor>
</xdr:wsDr>
</file>

<file path=xl/drawings/drawing4.xml><?xml version="1.0" encoding="utf-8"?>
<xdr:wsDr xmlns:xdr="http://schemas.openxmlformats.org/drawingml/2006/spreadsheetDrawing" xmlns:a="http://schemas.openxmlformats.org/drawingml/2006/main">
  <xdr:twoCellAnchor editAs="oneCell">
    <xdr:from>
      <xdr:col>30</xdr:col>
      <xdr:colOff>76200</xdr:colOff>
      <xdr:row>47</xdr:row>
      <xdr:rowOff>41910</xdr:rowOff>
    </xdr:from>
    <xdr:to>
      <xdr:col>39</xdr:col>
      <xdr:colOff>28576</xdr:colOff>
      <xdr:row>47</xdr:row>
      <xdr:rowOff>746760</xdr:rowOff>
    </xdr:to>
    <xdr:sp macro="" textlink="">
      <xdr:nvSpPr>
        <xdr:cNvPr id="3" name="角丸四角形吹き出し 2">
          <a:extLst>
            <a:ext uri="{FF2B5EF4-FFF2-40B4-BE49-F238E27FC236}">
              <a16:creationId xmlns:a16="http://schemas.microsoft.com/office/drawing/2014/main" id="{8760F3F1-CB1D-4329-BD8E-27E0963AFB4C}"/>
            </a:ext>
          </a:extLst>
        </xdr:cNvPr>
        <xdr:cNvSpPr/>
      </xdr:nvSpPr>
      <xdr:spPr>
        <a:xfrm>
          <a:off x="6035040" y="10344150"/>
          <a:ext cx="1560196" cy="704850"/>
        </a:xfrm>
        <a:prstGeom prst="wedgeRoundRectCallout">
          <a:avLst>
            <a:gd name="adj1" fmla="val -56028"/>
            <a:gd name="adj2" fmla="val 71407"/>
            <a:gd name="adj3" fmla="val 16667"/>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別添２を編集すると</a:t>
          </a:r>
          <a:endParaRPr kumimoji="1" lang="en-US" altLang="ja-JP" sz="1100">
            <a:solidFill>
              <a:sysClr val="windowText" lastClr="000000"/>
            </a:solidFill>
            <a:latin typeface="ＭＳ Ｐゴシック" panose="020B0600070205080204" pitchFamily="50" charset="-128"/>
            <a:ea typeface="ＭＳ Ｐゴシック" panose="020B0600070205080204" pitchFamily="50" charset="-128"/>
          </a:endParaRPr>
        </a:p>
        <a:p>
          <a:pPr algn="l"/>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自動で更新されます。</a:t>
          </a:r>
          <a:endParaRPr kumimoji="1" lang="en-US" altLang="ja-JP"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fPrintsWithSheet="0"/>
  </xdr:twoCellAnchor>
  <xdr:twoCellAnchor editAs="oneCell">
    <xdr:from>
      <xdr:col>30</xdr:col>
      <xdr:colOff>76200</xdr:colOff>
      <xdr:row>58</xdr:row>
      <xdr:rowOff>140970</xdr:rowOff>
    </xdr:from>
    <xdr:to>
      <xdr:col>39</xdr:col>
      <xdr:colOff>28576</xdr:colOff>
      <xdr:row>62</xdr:row>
      <xdr:rowOff>144780</xdr:rowOff>
    </xdr:to>
    <xdr:sp macro="" textlink="">
      <xdr:nvSpPr>
        <xdr:cNvPr id="4" name="角丸四角形吹き出し 2">
          <a:extLst>
            <a:ext uri="{FF2B5EF4-FFF2-40B4-BE49-F238E27FC236}">
              <a16:creationId xmlns:a16="http://schemas.microsoft.com/office/drawing/2014/main" id="{4F60BD93-63DE-4B92-854B-E8C159ADFE92}"/>
            </a:ext>
          </a:extLst>
        </xdr:cNvPr>
        <xdr:cNvSpPr/>
      </xdr:nvSpPr>
      <xdr:spPr>
        <a:xfrm>
          <a:off x="6035040" y="13681710"/>
          <a:ext cx="1560196" cy="697230"/>
        </a:xfrm>
        <a:prstGeom prst="wedgeRoundRectCallout">
          <a:avLst>
            <a:gd name="adj1" fmla="val -56028"/>
            <a:gd name="adj2" fmla="val 71407"/>
            <a:gd name="adj3" fmla="val 16667"/>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別添４を編集すると</a:t>
          </a:r>
          <a:endParaRPr kumimoji="1" lang="en-US" altLang="ja-JP" sz="1100">
            <a:solidFill>
              <a:sysClr val="windowText" lastClr="000000"/>
            </a:solidFill>
            <a:latin typeface="ＭＳ Ｐゴシック" panose="020B0600070205080204" pitchFamily="50" charset="-128"/>
            <a:ea typeface="ＭＳ Ｐゴシック" panose="020B0600070205080204" pitchFamily="50" charset="-128"/>
          </a:endParaRPr>
        </a:p>
        <a:p>
          <a:pPr algn="l"/>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自動で更新されます。</a:t>
          </a:r>
          <a:endParaRPr kumimoji="1" lang="en-US" altLang="ja-JP"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fPrintsWithSheet="0"/>
  </xdr:twoCellAnchor>
  <xdr:twoCellAnchor editAs="oneCell">
    <xdr:from>
      <xdr:col>30</xdr:col>
      <xdr:colOff>76200</xdr:colOff>
      <xdr:row>65</xdr:row>
      <xdr:rowOff>95249</xdr:rowOff>
    </xdr:from>
    <xdr:to>
      <xdr:col>39</xdr:col>
      <xdr:colOff>28576</xdr:colOff>
      <xdr:row>68</xdr:row>
      <xdr:rowOff>104774</xdr:rowOff>
    </xdr:to>
    <xdr:sp macro="" textlink="">
      <xdr:nvSpPr>
        <xdr:cNvPr id="5" name="角丸四角形吹き出し 2">
          <a:extLst>
            <a:ext uri="{FF2B5EF4-FFF2-40B4-BE49-F238E27FC236}">
              <a16:creationId xmlns:a16="http://schemas.microsoft.com/office/drawing/2014/main" id="{0F75E55B-B3F9-4065-9364-E13B8D2C2E9D}"/>
            </a:ext>
          </a:extLst>
        </xdr:cNvPr>
        <xdr:cNvSpPr/>
      </xdr:nvSpPr>
      <xdr:spPr>
        <a:xfrm>
          <a:off x="6035040" y="15159989"/>
          <a:ext cx="1560196" cy="573405"/>
        </a:xfrm>
        <a:prstGeom prst="wedgeRoundRectCallout">
          <a:avLst>
            <a:gd name="adj1" fmla="val -56028"/>
            <a:gd name="adj2" fmla="val 71407"/>
            <a:gd name="adj3" fmla="val 16667"/>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別添５を編集すると</a:t>
          </a:r>
          <a:endParaRPr kumimoji="1" lang="en-US" altLang="ja-JP" sz="1100">
            <a:solidFill>
              <a:sysClr val="windowText" lastClr="000000"/>
            </a:solidFill>
            <a:latin typeface="ＭＳ Ｐゴシック" panose="020B0600070205080204" pitchFamily="50" charset="-128"/>
            <a:ea typeface="ＭＳ Ｐゴシック" panose="020B0600070205080204" pitchFamily="50" charset="-128"/>
          </a:endParaRPr>
        </a:p>
        <a:p>
          <a:pPr algn="l"/>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自動で更新されます。</a:t>
          </a:r>
          <a:endParaRPr kumimoji="1" lang="en-US" altLang="ja-JP"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fPrintsWithSheet="0"/>
  </xdr:twoCellAnchor>
  <xdr:twoCellAnchor editAs="oneCell">
    <xdr:from>
      <xdr:col>30</xdr:col>
      <xdr:colOff>68580</xdr:colOff>
      <xdr:row>71</xdr:row>
      <xdr:rowOff>70484</xdr:rowOff>
    </xdr:from>
    <xdr:to>
      <xdr:col>39</xdr:col>
      <xdr:colOff>20956</xdr:colOff>
      <xdr:row>74</xdr:row>
      <xdr:rowOff>224790</xdr:rowOff>
    </xdr:to>
    <xdr:sp macro="" textlink="">
      <xdr:nvSpPr>
        <xdr:cNvPr id="6" name="角丸四角形吹き出し 2">
          <a:extLst>
            <a:ext uri="{FF2B5EF4-FFF2-40B4-BE49-F238E27FC236}">
              <a16:creationId xmlns:a16="http://schemas.microsoft.com/office/drawing/2014/main" id="{CFB4E385-AD60-4CA0-BE25-473B56B34E49}"/>
            </a:ext>
          </a:extLst>
        </xdr:cNvPr>
        <xdr:cNvSpPr/>
      </xdr:nvSpPr>
      <xdr:spPr>
        <a:xfrm>
          <a:off x="6027420" y="16430624"/>
          <a:ext cx="1560196" cy="802006"/>
        </a:xfrm>
        <a:prstGeom prst="wedgeRoundRectCallout">
          <a:avLst>
            <a:gd name="adj1" fmla="val -81875"/>
            <a:gd name="adj2" fmla="val 30743"/>
            <a:gd name="adj3" fmla="val 16667"/>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（イ）（ロ）は</a:t>
          </a:r>
          <a:endParaRPr kumimoji="1" lang="en-US" altLang="ja-JP" sz="1100">
            <a:solidFill>
              <a:sysClr val="windowText" lastClr="000000"/>
            </a:solidFill>
            <a:latin typeface="ＭＳ Ｐゴシック" panose="020B0600070205080204" pitchFamily="50" charset="-128"/>
            <a:ea typeface="ＭＳ Ｐゴシック" panose="020B0600070205080204" pitchFamily="50" charset="-128"/>
          </a:endParaRPr>
        </a:p>
        <a:p>
          <a:pPr algn="l"/>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別添６を編集すると</a:t>
          </a:r>
          <a:endParaRPr kumimoji="1" lang="en-US" altLang="ja-JP" sz="1100">
            <a:solidFill>
              <a:sysClr val="windowText" lastClr="000000"/>
            </a:solidFill>
            <a:latin typeface="ＭＳ Ｐゴシック" panose="020B0600070205080204" pitchFamily="50" charset="-128"/>
            <a:ea typeface="ＭＳ Ｐゴシック" panose="020B0600070205080204" pitchFamily="50" charset="-128"/>
          </a:endParaRPr>
        </a:p>
        <a:p>
          <a:pPr algn="l"/>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自動で更新されます。</a:t>
          </a:r>
          <a:endParaRPr kumimoji="1" lang="en-US" altLang="ja-JP"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fPrintsWithSheet="0"/>
  </xdr:twoCellAnchor>
  <xdr:twoCellAnchor editAs="oneCell">
    <xdr:from>
      <xdr:col>30</xdr:col>
      <xdr:colOff>76201</xdr:colOff>
      <xdr:row>74</xdr:row>
      <xdr:rowOff>306704</xdr:rowOff>
    </xdr:from>
    <xdr:to>
      <xdr:col>41</xdr:col>
      <xdr:colOff>121920</xdr:colOff>
      <xdr:row>75</xdr:row>
      <xdr:rowOff>411479</xdr:rowOff>
    </xdr:to>
    <xdr:sp macro="" textlink="">
      <xdr:nvSpPr>
        <xdr:cNvPr id="7" name="角丸四角形吹き出し 2">
          <a:extLst>
            <a:ext uri="{FF2B5EF4-FFF2-40B4-BE49-F238E27FC236}">
              <a16:creationId xmlns:a16="http://schemas.microsoft.com/office/drawing/2014/main" id="{306EC27C-76BE-429A-8260-6FE46BDFA108}"/>
            </a:ext>
          </a:extLst>
        </xdr:cNvPr>
        <xdr:cNvSpPr/>
      </xdr:nvSpPr>
      <xdr:spPr>
        <a:xfrm>
          <a:off x="6035041" y="17314544"/>
          <a:ext cx="1988819" cy="577215"/>
        </a:xfrm>
        <a:prstGeom prst="wedgeRoundRectCallout">
          <a:avLst>
            <a:gd name="adj1" fmla="val -77223"/>
            <a:gd name="adj2" fmla="val -25865"/>
            <a:gd name="adj3" fmla="val 16667"/>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（ニ）はくるみん認定を受けている場合、記載してください</a:t>
          </a:r>
          <a:endParaRPr kumimoji="1" lang="en-US" altLang="ja-JP"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fPrintsWithSheet="0"/>
  </xdr:twoCellAnchor>
  <xdr:twoCellAnchor editAs="oneCell">
    <xdr:from>
      <xdr:col>25</xdr:col>
      <xdr:colOff>15240</xdr:colOff>
      <xdr:row>27</xdr:row>
      <xdr:rowOff>91440</xdr:rowOff>
    </xdr:from>
    <xdr:to>
      <xdr:col>38</xdr:col>
      <xdr:colOff>49530</xdr:colOff>
      <xdr:row>31</xdr:row>
      <xdr:rowOff>133350</xdr:rowOff>
    </xdr:to>
    <xdr:sp macro="" textlink="">
      <xdr:nvSpPr>
        <xdr:cNvPr id="8" name="角丸四角形吹き出し 2">
          <a:extLst>
            <a:ext uri="{FF2B5EF4-FFF2-40B4-BE49-F238E27FC236}">
              <a16:creationId xmlns:a16="http://schemas.microsoft.com/office/drawing/2014/main" id="{FC756118-6E23-480C-B3CE-2BEA9D4D9FAD}"/>
            </a:ext>
          </a:extLst>
        </xdr:cNvPr>
        <xdr:cNvSpPr/>
      </xdr:nvSpPr>
      <xdr:spPr>
        <a:xfrm>
          <a:off x="4983480" y="5234940"/>
          <a:ext cx="2465070" cy="803910"/>
        </a:xfrm>
        <a:prstGeom prst="wedgeRoundRectCallout">
          <a:avLst>
            <a:gd name="adj1" fmla="val -121111"/>
            <a:gd name="adj2" fmla="val 50482"/>
            <a:gd name="adj3" fmla="val 16667"/>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認定申請日時点における、常時雇用する労働者（正社員以外を含む。）の数を記載してください。</a:t>
          </a:r>
        </a:p>
      </xdr:txBody>
    </xdr:sp>
    <xdr:clientData fPrintsWithSheet="0"/>
  </xdr:twoCellAnchor>
  <xdr:twoCellAnchor editAs="oneCell">
    <xdr:from>
      <xdr:col>30</xdr:col>
      <xdr:colOff>121920</xdr:colOff>
      <xdr:row>10</xdr:row>
      <xdr:rowOff>7620</xdr:rowOff>
    </xdr:from>
    <xdr:to>
      <xdr:col>39</xdr:col>
      <xdr:colOff>74296</xdr:colOff>
      <xdr:row>14</xdr:row>
      <xdr:rowOff>7621</xdr:rowOff>
    </xdr:to>
    <xdr:sp macro="" textlink="">
      <xdr:nvSpPr>
        <xdr:cNvPr id="9" name="角丸四角形吹き出し 2">
          <a:extLst>
            <a:ext uri="{FF2B5EF4-FFF2-40B4-BE49-F238E27FC236}">
              <a16:creationId xmlns:a16="http://schemas.microsoft.com/office/drawing/2014/main" id="{50B85BB5-EA6A-46C0-BF2A-7DE525326A57}"/>
            </a:ext>
          </a:extLst>
        </xdr:cNvPr>
        <xdr:cNvSpPr/>
      </xdr:nvSpPr>
      <xdr:spPr>
        <a:xfrm>
          <a:off x="6080760" y="1912620"/>
          <a:ext cx="1560196" cy="762001"/>
        </a:xfrm>
        <a:prstGeom prst="wedgeRoundRectCallout">
          <a:avLst>
            <a:gd name="adj1" fmla="val -56028"/>
            <a:gd name="adj2" fmla="val 71407"/>
            <a:gd name="adj3" fmla="val 16667"/>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薄い塗りつぶしのされたセルを入力してください。</a:t>
          </a:r>
          <a:endParaRPr kumimoji="1" lang="en-US" altLang="ja-JP"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fPrintsWithSheet="0"/>
  </xdr:twoCellAnchor>
  <xdr:twoCellAnchor editAs="oneCell">
    <xdr:from>
      <xdr:col>31</xdr:col>
      <xdr:colOff>30480</xdr:colOff>
      <xdr:row>15</xdr:row>
      <xdr:rowOff>160021</xdr:rowOff>
    </xdr:from>
    <xdr:to>
      <xdr:col>42</xdr:col>
      <xdr:colOff>129540</xdr:colOff>
      <xdr:row>21</xdr:row>
      <xdr:rowOff>165737</xdr:rowOff>
    </xdr:to>
    <xdr:sp macro="" textlink="">
      <xdr:nvSpPr>
        <xdr:cNvPr id="10" name="角丸四角形吹き出し 2">
          <a:extLst>
            <a:ext uri="{FF2B5EF4-FFF2-40B4-BE49-F238E27FC236}">
              <a16:creationId xmlns:a16="http://schemas.microsoft.com/office/drawing/2014/main" id="{6EC92CA6-E4A0-4B53-8DB6-84EA41220283}"/>
            </a:ext>
          </a:extLst>
        </xdr:cNvPr>
        <xdr:cNvSpPr/>
      </xdr:nvSpPr>
      <xdr:spPr>
        <a:xfrm>
          <a:off x="6256020" y="3017521"/>
          <a:ext cx="1943100" cy="1148716"/>
        </a:xfrm>
        <a:prstGeom prst="wedgeRoundRectCallout">
          <a:avLst>
            <a:gd name="adj1" fmla="val -62288"/>
            <a:gd name="adj2" fmla="val -53145"/>
            <a:gd name="adj3" fmla="val 16667"/>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代表者の氏名は、</a:t>
          </a:r>
          <a:endParaRPr kumimoji="1" lang="en-US" altLang="ja-JP" sz="1100">
            <a:solidFill>
              <a:sysClr val="windowText" lastClr="000000"/>
            </a:solidFill>
            <a:latin typeface="ＭＳ Ｐゴシック" panose="020B0600070205080204" pitchFamily="50" charset="-128"/>
            <a:ea typeface="ＭＳ Ｐゴシック" panose="020B0600070205080204" pitchFamily="50" charset="-128"/>
          </a:endParaRPr>
        </a:p>
        <a:p>
          <a:pPr algn="l"/>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役職名も入力してください。</a:t>
          </a:r>
          <a:endParaRPr kumimoji="1" lang="en-US" altLang="ja-JP" sz="1100">
            <a:solidFill>
              <a:sysClr val="windowText" lastClr="000000"/>
            </a:solidFill>
            <a:latin typeface="ＭＳ Ｐゴシック" panose="020B0600070205080204" pitchFamily="50" charset="-128"/>
            <a:ea typeface="ＭＳ Ｐゴシック" panose="020B0600070205080204" pitchFamily="50" charset="-128"/>
          </a:endParaRPr>
        </a:p>
        <a:p>
          <a:pPr algn="l"/>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例</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p>
        <a:p>
          <a:pPr algn="l"/>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代表取締役　厚生 大臣　</a:t>
          </a:r>
          <a:endParaRPr kumimoji="1" lang="en-US" altLang="ja-JP"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fPrintsWithSheet="0"/>
  </xdr:twoCellAnchor>
  <xdr:twoCellAnchor editAs="oneCell">
    <xdr:from>
      <xdr:col>30</xdr:col>
      <xdr:colOff>30480</xdr:colOff>
      <xdr:row>52</xdr:row>
      <xdr:rowOff>99060</xdr:rowOff>
    </xdr:from>
    <xdr:to>
      <xdr:col>39</xdr:col>
      <xdr:colOff>131445</xdr:colOff>
      <xdr:row>58</xdr:row>
      <xdr:rowOff>13334</xdr:rowOff>
    </xdr:to>
    <xdr:sp macro="" textlink="">
      <xdr:nvSpPr>
        <xdr:cNvPr id="11" name="角丸四角形吹き出し 2">
          <a:extLst>
            <a:ext uri="{FF2B5EF4-FFF2-40B4-BE49-F238E27FC236}">
              <a16:creationId xmlns:a16="http://schemas.microsoft.com/office/drawing/2014/main" id="{FCF58F97-28CB-4D22-8D33-0A29396DC5CF}"/>
            </a:ext>
          </a:extLst>
        </xdr:cNvPr>
        <xdr:cNvSpPr/>
      </xdr:nvSpPr>
      <xdr:spPr>
        <a:xfrm>
          <a:off x="5989320" y="12169140"/>
          <a:ext cx="1708785" cy="1384934"/>
        </a:xfrm>
        <a:prstGeom prst="wedgeRoundRectCallout">
          <a:avLst>
            <a:gd name="adj1" fmla="val -72204"/>
            <a:gd name="adj2" fmla="val 29925"/>
            <a:gd name="adj3" fmla="val 16667"/>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「職業能力開発促進法第</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11</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条第１項の事業内職業能力開発計画」に○をつけた場合は、当該用紙を添付の上、ご提出ください。</a:t>
          </a:r>
          <a:endParaRPr kumimoji="1" lang="en-US" altLang="ja-JP"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fPrintsWithSheet="0"/>
  </xdr:twoCellAnchor>
</xdr:wsDr>
</file>

<file path=xl/drawings/drawing5.xml><?xml version="1.0" encoding="utf-8"?>
<xdr:wsDr xmlns:xdr="http://schemas.openxmlformats.org/drawingml/2006/spreadsheetDrawing" xmlns:a="http://schemas.openxmlformats.org/drawingml/2006/main">
  <xdr:twoCellAnchor editAs="oneCell">
    <xdr:from>
      <xdr:col>9</xdr:col>
      <xdr:colOff>100853</xdr:colOff>
      <xdr:row>21</xdr:row>
      <xdr:rowOff>118781</xdr:rowOff>
    </xdr:from>
    <xdr:to>
      <xdr:col>11</xdr:col>
      <xdr:colOff>541020</xdr:colOff>
      <xdr:row>24</xdr:row>
      <xdr:rowOff>63312</xdr:rowOff>
    </xdr:to>
    <xdr:sp macro="" textlink="">
      <xdr:nvSpPr>
        <xdr:cNvPr id="2" name="角丸四角形吹き出し 1">
          <a:extLst>
            <a:ext uri="{FF2B5EF4-FFF2-40B4-BE49-F238E27FC236}">
              <a16:creationId xmlns:a16="http://schemas.microsoft.com/office/drawing/2014/main" id="{00000000-0008-0000-0400-000002000000}"/>
            </a:ext>
          </a:extLst>
        </xdr:cNvPr>
        <xdr:cNvSpPr/>
      </xdr:nvSpPr>
      <xdr:spPr>
        <a:xfrm>
          <a:off x="6204473" y="5704241"/>
          <a:ext cx="1796527" cy="881791"/>
        </a:xfrm>
        <a:prstGeom prst="wedgeRoundRectCallout">
          <a:avLst>
            <a:gd name="adj1" fmla="val -56028"/>
            <a:gd name="adj2" fmla="val 71407"/>
            <a:gd name="adj3" fmla="val 16667"/>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行を増やす場合は、</a:t>
          </a:r>
          <a:endParaRPr kumimoji="1" lang="en-US" altLang="ja-JP" sz="1100">
            <a:solidFill>
              <a:sysClr val="windowText" lastClr="000000"/>
            </a:solidFill>
            <a:latin typeface="ＭＳ Ｐゴシック" panose="020B0600070205080204" pitchFamily="50" charset="-128"/>
            <a:ea typeface="ＭＳ Ｐゴシック" panose="020B0600070205080204" pitchFamily="50" charset="-128"/>
          </a:endParaRPr>
        </a:p>
        <a:p>
          <a:pPr algn="l"/>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14</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までの任意の箇所で、</a:t>
          </a:r>
          <a:endParaRPr kumimoji="1" lang="en-US" altLang="ja-JP" sz="1100">
            <a:solidFill>
              <a:sysClr val="windowText" lastClr="000000"/>
            </a:solidFill>
            <a:latin typeface="ＭＳ Ｐゴシック" panose="020B0600070205080204" pitchFamily="50" charset="-128"/>
            <a:ea typeface="ＭＳ Ｐゴシック" panose="020B0600070205080204" pitchFamily="50" charset="-128"/>
          </a:endParaRPr>
        </a:p>
        <a:p>
          <a:pPr algn="l"/>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行の挿入をしてください。</a:t>
          </a:r>
          <a:endParaRPr kumimoji="1" lang="en-US" altLang="ja-JP"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fPrintsWithSheet="0"/>
  </xdr:twoCellAnchor>
  <xdr:twoCellAnchor editAs="oneCell">
    <xdr:from>
      <xdr:col>9</xdr:col>
      <xdr:colOff>110378</xdr:colOff>
      <xdr:row>9</xdr:row>
      <xdr:rowOff>123264</xdr:rowOff>
    </xdr:from>
    <xdr:to>
      <xdr:col>11</xdr:col>
      <xdr:colOff>487680</xdr:colOff>
      <xdr:row>11</xdr:row>
      <xdr:rowOff>256614</xdr:rowOff>
    </xdr:to>
    <xdr:sp macro="" textlink="">
      <xdr:nvSpPr>
        <xdr:cNvPr id="3" name="角丸四角形吹き出し 2">
          <a:extLst>
            <a:ext uri="{FF2B5EF4-FFF2-40B4-BE49-F238E27FC236}">
              <a16:creationId xmlns:a16="http://schemas.microsoft.com/office/drawing/2014/main" id="{00000000-0008-0000-0400-000003000000}"/>
            </a:ext>
          </a:extLst>
        </xdr:cNvPr>
        <xdr:cNvSpPr/>
      </xdr:nvSpPr>
      <xdr:spPr>
        <a:xfrm>
          <a:off x="6213998" y="2127324"/>
          <a:ext cx="1733662" cy="712470"/>
        </a:xfrm>
        <a:prstGeom prst="wedgeRoundRectCallout">
          <a:avLst>
            <a:gd name="adj1" fmla="val -56028"/>
            <a:gd name="adj2" fmla="val 71407"/>
            <a:gd name="adj3" fmla="val 16667"/>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薄い塗りつぶしのされたセルを入力してください。</a:t>
          </a:r>
          <a:endParaRPr kumimoji="1" lang="en-US" altLang="ja-JP"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fPrintsWithSheet="0"/>
  </xdr:twoCellAnchor>
  <xdr:twoCellAnchor editAs="oneCell">
    <xdr:from>
      <xdr:col>0</xdr:col>
      <xdr:colOff>178958</xdr:colOff>
      <xdr:row>4</xdr:row>
      <xdr:rowOff>39444</xdr:rowOff>
    </xdr:from>
    <xdr:to>
      <xdr:col>3</xdr:col>
      <xdr:colOff>160020</xdr:colOff>
      <xdr:row>6</xdr:row>
      <xdr:rowOff>203274</xdr:rowOff>
    </xdr:to>
    <xdr:sp macro="" textlink="">
      <xdr:nvSpPr>
        <xdr:cNvPr id="4" name="角丸四角形吹き出し 2">
          <a:extLst>
            <a:ext uri="{FF2B5EF4-FFF2-40B4-BE49-F238E27FC236}">
              <a16:creationId xmlns:a16="http://schemas.microsoft.com/office/drawing/2014/main" id="{58EC704A-B710-4854-9770-131E5699FE14}"/>
            </a:ext>
          </a:extLst>
        </xdr:cNvPr>
        <xdr:cNvSpPr/>
      </xdr:nvSpPr>
      <xdr:spPr>
        <a:xfrm>
          <a:off x="178958" y="877644"/>
          <a:ext cx="1306942" cy="712470"/>
        </a:xfrm>
        <a:prstGeom prst="wedgeRoundRectCallout">
          <a:avLst>
            <a:gd name="adj1" fmla="val 20350"/>
            <a:gd name="adj2" fmla="val 117397"/>
            <a:gd name="adj3" fmla="val 16667"/>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800">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800">
              <a:solidFill>
                <a:sysClr val="windowText" lastClr="000000"/>
              </a:solidFill>
              <a:latin typeface="ＭＳ Ｐゴシック" panose="020B0600070205080204" pitchFamily="50" charset="-128"/>
              <a:ea typeface="ＭＳ Ｐゴシック" panose="020B0600070205080204" pitchFamily="50" charset="-128"/>
            </a:rPr>
            <a:t>2025/1/1</a:t>
          </a:r>
          <a:r>
            <a:rPr kumimoji="1" lang="ja-JP" altLang="en-US" sz="800">
              <a:solidFill>
                <a:sysClr val="windowText" lastClr="000000"/>
              </a:solidFill>
              <a:latin typeface="ＭＳ Ｐゴシック" panose="020B0600070205080204" pitchFamily="50" charset="-128"/>
              <a:ea typeface="ＭＳ Ｐゴシック" panose="020B0600070205080204" pitchFamily="50" charset="-128"/>
            </a:rPr>
            <a:t>」等、日付形式で入力してください。</a:t>
          </a:r>
          <a:endParaRPr kumimoji="1" lang="en-US" altLang="ja-JP" sz="800">
            <a:solidFill>
              <a:sysClr val="windowText" lastClr="000000"/>
            </a:solidFill>
            <a:latin typeface="ＭＳ Ｐゴシック" panose="020B0600070205080204" pitchFamily="50" charset="-128"/>
            <a:ea typeface="ＭＳ Ｐゴシック" panose="020B0600070205080204" pitchFamily="50" charset="-128"/>
          </a:endParaRPr>
        </a:p>
        <a:p>
          <a:pPr algn="l"/>
          <a:r>
            <a:rPr kumimoji="1" lang="ja-JP" altLang="en-US" sz="800">
              <a:solidFill>
                <a:sysClr val="windowText" lastClr="000000"/>
              </a:solidFill>
              <a:latin typeface="ＭＳ Ｐゴシック" panose="020B0600070205080204" pitchFamily="50" charset="-128"/>
              <a:ea typeface="ＭＳ Ｐゴシック" panose="020B0600070205080204" pitchFamily="50" charset="-128"/>
            </a:rPr>
            <a:t>自動で「</a:t>
          </a:r>
          <a:r>
            <a:rPr kumimoji="1" lang="en-US" altLang="ja-JP" sz="800">
              <a:solidFill>
                <a:sysClr val="windowText" lastClr="000000"/>
              </a:solidFill>
              <a:latin typeface="ＭＳ Ｐゴシック" panose="020B0600070205080204" pitchFamily="50" charset="-128"/>
              <a:ea typeface="ＭＳ Ｐゴシック" panose="020B0600070205080204" pitchFamily="50" charset="-128"/>
            </a:rPr>
            <a:t>R7.1.1</a:t>
          </a:r>
          <a:r>
            <a:rPr kumimoji="1" lang="ja-JP" altLang="en-US" sz="800">
              <a:solidFill>
                <a:sysClr val="windowText" lastClr="000000"/>
              </a:solidFill>
              <a:latin typeface="ＭＳ Ｐゴシック" panose="020B0600070205080204" pitchFamily="50" charset="-128"/>
              <a:ea typeface="ＭＳ Ｐゴシック" panose="020B0600070205080204" pitchFamily="50" charset="-128"/>
            </a:rPr>
            <a:t>」表示に変わります。</a:t>
          </a:r>
          <a:endParaRPr kumimoji="1" lang="en-US" altLang="ja-JP" sz="8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fPrintsWithSheet="0"/>
  </xdr:twoCellAnchor>
  <xdr:twoCellAnchor editAs="oneCell">
    <xdr:from>
      <xdr:col>6</xdr:col>
      <xdr:colOff>438038</xdr:colOff>
      <xdr:row>5</xdr:row>
      <xdr:rowOff>161364</xdr:rowOff>
    </xdr:from>
    <xdr:to>
      <xdr:col>8</xdr:col>
      <xdr:colOff>533400</xdr:colOff>
      <xdr:row>8</xdr:row>
      <xdr:rowOff>188034</xdr:rowOff>
    </xdr:to>
    <xdr:sp macro="" textlink="">
      <xdr:nvSpPr>
        <xdr:cNvPr id="5" name="角丸四角形吹き出し 2">
          <a:extLst>
            <a:ext uri="{FF2B5EF4-FFF2-40B4-BE49-F238E27FC236}">
              <a16:creationId xmlns:a16="http://schemas.microsoft.com/office/drawing/2014/main" id="{59CA6DA9-3334-CD07-B138-33273C532B1E}"/>
            </a:ext>
          </a:extLst>
        </xdr:cNvPr>
        <xdr:cNvSpPr/>
      </xdr:nvSpPr>
      <xdr:spPr>
        <a:xfrm>
          <a:off x="4537598" y="1167204"/>
          <a:ext cx="1306942" cy="712470"/>
        </a:xfrm>
        <a:prstGeom prst="wedgeRoundRectCallout">
          <a:avLst>
            <a:gd name="adj1" fmla="val -2389"/>
            <a:gd name="adj2" fmla="val 108841"/>
            <a:gd name="adj3" fmla="val 16667"/>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800">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800">
              <a:solidFill>
                <a:sysClr val="windowText" lastClr="000000"/>
              </a:solidFill>
              <a:latin typeface="ＭＳ Ｐゴシック" panose="020B0600070205080204" pitchFamily="50" charset="-128"/>
              <a:ea typeface="ＭＳ Ｐゴシック" panose="020B0600070205080204" pitchFamily="50" charset="-128"/>
            </a:rPr>
            <a:t>2025/1/1</a:t>
          </a:r>
          <a:r>
            <a:rPr kumimoji="1" lang="ja-JP" altLang="en-US" sz="800">
              <a:solidFill>
                <a:sysClr val="windowText" lastClr="000000"/>
              </a:solidFill>
              <a:latin typeface="ＭＳ Ｐゴシック" panose="020B0600070205080204" pitchFamily="50" charset="-128"/>
              <a:ea typeface="ＭＳ Ｐゴシック" panose="020B0600070205080204" pitchFamily="50" charset="-128"/>
            </a:rPr>
            <a:t>」等、日付形式で入力してください。</a:t>
          </a:r>
          <a:endParaRPr kumimoji="1" lang="en-US" altLang="ja-JP" sz="800">
            <a:solidFill>
              <a:sysClr val="windowText" lastClr="000000"/>
            </a:solidFill>
            <a:latin typeface="ＭＳ Ｐゴシック" panose="020B0600070205080204" pitchFamily="50" charset="-128"/>
            <a:ea typeface="ＭＳ Ｐゴシック" panose="020B0600070205080204" pitchFamily="50" charset="-128"/>
          </a:endParaRPr>
        </a:p>
        <a:p>
          <a:pPr algn="l"/>
          <a:r>
            <a:rPr kumimoji="1" lang="ja-JP" altLang="en-US" sz="800">
              <a:solidFill>
                <a:sysClr val="windowText" lastClr="000000"/>
              </a:solidFill>
              <a:latin typeface="ＭＳ Ｐゴシック" panose="020B0600070205080204" pitchFamily="50" charset="-128"/>
              <a:ea typeface="ＭＳ Ｐゴシック" panose="020B0600070205080204" pitchFamily="50" charset="-128"/>
            </a:rPr>
            <a:t>自動で「</a:t>
          </a:r>
          <a:r>
            <a:rPr kumimoji="1" lang="en-US" altLang="ja-JP" sz="800">
              <a:solidFill>
                <a:sysClr val="windowText" lastClr="000000"/>
              </a:solidFill>
              <a:latin typeface="ＭＳ Ｐゴシック" panose="020B0600070205080204" pitchFamily="50" charset="-128"/>
              <a:ea typeface="ＭＳ Ｐゴシック" panose="020B0600070205080204" pitchFamily="50" charset="-128"/>
            </a:rPr>
            <a:t>R7.1.1</a:t>
          </a:r>
          <a:r>
            <a:rPr kumimoji="1" lang="ja-JP" altLang="en-US" sz="800">
              <a:solidFill>
                <a:sysClr val="windowText" lastClr="000000"/>
              </a:solidFill>
              <a:latin typeface="ＭＳ Ｐゴシック" panose="020B0600070205080204" pitchFamily="50" charset="-128"/>
              <a:ea typeface="ＭＳ Ｐゴシック" panose="020B0600070205080204" pitchFamily="50" charset="-128"/>
            </a:rPr>
            <a:t>」表示に変わります。</a:t>
          </a:r>
          <a:endParaRPr kumimoji="1" lang="en-US" altLang="ja-JP" sz="8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fPrintsWithSheet="0"/>
  </xdr:twoCellAnchor>
</xdr:wsDr>
</file>

<file path=xl/drawings/drawing6.xml><?xml version="1.0" encoding="utf-8"?>
<xdr:wsDr xmlns:xdr="http://schemas.openxmlformats.org/drawingml/2006/spreadsheetDrawing" xmlns:a="http://schemas.openxmlformats.org/drawingml/2006/main">
  <xdr:twoCellAnchor editAs="oneCell">
    <xdr:from>
      <xdr:col>8</xdr:col>
      <xdr:colOff>112058</xdr:colOff>
      <xdr:row>12</xdr:row>
      <xdr:rowOff>750795</xdr:rowOff>
    </xdr:from>
    <xdr:to>
      <xdr:col>10</xdr:col>
      <xdr:colOff>651062</xdr:colOff>
      <xdr:row>12</xdr:row>
      <xdr:rowOff>1636620</xdr:rowOff>
    </xdr:to>
    <xdr:sp macro="" textlink="">
      <xdr:nvSpPr>
        <xdr:cNvPr id="2" name="角丸四角形吹き出し 1">
          <a:extLst>
            <a:ext uri="{FF2B5EF4-FFF2-40B4-BE49-F238E27FC236}">
              <a16:creationId xmlns:a16="http://schemas.microsoft.com/office/drawing/2014/main" id="{00000000-0008-0000-0500-000002000000}"/>
            </a:ext>
          </a:extLst>
        </xdr:cNvPr>
        <xdr:cNvSpPr/>
      </xdr:nvSpPr>
      <xdr:spPr>
        <a:xfrm>
          <a:off x="9065558" y="4123766"/>
          <a:ext cx="1771651" cy="885825"/>
        </a:xfrm>
        <a:prstGeom prst="wedgeRoundRectCallout">
          <a:avLst>
            <a:gd name="adj1" fmla="val -61721"/>
            <a:gd name="adj2" fmla="val 71407"/>
            <a:gd name="adj3" fmla="val 16667"/>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セルの中では</a:t>
          </a:r>
          <a:endParaRPr kumimoji="1" lang="en-US" altLang="ja-JP" sz="1100">
            <a:solidFill>
              <a:sysClr val="windowText" lastClr="000000"/>
            </a:solidFill>
            <a:latin typeface="ＭＳ Ｐゴシック" panose="020B0600070205080204" pitchFamily="50" charset="-128"/>
            <a:ea typeface="ＭＳ Ｐゴシック" panose="020B0600070205080204" pitchFamily="50" charset="-128"/>
          </a:endParaRPr>
        </a:p>
        <a:p>
          <a:pPr algn="l"/>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Alt</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Enter</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」キーで</a:t>
          </a:r>
          <a:endParaRPr kumimoji="1" lang="en-US" altLang="ja-JP" sz="1100">
            <a:solidFill>
              <a:sysClr val="windowText" lastClr="000000"/>
            </a:solidFill>
            <a:latin typeface="ＭＳ Ｐゴシック" panose="020B0600070205080204" pitchFamily="50" charset="-128"/>
            <a:ea typeface="ＭＳ Ｐゴシック" panose="020B0600070205080204" pitchFamily="50" charset="-128"/>
          </a:endParaRPr>
        </a:p>
        <a:p>
          <a:pPr algn="l"/>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改行できます。</a:t>
          </a:r>
          <a:endParaRPr kumimoji="1" lang="en-US" altLang="ja-JP"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fPrintsWithSheet="0"/>
  </xdr:twoCellAnchor>
  <xdr:twoCellAnchor editAs="oneCell">
    <xdr:from>
      <xdr:col>8</xdr:col>
      <xdr:colOff>112058</xdr:colOff>
      <xdr:row>11</xdr:row>
      <xdr:rowOff>0</xdr:rowOff>
    </xdr:from>
    <xdr:to>
      <xdr:col>10</xdr:col>
      <xdr:colOff>651062</xdr:colOff>
      <xdr:row>12</xdr:row>
      <xdr:rowOff>469526</xdr:rowOff>
    </xdr:to>
    <xdr:sp macro="" textlink="">
      <xdr:nvSpPr>
        <xdr:cNvPr id="4" name="角丸四角形吹き出し 2">
          <a:extLst>
            <a:ext uri="{FF2B5EF4-FFF2-40B4-BE49-F238E27FC236}">
              <a16:creationId xmlns:a16="http://schemas.microsoft.com/office/drawing/2014/main" id="{00000000-0008-0000-0500-000004000000}"/>
            </a:ext>
          </a:extLst>
        </xdr:cNvPr>
        <xdr:cNvSpPr/>
      </xdr:nvSpPr>
      <xdr:spPr>
        <a:xfrm>
          <a:off x="9065558" y="3137647"/>
          <a:ext cx="1771651" cy="704850"/>
        </a:xfrm>
        <a:prstGeom prst="wedgeRoundRectCallout">
          <a:avLst>
            <a:gd name="adj1" fmla="val -57926"/>
            <a:gd name="adj2" fmla="val 72997"/>
            <a:gd name="adj3" fmla="val 16667"/>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薄い塗りつぶしのされたセルを入力してください。</a:t>
          </a:r>
          <a:endParaRPr kumimoji="1" lang="en-US" altLang="ja-JP"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fPrintsWithSheet="0"/>
  </xdr:twoCellAnchor>
</xdr:wsDr>
</file>

<file path=xl/drawings/drawing7.xml><?xml version="1.0" encoding="utf-8"?>
<xdr:wsDr xmlns:xdr="http://schemas.openxmlformats.org/drawingml/2006/spreadsheetDrawing" xmlns:a="http://schemas.openxmlformats.org/drawingml/2006/main">
  <xdr:twoCellAnchor editAs="oneCell">
    <xdr:from>
      <xdr:col>19</xdr:col>
      <xdr:colOff>0</xdr:colOff>
      <xdr:row>22</xdr:row>
      <xdr:rowOff>145677</xdr:rowOff>
    </xdr:from>
    <xdr:to>
      <xdr:col>21</xdr:col>
      <xdr:colOff>764241</xdr:colOff>
      <xdr:row>27</xdr:row>
      <xdr:rowOff>76762</xdr:rowOff>
    </xdr:to>
    <xdr:sp macro="" textlink="">
      <xdr:nvSpPr>
        <xdr:cNvPr id="2" name="角丸四角形吹き出し 3">
          <a:extLst>
            <a:ext uri="{FF2B5EF4-FFF2-40B4-BE49-F238E27FC236}">
              <a16:creationId xmlns:a16="http://schemas.microsoft.com/office/drawing/2014/main" id="{00000000-0008-0000-0600-000002000000}"/>
            </a:ext>
          </a:extLst>
        </xdr:cNvPr>
        <xdr:cNvSpPr/>
      </xdr:nvSpPr>
      <xdr:spPr>
        <a:xfrm>
          <a:off x="11250706" y="5479677"/>
          <a:ext cx="2086535" cy="1163732"/>
        </a:xfrm>
        <a:prstGeom prst="wedgeRoundRectCallout">
          <a:avLst>
            <a:gd name="adj1" fmla="val -59490"/>
            <a:gd name="adj2" fmla="val 41456"/>
            <a:gd name="adj3" fmla="val 16667"/>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行を増やす場合は、</a:t>
          </a:r>
          <a:endParaRPr kumimoji="1" lang="en-US" altLang="ja-JP" sz="1100">
            <a:solidFill>
              <a:sysClr val="windowText" lastClr="000000"/>
            </a:solidFill>
            <a:latin typeface="ＭＳ Ｐゴシック" panose="020B0600070205080204" pitchFamily="50" charset="-128"/>
            <a:ea typeface="ＭＳ Ｐゴシック" panose="020B0600070205080204" pitchFamily="50" charset="-128"/>
          </a:endParaRPr>
        </a:p>
        <a:p>
          <a:pPr algn="l"/>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14</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までの任意の箇所で</a:t>
          </a:r>
          <a:endParaRPr kumimoji="1" lang="en-US" altLang="ja-JP" sz="1100">
            <a:solidFill>
              <a:sysClr val="windowText" lastClr="000000"/>
            </a:solidFill>
            <a:latin typeface="ＭＳ Ｐゴシック" panose="020B0600070205080204" pitchFamily="50" charset="-128"/>
            <a:ea typeface="ＭＳ Ｐゴシック" panose="020B0600070205080204" pitchFamily="50" charset="-128"/>
          </a:endParaRPr>
        </a:p>
        <a:p>
          <a:pPr algn="l"/>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行を挿入し、</a:t>
          </a:r>
          <a:endParaRPr kumimoji="1" lang="en-US" altLang="ja-JP" sz="1100">
            <a:solidFill>
              <a:sysClr val="windowText" lastClr="000000"/>
            </a:solidFill>
            <a:latin typeface="ＭＳ Ｐゴシック" panose="020B0600070205080204" pitchFamily="50" charset="-128"/>
            <a:ea typeface="ＭＳ Ｐゴシック" panose="020B0600070205080204" pitchFamily="50" charset="-128"/>
          </a:endParaRPr>
        </a:p>
        <a:p>
          <a:pPr algn="l"/>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O</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P</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列の数式をコピーして</a:t>
          </a:r>
          <a:endParaRPr kumimoji="1" lang="en-US" altLang="ja-JP" sz="1100">
            <a:solidFill>
              <a:sysClr val="windowText" lastClr="000000"/>
            </a:solidFill>
            <a:latin typeface="ＭＳ Ｐゴシック" panose="020B0600070205080204" pitchFamily="50" charset="-128"/>
            <a:ea typeface="ＭＳ Ｐゴシック" panose="020B0600070205080204" pitchFamily="50" charset="-128"/>
          </a:endParaRPr>
        </a:p>
        <a:p>
          <a:pPr algn="l"/>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使用してください。</a:t>
          </a:r>
          <a:endParaRPr kumimoji="1" lang="en-US" altLang="ja-JP"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fPrintsWithSheet="0"/>
  </xdr:twoCellAnchor>
  <xdr:twoCellAnchor editAs="oneCell">
    <xdr:from>
      <xdr:col>12</xdr:col>
      <xdr:colOff>313764</xdr:colOff>
      <xdr:row>7</xdr:row>
      <xdr:rowOff>56029</xdr:rowOff>
    </xdr:from>
    <xdr:to>
      <xdr:col>20</xdr:col>
      <xdr:colOff>0</xdr:colOff>
      <xdr:row>9</xdr:row>
      <xdr:rowOff>100854</xdr:rowOff>
    </xdr:to>
    <xdr:sp macro="" textlink="">
      <xdr:nvSpPr>
        <xdr:cNvPr id="3" name="角丸四角形吹き出し 2">
          <a:extLst>
            <a:ext uri="{FF2B5EF4-FFF2-40B4-BE49-F238E27FC236}">
              <a16:creationId xmlns:a16="http://schemas.microsoft.com/office/drawing/2014/main" id="{00000000-0008-0000-0600-000003000000}"/>
            </a:ext>
          </a:extLst>
        </xdr:cNvPr>
        <xdr:cNvSpPr/>
      </xdr:nvSpPr>
      <xdr:spPr>
        <a:xfrm>
          <a:off x="6857999" y="2061882"/>
          <a:ext cx="5356413" cy="593913"/>
        </a:xfrm>
        <a:prstGeom prst="wedgeRoundRectCallout">
          <a:avLst>
            <a:gd name="adj1" fmla="val -45557"/>
            <a:gd name="adj2" fmla="val 76218"/>
            <a:gd name="adj3" fmla="val 16667"/>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050">
              <a:solidFill>
                <a:sysClr val="windowText" lastClr="000000"/>
              </a:solidFill>
              <a:latin typeface="ＭＳ Ｐゴシック" panose="020B0600070205080204" pitchFamily="50" charset="-128"/>
              <a:ea typeface="ＭＳ Ｐゴシック" panose="020B0600070205080204" pitchFamily="50" charset="-128"/>
            </a:rPr>
            <a:t>途中退職、途中入社等で</a:t>
          </a:r>
          <a:r>
            <a:rPr kumimoji="1" lang="ja-JP" altLang="en-US" sz="1050" b="0" u="sng">
              <a:solidFill>
                <a:sysClr val="windowText" lastClr="000000"/>
              </a:solidFill>
              <a:latin typeface="ＭＳ Ｐゴシック" panose="020B0600070205080204" pitchFamily="50" charset="-128"/>
              <a:ea typeface="ＭＳ Ｐゴシック" panose="020B0600070205080204" pitchFamily="50" charset="-128"/>
            </a:rPr>
            <a:t>対象月の初日が不在の月は「</a:t>
          </a:r>
          <a:r>
            <a:rPr kumimoji="1" lang="ja-JP" altLang="en-US" sz="1050" b="1" u="sng">
              <a:solidFill>
                <a:sysClr val="windowText" lastClr="000000"/>
              </a:solidFill>
              <a:latin typeface="ＭＳ Ｐゴシック" panose="020B0600070205080204" pitchFamily="50" charset="-128"/>
              <a:ea typeface="ＭＳ Ｐゴシック" panose="020B0600070205080204" pitchFamily="50" charset="-128"/>
            </a:rPr>
            <a:t>空欄</a:t>
          </a:r>
          <a:r>
            <a:rPr kumimoji="1" lang="ja-JP" altLang="en-US" sz="1050" b="0" u="sng">
              <a:solidFill>
                <a:sysClr val="windowText" lastClr="000000"/>
              </a:solidFill>
              <a:latin typeface="ＭＳ Ｐゴシック" panose="020B0600070205080204" pitchFamily="50" charset="-128"/>
              <a:ea typeface="ＭＳ Ｐゴシック" panose="020B0600070205080204" pitchFamily="50" charset="-128"/>
            </a:rPr>
            <a:t>」にしてください</a:t>
          </a:r>
          <a:r>
            <a:rPr kumimoji="1" lang="ja-JP" altLang="en-US" sz="1050">
              <a:solidFill>
                <a:sysClr val="windowText" lastClr="000000"/>
              </a:solidFill>
              <a:latin typeface="ＭＳ Ｐゴシック" panose="020B0600070205080204" pitchFamily="50" charset="-128"/>
              <a:ea typeface="ＭＳ Ｐゴシック" panose="020B0600070205080204" pitchFamily="50" charset="-128"/>
            </a:rPr>
            <a:t>。</a:t>
          </a:r>
          <a:endParaRPr kumimoji="1" lang="en-US" altLang="ja-JP" sz="1050">
            <a:solidFill>
              <a:sysClr val="windowText" lastClr="000000"/>
            </a:solidFill>
            <a:latin typeface="ＭＳ Ｐゴシック" panose="020B0600070205080204" pitchFamily="50" charset="-128"/>
            <a:ea typeface="ＭＳ Ｐゴシック" panose="020B0600070205080204" pitchFamily="50" charset="-128"/>
          </a:endParaRPr>
        </a:p>
        <a:p>
          <a:pPr algn="l"/>
          <a:r>
            <a:rPr kumimoji="1" lang="ja-JP" altLang="en-US" sz="1050">
              <a:solidFill>
                <a:sysClr val="windowText" lastClr="000000"/>
              </a:solidFill>
              <a:latin typeface="ＭＳ Ｐゴシック" panose="020B0600070205080204" pitchFamily="50" charset="-128"/>
              <a:ea typeface="ＭＳ Ｐゴシック" panose="020B0600070205080204" pitchFamily="50" charset="-128"/>
            </a:rPr>
            <a:t>また、備考欄に「</a:t>
          </a:r>
          <a:r>
            <a:rPr kumimoji="1" lang="en-US" altLang="ja-JP" sz="1050">
              <a:solidFill>
                <a:sysClr val="windowText" lastClr="000000"/>
              </a:solidFill>
              <a:latin typeface="ＭＳ Ｐゴシック" panose="020B0600070205080204" pitchFamily="50" charset="-128"/>
              <a:ea typeface="ＭＳ Ｐゴシック" panose="020B0600070205080204" pitchFamily="50" charset="-128"/>
            </a:rPr>
            <a:t>R7.1.1</a:t>
          </a:r>
          <a:r>
            <a:rPr kumimoji="1" lang="ja-JP" altLang="en-US" sz="1050">
              <a:solidFill>
                <a:sysClr val="windowText" lastClr="000000"/>
              </a:solidFill>
              <a:latin typeface="ＭＳ Ｐゴシック" panose="020B0600070205080204" pitchFamily="50" charset="-128"/>
              <a:ea typeface="ＭＳ Ｐゴシック" panose="020B0600070205080204" pitchFamily="50" charset="-128"/>
            </a:rPr>
            <a:t>入社」「</a:t>
          </a:r>
          <a:r>
            <a:rPr kumimoji="1" lang="en-US" altLang="ja-JP" sz="1050">
              <a:solidFill>
                <a:sysClr val="windowText" lastClr="000000"/>
              </a:solidFill>
              <a:latin typeface="ＭＳ Ｐゴシック" panose="020B0600070205080204" pitchFamily="50" charset="-128"/>
              <a:ea typeface="ＭＳ Ｐゴシック" panose="020B0600070205080204" pitchFamily="50" charset="-128"/>
            </a:rPr>
            <a:t>R7.1.1</a:t>
          </a:r>
          <a:r>
            <a:rPr kumimoji="1" lang="ja-JP" altLang="en-US" sz="1050">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1050">
              <a:solidFill>
                <a:sysClr val="windowText" lastClr="000000"/>
              </a:solidFill>
              <a:latin typeface="ＭＳ Ｐゴシック" panose="020B0600070205080204" pitchFamily="50" charset="-128"/>
              <a:ea typeface="ＭＳ Ｐゴシック" panose="020B0600070205080204" pitchFamily="50" charset="-128"/>
            </a:rPr>
            <a:t>R7.3.31</a:t>
          </a:r>
          <a:r>
            <a:rPr kumimoji="1" lang="ja-JP" altLang="en-US" sz="1050">
              <a:solidFill>
                <a:sysClr val="windowText" lastClr="000000"/>
              </a:solidFill>
              <a:latin typeface="ＭＳ Ｐゴシック" panose="020B0600070205080204" pitchFamily="50" charset="-128"/>
              <a:ea typeface="ＭＳ Ｐゴシック" panose="020B0600070205080204" pitchFamily="50" charset="-128"/>
            </a:rPr>
            <a:t>育休取得」等、入力してください。</a:t>
          </a:r>
          <a:endParaRPr kumimoji="1" lang="en-US" altLang="ja-JP" sz="105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fPrintsWithSheet="0"/>
  </xdr:twoCellAnchor>
  <xdr:twoCellAnchor editAs="oneCell">
    <xdr:from>
      <xdr:col>18</xdr:col>
      <xdr:colOff>89647</xdr:colOff>
      <xdr:row>39</xdr:row>
      <xdr:rowOff>0</xdr:rowOff>
    </xdr:from>
    <xdr:to>
      <xdr:col>21</xdr:col>
      <xdr:colOff>627529</xdr:colOff>
      <xdr:row>43</xdr:row>
      <xdr:rowOff>179294</xdr:rowOff>
    </xdr:to>
    <xdr:sp macro="" textlink="">
      <xdr:nvSpPr>
        <xdr:cNvPr id="4" name="角丸四角形吹き出し 3">
          <a:extLst>
            <a:ext uri="{FF2B5EF4-FFF2-40B4-BE49-F238E27FC236}">
              <a16:creationId xmlns:a16="http://schemas.microsoft.com/office/drawing/2014/main" id="{00000000-0008-0000-0600-000004000000}"/>
            </a:ext>
          </a:extLst>
        </xdr:cNvPr>
        <xdr:cNvSpPr/>
      </xdr:nvSpPr>
      <xdr:spPr>
        <a:xfrm>
          <a:off x="11194676" y="8617324"/>
          <a:ext cx="2005853" cy="1120588"/>
        </a:xfrm>
        <a:prstGeom prst="wedgeRoundRectCallout">
          <a:avLst>
            <a:gd name="adj1" fmla="val -57832"/>
            <a:gd name="adj2" fmla="val -56351"/>
            <a:gd name="adj3" fmla="val 16667"/>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１で月平均</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60h</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以上の労働者について記入して下さい。</a:t>
          </a:r>
          <a:endParaRPr kumimoji="1" lang="en-US" altLang="ja-JP" sz="1100">
            <a:solidFill>
              <a:sysClr val="windowText" lastClr="000000"/>
            </a:solidFill>
            <a:latin typeface="ＭＳ Ｐゴシック" panose="020B0600070205080204" pitchFamily="50" charset="-128"/>
            <a:ea typeface="ＭＳ Ｐゴシック" panose="020B0600070205080204" pitchFamily="50" charset="-128"/>
          </a:endParaRPr>
        </a:p>
        <a:p>
          <a:pPr algn="l"/>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対象者がいない場合は、</a:t>
          </a:r>
          <a:endParaRPr kumimoji="1" lang="en-US" altLang="ja-JP" sz="1100">
            <a:solidFill>
              <a:sysClr val="windowText" lastClr="000000"/>
            </a:solidFill>
            <a:latin typeface="ＭＳ Ｐゴシック" panose="020B0600070205080204" pitchFamily="50" charset="-128"/>
            <a:ea typeface="ＭＳ Ｐゴシック" panose="020B0600070205080204" pitchFamily="50" charset="-128"/>
          </a:endParaRPr>
        </a:p>
        <a:p>
          <a:pPr algn="l"/>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入力不要です。</a:t>
          </a:r>
          <a:endParaRPr kumimoji="1" lang="en-US" altLang="ja-JP"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fPrintsWithSheet="0"/>
  </xdr:twoCellAnchor>
  <xdr:twoCellAnchor editAs="oneCell">
    <xdr:from>
      <xdr:col>2</xdr:col>
      <xdr:colOff>170330</xdr:colOff>
      <xdr:row>7</xdr:row>
      <xdr:rowOff>33618</xdr:rowOff>
    </xdr:from>
    <xdr:to>
      <xdr:col>12</xdr:col>
      <xdr:colOff>212912</xdr:colOff>
      <xdr:row>9</xdr:row>
      <xdr:rowOff>121585</xdr:rowOff>
    </xdr:to>
    <xdr:sp macro="" textlink="">
      <xdr:nvSpPr>
        <xdr:cNvPr id="5" name="角丸四角形吹き出し 3">
          <a:extLst>
            <a:ext uri="{FF2B5EF4-FFF2-40B4-BE49-F238E27FC236}">
              <a16:creationId xmlns:a16="http://schemas.microsoft.com/office/drawing/2014/main" id="{8A227A24-5F16-69E4-CE3E-71FF2692F36E}"/>
            </a:ext>
          </a:extLst>
        </xdr:cNvPr>
        <xdr:cNvSpPr/>
      </xdr:nvSpPr>
      <xdr:spPr>
        <a:xfrm>
          <a:off x="1685365" y="2005853"/>
          <a:ext cx="4390465" cy="625850"/>
        </a:xfrm>
        <a:prstGeom prst="wedgeRoundRectCallout">
          <a:avLst>
            <a:gd name="adj1" fmla="val -43413"/>
            <a:gd name="adj2" fmla="val 74887"/>
            <a:gd name="adj3" fmla="val 16667"/>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050">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050" b="1" u="sng">
              <a:solidFill>
                <a:sysClr val="windowText" lastClr="000000"/>
              </a:solidFill>
              <a:latin typeface="ＭＳ Ｐゴシック" panose="020B0600070205080204" pitchFamily="50" charset="-128"/>
              <a:ea typeface="ＭＳ Ｐゴシック" panose="020B0600070205080204" pitchFamily="50" charset="-128"/>
            </a:rPr>
            <a:t>正社員</a:t>
          </a:r>
          <a:r>
            <a:rPr kumimoji="1" lang="ja-JP" altLang="en-US" sz="1050">
              <a:solidFill>
                <a:sysClr val="windowText" lastClr="000000"/>
              </a:solidFill>
              <a:latin typeface="ＭＳ Ｐゴシック" panose="020B0600070205080204" pitchFamily="50" charset="-128"/>
              <a:ea typeface="ＭＳ Ｐゴシック" panose="020B0600070205080204" pitchFamily="50" charset="-128"/>
            </a:rPr>
            <a:t>」の状況を入力してください。（留意事項３参照）</a:t>
          </a:r>
          <a:endParaRPr kumimoji="1" lang="en-US" altLang="ja-JP" sz="1050">
            <a:solidFill>
              <a:sysClr val="windowText" lastClr="000000"/>
            </a:solidFill>
            <a:latin typeface="ＭＳ Ｐゴシック" panose="020B0600070205080204" pitchFamily="50" charset="-128"/>
            <a:ea typeface="ＭＳ Ｐゴシック" panose="020B0600070205080204" pitchFamily="50" charset="-128"/>
          </a:endParaRPr>
        </a:p>
        <a:p>
          <a:pPr algn="l"/>
          <a:r>
            <a:rPr kumimoji="1" lang="ja-JP" altLang="en-US" sz="1050" b="0" u="none">
              <a:solidFill>
                <a:sysClr val="windowText" lastClr="000000"/>
              </a:solidFill>
              <a:latin typeface="ＭＳ Ｐゴシック" panose="020B0600070205080204" pitchFamily="50" charset="-128"/>
              <a:ea typeface="ＭＳ Ｐゴシック" panose="020B0600070205080204" pitchFamily="50" charset="-128"/>
            </a:rPr>
            <a:t>また、</a:t>
          </a:r>
          <a:r>
            <a:rPr kumimoji="1" lang="ja-JP" altLang="en-US" sz="1050" b="1" u="sng">
              <a:solidFill>
                <a:sysClr val="windowText" lastClr="000000"/>
              </a:solidFill>
              <a:latin typeface="ＭＳ Ｐゴシック" panose="020B0600070205080204" pitchFamily="50" charset="-128"/>
              <a:ea typeface="ＭＳ Ｐゴシック" panose="020B0600070205080204" pitchFamily="50" charset="-128"/>
            </a:rPr>
            <a:t>各対象月の初日に在籍している月</a:t>
          </a:r>
          <a:r>
            <a:rPr kumimoji="1" lang="ja-JP" altLang="en-US" sz="1050">
              <a:solidFill>
                <a:sysClr val="windowText" lastClr="000000"/>
              </a:solidFill>
              <a:latin typeface="ＭＳ Ｐゴシック" panose="020B0600070205080204" pitchFamily="50" charset="-128"/>
              <a:ea typeface="ＭＳ Ｐゴシック" panose="020B0600070205080204" pitchFamily="50" charset="-128"/>
            </a:rPr>
            <a:t>の状況について記入してください。</a:t>
          </a:r>
          <a:endParaRPr kumimoji="1" lang="en-US" altLang="ja-JP" sz="105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fPrintsWithSheet="0"/>
  </xdr:twoCellAnchor>
</xdr:wsDr>
</file>

<file path=xl/drawings/drawing8.xml><?xml version="1.0" encoding="utf-8"?>
<xdr:wsDr xmlns:xdr="http://schemas.openxmlformats.org/drawingml/2006/spreadsheetDrawing" xmlns:a="http://schemas.openxmlformats.org/drawingml/2006/main">
  <xdr:twoCellAnchor editAs="oneCell">
    <xdr:from>
      <xdr:col>1</xdr:col>
      <xdr:colOff>47625</xdr:colOff>
      <xdr:row>31</xdr:row>
      <xdr:rowOff>259080</xdr:rowOff>
    </xdr:from>
    <xdr:to>
      <xdr:col>3</xdr:col>
      <xdr:colOff>617220</xdr:colOff>
      <xdr:row>35</xdr:row>
      <xdr:rowOff>1</xdr:rowOff>
    </xdr:to>
    <xdr:sp macro="" textlink="">
      <xdr:nvSpPr>
        <xdr:cNvPr id="5" name="角丸四角形吹き出し 4">
          <a:extLst>
            <a:ext uri="{FF2B5EF4-FFF2-40B4-BE49-F238E27FC236}">
              <a16:creationId xmlns:a16="http://schemas.microsoft.com/office/drawing/2014/main" id="{00000000-0008-0000-0700-000005000000}"/>
            </a:ext>
          </a:extLst>
        </xdr:cNvPr>
        <xdr:cNvSpPr/>
      </xdr:nvSpPr>
      <xdr:spPr>
        <a:xfrm>
          <a:off x="276225" y="8854440"/>
          <a:ext cx="3023235" cy="777240"/>
        </a:xfrm>
        <a:prstGeom prst="wedgeRoundRectCallout">
          <a:avLst>
            <a:gd name="adj1" fmla="val -55798"/>
            <a:gd name="adj2" fmla="val 51750"/>
            <a:gd name="adj3" fmla="val 16667"/>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上表「</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前事業年度の有給休暇に準ずる休暇取得日数」欄を記載する場合のみ、要記入。（留意事項６、７参照）</a:t>
          </a:r>
          <a:endParaRPr kumimoji="1" lang="en-US" altLang="ja-JP"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fPrintsWithSheet="0"/>
  </xdr:twoCellAnchor>
  <xdr:twoCellAnchor editAs="oneCell">
    <xdr:from>
      <xdr:col>6</xdr:col>
      <xdr:colOff>76200</xdr:colOff>
      <xdr:row>22</xdr:row>
      <xdr:rowOff>22860</xdr:rowOff>
    </xdr:from>
    <xdr:to>
      <xdr:col>9</xdr:col>
      <xdr:colOff>217833</xdr:colOff>
      <xdr:row>24</xdr:row>
      <xdr:rowOff>123825</xdr:rowOff>
    </xdr:to>
    <xdr:sp macro="" textlink="">
      <xdr:nvSpPr>
        <xdr:cNvPr id="9" name="角丸四角形吹き出し 6">
          <a:extLst>
            <a:ext uri="{FF2B5EF4-FFF2-40B4-BE49-F238E27FC236}">
              <a16:creationId xmlns:a16="http://schemas.microsoft.com/office/drawing/2014/main" id="{00000000-0008-0000-0700-000007000000}"/>
            </a:ext>
          </a:extLst>
        </xdr:cNvPr>
        <xdr:cNvSpPr/>
      </xdr:nvSpPr>
      <xdr:spPr>
        <a:xfrm>
          <a:off x="6797040" y="5852160"/>
          <a:ext cx="1619251" cy="786765"/>
        </a:xfrm>
        <a:prstGeom prst="wedgeRoundRectCallout">
          <a:avLst>
            <a:gd name="adj1" fmla="val -56028"/>
            <a:gd name="adj2" fmla="val 71407"/>
            <a:gd name="adj3" fmla="val 16667"/>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行を増やす場合は、</a:t>
          </a:r>
          <a:endParaRPr kumimoji="1" lang="en-US" altLang="ja-JP" sz="1000">
            <a:solidFill>
              <a:sysClr val="windowText" lastClr="000000"/>
            </a:solidFill>
            <a:latin typeface="ＭＳ Ｐゴシック" panose="020B0600070205080204" pitchFamily="50" charset="-128"/>
            <a:ea typeface="ＭＳ Ｐゴシック" panose="020B0600070205080204" pitchFamily="50" charset="-128"/>
          </a:endParaRPr>
        </a:p>
        <a:p>
          <a:pPr algn="l"/>
          <a:r>
            <a:rPr kumimoji="1" lang="en-US" altLang="ja-JP" sz="1000">
              <a:solidFill>
                <a:sysClr val="windowText" lastClr="000000"/>
              </a:solidFill>
              <a:latin typeface="ＭＳ Ｐゴシック" panose="020B0600070205080204" pitchFamily="50" charset="-128"/>
              <a:ea typeface="ＭＳ Ｐゴシック" panose="020B0600070205080204" pitchFamily="50" charset="-128"/>
            </a:rPr>
            <a:t>14</a:t>
          </a:r>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までの任意の箇所で、</a:t>
          </a:r>
          <a:endParaRPr kumimoji="1" lang="en-US" altLang="ja-JP" sz="1000">
            <a:solidFill>
              <a:sysClr val="windowText" lastClr="000000"/>
            </a:solidFill>
            <a:latin typeface="ＭＳ Ｐゴシック" panose="020B0600070205080204" pitchFamily="50" charset="-128"/>
            <a:ea typeface="ＭＳ Ｐゴシック" panose="020B0600070205080204" pitchFamily="50" charset="-128"/>
          </a:endParaRPr>
        </a:p>
        <a:p>
          <a:pPr algn="l"/>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行の挿入をしてください。</a:t>
          </a:r>
          <a:endParaRPr kumimoji="1" lang="en-US" altLang="ja-JP" sz="10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fPrintsWithSheet="0"/>
  </xdr:twoCellAnchor>
  <xdr:twoCellAnchor>
    <xdr:from>
      <xdr:col>1</xdr:col>
      <xdr:colOff>229594</xdr:colOff>
      <xdr:row>28</xdr:row>
      <xdr:rowOff>29818</xdr:rowOff>
    </xdr:from>
    <xdr:to>
      <xdr:col>2</xdr:col>
      <xdr:colOff>934278</xdr:colOff>
      <xdr:row>30</xdr:row>
      <xdr:rowOff>59636</xdr:rowOff>
    </xdr:to>
    <xdr:grpSp>
      <xdr:nvGrpSpPr>
        <xdr:cNvPr id="12" name="グループ化 11">
          <a:extLst>
            <a:ext uri="{FF2B5EF4-FFF2-40B4-BE49-F238E27FC236}">
              <a16:creationId xmlns:a16="http://schemas.microsoft.com/office/drawing/2014/main" id="{580165D1-A5DA-71E2-19F1-A6AE2C1D289C}"/>
            </a:ext>
          </a:extLst>
        </xdr:cNvPr>
        <xdr:cNvGrpSpPr/>
      </xdr:nvGrpSpPr>
      <xdr:grpSpPr>
        <a:xfrm>
          <a:off x="486769" y="7611718"/>
          <a:ext cx="2028659" cy="620368"/>
          <a:chOff x="448255" y="7742583"/>
          <a:chExt cx="1890754" cy="612913"/>
        </a:xfrm>
      </xdr:grpSpPr>
      <xdr:sp macro="" textlink="">
        <xdr:nvSpPr>
          <xdr:cNvPr id="10" name="角丸四角形吹き出し 6">
            <a:extLst>
              <a:ext uri="{FF2B5EF4-FFF2-40B4-BE49-F238E27FC236}">
                <a16:creationId xmlns:a16="http://schemas.microsoft.com/office/drawing/2014/main" id="{F5357EEC-8F21-44F1-B9E1-58996BC80697}"/>
              </a:ext>
            </a:extLst>
          </xdr:cNvPr>
          <xdr:cNvSpPr/>
        </xdr:nvSpPr>
        <xdr:spPr>
          <a:xfrm>
            <a:off x="448255" y="7742583"/>
            <a:ext cx="1890754" cy="612913"/>
          </a:xfrm>
          <a:prstGeom prst="wedgeRoundRectCallout">
            <a:avLst>
              <a:gd name="adj1" fmla="val -21178"/>
              <a:gd name="adj2" fmla="val -87335"/>
              <a:gd name="adj3" fmla="val 16667"/>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付与日数が</a:t>
            </a:r>
            <a:r>
              <a:rPr kumimoji="1" lang="en-US" altLang="ja-JP" sz="1000">
                <a:solidFill>
                  <a:sysClr val="windowText" lastClr="000000"/>
                </a:solidFill>
                <a:latin typeface="ＭＳ Ｐゴシック" panose="020B0600070205080204" pitchFamily="50" charset="-128"/>
                <a:ea typeface="ＭＳ Ｐゴシック" panose="020B0600070205080204" pitchFamily="50" charset="-128"/>
              </a:rPr>
              <a:t>0</a:t>
            </a:r>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日の対象者は、</a:t>
            </a:r>
            <a:endParaRPr kumimoji="1" lang="en-US" altLang="ja-JP" sz="1000">
              <a:solidFill>
                <a:sysClr val="windowText" lastClr="000000"/>
              </a:solidFill>
              <a:latin typeface="ＭＳ Ｐゴシック" panose="020B0600070205080204" pitchFamily="50" charset="-128"/>
              <a:ea typeface="ＭＳ Ｐゴシック" panose="020B0600070205080204" pitchFamily="50" charset="-128"/>
            </a:endParaRPr>
          </a:p>
          <a:p>
            <a:pPr algn="l"/>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算定対象から除かれます。</a:t>
            </a:r>
            <a:endParaRPr kumimoji="1" lang="en-US" altLang="ja-JP" sz="1000">
              <a:solidFill>
                <a:sysClr val="windowText" lastClr="000000"/>
              </a:solidFill>
              <a:latin typeface="ＭＳ Ｐゴシック" panose="020B0600070205080204" pitchFamily="50" charset="-128"/>
              <a:ea typeface="ＭＳ Ｐゴシック" panose="020B0600070205080204" pitchFamily="50" charset="-128"/>
            </a:endParaRPr>
          </a:p>
        </xdr:txBody>
      </xdr:sp>
      <xdr:sp macro="" textlink="">
        <xdr:nvSpPr>
          <xdr:cNvPr id="11" name="角丸四角形吹き出し 6">
            <a:extLst>
              <a:ext uri="{FF2B5EF4-FFF2-40B4-BE49-F238E27FC236}">
                <a16:creationId xmlns:a16="http://schemas.microsoft.com/office/drawing/2014/main" id="{CF8343C9-BF2B-4768-B838-29C5786765A8}"/>
              </a:ext>
            </a:extLst>
          </xdr:cNvPr>
          <xdr:cNvSpPr/>
        </xdr:nvSpPr>
        <xdr:spPr>
          <a:xfrm>
            <a:off x="448255" y="7742583"/>
            <a:ext cx="1890754" cy="612913"/>
          </a:xfrm>
          <a:prstGeom prst="wedgeRoundRectCallout">
            <a:avLst>
              <a:gd name="adj1" fmla="val 21227"/>
              <a:gd name="adj2" fmla="val -91660"/>
              <a:gd name="adj3" fmla="val 16667"/>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付与日数が</a:t>
            </a:r>
            <a:r>
              <a:rPr kumimoji="1" lang="en-US" altLang="ja-JP" sz="1000">
                <a:solidFill>
                  <a:sysClr val="windowText" lastClr="000000"/>
                </a:solidFill>
                <a:latin typeface="ＭＳ Ｐゴシック" panose="020B0600070205080204" pitchFamily="50" charset="-128"/>
                <a:ea typeface="ＭＳ Ｐゴシック" panose="020B0600070205080204" pitchFamily="50" charset="-128"/>
              </a:rPr>
              <a:t>0</a:t>
            </a:r>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日の対象者は、</a:t>
            </a:r>
            <a:endParaRPr kumimoji="1" lang="en-US" altLang="ja-JP" sz="1000">
              <a:solidFill>
                <a:sysClr val="windowText" lastClr="000000"/>
              </a:solidFill>
              <a:latin typeface="ＭＳ Ｐゴシック" panose="020B0600070205080204" pitchFamily="50" charset="-128"/>
              <a:ea typeface="ＭＳ Ｐゴシック" panose="020B0600070205080204" pitchFamily="50" charset="-128"/>
            </a:endParaRPr>
          </a:p>
          <a:p>
            <a:pPr algn="l"/>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算定対象から除かれます。</a:t>
            </a:r>
            <a:endParaRPr kumimoji="1" lang="en-US" altLang="ja-JP" sz="1000">
              <a:solidFill>
                <a:sysClr val="windowText" lastClr="000000"/>
              </a:solidFill>
              <a:latin typeface="ＭＳ Ｐゴシック" panose="020B0600070205080204" pitchFamily="50" charset="-128"/>
              <a:ea typeface="ＭＳ Ｐゴシック" panose="020B0600070205080204" pitchFamily="50" charset="-128"/>
            </a:endParaRPr>
          </a:p>
        </xdr:txBody>
      </xdr:sp>
    </xdr:grpSp>
    <xdr:clientData fPrintsWithSheet="0"/>
  </xdr:twoCellAnchor>
  <xdr:twoCellAnchor editAs="oneCell">
    <xdr:from>
      <xdr:col>6</xdr:col>
      <xdr:colOff>114300</xdr:colOff>
      <xdr:row>11</xdr:row>
      <xdr:rowOff>152399</xdr:rowOff>
    </xdr:from>
    <xdr:to>
      <xdr:col>10</xdr:col>
      <xdr:colOff>1905</xdr:colOff>
      <xdr:row>19</xdr:row>
      <xdr:rowOff>104775</xdr:rowOff>
    </xdr:to>
    <xdr:sp macro="" textlink="">
      <xdr:nvSpPr>
        <xdr:cNvPr id="2" name="角丸四角形吹き出し 3">
          <a:extLst>
            <a:ext uri="{FF2B5EF4-FFF2-40B4-BE49-F238E27FC236}">
              <a16:creationId xmlns:a16="http://schemas.microsoft.com/office/drawing/2014/main" id="{AAB53A1E-49DE-4D94-B3F0-9AA8EF361ABE}"/>
            </a:ext>
          </a:extLst>
        </xdr:cNvPr>
        <xdr:cNvSpPr/>
      </xdr:nvSpPr>
      <xdr:spPr>
        <a:xfrm>
          <a:off x="7600950" y="2152649"/>
          <a:ext cx="2524125" cy="2695576"/>
        </a:xfrm>
        <a:prstGeom prst="wedgeRoundRectCallout">
          <a:avLst>
            <a:gd name="adj1" fmla="val -56642"/>
            <a:gd name="adj2" fmla="val -49657"/>
            <a:gd name="adj3" fmla="val 16667"/>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前事業年度に有給休暇の付与がある「</a:t>
          </a: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正社員</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」の状況について記入してください。</a:t>
          </a:r>
          <a:endParaRPr kumimoji="1" lang="en-US" altLang="ja-JP" sz="1100">
            <a:solidFill>
              <a:sysClr val="windowText" lastClr="000000"/>
            </a:solidFill>
            <a:latin typeface="ＭＳ Ｐゴシック" panose="020B0600070205080204" pitchFamily="50" charset="-128"/>
            <a:ea typeface="ＭＳ Ｐゴシック" panose="020B0600070205080204" pitchFamily="50" charset="-128"/>
          </a:endParaRPr>
        </a:p>
        <a:p>
          <a:pPr algn="l"/>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（留意事項３参照）</a:t>
          </a:r>
          <a:endParaRPr kumimoji="1" lang="en-US" altLang="ja-JP" sz="1100">
            <a:solidFill>
              <a:sysClr val="windowText" lastClr="000000"/>
            </a:solidFill>
            <a:latin typeface="ＭＳ Ｐゴシック" panose="020B0600070205080204" pitchFamily="50" charset="-128"/>
            <a:ea typeface="ＭＳ Ｐゴシック" panose="020B0600070205080204" pitchFamily="50" charset="-128"/>
          </a:endParaRPr>
        </a:p>
        <a:p>
          <a:pPr algn="l"/>
          <a:endParaRPr kumimoji="1" lang="en-US" altLang="ja-JP" sz="1100">
            <a:solidFill>
              <a:sysClr val="windowText" lastClr="000000"/>
            </a:solidFill>
            <a:latin typeface="ＭＳ Ｐゴシック" panose="020B0600070205080204" pitchFamily="50" charset="-128"/>
            <a:ea typeface="ＭＳ Ｐゴシック" panose="020B0600070205080204" pitchFamily="50" charset="-128"/>
          </a:endParaRPr>
        </a:p>
        <a:p>
          <a:pPr algn="l"/>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前事業年度に「はじめて有給休暇を付与された者」は、算定対象から除くことができます。</a:t>
          </a:r>
          <a:endParaRPr kumimoji="1" lang="en-US" altLang="ja-JP" sz="1100">
            <a:solidFill>
              <a:sysClr val="windowText" lastClr="000000"/>
            </a:solidFill>
            <a:latin typeface="ＭＳ Ｐゴシック" panose="020B0600070205080204" pitchFamily="50" charset="-128"/>
            <a:ea typeface="ＭＳ Ｐゴシック" panose="020B0600070205080204" pitchFamily="50" charset="-128"/>
          </a:endParaRPr>
        </a:p>
        <a:p>
          <a:pPr algn="l"/>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算定から除く対象者がいる場合は、</a:t>
          </a:r>
          <a:endParaRPr kumimoji="1" lang="en-US" altLang="ja-JP" sz="1100">
            <a:solidFill>
              <a:sysClr val="windowText" lastClr="000000"/>
            </a:solidFill>
            <a:latin typeface="ＭＳ Ｐゴシック" panose="020B0600070205080204" pitchFamily="50" charset="-128"/>
            <a:ea typeface="ＭＳ Ｐゴシック" panose="020B0600070205080204" pitchFamily="50" charset="-128"/>
          </a:endParaRPr>
        </a:p>
        <a:p>
          <a:pPr algn="l"/>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氏名のみ記入</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し、</a:t>
          </a: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備考欄にその旨を記入</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してください。</a:t>
          </a:r>
          <a:endParaRPr kumimoji="1" lang="en-US" altLang="ja-JP"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fPrintsWithSheet="0"/>
  </xdr:twoCellAnchor>
</xdr:wsDr>
</file>

<file path=xl/drawings/drawing9.xml><?xml version="1.0" encoding="utf-8"?>
<xdr:wsDr xmlns:xdr="http://schemas.openxmlformats.org/drawingml/2006/spreadsheetDrawing" xmlns:a="http://schemas.openxmlformats.org/drawingml/2006/main">
  <xdr:twoCellAnchor editAs="absolute">
    <xdr:from>
      <xdr:col>0</xdr:col>
      <xdr:colOff>123825</xdr:colOff>
      <xdr:row>23</xdr:row>
      <xdr:rowOff>57150</xdr:rowOff>
    </xdr:from>
    <xdr:to>
      <xdr:col>3</xdr:col>
      <xdr:colOff>381000</xdr:colOff>
      <xdr:row>27</xdr:row>
      <xdr:rowOff>16565</xdr:rowOff>
    </xdr:to>
    <xdr:grpSp>
      <xdr:nvGrpSpPr>
        <xdr:cNvPr id="10" name="グループ化 9">
          <a:extLst>
            <a:ext uri="{FF2B5EF4-FFF2-40B4-BE49-F238E27FC236}">
              <a16:creationId xmlns:a16="http://schemas.microsoft.com/office/drawing/2014/main" id="{D4C4488A-EBCE-B025-27F5-8682490DFF8B}"/>
            </a:ext>
          </a:extLst>
        </xdr:cNvPr>
        <xdr:cNvGrpSpPr/>
      </xdr:nvGrpSpPr>
      <xdr:grpSpPr>
        <a:xfrm>
          <a:off x="123825" y="4914900"/>
          <a:ext cx="2362200" cy="749990"/>
          <a:chOff x="114300" y="5067300"/>
          <a:chExt cx="2362200" cy="626165"/>
        </a:xfrm>
      </xdr:grpSpPr>
      <xdr:sp macro="" textlink="">
        <xdr:nvSpPr>
          <xdr:cNvPr id="7" name="角丸四角形吹き出し 6">
            <a:extLst>
              <a:ext uri="{FF2B5EF4-FFF2-40B4-BE49-F238E27FC236}">
                <a16:creationId xmlns:a16="http://schemas.microsoft.com/office/drawing/2014/main" id="{905269D3-6F7E-6F73-A19D-26E971EB0FD0}"/>
              </a:ext>
            </a:extLst>
          </xdr:cNvPr>
          <xdr:cNvSpPr/>
        </xdr:nvSpPr>
        <xdr:spPr>
          <a:xfrm>
            <a:off x="114300" y="5067300"/>
            <a:ext cx="2362200" cy="626165"/>
          </a:xfrm>
          <a:prstGeom prst="wedgeRoundRectCallout">
            <a:avLst>
              <a:gd name="adj1" fmla="val -21178"/>
              <a:gd name="adj2" fmla="val -87335"/>
              <a:gd name="adj3" fmla="val 16667"/>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育休を取得した者だけでなく</a:t>
            </a:r>
            <a:endParaRPr kumimoji="1" lang="en-US" altLang="ja-JP" sz="1000">
              <a:solidFill>
                <a:sysClr val="windowText" lastClr="000000"/>
              </a:solidFill>
              <a:latin typeface="ＭＳ Ｐゴシック" panose="020B0600070205080204" pitchFamily="50" charset="-128"/>
              <a:ea typeface="ＭＳ Ｐゴシック" panose="020B0600070205080204" pitchFamily="50" charset="-128"/>
            </a:endParaRPr>
          </a:p>
          <a:p>
            <a:pPr algn="l"/>
            <a:r>
              <a:rPr kumimoji="1" lang="ja-JP" altLang="en-US" sz="1000" b="1" u="sng">
                <a:solidFill>
                  <a:sysClr val="windowText" lastClr="000000"/>
                </a:solidFill>
                <a:latin typeface="ＭＳ Ｐゴシック" panose="020B0600070205080204" pitchFamily="50" charset="-128"/>
                <a:ea typeface="ＭＳ Ｐゴシック" panose="020B0600070205080204" pitchFamily="50" charset="-128"/>
              </a:rPr>
              <a:t>対象者はすべて</a:t>
            </a:r>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記入してください。</a:t>
            </a:r>
            <a:endParaRPr kumimoji="1" lang="en-US" altLang="ja-JP" sz="1000">
              <a:solidFill>
                <a:sysClr val="windowText" lastClr="000000"/>
              </a:solidFill>
              <a:latin typeface="ＭＳ Ｐゴシック" panose="020B0600070205080204" pitchFamily="50" charset="-128"/>
              <a:ea typeface="ＭＳ Ｐゴシック" panose="020B0600070205080204" pitchFamily="50" charset="-128"/>
            </a:endParaRPr>
          </a:p>
        </xdr:txBody>
      </xdr:sp>
      <xdr:sp macro="" textlink="">
        <xdr:nvSpPr>
          <xdr:cNvPr id="9" name="角丸四角形吹き出し 6">
            <a:extLst>
              <a:ext uri="{FF2B5EF4-FFF2-40B4-BE49-F238E27FC236}">
                <a16:creationId xmlns:a16="http://schemas.microsoft.com/office/drawing/2014/main" id="{A4071D81-62D6-8E17-C34A-B7456D4B934C}"/>
              </a:ext>
            </a:extLst>
          </xdr:cNvPr>
          <xdr:cNvSpPr/>
        </xdr:nvSpPr>
        <xdr:spPr>
          <a:xfrm>
            <a:off x="114300" y="5067300"/>
            <a:ext cx="2362200" cy="626165"/>
          </a:xfrm>
          <a:prstGeom prst="wedgeRoundRectCallout">
            <a:avLst>
              <a:gd name="adj1" fmla="val -24807"/>
              <a:gd name="adj2" fmla="val 79993"/>
              <a:gd name="adj3" fmla="val 16667"/>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育休を取得した者だけでなく</a:t>
            </a:r>
            <a:endParaRPr kumimoji="1" lang="en-US" altLang="ja-JP" sz="1000">
              <a:solidFill>
                <a:sysClr val="windowText" lastClr="000000"/>
              </a:solidFill>
              <a:latin typeface="ＭＳ Ｐゴシック" panose="020B0600070205080204" pitchFamily="50" charset="-128"/>
              <a:ea typeface="ＭＳ Ｐゴシック" panose="020B0600070205080204" pitchFamily="50" charset="-128"/>
            </a:endParaRPr>
          </a:p>
          <a:p>
            <a:pPr algn="l"/>
            <a:r>
              <a:rPr kumimoji="1" lang="ja-JP" altLang="en-US" sz="1000" b="1" u="sng">
                <a:solidFill>
                  <a:sysClr val="windowText" lastClr="000000"/>
                </a:solidFill>
                <a:latin typeface="ＭＳ Ｐゴシック" panose="020B0600070205080204" pitchFamily="50" charset="-128"/>
                <a:ea typeface="ＭＳ Ｐゴシック" panose="020B0600070205080204" pitchFamily="50" charset="-128"/>
              </a:rPr>
              <a:t>対象者をすべて</a:t>
            </a:r>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記入してください。</a:t>
            </a:r>
            <a:endParaRPr kumimoji="1" lang="en-US" altLang="ja-JP" sz="1000">
              <a:solidFill>
                <a:sysClr val="windowText" lastClr="000000"/>
              </a:solidFill>
              <a:latin typeface="ＭＳ Ｐゴシック" panose="020B0600070205080204" pitchFamily="50" charset="-128"/>
              <a:ea typeface="ＭＳ Ｐゴシック" panose="020B0600070205080204" pitchFamily="50" charset="-128"/>
            </a:endParaRPr>
          </a:p>
          <a:p>
            <a:pPr algn="l"/>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（右表参照）</a:t>
            </a:r>
            <a:endParaRPr kumimoji="1" lang="en-US" altLang="ja-JP" sz="1000">
              <a:solidFill>
                <a:sysClr val="windowText" lastClr="000000"/>
              </a:solidFill>
              <a:latin typeface="ＭＳ Ｐゴシック" panose="020B0600070205080204" pitchFamily="50" charset="-128"/>
              <a:ea typeface="ＭＳ Ｐゴシック" panose="020B0600070205080204" pitchFamily="50" charset="-128"/>
            </a:endParaRPr>
          </a:p>
        </xdr:txBody>
      </xdr:sp>
    </xdr:grpSp>
    <xdr:clientData fPrintsWithSheet="0"/>
  </xdr:twoCellAnchor>
  <xdr:twoCellAnchor editAs="oneCell">
    <xdr:from>
      <xdr:col>8</xdr:col>
      <xdr:colOff>28575</xdr:colOff>
      <xdr:row>9</xdr:row>
      <xdr:rowOff>57150</xdr:rowOff>
    </xdr:from>
    <xdr:to>
      <xdr:col>13</xdr:col>
      <xdr:colOff>504825</xdr:colOff>
      <xdr:row>22</xdr:row>
      <xdr:rowOff>190500</xdr:rowOff>
    </xdr:to>
    <xdr:sp macro="" textlink="">
      <xdr:nvSpPr>
        <xdr:cNvPr id="3" name="角丸四角形 1">
          <a:extLst>
            <a:ext uri="{FF2B5EF4-FFF2-40B4-BE49-F238E27FC236}">
              <a16:creationId xmlns:a16="http://schemas.microsoft.com/office/drawing/2014/main" id="{0812554E-482B-4CF9-814A-A8B72E03BA8A}"/>
            </a:ext>
          </a:extLst>
        </xdr:cNvPr>
        <xdr:cNvSpPr/>
      </xdr:nvSpPr>
      <xdr:spPr>
        <a:xfrm>
          <a:off x="7286625" y="2000250"/>
          <a:ext cx="3771900" cy="2838450"/>
        </a:xfrm>
        <a:prstGeom prst="roundRect">
          <a:avLst>
            <a:gd name="adj" fmla="val 5239"/>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nchorCtr="0"/>
        <a:lstStyle/>
        <a:p>
          <a:r>
            <a:rPr kumimoji="1" lang="ja-JP" altLang="en-US" sz="1100" b="1">
              <a:solidFill>
                <a:schemeClr val="dk1"/>
              </a:solidFill>
              <a:effectLst/>
              <a:latin typeface="ＭＳ ゴシック" panose="020B0609070205080204" pitchFamily="49" charset="-128"/>
              <a:ea typeface="ＭＳ ゴシック" panose="020B0609070205080204" pitchFamily="49" charset="-128"/>
              <a:cs typeface="Calibri Light" panose="020F0302020204030204" pitchFamily="34" charset="0"/>
            </a:rPr>
            <a:t>■次の方について、</a:t>
          </a:r>
          <a:r>
            <a:rPr kumimoji="1" lang="ja-JP" altLang="en-US" sz="1100" b="1" u="sng">
              <a:solidFill>
                <a:srgbClr val="FF0000"/>
              </a:solidFill>
              <a:effectLst/>
              <a:latin typeface="ＭＳ ゴシック" panose="020B0609070205080204" pitchFamily="49" charset="-128"/>
              <a:ea typeface="ＭＳ ゴシック" panose="020B0609070205080204" pitchFamily="49" charset="-128"/>
              <a:cs typeface="Calibri Light" panose="020F0302020204030204" pitchFamily="34" charset="0"/>
            </a:rPr>
            <a:t>正社員に限らず</a:t>
          </a:r>
          <a:r>
            <a:rPr kumimoji="1" lang="ja-JP" altLang="en-US" sz="1100" b="1">
              <a:solidFill>
                <a:schemeClr val="dk1"/>
              </a:solidFill>
              <a:effectLst/>
              <a:latin typeface="ＭＳ ゴシック" panose="020B0609070205080204" pitchFamily="49" charset="-128"/>
              <a:ea typeface="ＭＳ ゴシック" panose="020B0609070205080204" pitchFamily="49" charset="-128"/>
              <a:cs typeface="Calibri Light" panose="020F0302020204030204" pitchFamily="34" charset="0"/>
            </a:rPr>
            <a:t>すべて記載してください。また、延べ数で記載してください。</a:t>
          </a:r>
          <a:br>
            <a:rPr kumimoji="1" lang="en-US" altLang="ja-JP" sz="1100" b="1">
              <a:solidFill>
                <a:schemeClr val="dk1"/>
              </a:solidFill>
              <a:effectLst/>
              <a:latin typeface="ＭＳ ゴシック" panose="020B0609070205080204" pitchFamily="49" charset="-128"/>
              <a:ea typeface="ＭＳ ゴシック" panose="020B0609070205080204" pitchFamily="49" charset="-128"/>
              <a:cs typeface="Calibri Light" panose="020F0302020204030204" pitchFamily="34" charset="0"/>
            </a:rPr>
          </a:br>
          <a:r>
            <a:rPr kumimoji="1" lang="ja-JP" altLang="en-US" sz="1100" b="0">
              <a:solidFill>
                <a:schemeClr val="dk1"/>
              </a:solidFill>
              <a:effectLst/>
              <a:latin typeface="ＭＳ ゴシック" panose="020B0609070205080204" pitchFamily="49" charset="-128"/>
              <a:ea typeface="ＭＳ ゴシック" panose="020B0609070205080204" pitchFamily="49" charset="-128"/>
              <a:cs typeface="Calibri Light" panose="020F0302020204030204" pitchFamily="34" charset="0"/>
            </a:rPr>
            <a:t>（同一人物でも</a:t>
          </a:r>
          <a:r>
            <a:rPr kumimoji="1" lang="en-US" altLang="ja-JP" sz="1100" b="0">
              <a:solidFill>
                <a:schemeClr val="dk1"/>
              </a:solidFill>
              <a:effectLst/>
              <a:latin typeface="ＭＳ ゴシック" panose="020B0609070205080204" pitchFamily="49" charset="-128"/>
              <a:ea typeface="ＭＳ ゴシック" panose="020B0609070205080204" pitchFamily="49" charset="-128"/>
              <a:cs typeface="Calibri Light" panose="020F0302020204030204" pitchFamily="34" charset="0"/>
            </a:rPr>
            <a:t>2</a:t>
          </a:r>
          <a:r>
            <a:rPr kumimoji="1" lang="ja-JP" altLang="en-US" sz="1100" b="0">
              <a:solidFill>
                <a:schemeClr val="dk1"/>
              </a:solidFill>
              <a:effectLst/>
              <a:latin typeface="ＭＳ ゴシック" panose="020B0609070205080204" pitchFamily="49" charset="-128"/>
              <a:ea typeface="ＭＳ ゴシック" panose="020B0609070205080204" pitchFamily="49" charset="-128"/>
              <a:cs typeface="Calibri Light" panose="020F0302020204030204" pitchFamily="34" charset="0"/>
            </a:rPr>
            <a:t>回以上出産や取得があればそれぞれ記載）</a:t>
          </a:r>
          <a:endParaRPr kumimoji="1" lang="en-US" altLang="ja-JP" sz="1100" b="0">
            <a:solidFill>
              <a:schemeClr val="dk1"/>
            </a:solidFill>
            <a:effectLst/>
            <a:latin typeface="ＭＳ ゴシック" panose="020B0609070205080204" pitchFamily="49" charset="-128"/>
            <a:ea typeface="ＭＳ ゴシック" panose="020B0609070205080204" pitchFamily="49" charset="-128"/>
            <a:cs typeface="Calibri Light" panose="020F0302020204030204" pitchFamily="34" charset="0"/>
          </a:endParaRPr>
        </a:p>
        <a:p>
          <a:endParaRPr kumimoji="1" lang="en-US" altLang="ja-JP" sz="1100" b="1">
            <a:solidFill>
              <a:schemeClr val="dk1"/>
            </a:solidFill>
            <a:effectLst/>
            <a:latin typeface="ＭＳ ゴシック" panose="020B0609070205080204" pitchFamily="49" charset="-128"/>
            <a:ea typeface="ＭＳ ゴシック" panose="020B0609070205080204" pitchFamily="49" charset="-128"/>
            <a:cs typeface="Calibri Light" panose="020F0302020204030204" pitchFamily="34" charset="0"/>
          </a:endParaRPr>
        </a:p>
        <a:p>
          <a:r>
            <a:rPr kumimoji="1" lang="en-US" altLang="ja-JP" sz="1100" b="1">
              <a:solidFill>
                <a:schemeClr val="dk1"/>
              </a:solidFill>
              <a:effectLst/>
              <a:latin typeface="ＭＳ ゴシック" panose="020B0609070205080204" pitchFamily="49" charset="-128"/>
              <a:ea typeface="ＭＳ ゴシック" panose="020B0609070205080204" pitchFamily="49" charset="-128"/>
              <a:cs typeface="Calibri Light" panose="020F0302020204030204" pitchFamily="34" charset="0"/>
            </a:rPr>
            <a:t>(1)</a:t>
          </a:r>
          <a:r>
            <a:rPr kumimoji="1" lang="ja-JP" altLang="en-US" sz="1100" b="1">
              <a:solidFill>
                <a:schemeClr val="dk1"/>
              </a:solidFill>
              <a:effectLst/>
              <a:latin typeface="ＭＳ ゴシック" panose="020B0609070205080204" pitchFamily="49" charset="-128"/>
              <a:ea typeface="ＭＳ ゴシック" panose="020B0609070205080204" pitchFamily="49" charset="-128"/>
              <a:cs typeface="Calibri Light" panose="020F0302020204030204" pitchFamily="34" charset="0"/>
            </a:rPr>
            <a:t>対象</a:t>
          </a:r>
          <a:r>
            <a:rPr kumimoji="1" lang="en-US" altLang="ja-JP" sz="1100" b="1">
              <a:solidFill>
                <a:schemeClr val="dk1"/>
              </a:solidFill>
              <a:effectLst/>
              <a:latin typeface="ＭＳ ゴシック" panose="020B0609070205080204" pitchFamily="49" charset="-128"/>
              <a:ea typeface="ＭＳ ゴシック" panose="020B0609070205080204" pitchFamily="49" charset="-128"/>
              <a:cs typeface="Calibri Light" panose="020F0302020204030204" pitchFamily="34" charset="0"/>
            </a:rPr>
            <a:t>3</a:t>
          </a:r>
          <a:r>
            <a:rPr kumimoji="1" lang="ja-JP" altLang="en-US" sz="1100" b="1">
              <a:solidFill>
                <a:schemeClr val="dk1"/>
              </a:solidFill>
              <a:effectLst/>
              <a:latin typeface="ＭＳ ゴシック" panose="020B0609070205080204" pitchFamily="49" charset="-128"/>
              <a:ea typeface="ＭＳ ゴシック" panose="020B0609070205080204" pitchFamily="49" charset="-128"/>
              <a:cs typeface="Calibri Light" panose="020F0302020204030204" pitchFamily="34" charset="0"/>
            </a:rPr>
            <a:t>事業年度の間に、本人・配偶者が出産した者</a:t>
          </a:r>
          <a:endParaRPr kumimoji="1" lang="en-US" altLang="ja-JP" sz="1100" b="1">
            <a:solidFill>
              <a:schemeClr val="dk1"/>
            </a:solidFill>
            <a:effectLst/>
            <a:latin typeface="ＭＳ ゴシック" panose="020B0609070205080204" pitchFamily="49" charset="-128"/>
            <a:ea typeface="ＭＳ ゴシック" panose="020B0609070205080204" pitchFamily="49" charset="-128"/>
            <a:cs typeface="Calibri Light" panose="020F0302020204030204" pitchFamily="34" charset="0"/>
          </a:endParaRPr>
        </a:p>
        <a:p>
          <a:r>
            <a:rPr kumimoji="1" lang="ja-JP" altLang="en-US" sz="1100" baseline="0">
              <a:solidFill>
                <a:schemeClr val="dk1"/>
              </a:solidFill>
              <a:effectLst/>
              <a:latin typeface="ＭＳ ゴシック" panose="020B0609070205080204" pitchFamily="49" charset="-128"/>
              <a:ea typeface="ＭＳ ゴシック" panose="020B0609070205080204" pitchFamily="49" charset="-128"/>
              <a:cs typeface="Calibri Light" panose="020F0302020204030204" pitchFamily="34" charset="0"/>
            </a:rPr>
            <a:t>・</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Calibri Light" panose="020F0302020204030204" pitchFamily="34" charset="0"/>
            </a:rPr>
            <a:t>3</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Calibri Light" panose="020F0302020204030204" pitchFamily="34" charset="0"/>
            </a:rPr>
            <a:t>事業年度の間に出産日が含まれる者</a:t>
          </a:r>
          <a:endParaRPr kumimoji="1" lang="en-US" altLang="ja-JP" sz="1100">
            <a:solidFill>
              <a:schemeClr val="dk1"/>
            </a:solidFill>
            <a:effectLst/>
            <a:latin typeface="ＭＳ ゴシック" panose="020B0609070205080204" pitchFamily="49" charset="-128"/>
            <a:ea typeface="ＭＳ ゴシック" panose="020B0609070205080204" pitchFamily="49" charset="-128"/>
            <a:cs typeface="Calibri Light" panose="020F0302020204030204" pitchFamily="34" charset="0"/>
          </a:endParaRP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Calibri Light" panose="020F0302020204030204" pitchFamily="34" charset="0"/>
            </a:rPr>
            <a:t>・</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Calibri Light" panose="020F0302020204030204" pitchFamily="34" charset="0"/>
            </a:rPr>
            <a:t>育児休業を取得した</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Calibri Light" panose="020F0302020204030204" pitchFamily="34" charset="0"/>
            </a:rPr>
            <a:t>方</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Calibri Light" panose="020F0302020204030204" pitchFamily="34" charset="0"/>
            </a:rPr>
            <a:t>は取得（予定）期間を記載。</a:t>
          </a:r>
          <a:endParaRPr kumimoji="1" lang="en-US" altLang="ja-JP" sz="1100">
            <a:solidFill>
              <a:schemeClr val="dk1"/>
            </a:solidFill>
            <a:effectLst/>
            <a:latin typeface="ＭＳ ゴシック" panose="020B0609070205080204" pitchFamily="49" charset="-128"/>
            <a:ea typeface="ＭＳ ゴシック" panose="020B0609070205080204" pitchFamily="49" charset="-128"/>
            <a:cs typeface="Calibri Light" panose="020F0302020204030204" pitchFamily="34" charset="0"/>
          </a:endParaRPr>
        </a:p>
        <a:p>
          <a:endParaRPr kumimoji="1" lang="en-US" altLang="ja-JP" sz="1100">
            <a:solidFill>
              <a:schemeClr val="dk1"/>
            </a:solidFill>
            <a:effectLst/>
            <a:latin typeface="ＭＳ ゴシック" panose="020B0609070205080204" pitchFamily="49" charset="-128"/>
            <a:ea typeface="ＭＳ ゴシック" panose="020B0609070205080204" pitchFamily="49" charset="-128"/>
            <a:cs typeface="Calibri Light" panose="020F0302020204030204" pitchFamily="34" charset="0"/>
          </a:endParaRPr>
        </a:p>
        <a:p>
          <a:r>
            <a:rPr kumimoji="1" lang="en-US" altLang="ja-JP" sz="1100" b="1">
              <a:solidFill>
                <a:schemeClr val="dk1"/>
              </a:solidFill>
              <a:effectLst/>
              <a:latin typeface="ＭＳ ゴシック" panose="020B0609070205080204" pitchFamily="49" charset="-128"/>
              <a:ea typeface="ＭＳ ゴシック" panose="020B0609070205080204" pitchFamily="49" charset="-128"/>
              <a:cs typeface="Calibri Light" panose="020F0302020204030204" pitchFamily="34" charset="0"/>
            </a:rPr>
            <a:t>(2)</a:t>
          </a:r>
          <a:r>
            <a:rPr kumimoji="1" lang="ja-JP" altLang="en-US" sz="1100" b="1">
              <a:solidFill>
                <a:schemeClr val="dk1"/>
              </a:solidFill>
              <a:effectLst/>
              <a:latin typeface="ＭＳ ゴシック" panose="020B0609070205080204" pitchFamily="49" charset="-128"/>
              <a:ea typeface="ＭＳ ゴシック" panose="020B0609070205080204" pitchFamily="49" charset="-128"/>
              <a:cs typeface="Calibri Light" panose="020F0302020204030204" pitchFamily="34" charset="0"/>
            </a:rPr>
            <a:t>対象</a:t>
          </a:r>
          <a:r>
            <a:rPr kumimoji="1" lang="en-US" altLang="ja-JP" sz="1100" b="1">
              <a:solidFill>
                <a:schemeClr val="dk1"/>
              </a:solidFill>
              <a:effectLst/>
              <a:latin typeface="ＭＳ ゴシック" panose="020B0609070205080204" pitchFamily="49" charset="-128"/>
              <a:ea typeface="ＭＳ ゴシック" panose="020B0609070205080204" pitchFamily="49" charset="-128"/>
              <a:cs typeface="Calibri Light" panose="020F0302020204030204" pitchFamily="34" charset="0"/>
            </a:rPr>
            <a:t>3</a:t>
          </a:r>
          <a:r>
            <a:rPr kumimoji="1" lang="ja-JP" altLang="en-US" sz="1100" b="1">
              <a:solidFill>
                <a:schemeClr val="dk1"/>
              </a:solidFill>
              <a:effectLst/>
              <a:latin typeface="ＭＳ ゴシック" panose="020B0609070205080204" pitchFamily="49" charset="-128"/>
              <a:ea typeface="ＭＳ ゴシック" panose="020B0609070205080204" pitchFamily="49" charset="-128"/>
              <a:cs typeface="Calibri Light" panose="020F0302020204030204" pitchFamily="34" charset="0"/>
            </a:rPr>
            <a:t>事業年度の間に、育児休業を取得した者</a:t>
          </a:r>
          <a:endParaRPr kumimoji="1" lang="en-US" altLang="ja-JP" sz="1100" b="1">
            <a:solidFill>
              <a:schemeClr val="dk1"/>
            </a:solidFill>
            <a:effectLst/>
            <a:latin typeface="ＭＳ ゴシック" panose="020B0609070205080204" pitchFamily="49" charset="-128"/>
            <a:ea typeface="ＭＳ ゴシック" panose="020B0609070205080204" pitchFamily="49" charset="-128"/>
            <a:cs typeface="Calibri Light" panose="020F0302020204030204" pitchFamily="34" charset="0"/>
          </a:endParaRP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Calibri Light" panose="020F0302020204030204" pitchFamily="34" charset="0"/>
            </a:rPr>
            <a:t>・</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Calibri Light" panose="020F0302020204030204" pitchFamily="34" charset="0"/>
            </a:rPr>
            <a:t>3</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Calibri Light" panose="020F0302020204030204" pitchFamily="34" charset="0"/>
            </a:rPr>
            <a:t>事業年度の間に育児休業の取得日が含まれる者</a:t>
          </a:r>
          <a:endParaRPr kumimoji="1" lang="en-US" altLang="ja-JP" sz="1100">
            <a:solidFill>
              <a:schemeClr val="dk1"/>
            </a:solidFill>
            <a:effectLst/>
            <a:latin typeface="ＭＳ ゴシック" panose="020B0609070205080204" pitchFamily="49" charset="-128"/>
            <a:ea typeface="ＭＳ ゴシック" panose="020B0609070205080204" pitchFamily="49" charset="-128"/>
            <a:cs typeface="Calibri Light" panose="020F0302020204030204" pitchFamily="34" charset="0"/>
          </a:endParaRP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Calibri Light" panose="020F0302020204030204" pitchFamily="34" charset="0"/>
            </a:rPr>
            <a:t>・出産日が</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Calibri Light" panose="020F0302020204030204" pitchFamily="34" charset="0"/>
            </a:rPr>
            <a:t>3</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Calibri Light" panose="020F0302020204030204" pitchFamily="34" charset="0"/>
            </a:rPr>
            <a:t>事業年度の期間前でも、育児休業の取得日が一日でも</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Calibri Light" panose="020F0302020204030204" pitchFamily="34" charset="0"/>
            </a:rPr>
            <a:t>3</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Calibri Light" panose="020F0302020204030204" pitchFamily="34" charset="0"/>
            </a:rPr>
            <a:t>事業年度の間に含まれていれば記載。</a:t>
          </a:r>
          <a:endParaRPr kumimoji="1" lang="en-US" altLang="ja-JP" sz="1100">
            <a:solidFill>
              <a:schemeClr val="dk1"/>
            </a:solidFill>
            <a:effectLst/>
            <a:latin typeface="ＭＳ ゴシック" panose="020B0609070205080204" pitchFamily="49" charset="-128"/>
            <a:ea typeface="ＭＳ ゴシック" panose="020B0609070205080204" pitchFamily="49" charset="-128"/>
            <a:cs typeface="Calibri Light" panose="020F0302020204030204" pitchFamily="34" charset="0"/>
          </a:endParaRPr>
        </a:p>
      </xdr:txBody>
    </xdr:sp>
    <xdr:clientData fPrintsWithSheet="0"/>
  </xdr:twoCellAnchor>
  <xdr:twoCellAnchor editAs="oneCell">
    <xdr:from>
      <xdr:col>8</xdr:col>
      <xdr:colOff>28575</xdr:colOff>
      <xdr:row>24</xdr:row>
      <xdr:rowOff>9524</xdr:rowOff>
    </xdr:from>
    <xdr:to>
      <xdr:col>13</xdr:col>
      <xdr:colOff>485775</xdr:colOff>
      <xdr:row>35</xdr:row>
      <xdr:rowOff>57150</xdr:rowOff>
    </xdr:to>
    <xdr:sp macro="" textlink="">
      <xdr:nvSpPr>
        <xdr:cNvPr id="4" name="角丸四角形 1">
          <a:extLst>
            <a:ext uri="{FF2B5EF4-FFF2-40B4-BE49-F238E27FC236}">
              <a16:creationId xmlns:a16="http://schemas.microsoft.com/office/drawing/2014/main" id="{AD69CD81-38A4-4A29-8281-A31A3C63A5B7}"/>
            </a:ext>
          </a:extLst>
        </xdr:cNvPr>
        <xdr:cNvSpPr/>
      </xdr:nvSpPr>
      <xdr:spPr>
        <a:xfrm>
          <a:off x="7286625" y="5000624"/>
          <a:ext cx="3752850" cy="2305051"/>
        </a:xfrm>
        <a:prstGeom prst="roundRect">
          <a:avLst>
            <a:gd name="adj" fmla="val 5239"/>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nchorCtr="0"/>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rgbClr val="FF0000"/>
              </a:solidFill>
              <a:effectLst/>
              <a:uLnTx/>
              <a:uFillTx/>
              <a:latin typeface="ＭＳ ゴシック" panose="020B0609070205080204" pitchFamily="49" charset="-128"/>
              <a:ea typeface="ＭＳ ゴシック" panose="020B0609070205080204" pitchFamily="49" charset="-128"/>
              <a:cs typeface="Calibri Light" panose="020F0302020204030204" pitchFamily="34" charset="0"/>
            </a:rPr>
            <a:t>【</a:t>
          </a:r>
          <a:r>
            <a:rPr kumimoji="1" lang="ja-JP" altLang="en-US" sz="1100" b="0" i="0" u="none" strike="noStrike" kern="0" cap="none" spc="0" normalizeH="0" baseline="0" noProof="0">
              <a:ln>
                <a:noFill/>
              </a:ln>
              <a:solidFill>
                <a:srgbClr val="FF0000"/>
              </a:solidFill>
              <a:effectLst/>
              <a:uLnTx/>
              <a:uFillTx/>
              <a:latin typeface="ＭＳ ゴシック" panose="020B0609070205080204" pitchFamily="49" charset="-128"/>
              <a:ea typeface="ＭＳ ゴシック" panose="020B0609070205080204" pitchFamily="49" charset="-128"/>
              <a:cs typeface="Calibri Light" panose="020F0302020204030204" pitchFamily="34" charset="0"/>
            </a:rPr>
            <a:t>注意</a:t>
          </a:r>
          <a:r>
            <a:rPr kumimoji="1" lang="en-US" altLang="ja-JP" sz="1100" b="0" i="0" u="none" strike="noStrike" kern="0" cap="none" spc="0" normalizeH="0" baseline="0" noProof="0">
              <a:ln>
                <a:noFill/>
              </a:ln>
              <a:solidFill>
                <a:srgbClr val="FF0000"/>
              </a:solidFill>
              <a:effectLst/>
              <a:uLnTx/>
              <a:uFillTx/>
              <a:latin typeface="ＭＳ ゴシック" panose="020B0609070205080204" pitchFamily="49" charset="-128"/>
              <a:ea typeface="ＭＳ ゴシック" panose="020B0609070205080204" pitchFamily="49" charset="-128"/>
              <a:cs typeface="Calibri Light" panose="020F0302020204030204" pitchFamily="34" charset="0"/>
            </a:rPr>
            <a:t>】</a:t>
          </a:r>
          <a:r>
            <a:rPr kumimoji="1" lang="ja-JP" altLang="en-US" sz="1100" b="0" i="0" u="none" strike="noStrike" kern="0" cap="none" spc="0" normalizeH="0" baseline="0" noProof="0">
              <a:ln>
                <a:noFill/>
              </a:ln>
              <a:solidFill>
                <a:srgbClr val="FF0000"/>
              </a:solidFill>
              <a:effectLst/>
              <a:uLnTx/>
              <a:uFillTx/>
              <a:latin typeface="ＭＳ ゴシック" panose="020B0609070205080204" pitchFamily="49" charset="-128"/>
              <a:ea typeface="ＭＳ ゴシック" panose="020B0609070205080204" pitchFamily="49" charset="-128"/>
              <a:cs typeface="Calibri Light" panose="020F0302020204030204" pitchFamily="34" charset="0"/>
            </a:rPr>
            <a:t>「育児休暇」は対象外です。</a:t>
          </a:r>
          <a:endParaRPr kumimoji="1" lang="en-US" altLang="ja-JP" sz="1100" b="0" i="0" u="none" strike="noStrike" kern="0" cap="none" spc="0" normalizeH="0" baseline="0" noProof="0">
            <a:ln>
              <a:noFill/>
            </a:ln>
            <a:solidFill>
              <a:srgbClr val="FF0000"/>
            </a:solidFill>
            <a:effectLst/>
            <a:uLnTx/>
            <a:uFillTx/>
            <a:latin typeface="ＭＳ ゴシック" panose="020B0609070205080204" pitchFamily="49" charset="-128"/>
            <a:ea typeface="ＭＳ ゴシック" panose="020B0609070205080204" pitchFamily="49" charset="-128"/>
            <a:cs typeface="Calibri Light" panose="020F030202020403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100" b="0" i="0" u="none" strike="noStrike" kern="0" cap="none" spc="0" normalizeH="0" baseline="0" noProof="0">
            <a:ln>
              <a:noFill/>
            </a:ln>
            <a:solidFill>
              <a:srgbClr val="FF0000"/>
            </a:solidFill>
            <a:effectLst/>
            <a:uLnTx/>
            <a:uFillTx/>
            <a:latin typeface="ＭＳ ゴシック" panose="020B0609070205080204" pitchFamily="49" charset="-128"/>
            <a:ea typeface="ＭＳ ゴシック" panose="020B0609070205080204" pitchFamily="49" charset="-128"/>
            <a:cs typeface="Calibri Light" panose="020F030202020403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rgbClr val="FF0000"/>
              </a:solidFill>
              <a:effectLst/>
              <a:uLnTx/>
              <a:uFillTx/>
              <a:latin typeface="ＭＳ ゴシック" panose="020B0609070205080204" pitchFamily="49" charset="-128"/>
              <a:ea typeface="ＭＳ ゴシック" panose="020B0609070205080204" pitchFamily="49" charset="-128"/>
              <a:cs typeface="Calibri Light" panose="020F0302020204030204" pitchFamily="34" charset="0"/>
            </a:rPr>
            <a:t>「育児休業」</a:t>
          </a:r>
          <a:r>
            <a:rPr kumimoji="1" lang="en-US" altLang="ja-JP" sz="1100" b="0" i="0" u="none" strike="noStrike" kern="0" cap="none" spc="0" normalizeH="0" baseline="0" noProof="0">
              <a:ln>
                <a:noFill/>
              </a:ln>
              <a:solidFill>
                <a:srgbClr val="FF0000"/>
              </a:solidFill>
              <a:effectLst/>
              <a:uLnTx/>
              <a:uFillTx/>
              <a:latin typeface="ＭＳ ゴシック" panose="020B0609070205080204" pitchFamily="49" charset="-128"/>
              <a:ea typeface="ＭＳ ゴシック" panose="020B0609070205080204" pitchFamily="49" charset="-128"/>
              <a:cs typeface="Calibri Light" panose="020F0302020204030204" pitchFamily="34" charset="0"/>
            </a:rPr>
            <a:t>…</a:t>
          </a:r>
          <a:r>
            <a:rPr kumimoji="1" lang="ja-JP" altLang="en-US" sz="1100" b="0" i="0" u="none" strike="noStrike" kern="0" cap="none" spc="0" normalizeH="0" baseline="0" noProof="0">
              <a:ln>
                <a:noFill/>
              </a:ln>
              <a:solidFill>
                <a:srgbClr val="FF0000"/>
              </a:solidFill>
              <a:effectLst/>
              <a:uLnTx/>
              <a:uFillTx/>
              <a:latin typeface="ＭＳ ゴシック" panose="020B0609070205080204" pitchFamily="49" charset="-128"/>
              <a:ea typeface="ＭＳ ゴシック" panose="020B0609070205080204" pitchFamily="49" charset="-128"/>
              <a:cs typeface="Calibri Light" panose="020F0302020204030204" pitchFamily="34" charset="0"/>
            </a:rPr>
            <a:t>育児・介護休業法に基づき整備が義務化された、１歳までの子どもを育てる男女を対象とした休業制度</a:t>
          </a:r>
          <a:endParaRPr kumimoji="1" lang="en-US" altLang="ja-JP" sz="1100" b="0" i="0" u="none" strike="noStrike" kern="0" cap="none" spc="0" normalizeH="0" baseline="0" noProof="0">
            <a:ln>
              <a:noFill/>
            </a:ln>
            <a:solidFill>
              <a:srgbClr val="FF0000"/>
            </a:solidFill>
            <a:effectLst/>
            <a:uLnTx/>
            <a:uFillTx/>
            <a:latin typeface="ＭＳ ゴシック" panose="020B0609070205080204" pitchFamily="49" charset="-128"/>
            <a:ea typeface="ＭＳ ゴシック" panose="020B0609070205080204" pitchFamily="49" charset="-128"/>
            <a:cs typeface="Calibri Light" panose="020F030202020403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rgbClr val="FF0000"/>
              </a:solidFill>
              <a:effectLst/>
              <a:uLnTx/>
              <a:uFillTx/>
              <a:latin typeface="ＭＳ ゴシック" panose="020B0609070205080204" pitchFamily="49" charset="-128"/>
              <a:ea typeface="ＭＳ ゴシック" panose="020B0609070205080204" pitchFamily="49" charset="-128"/>
              <a:cs typeface="Calibri Light" panose="020F0302020204030204" pitchFamily="34" charset="0"/>
            </a:rPr>
            <a:t>（雇用保険の育児休業給付の利用が可能）</a:t>
          </a:r>
          <a:endParaRPr kumimoji="1" lang="en-US" altLang="ja-JP" sz="1100" b="0" i="0" u="none" strike="noStrike" kern="0" cap="none" spc="0" normalizeH="0" baseline="0" noProof="0">
            <a:ln>
              <a:noFill/>
            </a:ln>
            <a:solidFill>
              <a:srgbClr val="FF0000"/>
            </a:solidFill>
            <a:effectLst/>
            <a:uLnTx/>
            <a:uFillTx/>
            <a:latin typeface="ＭＳ ゴシック" panose="020B0609070205080204" pitchFamily="49" charset="-128"/>
            <a:ea typeface="ＭＳ ゴシック" panose="020B0609070205080204" pitchFamily="49" charset="-128"/>
            <a:cs typeface="Calibri Light" panose="020F030202020403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100" b="0" i="0" u="none" strike="noStrike" kern="0" cap="none" spc="0" normalizeH="0" baseline="0" noProof="0">
            <a:ln>
              <a:noFill/>
            </a:ln>
            <a:solidFill>
              <a:srgbClr val="FF0000"/>
            </a:solidFill>
            <a:effectLst/>
            <a:uLnTx/>
            <a:uFillTx/>
            <a:latin typeface="ＭＳ ゴシック" panose="020B0609070205080204" pitchFamily="49" charset="-128"/>
            <a:ea typeface="ＭＳ ゴシック" panose="020B0609070205080204" pitchFamily="49" charset="-128"/>
            <a:cs typeface="Calibri Light" panose="020F030202020403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rgbClr val="FF0000"/>
              </a:solidFill>
              <a:effectLst/>
              <a:uLnTx/>
              <a:uFillTx/>
              <a:latin typeface="ＭＳ ゴシック" panose="020B0609070205080204" pitchFamily="49" charset="-128"/>
              <a:ea typeface="ＭＳ ゴシック" panose="020B0609070205080204" pitchFamily="49" charset="-128"/>
              <a:cs typeface="Calibri Light" panose="020F0302020204030204" pitchFamily="34" charset="0"/>
            </a:rPr>
            <a:t>「育児休暇」</a:t>
          </a:r>
          <a:r>
            <a:rPr kumimoji="1" lang="en-US" altLang="ja-JP" sz="1100" b="0" i="0" u="none" strike="noStrike" kern="0" cap="none" spc="0" normalizeH="0" baseline="0" noProof="0">
              <a:ln>
                <a:noFill/>
              </a:ln>
              <a:solidFill>
                <a:srgbClr val="FF0000"/>
              </a:solidFill>
              <a:effectLst/>
              <a:uLnTx/>
              <a:uFillTx/>
              <a:latin typeface="ＭＳ ゴシック" panose="020B0609070205080204" pitchFamily="49" charset="-128"/>
              <a:ea typeface="ＭＳ ゴシック" panose="020B0609070205080204" pitchFamily="49" charset="-128"/>
              <a:cs typeface="Calibri Light" panose="020F0302020204030204" pitchFamily="34" charset="0"/>
            </a:rPr>
            <a:t>…</a:t>
          </a:r>
          <a:r>
            <a:rPr kumimoji="1" lang="ja-JP" altLang="en-US" sz="1100" b="0" i="0" u="none" strike="noStrike" kern="0" cap="none" spc="0" normalizeH="0" baseline="0" noProof="0">
              <a:ln>
                <a:noFill/>
              </a:ln>
              <a:solidFill>
                <a:srgbClr val="FF0000"/>
              </a:solidFill>
              <a:effectLst/>
              <a:uLnTx/>
              <a:uFillTx/>
              <a:latin typeface="ＭＳ ゴシック" panose="020B0609070205080204" pitchFamily="49" charset="-128"/>
              <a:ea typeface="ＭＳ ゴシック" panose="020B0609070205080204" pitchFamily="49" charset="-128"/>
              <a:cs typeface="Calibri Light" panose="020F0302020204030204" pitchFamily="34" charset="0"/>
            </a:rPr>
            <a:t>企業が任意で導入する独自の休暇制度</a:t>
          </a:r>
          <a:endParaRPr kumimoji="1" lang="en-US" altLang="ja-JP" sz="1100" b="0" i="0" u="none" strike="noStrike" kern="0" cap="none" spc="0" normalizeH="0" baseline="0" noProof="0">
            <a:ln>
              <a:noFill/>
            </a:ln>
            <a:solidFill>
              <a:srgbClr val="FF0000"/>
            </a:solidFill>
            <a:effectLst/>
            <a:uLnTx/>
            <a:uFillTx/>
            <a:latin typeface="ＭＳ ゴシック" panose="020B0609070205080204" pitchFamily="49" charset="-128"/>
            <a:ea typeface="ＭＳ ゴシック" panose="020B0609070205080204" pitchFamily="49" charset="-128"/>
            <a:cs typeface="Calibri Light" panose="020F030202020403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rgbClr val="FF0000"/>
              </a:solidFill>
              <a:effectLst/>
              <a:uLnTx/>
              <a:uFillTx/>
              <a:latin typeface="ＭＳ ゴシック" panose="020B0609070205080204" pitchFamily="49" charset="-128"/>
              <a:ea typeface="ＭＳ ゴシック" panose="020B0609070205080204" pitchFamily="49" charset="-128"/>
              <a:cs typeface="Calibri Light" panose="020F0302020204030204" pitchFamily="34" charset="0"/>
            </a:rPr>
            <a:t>（雇用保険の育児休業給付対象外）</a:t>
          </a:r>
          <a:endParaRPr kumimoji="0" lang="ja-JP" altLang="ja-JP" sz="1100" b="0" i="0" u="none" strike="noStrike" kern="0" cap="none" spc="0" normalizeH="0" baseline="0" noProof="0">
            <a:ln>
              <a:noFill/>
            </a:ln>
            <a:solidFill>
              <a:srgbClr val="FF0000"/>
            </a:solidFill>
            <a:effectLst/>
            <a:uLnTx/>
            <a:uFillTx/>
            <a:latin typeface="ＭＳ ゴシック" panose="020B0609070205080204" pitchFamily="49" charset="-128"/>
            <a:ea typeface="ＭＳ ゴシック" panose="020B0609070205080204" pitchFamily="49" charset="-128"/>
            <a:cs typeface="Calibri Light" panose="020F0302020204030204" pitchFamily="34" charset="0"/>
          </a:endParaRPr>
        </a:p>
      </xdr:txBody>
    </xdr:sp>
    <xdr:clientData fPrintsWithSheet="0"/>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printerSettings/printerSettings10.bin" Type="http://schemas.openxmlformats.org/officeDocument/2006/relationships/printerSettings"/><Relationship Id="rId10" Target="../ctrlProps/ctrlProp7.xml" Type="http://schemas.openxmlformats.org/officeDocument/2006/relationships/ctrlProp"/><Relationship Id="rId11" Target="../ctrlProps/ctrlProp8.xml" Type="http://schemas.openxmlformats.org/officeDocument/2006/relationships/ctrlProp"/><Relationship Id="rId12" Target="../ctrlProps/ctrlProp9.xml" Type="http://schemas.openxmlformats.org/officeDocument/2006/relationships/ctrlProp"/><Relationship Id="rId13" Target="../ctrlProps/ctrlProp10.xml" Type="http://schemas.openxmlformats.org/officeDocument/2006/relationships/ctrlProp"/><Relationship Id="rId14" Target="../ctrlProps/ctrlProp11.xml" Type="http://schemas.openxmlformats.org/officeDocument/2006/relationships/ctrlProp"/><Relationship Id="rId15" Target="../ctrlProps/ctrlProp12.xml" Type="http://schemas.openxmlformats.org/officeDocument/2006/relationships/ctrlProp"/><Relationship Id="rId16" Target="../ctrlProps/ctrlProp13.xml" Type="http://schemas.openxmlformats.org/officeDocument/2006/relationships/ctrlProp"/><Relationship Id="rId17" Target="../ctrlProps/ctrlProp14.xml" Type="http://schemas.openxmlformats.org/officeDocument/2006/relationships/ctrlProp"/><Relationship Id="rId18" Target="../ctrlProps/ctrlProp15.xml" Type="http://schemas.openxmlformats.org/officeDocument/2006/relationships/ctrlProp"/><Relationship Id="rId19" Target="../ctrlProps/ctrlProp16.xml" Type="http://schemas.openxmlformats.org/officeDocument/2006/relationships/ctrlProp"/><Relationship Id="rId2" Target="../drawings/drawing10.xml" Type="http://schemas.openxmlformats.org/officeDocument/2006/relationships/drawing"/><Relationship Id="rId3" Target="../drawings/vmlDrawing1.vml" Type="http://schemas.openxmlformats.org/officeDocument/2006/relationships/vmlDrawing"/><Relationship Id="rId4" Target="../ctrlProps/ctrlProp1.xml" Type="http://schemas.openxmlformats.org/officeDocument/2006/relationships/ctrlProp"/><Relationship Id="rId5" Target="../ctrlProps/ctrlProp2.xml" Type="http://schemas.openxmlformats.org/officeDocument/2006/relationships/ctrlProp"/><Relationship Id="rId6" Target="../ctrlProps/ctrlProp3.xml" Type="http://schemas.openxmlformats.org/officeDocument/2006/relationships/ctrlProp"/><Relationship Id="rId7" Target="../ctrlProps/ctrlProp4.xml" Type="http://schemas.openxmlformats.org/officeDocument/2006/relationships/ctrlProp"/><Relationship Id="rId8" Target="../ctrlProps/ctrlProp5.xml" Type="http://schemas.openxmlformats.org/officeDocument/2006/relationships/ctrlProp"/><Relationship Id="rId9" Target="../ctrlProps/ctrlProp6.xml" Type="http://schemas.openxmlformats.org/officeDocument/2006/relationships/ctrlProp"/></Relationships>
</file>

<file path=xl/worksheets/_rels/sheet11.xml.rels><?xml version="1.0" encoding="UTF-8" standalone="yes"?><Relationships xmlns="http://schemas.openxmlformats.org/package/2006/relationships"><Relationship Id="rId1" Target="../printerSettings/printerSettings11.bin" Type="http://schemas.openxmlformats.org/officeDocument/2006/relationships/printerSettings"/><Relationship Id="rId2" Target="../drawings/drawing11.xml" Type="http://schemas.openxmlformats.org/officeDocument/2006/relationships/drawing"/></Relationships>
</file>

<file path=xl/worksheets/_rels/sheet12.xml.rels><?xml version="1.0" encoding="UTF-8" standalone="yes"?><Relationships xmlns="http://schemas.openxmlformats.org/package/2006/relationships"><Relationship Id="rId1" Target="../printerSettings/printerSettings12.bin" Type="http://schemas.openxmlformats.org/officeDocument/2006/relationships/printerSettings"/><Relationship Id="rId2" Target="../drawings/drawing12.xml" Type="http://schemas.openxmlformats.org/officeDocument/2006/relationships/drawing"/><Relationship Id="rId3" Target="../drawings/vmlDrawing2.vml" Type="http://schemas.openxmlformats.org/officeDocument/2006/relationships/vmlDrawing"/><Relationship Id="rId4" Target="../ctrlProps/ctrlProp17.xml" Type="http://schemas.openxmlformats.org/officeDocument/2006/relationships/ctrlProp"/></Relationships>
</file>

<file path=xl/worksheets/_rels/sheet13.xml.rels><?xml version="1.0" encoding="UTF-8" standalone="yes"?><Relationships xmlns="http://schemas.openxmlformats.org/package/2006/relationships"><Relationship Id="rId1" Target="https://www.mhlw.go.jp/stf/seisakunitsuite/bunya/0000100266.html" TargetMode="External" Type="http://schemas.openxmlformats.org/officeDocument/2006/relationships/hyperlink"/><Relationship Id="rId2" Target="https://www.mhlw.go.jp/stf/seisakunitsuite/bunya/0000100266.html" TargetMode="External" Type="http://schemas.openxmlformats.org/officeDocument/2006/relationships/hyperlink"/><Relationship Id="rId3" Target="https://wakamono-koyou-sokushin.mhlw.go.jp/search/service/top.action"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printerSettings/printerSettings14.bin" Type="http://schemas.openxmlformats.org/officeDocument/2006/relationships/printerSettings"/></Relationships>
</file>

<file path=xl/worksheets/_rels/sheet2.xml.rels><?xml version="1.0" encoding="UTF-8" standalone="yes"?><Relationships xmlns="http://schemas.openxmlformats.org/package/2006/relationships"><Relationship Id="rId1" Target="https://www.mhlw.go.jp/stf/seisakunitsuite/bunya/0000100266.html" TargetMode="External" Type="http://schemas.openxmlformats.org/officeDocument/2006/relationships/hyperlink"/><Relationship Id="rId2" Target="https://jsite.mhlw.go.jp/niigata-hellowork/youthyell_001.html" TargetMode="External" Type="http://schemas.openxmlformats.org/officeDocument/2006/relationships/hyperlink"/><Relationship Id="rId3" Target="../printerSettings/printerSettings2.bin" Type="http://schemas.openxmlformats.org/officeDocument/2006/relationships/printerSettings"/><Relationship Id="rId4" Target="../drawings/drawing2.xml" Type="http://schemas.openxmlformats.org/officeDocument/2006/relationships/drawing"/></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 Id="rId2" Target="../drawings/drawing4.xml" Type="http://schemas.openxmlformats.org/officeDocument/2006/relationships/drawing"/></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 Id="rId2" Target="../drawings/drawing5.xml" Type="http://schemas.openxmlformats.org/officeDocument/2006/relationships/drawing"/></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 Id="rId2" Target="../drawings/drawing6.xml" Type="http://schemas.openxmlformats.org/officeDocument/2006/relationships/drawing"/></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 Id="rId2" Target="../drawings/drawing7.xml" Type="http://schemas.openxmlformats.org/officeDocument/2006/relationships/drawing"/></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 Id="rId2" Target="../drawings/drawing8.xml" Type="http://schemas.openxmlformats.org/officeDocument/2006/relationships/drawing"/></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 Id="rId2" Target="../drawings/drawing9.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pageSetUpPr fitToPage="1"/>
  </sheetPr>
  <dimension ref="A1:O38"/>
  <sheetViews>
    <sheetView showGridLines="0" showRowColHeaders="0" tabSelected="1" workbookViewId="0">
      <selection activeCell="D6" sqref="D6:F6"/>
    </sheetView>
  </sheetViews>
  <sheetFormatPr defaultColWidth="9" defaultRowHeight="18.75"/>
  <cols>
    <col min="1" max="1" width="3.875" style="61" customWidth="1"/>
    <col min="2" max="2" width="3.625" style="61" customWidth="1"/>
    <col min="3" max="3" width="23.25" style="61" customWidth="1"/>
    <col min="4" max="4" width="13.875" style="61" customWidth="1"/>
    <col min="5" max="5" width="4.25" style="61" customWidth="1"/>
    <col min="6" max="6" width="13.875" style="61" customWidth="1"/>
    <col min="7" max="8" width="4.375" style="61" customWidth="1"/>
    <col min="9" max="9" width="11.5" style="61" bestFit="1" customWidth="1"/>
    <col min="10" max="10" width="9" style="61"/>
    <col min="11" max="12" width="9" style="61" hidden="1" customWidth="1"/>
    <col min="13" max="13" width="27.5" style="61" hidden="1" customWidth="1"/>
    <col min="14" max="15" width="7" style="61" hidden="1" customWidth="1"/>
    <col min="16" max="16384" width="9" style="61"/>
  </cols>
  <sheetData>
    <row r="1" spans="1:15" s="64" customFormat="1" ht="34.5" customHeight="1">
      <c r="A1" s="124" t="s">
        <v>0</v>
      </c>
      <c r="K1" t="s">
        <v>1</v>
      </c>
      <c r="L1" t="s">
        <v>2</v>
      </c>
      <c r="M1" t="s">
        <v>3</v>
      </c>
      <c r="N1" t="s">
        <v>573</v>
      </c>
      <c r="O1" t="s">
        <v>612</v>
      </c>
    </row>
    <row r="2" spans="1:15">
      <c r="A2" s="125" t="s">
        <v>4</v>
      </c>
      <c r="K2" t="s">
        <v>5</v>
      </c>
      <c r="L2" t="s">
        <v>6</v>
      </c>
      <c r="M2" t="s">
        <v>7</v>
      </c>
      <c r="N2" t="s">
        <v>574</v>
      </c>
      <c r="O2" t="s">
        <v>613</v>
      </c>
    </row>
    <row r="3" spans="1:15">
      <c r="A3" s="125" t="s">
        <v>8</v>
      </c>
      <c r="K3" t="s">
        <v>9</v>
      </c>
      <c r="L3"/>
      <c r="M3"/>
      <c r="N3"/>
    </row>
    <row r="4" spans="1:15">
      <c r="K4"/>
      <c r="L4"/>
      <c r="M4"/>
      <c r="N4"/>
    </row>
    <row r="5" spans="1:15">
      <c r="B5" s="60">
        <v>1</v>
      </c>
      <c r="C5" s="60" t="s">
        <v>10</v>
      </c>
    </row>
    <row r="6" spans="1:15" ht="26.25" customHeight="1">
      <c r="B6" s="482" t="s">
        <v>11</v>
      </c>
      <c r="C6" s="483"/>
      <c r="D6" s="472" t="s">
        <v>817</v>
      </c>
      <c r="E6" s="473"/>
      <c r="F6" s="473"/>
      <c r="G6" s="66" t="s">
        <v>12</v>
      </c>
    </row>
    <row r="7" spans="1:15" ht="26.25" customHeight="1">
      <c r="B7" s="484"/>
      <c r="C7" s="485"/>
      <c r="D7" s="480"/>
      <c r="E7" s="481"/>
      <c r="F7" s="481"/>
      <c r="H7" s="65"/>
    </row>
    <row r="9" spans="1:15">
      <c r="B9" s="60">
        <v>2</v>
      </c>
      <c r="C9" s="60" t="s">
        <v>13</v>
      </c>
    </row>
    <row r="10" spans="1:15" ht="41.25" customHeight="1">
      <c r="B10" s="474" t="s">
        <v>14</v>
      </c>
      <c r="C10" s="475"/>
      <c r="D10" s="101"/>
      <c r="E10" s="66" t="s">
        <v>12</v>
      </c>
      <c r="F10" s="65" t="str">
        <f>IF(nendojime&gt;sinseibi,"ERROR:直近事業年度末日より後の日付を入力して下さい。","")</f>
        <v/>
      </c>
    </row>
    <row r="12" spans="1:15">
      <c r="B12" s="60">
        <v>3</v>
      </c>
      <c r="C12" s="60" t="s">
        <v>15</v>
      </c>
    </row>
    <row r="13" spans="1:15">
      <c r="C13" s="76" t="s">
        <v>16</v>
      </c>
      <c r="D13" s="61" t="s">
        <v>17</v>
      </c>
    </row>
    <row r="14" spans="1:15">
      <c r="B14" s="62"/>
      <c r="C14" s="62"/>
      <c r="D14" s="61" t="s">
        <v>18</v>
      </c>
    </row>
    <row r="15" spans="1:15" ht="41.25" customHeight="1">
      <c r="B15" s="474" t="s">
        <v>19</v>
      </c>
      <c r="C15" s="475"/>
      <c r="D15" s="101"/>
      <c r="E15" s="66" t="s">
        <v>12</v>
      </c>
      <c r="F15" s="65" t="str">
        <f>IF(D15&gt;sinseibi,"ERROR:申請日より前の日付を入力して下さい。","")</f>
        <v/>
      </c>
    </row>
    <row r="17" spans="2:8">
      <c r="B17" s="60">
        <v>4</v>
      </c>
      <c r="C17" s="60" t="s">
        <v>20</v>
      </c>
    </row>
    <row r="18" spans="2:8">
      <c r="C18" s="61" t="s">
        <v>21</v>
      </c>
    </row>
    <row r="19" spans="2:8" ht="41.25" customHeight="1">
      <c r="B19" s="474" t="s">
        <v>22</v>
      </c>
      <c r="C19" s="475"/>
      <c r="D19" s="101"/>
      <c r="E19" s="66" t="s">
        <v>12</v>
      </c>
      <c r="F19" s="65" t="str">
        <f>IF(AND(simebi&gt;=nendojime,simebi&lt;EDATE(nendojime,1)),"","ERROR:３の日付直後の賃金締日を入力して下さい。")</f>
        <v/>
      </c>
    </row>
    <row r="21" spans="2:8">
      <c r="B21" s="60">
        <v>5</v>
      </c>
      <c r="C21" s="60" t="s">
        <v>23</v>
      </c>
    </row>
    <row r="22" spans="2:8" ht="38.25" customHeight="1">
      <c r="B22" s="476" t="s">
        <v>24</v>
      </c>
      <c r="C22" s="477"/>
      <c r="D22" s="169" t="str">
        <f>IF($D$15="",day_kari,$D$15+1)</f>
        <v>　　年　 　 月　  　日</v>
      </c>
      <c r="E22" s="63" t="s">
        <v>25</v>
      </c>
      <c r="F22" s="170" t="str">
        <f>IF($D$15="",day_kari,IF(nendojime=simebi,EDATE(nendojime,1),EDATE(nendojime,3)))</f>
        <v>　　年　 　 月　  　日</v>
      </c>
    </row>
    <row r="23" spans="2:8" ht="27.75" customHeight="1">
      <c r="B23" s="478" t="s">
        <v>26</v>
      </c>
      <c r="C23" s="479"/>
      <c r="D23" s="105"/>
      <c r="E23" s="106"/>
      <c r="F23" s="107"/>
    </row>
    <row r="24" spans="2:8" ht="38.25" customHeight="1">
      <c r="B24" s="102"/>
      <c r="C24" s="103" t="s">
        <v>27</v>
      </c>
      <c r="D24" s="169" t="str">
        <f>IF($D$15="",day_kari,EDATE(D22,-12))</f>
        <v>　　年　 　 月　  　日</v>
      </c>
      <c r="E24" s="171" t="s">
        <v>25</v>
      </c>
      <c r="F24" s="170" t="str">
        <f>IF($D$15="",day_kari,$D$15)</f>
        <v>　　年　 　 月　  　日</v>
      </c>
    </row>
    <row r="25" spans="2:8" ht="38.25" customHeight="1">
      <c r="B25" s="102"/>
      <c r="C25" s="103" t="s">
        <v>28</v>
      </c>
      <c r="D25" s="169" t="str">
        <f>IF($D$15="",day_kari,EDATE(D22,-36))</f>
        <v>　　年　 　 月　  　日</v>
      </c>
      <c r="E25" s="171" t="s">
        <v>25</v>
      </c>
      <c r="F25" s="170" t="str">
        <f>IF($D$15="",day_kari,$D$15)</f>
        <v>　　年　 　 月　  　日</v>
      </c>
    </row>
    <row r="26" spans="2:8" ht="38.25" customHeight="1">
      <c r="B26" s="104"/>
      <c r="C26" s="103" t="s">
        <v>29</v>
      </c>
      <c r="D26" s="169" t="str">
        <f>IF(simebi="",day_kari,EDATE(F26,-12)+1)</f>
        <v>　　年　 　 月　  　日</v>
      </c>
      <c r="E26" s="171" t="s">
        <v>25</v>
      </c>
      <c r="F26" s="170" t="str">
        <f>IF(simebi="",day_kari,simebi)</f>
        <v>　　年　 　 月　  　日</v>
      </c>
    </row>
    <row r="28" spans="2:8">
      <c r="B28" s="60">
        <v>6</v>
      </c>
      <c r="C28" s="60" t="s">
        <v>30</v>
      </c>
    </row>
    <row r="29" spans="2:8">
      <c r="C29" s="61" t="s">
        <v>31</v>
      </c>
    </row>
    <row r="30" spans="2:8" ht="29.25" customHeight="1">
      <c r="B30" s="471" t="s">
        <v>27</v>
      </c>
      <c r="C30" s="471"/>
      <c r="D30" s="169" t="str">
        <f>nendo1_1</f>
        <v>　　年　 　 月　  　日</v>
      </c>
      <c r="E30" s="63" t="s">
        <v>25</v>
      </c>
      <c r="F30" s="170" t="str">
        <f>nendo1_2</f>
        <v>　　年　 　 月　  　日</v>
      </c>
      <c r="G30" s="100"/>
      <c r="H30" s="65" t="str">
        <f>IF(COUNTA($G$30:$G$31)=2,"ERROR:どちらかひとつを選択してください","")</f>
        <v/>
      </c>
    </row>
    <row r="31" spans="2:8" ht="29.25" customHeight="1">
      <c r="B31" s="471" t="s">
        <v>29</v>
      </c>
      <c r="C31" s="471"/>
      <c r="D31" s="169" t="str">
        <f>simebi_1</f>
        <v>　　年　 　 月　  　日</v>
      </c>
      <c r="E31" s="63" t="s">
        <v>25</v>
      </c>
      <c r="F31" s="170" t="str">
        <f>simebi_2</f>
        <v>　　年　 　 月　  　日</v>
      </c>
      <c r="G31" s="100"/>
      <c r="H31" s="65"/>
    </row>
    <row r="32" spans="2:8" hidden="1">
      <c r="D32" s="75" t="str">
        <f>IF($G$30&lt;&gt;"",D30,D31)</f>
        <v>　　年　 　 月　  　日</v>
      </c>
      <c r="F32" s="75" t="str">
        <f>IF($G$30&lt;&gt;"",F30,F31)</f>
        <v>　　年　 　 月　  　日</v>
      </c>
    </row>
    <row r="34" spans="2:8">
      <c r="B34" s="60">
        <v>7</v>
      </c>
      <c r="C34" s="60" t="s">
        <v>577</v>
      </c>
    </row>
    <row r="35" spans="2:8">
      <c r="C35" s="61" t="s">
        <v>31</v>
      </c>
    </row>
    <row r="36" spans="2:8" ht="29.25" customHeight="1">
      <c r="B36" s="471" t="s">
        <v>27</v>
      </c>
      <c r="C36" s="471"/>
      <c r="D36" s="169" t="str">
        <f>nendo1_1</f>
        <v>　　年　 　 月　  　日</v>
      </c>
      <c r="E36" s="63" t="s">
        <v>25</v>
      </c>
      <c r="F36" s="170" t="str">
        <f>nendo1_2</f>
        <v>　　年　 　 月　  　日</v>
      </c>
      <c r="G36" s="100"/>
      <c r="H36" s="65" t="str">
        <f>IF(COUNTA($G$30:$G$31)=2,"ERROR:どちらかひとつを選択してください","")</f>
        <v/>
      </c>
    </row>
    <row r="37" spans="2:8" ht="29.25" customHeight="1">
      <c r="B37" s="471" t="s">
        <v>29</v>
      </c>
      <c r="C37" s="471"/>
      <c r="D37" s="169" t="str">
        <f>simebi_1</f>
        <v>　　年　 　 月　  　日</v>
      </c>
      <c r="E37" s="63" t="s">
        <v>25</v>
      </c>
      <c r="F37" s="170" t="str">
        <f>simebi_2</f>
        <v>　　年　 　 月　  　日</v>
      </c>
      <c r="G37" s="100"/>
      <c r="H37" s="65"/>
    </row>
    <row r="38" spans="2:8" hidden="1">
      <c r="D38" s="75" t="str">
        <f>IF($G$36&lt;&gt;"",D36,D37)</f>
        <v>　　年　 　 月　  　日</v>
      </c>
      <c r="F38" s="75" t="str">
        <f>IF($G$36&lt;&gt;"",F36,F37)</f>
        <v>　　年　 　 月　  　日</v>
      </c>
    </row>
  </sheetData>
  <sheetProtection sheet="1" selectLockedCells="1"/>
  <mergeCells count="12">
    <mergeCell ref="B36:C36"/>
    <mergeCell ref="B37:C37"/>
    <mergeCell ref="B30:C30"/>
    <mergeCell ref="B31:C31"/>
    <mergeCell ref="D6:F6"/>
    <mergeCell ref="B15:C15"/>
    <mergeCell ref="B19:C19"/>
    <mergeCell ref="B22:C22"/>
    <mergeCell ref="B23:C23"/>
    <mergeCell ref="D7:F7"/>
    <mergeCell ref="B6:C7"/>
    <mergeCell ref="B10:C10"/>
  </mergeCells>
  <phoneticPr fontId="4"/>
  <dataValidations count="4">
    <dataValidation imeMode="on" allowBlank="1" showInputMessage="1" showErrorMessage="1" sqref="D6:F7" xr:uid="{00000000-0002-0000-0000-000000000000}"/>
    <dataValidation type="date" imeMode="off" allowBlank="1" showInputMessage="1" showErrorMessage="1" errorTitle="無効な日付の入力" error="「2099/3/31」のように、半角で西暦/月/日を入力してください。" promptTitle="日付の入力" prompt="「2999/4/1」のように日付形式で入力して下さい。" sqref="D10 D15" xr:uid="{00000000-0002-0000-0000-000001000000}">
      <formula1>1</formula1>
      <formula2>146463</formula2>
    </dataValidation>
    <dataValidation type="list" allowBlank="1" showInputMessage="1" showErrorMessage="1" sqref="G30:G31 G36:G37" xr:uid="{00000000-0002-0000-0000-000002000000}">
      <formula1>"○"</formula1>
    </dataValidation>
    <dataValidation type="date" imeMode="off" allowBlank="1" showErrorMessage="1" errorTitle="無効な日付の入力" error="「2099/3/31」のように、半角で西暦/月/日を入力してください。" promptTitle="日付の入力" prompt="「2999/4/1」のように日付形式で入力して下さい。" sqref="D19" xr:uid="{00000000-0002-0000-0000-000003000000}">
      <formula1>1</formula1>
      <formula2>146463</formula2>
    </dataValidation>
  </dataValidations>
  <pageMargins left="0.7" right="0.7" top="0.75" bottom="0.75" header="0.3" footer="0.3"/>
  <pageSetup paperSize="9" scale="88" fitToHeight="0" orientation="portrait" horizontalDpi="300" verticalDpi="300"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AD81"/>
  <sheetViews>
    <sheetView view="pageBreakPreview" zoomScaleNormal="100" zoomScaleSheetLayoutView="100" workbookViewId="0">
      <selection activeCell="A2" sqref="A2:AD2"/>
    </sheetView>
  </sheetViews>
  <sheetFormatPr defaultColWidth="2.5" defaultRowHeight="12" customHeight="1"/>
  <cols>
    <col min="1" max="29" width="2.875" style="11" bestFit="1" customWidth="1"/>
    <col min="30" max="30" width="3.875" style="11" bestFit="1" customWidth="1"/>
    <col min="31" max="31" width="3.5" style="11" bestFit="1" customWidth="1"/>
    <col min="32" max="32" width="2.5" style="11" bestFit="1"/>
    <col min="33" max="16384" width="2.5" style="11"/>
  </cols>
  <sheetData>
    <row r="1" spans="1:30" ht="15" customHeight="1">
      <c r="A1" s="755" t="s">
        <v>818</v>
      </c>
      <c r="B1" s="755"/>
      <c r="C1" s="755"/>
      <c r="D1" s="755"/>
      <c r="E1" s="755"/>
      <c r="F1" s="755"/>
      <c r="G1" s="755"/>
      <c r="H1" s="755"/>
      <c r="I1" s="755"/>
      <c r="J1" s="755"/>
      <c r="K1" s="755"/>
      <c r="L1" s="755"/>
      <c r="M1" s="755"/>
      <c r="N1" s="755"/>
      <c r="O1" s="755"/>
      <c r="P1" s="755"/>
      <c r="Q1" s="755"/>
      <c r="R1" s="755"/>
      <c r="S1" s="755"/>
      <c r="T1" s="755"/>
      <c r="U1" s="755"/>
      <c r="V1" s="755"/>
      <c r="W1" s="755"/>
      <c r="X1" s="755"/>
      <c r="Y1" s="755"/>
      <c r="Z1" s="755"/>
      <c r="AA1" s="755"/>
      <c r="AB1" s="755"/>
      <c r="AC1" s="755"/>
      <c r="AD1" s="755"/>
    </row>
    <row r="2" spans="1:30" ht="24.75" customHeight="1">
      <c r="A2" s="756" t="s">
        <v>819</v>
      </c>
      <c r="B2" s="756"/>
      <c r="C2" s="756"/>
      <c r="D2" s="756"/>
      <c r="E2" s="756"/>
      <c r="F2" s="756"/>
      <c r="G2" s="756"/>
      <c r="H2" s="756"/>
      <c r="I2" s="756"/>
      <c r="J2" s="756"/>
      <c r="K2" s="756"/>
      <c r="L2" s="756"/>
      <c r="M2" s="756"/>
      <c r="N2" s="756"/>
      <c r="O2" s="756"/>
      <c r="P2" s="756"/>
      <c r="Q2" s="756"/>
      <c r="R2" s="756"/>
      <c r="S2" s="756"/>
      <c r="T2" s="756"/>
      <c r="U2" s="756"/>
      <c r="V2" s="756"/>
      <c r="W2" s="756"/>
      <c r="X2" s="756"/>
      <c r="Y2" s="756"/>
      <c r="Z2" s="756"/>
      <c r="AA2" s="756"/>
      <c r="AB2" s="756"/>
      <c r="AC2" s="756"/>
      <c r="AD2" s="756"/>
    </row>
    <row r="3" spans="1:30" ht="31.5" customHeight="1">
      <c r="A3" s="757"/>
      <c r="B3" s="757"/>
      <c r="C3" s="757"/>
      <c r="D3" s="757"/>
      <c r="E3" s="757"/>
      <c r="F3" s="757"/>
      <c r="G3" s="757"/>
      <c r="H3" s="757"/>
      <c r="I3" s="757"/>
      <c r="J3" s="757"/>
      <c r="K3" s="757"/>
      <c r="L3" s="757"/>
      <c r="M3" s="757"/>
      <c r="N3" s="757"/>
      <c r="O3" s="757"/>
      <c r="P3" s="757"/>
      <c r="Q3" s="757"/>
      <c r="R3" s="757"/>
      <c r="S3" s="757"/>
      <c r="T3" s="757"/>
      <c r="U3" s="757"/>
      <c r="V3" s="757"/>
      <c r="W3" s="757"/>
      <c r="X3" s="757"/>
      <c r="Y3" s="757"/>
      <c r="Z3" s="757"/>
      <c r="AA3" s="757"/>
      <c r="AB3" s="757"/>
      <c r="AC3" s="757"/>
      <c r="AD3" s="757"/>
    </row>
    <row r="4" spans="1:30" ht="30" customHeight="1">
      <c r="A4" s="758" t="s">
        <v>820</v>
      </c>
      <c r="B4" s="750"/>
      <c r="C4" s="750"/>
      <c r="D4" s="750"/>
      <c r="E4" s="750"/>
      <c r="F4" s="750"/>
      <c r="G4" s="750"/>
      <c r="H4" s="750"/>
      <c r="I4" s="750"/>
      <c r="J4" s="750"/>
      <c r="K4" s="750"/>
      <c r="L4" s="750"/>
      <c r="M4" s="750"/>
      <c r="N4" s="750"/>
      <c r="O4" s="750"/>
      <c r="P4" s="750"/>
      <c r="Q4" s="750"/>
      <c r="R4" s="750"/>
      <c r="S4" s="750"/>
      <c r="T4" s="750"/>
      <c r="U4" s="750"/>
      <c r="V4" s="750"/>
      <c r="W4" s="750"/>
      <c r="X4" s="750"/>
      <c r="Y4" s="750"/>
      <c r="Z4" s="750"/>
      <c r="AA4" s="750"/>
      <c r="AB4" s="750"/>
      <c r="AC4" s="750"/>
      <c r="AD4" s="750"/>
    </row>
    <row r="5" spans="1:30" ht="22.5" customHeight="1">
      <c r="A5" s="750"/>
      <c r="B5" s="750"/>
      <c r="C5" s="750"/>
      <c r="D5" s="750"/>
      <c r="E5" s="750"/>
      <c r="F5" s="750"/>
      <c r="G5" s="750"/>
      <c r="H5" s="750"/>
      <c r="I5" s="750"/>
      <c r="J5" s="750"/>
      <c r="K5" s="750"/>
      <c r="L5" s="750"/>
      <c r="M5" s="750"/>
      <c r="N5" s="750"/>
      <c r="O5" s="750"/>
      <c r="P5" s="750"/>
      <c r="Q5" s="750"/>
      <c r="R5" s="750"/>
      <c r="S5" s="750"/>
      <c r="T5" s="750"/>
      <c r="U5" s="750"/>
      <c r="V5" s="750"/>
      <c r="W5" s="750"/>
      <c r="X5" s="750"/>
      <c r="Y5" s="750"/>
      <c r="Z5" s="750"/>
      <c r="AA5" s="750"/>
      <c r="AB5" s="750"/>
      <c r="AC5" s="750"/>
      <c r="AD5" s="750"/>
    </row>
    <row r="6" spans="1:30" ht="18.75" customHeight="1">
      <c r="A6" s="750" t="s">
        <v>245</v>
      </c>
      <c r="B6" s="750"/>
      <c r="C6" s="750"/>
      <c r="D6" s="750"/>
      <c r="E6" s="750"/>
      <c r="F6" s="750"/>
      <c r="G6" s="750"/>
      <c r="H6" s="750"/>
      <c r="I6" s="750"/>
      <c r="J6" s="750"/>
      <c r="K6" s="750"/>
      <c r="L6" s="750"/>
      <c r="M6" s="750"/>
      <c r="N6" s="750"/>
      <c r="O6" s="750"/>
      <c r="P6" s="750"/>
      <c r="Q6" s="750"/>
      <c r="R6" s="750"/>
      <c r="S6" s="750"/>
      <c r="T6" s="750"/>
      <c r="U6" s="750"/>
      <c r="V6" s="750"/>
      <c r="W6" s="750"/>
      <c r="X6" s="750"/>
      <c r="Y6" s="750"/>
      <c r="Z6" s="750"/>
      <c r="AA6" s="750"/>
      <c r="AB6" s="750"/>
      <c r="AC6" s="750"/>
      <c r="AD6" s="750"/>
    </row>
    <row r="7" spans="1:30" ht="18.75" customHeight="1">
      <c r="A7" s="7"/>
      <c r="B7" s="745" t="s">
        <v>821</v>
      </c>
      <c r="C7" s="745"/>
      <c r="D7" s="745"/>
      <c r="E7" s="745"/>
      <c r="F7" s="745"/>
      <c r="G7" s="745"/>
      <c r="H7" s="745"/>
      <c r="I7" s="745"/>
      <c r="J7" s="745"/>
      <c r="K7" s="745"/>
      <c r="L7" s="745"/>
      <c r="M7" s="745"/>
      <c r="N7" s="745"/>
      <c r="O7" s="745"/>
      <c r="P7" s="745"/>
      <c r="Q7" s="745"/>
      <c r="R7" s="745"/>
      <c r="S7" s="745"/>
      <c r="T7" s="745"/>
      <c r="U7" s="745"/>
      <c r="V7" s="759"/>
      <c r="W7" s="759"/>
      <c r="X7" s="759"/>
      <c r="Y7" s="759"/>
      <c r="Z7" s="759"/>
      <c r="AA7" s="759"/>
      <c r="AB7" s="759"/>
      <c r="AC7" s="759"/>
      <c r="AD7" s="745"/>
    </row>
    <row r="8" spans="1:30" ht="18.75" customHeight="1">
      <c r="A8" s="7"/>
      <c r="B8" s="745" t="s">
        <v>822</v>
      </c>
      <c r="C8" s="745"/>
      <c r="D8" s="745"/>
      <c r="E8" s="745"/>
      <c r="F8" s="745"/>
      <c r="G8" s="745"/>
      <c r="H8" s="745"/>
      <c r="I8" s="745"/>
      <c r="J8" s="745"/>
      <c r="K8" s="745"/>
      <c r="L8" s="745"/>
      <c r="M8" s="745"/>
      <c r="N8" s="745"/>
      <c r="O8" s="745"/>
      <c r="P8" s="745"/>
      <c r="Q8" s="745"/>
      <c r="R8" s="745"/>
      <c r="S8" s="745"/>
      <c r="T8" s="745"/>
      <c r="U8" s="745"/>
      <c r="V8" s="745"/>
      <c r="W8" s="745"/>
      <c r="X8" s="745"/>
      <c r="Y8" s="745"/>
      <c r="Z8" s="745"/>
      <c r="AA8" s="745"/>
      <c r="AB8" s="745"/>
      <c r="AC8" s="745"/>
      <c r="AD8" s="745"/>
    </row>
    <row r="9" spans="1:30" ht="18.75" customHeight="1">
      <c r="A9" s="7"/>
      <c r="B9" s="745" t="s">
        <v>246</v>
      </c>
      <c r="C9" s="745"/>
      <c r="D9" s="745"/>
      <c r="E9" s="745"/>
      <c r="F9" s="745"/>
      <c r="G9" s="745"/>
      <c r="H9" s="745"/>
      <c r="I9" s="745"/>
      <c r="J9" s="745"/>
      <c r="K9" s="745"/>
      <c r="L9" s="745"/>
      <c r="M9" s="745"/>
      <c r="N9" s="745"/>
      <c r="O9" s="745"/>
      <c r="P9" s="745"/>
      <c r="Q9" s="745"/>
      <c r="R9" s="745"/>
      <c r="S9" s="745"/>
      <c r="T9" s="745"/>
      <c r="U9" s="745"/>
      <c r="V9" s="745"/>
      <c r="W9" s="745"/>
      <c r="X9" s="745"/>
      <c r="Y9" s="745"/>
      <c r="Z9" s="745"/>
      <c r="AA9" s="745"/>
      <c r="AB9" s="745"/>
      <c r="AC9" s="745"/>
      <c r="AD9" s="745"/>
    </row>
    <row r="10" spans="1:30" ht="18.75" customHeight="1">
      <c r="A10" s="7"/>
      <c r="B10" s="745" t="s">
        <v>247</v>
      </c>
      <c r="C10" s="745"/>
      <c r="D10" s="745"/>
      <c r="E10" s="745"/>
      <c r="F10" s="745"/>
      <c r="G10" s="745"/>
      <c r="H10" s="745"/>
      <c r="I10" s="745"/>
      <c r="J10" s="745"/>
      <c r="K10" s="745"/>
      <c r="L10" s="745"/>
      <c r="M10" s="745"/>
      <c r="N10" s="745"/>
      <c r="O10" s="745"/>
      <c r="P10" s="745"/>
      <c r="Q10" s="745"/>
      <c r="R10" s="745"/>
      <c r="S10" s="745"/>
      <c r="T10" s="745"/>
      <c r="U10" s="745"/>
      <c r="V10" s="745"/>
      <c r="W10" s="745"/>
      <c r="X10" s="745"/>
      <c r="Y10" s="745"/>
      <c r="Z10" s="745"/>
      <c r="AA10" s="745"/>
      <c r="AB10" s="745"/>
      <c r="AC10" s="745"/>
      <c r="AD10" s="745"/>
    </row>
    <row r="11" spans="1:30" ht="18.75" customHeight="1">
      <c r="A11" s="7"/>
      <c r="B11" s="745" t="s">
        <v>248</v>
      </c>
      <c r="C11" s="745"/>
      <c r="D11" s="745"/>
      <c r="E11" s="745"/>
      <c r="F11" s="745"/>
      <c r="G11" s="745"/>
      <c r="H11" s="745"/>
      <c r="I11" s="745"/>
      <c r="J11" s="745"/>
      <c r="K11" s="745"/>
      <c r="L11" s="745"/>
      <c r="M11" s="745"/>
      <c r="N11" s="745"/>
      <c r="O11" s="745"/>
      <c r="P11" s="745"/>
      <c r="Q11" s="745"/>
      <c r="R11" s="745"/>
      <c r="S11" s="745"/>
      <c r="T11" s="745"/>
      <c r="U11" s="745"/>
      <c r="V11" s="745"/>
      <c r="W11" s="745"/>
      <c r="X11" s="745"/>
      <c r="Y11" s="745"/>
      <c r="Z11" s="745"/>
      <c r="AA11" s="745"/>
      <c r="AB11" s="745"/>
      <c r="AC11" s="745"/>
      <c r="AD11" s="745"/>
    </row>
    <row r="12" spans="1:30" ht="18.75" customHeight="1">
      <c r="A12" s="7"/>
      <c r="B12" s="745" t="s">
        <v>249</v>
      </c>
      <c r="C12" s="745"/>
      <c r="D12" s="745"/>
      <c r="E12" s="745"/>
      <c r="F12" s="745"/>
      <c r="G12" s="745"/>
      <c r="H12" s="745"/>
      <c r="I12" s="745"/>
      <c r="J12" s="745"/>
      <c r="K12" s="745"/>
      <c r="L12" s="745"/>
      <c r="M12" s="745"/>
      <c r="N12" s="745"/>
      <c r="O12" s="745"/>
      <c r="P12" s="745"/>
      <c r="Q12" s="745"/>
      <c r="R12" s="745"/>
      <c r="S12" s="745"/>
      <c r="T12" s="745"/>
      <c r="U12" s="745"/>
      <c r="V12" s="745"/>
      <c r="W12" s="745"/>
      <c r="X12" s="745"/>
      <c r="Y12" s="745"/>
      <c r="Z12" s="745"/>
      <c r="AA12" s="745"/>
      <c r="AB12" s="745"/>
      <c r="AC12" s="745"/>
      <c r="AD12" s="745"/>
    </row>
    <row r="13" spans="1:30" ht="18.75" customHeight="1">
      <c r="A13" s="7"/>
      <c r="B13" s="745" t="s">
        <v>250</v>
      </c>
      <c r="C13" s="745"/>
      <c r="D13" s="745"/>
      <c r="E13" s="745"/>
      <c r="F13" s="745"/>
      <c r="G13" s="745"/>
      <c r="H13" s="745"/>
      <c r="I13" s="745"/>
      <c r="J13" s="745"/>
      <c r="K13" s="745"/>
      <c r="L13" s="745"/>
      <c r="M13" s="745"/>
      <c r="N13" s="745"/>
      <c r="O13" s="745"/>
      <c r="P13" s="745"/>
      <c r="Q13" s="745"/>
      <c r="R13" s="745"/>
      <c r="S13" s="745"/>
      <c r="T13" s="745"/>
      <c r="U13" s="745"/>
      <c r="V13" s="745"/>
      <c r="W13" s="745"/>
      <c r="X13" s="745"/>
      <c r="Y13" s="745"/>
      <c r="Z13" s="745"/>
      <c r="AA13" s="745"/>
      <c r="AB13" s="745"/>
      <c r="AC13" s="745"/>
      <c r="AD13" s="745"/>
    </row>
    <row r="14" spans="1:30" ht="18.75" customHeight="1">
      <c r="A14" s="7"/>
      <c r="B14" s="745" t="s">
        <v>251</v>
      </c>
      <c r="C14" s="745"/>
      <c r="D14" s="745"/>
      <c r="E14" s="745"/>
      <c r="F14" s="745"/>
      <c r="G14" s="745"/>
      <c r="H14" s="745"/>
      <c r="I14" s="745"/>
      <c r="J14" s="745"/>
      <c r="K14" s="745"/>
      <c r="L14" s="745"/>
      <c r="M14" s="745"/>
      <c r="N14" s="745"/>
      <c r="O14" s="745"/>
      <c r="P14" s="745"/>
      <c r="Q14" s="745"/>
      <c r="R14" s="745"/>
      <c r="S14" s="745"/>
      <c r="T14" s="745"/>
      <c r="U14" s="745"/>
      <c r="V14" s="745"/>
      <c r="W14" s="745"/>
      <c r="X14" s="745"/>
      <c r="Y14" s="745"/>
      <c r="Z14" s="745"/>
      <c r="AA14" s="745"/>
      <c r="AB14" s="745"/>
      <c r="AC14" s="745"/>
      <c r="AD14" s="745"/>
    </row>
    <row r="15" spans="1:30" ht="18.75" customHeight="1">
      <c r="A15" s="7"/>
      <c r="B15" s="745" t="s">
        <v>252</v>
      </c>
      <c r="C15" s="745"/>
      <c r="D15" s="745"/>
      <c r="E15" s="745"/>
      <c r="F15" s="745"/>
      <c r="G15" s="745"/>
      <c r="H15" s="745"/>
      <c r="I15" s="745"/>
      <c r="J15" s="745"/>
      <c r="K15" s="745"/>
      <c r="L15" s="745"/>
      <c r="M15" s="745"/>
      <c r="N15" s="745"/>
      <c r="O15" s="745"/>
      <c r="P15" s="745"/>
      <c r="Q15" s="745"/>
      <c r="R15" s="745"/>
      <c r="S15" s="745"/>
      <c r="T15" s="745"/>
      <c r="U15" s="745"/>
      <c r="V15" s="745"/>
      <c r="W15" s="745"/>
      <c r="X15" s="745"/>
      <c r="Y15" s="745"/>
      <c r="Z15" s="745"/>
      <c r="AA15" s="745"/>
      <c r="AB15" s="745"/>
      <c r="AC15" s="745"/>
      <c r="AD15" s="745"/>
    </row>
    <row r="16" spans="1:30" ht="18.75" customHeight="1">
      <c r="A16" s="7"/>
      <c r="B16" s="745" t="s">
        <v>253</v>
      </c>
      <c r="C16" s="745"/>
      <c r="D16" s="745"/>
      <c r="E16" s="745"/>
      <c r="F16" s="745"/>
      <c r="G16" s="745"/>
      <c r="H16" s="745"/>
      <c r="I16" s="745"/>
      <c r="J16" s="745"/>
      <c r="K16" s="745"/>
      <c r="L16" s="745"/>
      <c r="M16" s="745"/>
      <c r="N16" s="745"/>
      <c r="O16" s="745"/>
      <c r="P16" s="745"/>
      <c r="Q16" s="745"/>
      <c r="R16" s="745"/>
      <c r="S16" s="745"/>
      <c r="T16" s="745"/>
      <c r="U16" s="745"/>
      <c r="V16" s="745"/>
      <c r="W16" s="745"/>
      <c r="X16" s="745"/>
      <c r="Y16" s="745"/>
      <c r="Z16" s="745"/>
      <c r="AA16" s="745"/>
      <c r="AB16" s="745"/>
      <c r="AC16" s="745"/>
      <c r="AD16" s="745"/>
    </row>
    <row r="17" spans="1:30" ht="18.75" customHeight="1">
      <c r="A17" s="7"/>
      <c r="B17" s="745" t="s">
        <v>254</v>
      </c>
      <c r="C17" s="745"/>
      <c r="D17" s="745"/>
      <c r="E17" s="745"/>
      <c r="F17" s="745"/>
      <c r="G17" s="745"/>
      <c r="H17" s="745"/>
      <c r="I17" s="745"/>
      <c r="J17" s="745"/>
      <c r="K17" s="745"/>
      <c r="L17" s="745"/>
      <c r="M17" s="745"/>
      <c r="N17" s="745"/>
      <c r="O17" s="745"/>
      <c r="P17" s="745"/>
      <c r="Q17" s="745"/>
      <c r="R17" s="745"/>
      <c r="S17" s="745"/>
      <c r="T17" s="745"/>
      <c r="U17" s="745"/>
      <c r="V17" s="745"/>
      <c r="W17" s="745"/>
      <c r="X17" s="745"/>
      <c r="Y17" s="745"/>
      <c r="Z17" s="745"/>
      <c r="AA17" s="745"/>
      <c r="AB17" s="745"/>
      <c r="AC17" s="745"/>
      <c r="AD17" s="745"/>
    </row>
    <row r="18" spans="1:30" ht="18.75" customHeight="1">
      <c r="A18" s="7"/>
      <c r="B18" s="745" t="s">
        <v>255</v>
      </c>
      <c r="C18" s="745"/>
      <c r="D18" s="745"/>
      <c r="E18" s="745"/>
      <c r="F18" s="745"/>
      <c r="G18" s="745"/>
      <c r="H18" s="745"/>
      <c r="I18" s="745"/>
      <c r="J18" s="745"/>
      <c r="K18" s="745"/>
      <c r="L18" s="745"/>
      <c r="M18" s="745"/>
      <c r="N18" s="745"/>
      <c r="O18" s="745"/>
      <c r="P18" s="745"/>
      <c r="Q18" s="745"/>
      <c r="R18" s="745"/>
      <c r="S18" s="745"/>
      <c r="T18" s="745"/>
      <c r="U18" s="745"/>
      <c r="V18" s="745"/>
      <c r="W18" s="745"/>
      <c r="X18" s="745"/>
      <c r="Y18" s="745"/>
      <c r="Z18" s="745"/>
      <c r="AA18" s="745"/>
      <c r="AB18" s="745"/>
      <c r="AC18" s="745"/>
      <c r="AD18" s="745"/>
    </row>
    <row r="19" spans="1:30" ht="18.75" customHeight="1">
      <c r="A19" s="7"/>
      <c r="B19" s="745" t="s">
        <v>256</v>
      </c>
      <c r="C19" s="745"/>
      <c r="D19" s="745"/>
      <c r="E19" s="745"/>
      <c r="F19" s="745"/>
      <c r="G19" s="745"/>
      <c r="H19" s="745"/>
      <c r="I19" s="745"/>
      <c r="J19" s="745"/>
      <c r="K19" s="745"/>
      <c r="L19" s="745"/>
      <c r="M19" s="745"/>
      <c r="N19" s="745"/>
      <c r="O19" s="745"/>
      <c r="P19" s="745"/>
      <c r="Q19" s="745"/>
      <c r="R19" s="745"/>
      <c r="S19" s="745"/>
      <c r="T19" s="745"/>
      <c r="U19" s="745"/>
      <c r="V19" s="745"/>
      <c r="W19" s="745"/>
      <c r="X19" s="745"/>
      <c r="Y19" s="745"/>
      <c r="Z19" s="745"/>
      <c r="AA19" s="745"/>
      <c r="AB19" s="745"/>
      <c r="AC19" s="745"/>
      <c r="AD19" s="745"/>
    </row>
    <row r="20" spans="1:30" ht="18.75" customHeight="1">
      <c r="A20" s="7"/>
      <c r="B20" s="745" t="s">
        <v>257</v>
      </c>
      <c r="C20" s="745"/>
      <c r="D20" s="745"/>
      <c r="E20" s="745"/>
      <c r="F20" s="745"/>
      <c r="G20" s="745"/>
      <c r="H20" s="745"/>
      <c r="I20" s="745"/>
      <c r="J20" s="745"/>
      <c r="K20" s="745"/>
      <c r="L20" s="745"/>
      <c r="M20" s="745"/>
      <c r="N20" s="745"/>
      <c r="O20" s="745"/>
      <c r="P20" s="745"/>
      <c r="Q20" s="745"/>
      <c r="R20" s="745"/>
      <c r="S20" s="745"/>
      <c r="T20" s="745"/>
      <c r="U20" s="745"/>
      <c r="V20" s="745"/>
      <c r="W20" s="745"/>
      <c r="X20" s="745"/>
      <c r="Y20" s="745"/>
      <c r="Z20" s="745"/>
      <c r="AA20" s="745"/>
      <c r="AB20" s="745"/>
      <c r="AC20" s="745"/>
      <c r="AD20" s="745"/>
    </row>
    <row r="21" spans="1:30" ht="18.75" customHeight="1">
      <c r="A21" s="7"/>
      <c r="B21" s="745" t="s">
        <v>258</v>
      </c>
      <c r="C21" s="745"/>
      <c r="D21" s="745"/>
      <c r="E21" s="745"/>
      <c r="F21" s="745"/>
      <c r="G21" s="745"/>
      <c r="H21" s="745"/>
      <c r="I21" s="745"/>
      <c r="J21" s="745"/>
      <c r="K21" s="745"/>
      <c r="L21" s="745"/>
      <c r="M21" s="745"/>
      <c r="N21" s="745"/>
      <c r="O21" s="745"/>
      <c r="P21" s="745"/>
      <c r="Q21" s="745"/>
      <c r="R21" s="745"/>
      <c r="S21" s="745"/>
      <c r="T21" s="745"/>
      <c r="U21" s="745"/>
      <c r="V21" s="745"/>
      <c r="W21" s="745"/>
      <c r="X21" s="745"/>
      <c r="Y21" s="745"/>
      <c r="Z21" s="745"/>
      <c r="AA21" s="745"/>
      <c r="AB21" s="745"/>
      <c r="AC21" s="745"/>
      <c r="AD21" s="745"/>
    </row>
    <row r="22" spans="1:30" ht="18.75" customHeight="1">
      <c r="A22" s="7"/>
      <c r="B22" s="745" t="s">
        <v>259</v>
      </c>
      <c r="C22" s="745"/>
      <c r="D22" s="745"/>
      <c r="E22" s="745"/>
      <c r="F22" s="745"/>
      <c r="G22" s="745"/>
      <c r="H22" s="745"/>
      <c r="I22" s="745"/>
      <c r="J22" s="745"/>
      <c r="K22" s="745"/>
      <c r="L22" s="745"/>
      <c r="M22" s="745"/>
      <c r="N22" s="745"/>
      <c r="O22" s="745"/>
      <c r="P22" s="745"/>
      <c r="Q22" s="745"/>
      <c r="R22" s="745"/>
      <c r="S22" s="745"/>
      <c r="T22" s="745"/>
      <c r="U22" s="745"/>
      <c r="V22" s="745"/>
      <c r="W22" s="745"/>
      <c r="X22" s="745"/>
      <c r="Y22" s="745"/>
      <c r="Z22" s="745"/>
      <c r="AA22" s="745"/>
      <c r="AB22" s="745"/>
      <c r="AC22" s="745"/>
      <c r="AD22" s="745"/>
    </row>
    <row r="23" spans="1:30" ht="18.75" customHeight="1">
      <c r="A23" s="7"/>
      <c r="B23" s="745" t="s">
        <v>260</v>
      </c>
      <c r="C23" s="745"/>
      <c r="D23" s="745"/>
      <c r="E23" s="745"/>
      <c r="F23" s="745"/>
      <c r="G23" s="745"/>
      <c r="H23" s="745"/>
      <c r="I23" s="745"/>
      <c r="J23" s="745"/>
      <c r="K23" s="745"/>
      <c r="L23" s="745"/>
      <c r="M23" s="745"/>
      <c r="N23" s="745"/>
      <c r="O23" s="745"/>
      <c r="P23" s="745"/>
      <c r="Q23" s="745"/>
      <c r="R23" s="745"/>
      <c r="S23" s="745"/>
      <c r="T23" s="745"/>
      <c r="U23" s="745"/>
      <c r="V23" s="745"/>
      <c r="W23" s="745"/>
      <c r="X23" s="745"/>
      <c r="Y23" s="745"/>
      <c r="Z23" s="745"/>
      <c r="AA23" s="745"/>
      <c r="AB23" s="745"/>
      <c r="AC23" s="745"/>
      <c r="AD23" s="745"/>
    </row>
    <row r="24" spans="1:30" ht="18.75" customHeight="1">
      <c r="A24" s="7"/>
      <c r="B24" s="745" t="s">
        <v>261</v>
      </c>
      <c r="C24" s="745"/>
      <c r="D24" s="745"/>
      <c r="E24" s="745"/>
      <c r="F24" s="745"/>
      <c r="G24" s="745"/>
      <c r="H24" s="745"/>
      <c r="I24" s="745"/>
      <c r="J24" s="745"/>
      <c r="K24" s="745"/>
      <c r="L24" s="745"/>
      <c r="M24" s="745"/>
      <c r="N24" s="745"/>
      <c r="O24" s="745"/>
      <c r="P24" s="745"/>
      <c r="Q24" s="745"/>
      <c r="R24" s="745"/>
      <c r="S24" s="745"/>
      <c r="T24" s="745"/>
      <c r="U24" s="745"/>
      <c r="V24" s="745"/>
      <c r="W24" s="745"/>
      <c r="X24" s="745"/>
      <c r="Y24" s="745"/>
      <c r="Z24" s="745"/>
      <c r="AA24" s="745"/>
      <c r="AB24" s="745"/>
      <c r="AC24" s="745"/>
      <c r="AD24" s="745"/>
    </row>
    <row r="25" spans="1:30" ht="18.75" customHeight="1">
      <c r="A25" s="7"/>
      <c r="B25" s="745" t="s">
        <v>262</v>
      </c>
      <c r="C25" s="745"/>
      <c r="D25" s="745"/>
      <c r="E25" s="745"/>
      <c r="F25" s="745"/>
      <c r="G25" s="745"/>
      <c r="H25" s="745"/>
      <c r="I25" s="745"/>
      <c r="J25" s="745"/>
      <c r="K25" s="745"/>
      <c r="L25" s="745"/>
      <c r="M25" s="745"/>
      <c r="N25" s="745"/>
      <c r="O25" s="745"/>
      <c r="P25" s="745"/>
      <c r="Q25" s="745"/>
      <c r="R25" s="745"/>
      <c r="S25" s="745"/>
      <c r="T25" s="745"/>
      <c r="U25" s="745"/>
      <c r="V25" s="745"/>
      <c r="W25" s="745"/>
      <c r="X25" s="745"/>
      <c r="Y25" s="745"/>
      <c r="Z25" s="745"/>
      <c r="AA25" s="745"/>
      <c r="AB25" s="745"/>
      <c r="AC25" s="745"/>
      <c r="AD25" s="745"/>
    </row>
    <row r="26" spans="1:30" ht="18.75" customHeight="1">
      <c r="A26" s="7"/>
      <c r="B26" s="745" t="s">
        <v>263</v>
      </c>
      <c r="C26" s="745"/>
      <c r="D26" s="745"/>
      <c r="E26" s="745"/>
      <c r="F26" s="745"/>
      <c r="G26" s="745"/>
      <c r="H26" s="745"/>
      <c r="I26" s="745"/>
      <c r="J26" s="745"/>
      <c r="K26" s="745"/>
      <c r="L26" s="745"/>
      <c r="M26" s="745"/>
      <c r="N26" s="745"/>
      <c r="O26" s="745"/>
      <c r="P26" s="745"/>
      <c r="Q26" s="745"/>
      <c r="R26" s="745"/>
      <c r="S26" s="745"/>
      <c r="T26" s="745"/>
      <c r="U26" s="745"/>
      <c r="V26" s="745"/>
      <c r="W26" s="745"/>
      <c r="X26" s="745"/>
      <c r="Y26" s="745"/>
      <c r="Z26" s="745"/>
      <c r="AA26" s="745"/>
      <c r="AB26" s="745"/>
      <c r="AC26" s="745"/>
      <c r="AD26" s="745"/>
    </row>
    <row r="27" spans="1:30" ht="18.75" customHeight="1">
      <c r="A27" s="7"/>
      <c r="B27" s="745" t="s">
        <v>264</v>
      </c>
      <c r="C27" s="745"/>
      <c r="D27" s="745"/>
      <c r="E27" s="745"/>
      <c r="F27" s="745"/>
      <c r="G27" s="745"/>
      <c r="H27" s="745"/>
      <c r="I27" s="745"/>
      <c r="J27" s="745"/>
      <c r="K27" s="745"/>
      <c r="L27" s="745"/>
      <c r="M27" s="745"/>
      <c r="N27" s="745"/>
      <c r="O27" s="745"/>
      <c r="P27" s="745"/>
      <c r="Q27" s="745"/>
      <c r="R27" s="745"/>
      <c r="S27" s="745"/>
      <c r="T27" s="745"/>
      <c r="U27" s="745"/>
      <c r="V27" s="745"/>
      <c r="W27" s="745"/>
      <c r="X27" s="745"/>
      <c r="Y27" s="745"/>
      <c r="Z27" s="745"/>
      <c r="AA27" s="745"/>
      <c r="AB27" s="745"/>
      <c r="AC27" s="745"/>
      <c r="AD27" s="745"/>
    </row>
    <row r="28" spans="1:30" ht="18.75" customHeight="1">
      <c r="A28" s="7"/>
      <c r="B28" s="745" t="s">
        <v>265</v>
      </c>
      <c r="C28" s="745"/>
      <c r="D28" s="745"/>
      <c r="E28" s="745"/>
      <c r="F28" s="745"/>
      <c r="G28" s="745"/>
      <c r="H28" s="745"/>
      <c r="I28" s="745"/>
      <c r="J28" s="745"/>
      <c r="K28" s="745"/>
      <c r="L28" s="745"/>
      <c r="M28" s="745"/>
      <c r="N28" s="745"/>
      <c r="O28" s="745"/>
      <c r="P28" s="745"/>
      <c r="Q28" s="745"/>
      <c r="R28" s="745"/>
      <c r="S28" s="745"/>
      <c r="T28" s="745"/>
      <c r="U28" s="745"/>
      <c r="V28" s="745"/>
      <c r="W28" s="745"/>
      <c r="X28" s="745"/>
      <c r="Y28" s="745"/>
      <c r="Z28" s="745"/>
      <c r="AA28" s="745"/>
      <c r="AB28" s="745"/>
      <c r="AC28" s="745"/>
      <c r="AD28" s="745"/>
    </row>
    <row r="29" spans="1:30" ht="18.75" customHeight="1">
      <c r="A29" s="7"/>
      <c r="B29" s="745" t="s">
        <v>266</v>
      </c>
      <c r="C29" s="745"/>
      <c r="D29" s="745"/>
      <c r="E29" s="745"/>
      <c r="F29" s="745"/>
      <c r="G29" s="745"/>
      <c r="H29" s="745"/>
      <c r="I29" s="745"/>
      <c r="J29" s="745"/>
      <c r="K29" s="745"/>
      <c r="L29" s="745"/>
      <c r="M29" s="745"/>
      <c r="N29" s="745"/>
      <c r="O29" s="745"/>
      <c r="P29" s="745"/>
      <c r="Q29" s="745"/>
      <c r="R29" s="745"/>
      <c r="S29" s="745"/>
      <c r="T29" s="745"/>
      <c r="U29" s="745"/>
      <c r="V29" s="745"/>
      <c r="W29" s="745"/>
      <c r="X29" s="745"/>
      <c r="Y29" s="745"/>
      <c r="Z29" s="745"/>
      <c r="AA29" s="745"/>
      <c r="AB29" s="745"/>
      <c r="AC29" s="745"/>
      <c r="AD29" s="745"/>
    </row>
    <row r="30" spans="1:30" ht="18.75" customHeight="1">
      <c r="A30" s="7"/>
      <c r="B30" s="745" t="s">
        <v>823</v>
      </c>
      <c r="C30" s="745"/>
      <c r="D30" s="745"/>
      <c r="E30" s="745"/>
      <c r="F30" s="745"/>
      <c r="G30" s="745"/>
      <c r="H30" s="745"/>
      <c r="I30" s="745"/>
      <c r="J30" s="745"/>
      <c r="K30" s="745"/>
      <c r="L30" s="745"/>
      <c r="M30" s="745"/>
      <c r="N30" s="745"/>
      <c r="O30" s="745"/>
      <c r="P30" s="745"/>
      <c r="Q30" s="745"/>
      <c r="R30" s="745"/>
      <c r="S30" s="745"/>
      <c r="T30" s="745"/>
      <c r="U30" s="745"/>
      <c r="V30" s="745"/>
      <c r="W30" s="745"/>
      <c r="X30" s="745"/>
      <c r="Y30" s="745"/>
      <c r="Z30" s="745"/>
      <c r="AA30" s="745"/>
      <c r="AB30" s="745"/>
      <c r="AC30" s="745"/>
      <c r="AD30" s="745"/>
    </row>
    <row r="31" spans="1:30" ht="18.75" customHeight="1">
      <c r="A31" s="7"/>
      <c r="B31" s="745" t="s">
        <v>267</v>
      </c>
      <c r="C31" s="745"/>
      <c r="D31" s="745"/>
      <c r="E31" s="745"/>
      <c r="F31" s="745"/>
      <c r="G31" s="745"/>
      <c r="H31" s="745"/>
      <c r="I31" s="745"/>
      <c r="J31" s="745"/>
      <c r="K31" s="745"/>
      <c r="L31" s="745"/>
      <c r="M31" s="745"/>
      <c r="N31" s="745"/>
      <c r="O31" s="745"/>
      <c r="P31" s="745"/>
      <c r="Q31" s="745"/>
      <c r="R31" s="745"/>
      <c r="S31" s="745"/>
      <c r="T31" s="745"/>
      <c r="U31" s="745"/>
      <c r="V31" s="745"/>
      <c r="W31" s="745"/>
      <c r="X31" s="745"/>
      <c r="Y31" s="745"/>
      <c r="Z31" s="745"/>
      <c r="AA31" s="745"/>
      <c r="AB31" s="745"/>
      <c r="AC31" s="745"/>
      <c r="AD31" s="745"/>
    </row>
    <row r="32" spans="1:30" ht="18.75" customHeight="1">
      <c r="A32" s="7"/>
      <c r="B32" s="745" t="s">
        <v>824</v>
      </c>
      <c r="C32" s="745"/>
      <c r="D32" s="745"/>
      <c r="E32" s="745"/>
      <c r="F32" s="745"/>
      <c r="G32" s="745"/>
      <c r="H32" s="745"/>
      <c r="I32" s="745"/>
      <c r="J32" s="745"/>
      <c r="K32" s="745"/>
      <c r="L32" s="745"/>
      <c r="M32" s="745"/>
      <c r="N32" s="745"/>
      <c r="O32" s="745"/>
      <c r="P32" s="745"/>
      <c r="Q32" s="745"/>
      <c r="R32" s="745"/>
      <c r="S32" s="745"/>
      <c r="T32" s="745"/>
      <c r="U32" s="745"/>
      <c r="V32" s="745"/>
      <c r="W32" s="745"/>
      <c r="X32" s="745"/>
      <c r="Y32" s="745"/>
      <c r="Z32" s="745"/>
      <c r="AA32" s="745"/>
      <c r="AB32" s="745"/>
      <c r="AC32" s="745"/>
      <c r="AD32" s="745"/>
    </row>
    <row r="33" spans="1:30" ht="18.75" customHeight="1">
      <c r="A33" s="7"/>
      <c r="B33" s="745" t="s">
        <v>825</v>
      </c>
      <c r="C33" s="745"/>
      <c r="D33" s="745"/>
      <c r="E33" s="745"/>
      <c r="F33" s="745"/>
      <c r="G33" s="745"/>
      <c r="H33" s="745"/>
      <c r="I33" s="745"/>
      <c r="J33" s="745"/>
      <c r="K33" s="745"/>
      <c r="L33" s="745"/>
      <c r="M33" s="745"/>
      <c r="N33" s="745"/>
      <c r="O33" s="745"/>
      <c r="P33" s="745"/>
      <c r="Q33" s="745"/>
      <c r="R33" s="745"/>
      <c r="S33" s="745"/>
      <c r="T33" s="745"/>
      <c r="U33" s="745"/>
      <c r="V33" s="745"/>
      <c r="W33" s="745"/>
      <c r="X33" s="745"/>
      <c r="Y33" s="745"/>
      <c r="Z33" s="745"/>
      <c r="AA33" s="745"/>
      <c r="AB33" s="745"/>
      <c r="AC33" s="745"/>
      <c r="AD33" s="745"/>
    </row>
    <row r="34" spans="1:30" ht="18.75" customHeight="1">
      <c r="A34" s="7"/>
      <c r="B34" s="745" t="s">
        <v>268</v>
      </c>
      <c r="C34" s="745"/>
      <c r="D34" s="745"/>
      <c r="E34" s="745"/>
      <c r="F34" s="745"/>
      <c r="G34" s="745"/>
      <c r="H34" s="745"/>
      <c r="I34" s="745"/>
      <c r="J34" s="745"/>
      <c r="K34" s="745"/>
      <c r="L34" s="745"/>
      <c r="M34" s="745"/>
      <c r="N34" s="745"/>
      <c r="O34" s="745"/>
      <c r="P34" s="745"/>
      <c r="Q34" s="745"/>
      <c r="R34" s="745"/>
      <c r="S34" s="745"/>
      <c r="T34" s="745"/>
      <c r="U34" s="745"/>
      <c r="V34" s="745"/>
      <c r="W34" s="745"/>
      <c r="X34" s="745"/>
      <c r="Y34" s="745"/>
      <c r="Z34" s="745"/>
      <c r="AA34" s="745"/>
      <c r="AB34" s="745"/>
      <c r="AC34" s="745"/>
      <c r="AD34" s="745"/>
    </row>
    <row r="35" spans="1:30" ht="18.75" customHeight="1">
      <c r="A35" s="7"/>
      <c r="B35" s="745" t="s">
        <v>826</v>
      </c>
      <c r="C35" s="745"/>
      <c r="D35" s="745"/>
      <c r="E35" s="745"/>
      <c r="F35" s="745"/>
      <c r="G35" s="745"/>
      <c r="H35" s="745"/>
      <c r="I35" s="745"/>
      <c r="J35" s="745"/>
      <c r="K35" s="745"/>
      <c r="L35" s="745"/>
      <c r="M35" s="745"/>
      <c r="N35" s="745"/>
      <c r="O35" s="745"/>
      <c r="P35" s="745"/>
      <c r="Q35" s="745"/>
      <c r="R35" s="745"/>
      <c r="S35" s="745"/>
      <c r="T35" s="745"/>
      <c r="U35" s="745"/>
      <c r="V35" s="745"/>
      <c r="W35" s="745"/>
      <c r="X35" s="745"/>
      <c r="Y35" s="745"/>
      <c r="Z35" s="745"/>
      <c r="AA35" s="745"/>
      <c r="AB35" s="745"/>
      <c r="AC35" s="745"/>
      <c r="AD35" s="745"/>
    </row>
    <row r="36" spans="1:30" ht="18.75" customHeight="1">
      <c r="A36" s="7"/>
      <c r="B36" s="745" t="s">
        <v>827</v>
      </c>
      <c r="C36" s="745"/>
      <c r="D36" s="745"/>
      <c r="E36" s="745"/>
      <c r="F36" s="745"/>
      <c r="G36" s="745"/>
      <c r="H36" s="745"/>
      <c r="I36" s="745"/>
      <c r="J36" s="745"/>
      <c r="K36" s="745"/>
      <c r="L36" s="745"/>
      <c r="M36" s="745"/>
      <c r="N36" s="745"/>
      <c r="O36" s="745"/>
      <c r="P36" s="745"/>
      <c r="Q36" s="745"/>
      <c r="R36" s="745"/>
      <c r="S36" s="745"/>
      <c r="T36" s="745"/>
      <c r="U36" s="745"/>
      <c r="V36" s="745"/>
      <c r="W36" s="745"/>
      <c r="X36" s="745"/>
      <c r="Y36" s="745"/>
      <c r="Z36" s="745"/>
      <c r="AA36" s="745"/>
      <c r="AB36" s="745"/>
      <c r="AC36" s="745"/>
      <c r="AD36" s="745"/>
    </row>
    <row r="37" spans="1:30" ht="18.75" customHeight="1">
      <c r="A37" s="7"/>
      <c r="B37" s="745" t="s">
        <v>828</v>
      </c>
      <c r="C37" s="745"/>
      <c r="D37" s="745"/>
      <c r="E37" s="745"/>
      <c r="F37" s="745"/>
      <c r="G37" s="745"/>
      <c r="H37" s="745"/>
      <c r="I37" s="745"/>
      <c r="J37" s="745"/>
      <c r="K37" s="745"/>
      <c r="L37" s="745"/>
      <c r="M37" s="745"/>
      <c r="N37" s="745"/>
      <c r="O37" s="745"/>
      <c r="P37" s="745"/>
      <c r="Q37" s="745"/>
      <c r="R37" s="745"/>
      <c r="S37" s="745"/>
      <c r="T37" s="745"/>
      <c r="U37" s="745"/>
      <c r="V37" s="745"/>
      <c r="W37" s="745"/>
      <c r="X37" s="745"/>
      <c r="Y37" s="745"/>
      <c r="Z37" s="745"/>
      <c r="AA37" s="745"/>
      <c r="AB37" s="745"/>
      <c r="AC37" s="745"/>
      <c r="AD37" s="745"/>
    </row>
    <row r="38" spans="1:30" ht="18.75" customHeight="1">
      <c r="A38" s="7"/>
      <c r="B38" s="745" t="s">
        <v>829</v>
      </c>
      <c r="C38" s="745"/>
      <c r="D38" s="745"/>
      <c r="E38" s="745"/>
      <c r="F38" s="745"/>
      <c r="G38" s="745"/>
      <c r="H38" s="745"/>
      <c r="I38" s="745"/>
      <c r="J38" s="745"/>
      <c r="K38" s="745"/>
      <c r="L38" s="745"/>
      <c r="M38" s="745"/>
      <c r="N38" s="745"/>
      <c r="O38" s="745"/>
      <c r="P38" s="745"/>
      <c r="Q38" s="745"/>
      <c r="R38" s="745"/>
      <c r="S38" s="745"/>
      <c r="T38" s="745"/>
      <c r="U38" s="745"/>
      <c r="V38" s="745"/>
      <c r="W38" s="745"/>
      <c r="X38" s="745"/>
      <c r="Y38" s="745"/>
      <c r="Z38" s="745"/>
      <c r="AA38" s="745"/>
      <c r="AB38" s="745"/>
      <c r="AC38" s="745"/>
      <c r="AD38" s="745"/>
    </row>
    <row r="39" spans="1:30" ht="18.75" customHeight="1">
      <c r="A39" s="7"/>
      <c r="B39" s="7"/>
      <c r="C39" s="7"/>
      <c r="D39" s="7"/>
      <c r="E39" s="7"/>
      <c r="F39" s="7"/>
      <c r="G39" s="7"/>
      <c r="H39" s="7"/>
      <c r="I39" s="7"/>
      <c r="J39" s="7"/>
      <c r="K39" s="7"/>
      <c r="L39" s="7"/>
      <c r="M39" s="7"/>
      <c r="N39" s="7"/>
      <c r="O39" s="16">
        <v>1</v>
      </c>
      <c r="P39" s="7"/>
      <c r="Q39" s="7"/>
      <c r="R39" s="7"/>
      <c r="S39" s="7"/>
      <c r="T39" s="7"/>
      <c r="U39" s="7"/>
      <c r="V39" s="7"/>
      <c r="W39" s="7"/>
      <c r="X39" s="7"/>
      <c r="Y39" s="7"/>
      <c r="Z39" s="7"/>
      <c r="AA39" s="7"/>
      <c r="AB39" s="7"/>
      <c r="AC39" s="7"/>
      <c r="AD39" s="7"/>
    </row>
    <row r="41" spans="1:30" ht="18.75" customHeight="1">
      <c r="A41" s="7"/>
      <c r="B41" s="745" t="s">
        <v>830</v>
      </c>
      <c r="C41" s="745"/>
      <c r="D41" s="745"/>
      <c r="E41" s="745"/>
      <c r="F41" s="745"/>
      <c r="G41" s="745"/>
      <c r="H41" s="745"/>
      <c r="I41" s="745"/>
      <c r="J41" s="745"/>
      <c r="K41" s="745"/>
      <c r="L41" s="745"/>
      <c r="M41" s="745"/>
      <c r="N41" s="745"/>
      <c r="O41" s="745"/>
      <c r="P41" s="745"/>
      <c r="Q41" s="745"/>
      <c r="R41" s="745"/>
      <c r="S41" s="745"/>
      <c r="T41" s="745"/>
      <c r="U41" s="745"/>
      <c r="V41" s="745"/>
      <c r="W41" s="745"/>
      <c r="X41" s="745"/>
      <c r="Y41" s="745"/>
      <c r="Z41" s="745"/>
      <c r="AA41" s="745"/>
      <c r="AB41" s="745"/>
      <c r="AC41" s="745"/>
      <c r="AD41" s="745"/>
    </row>
    <row r="42" spans="1:30" ht="18.75" customHeight="1">
      <c r="A42" s="7"/>
      <c r="B42" s="745" t="s">
        <v>831</v>
      </c>
      <c r="C42" s="745"/>
      <c r="D42" s="745"/>
      <c r="E42" s="745"/>
      <c r="F42" s="745"/>
      <c r="G42" s="745"/>
      <c r="H42" s="745"/>
      <c r="I42" s="745"/>
      <c r="J42" s="745"/>
      <c r="K42" s="745"/>
      <c r="L42" s="745"/>
      <c r="M42" s="745"/>
      <c r="N42" s="745"/>
      <c r="O42" s="745"/>
      <c r="P42" s="745"/>
      <c r="Q42" s="745"/>
      <c r="R42" s="745"/>
      <c r="S42" s="745"/>
      <c r="T42" s="745"/>
      <c r="U42" s="745"/>
      <c r="V42" s="745"/>
      <c r="W42" s="745"/>
      <c r="X42" s="745"/>
      <c r="Y42" s="745"/>
      <c r="Z42" s="745"/>
      <c r="AA42" s="745"/>
      <c r="AB42" s="745"/>
      <c r="AC42" s="745"/>
      <c r="AD42" s="745"/>
    </row>
    <row r="43" spans="1:30" ht="27.75" customHeight="1">
      <c r="A43" s="7"/>
      <c r="B43" s="760" t="s">
        <v>269</v>
      </c>
      <c r="C43" s="761"/>
      <c r="D43" s="761"/>
      <c r="E43" s="761"/>
      <c r="F43" s="761"/>
      <c r="G43" s="761"/>
      <c r="H43" s="761"/>
      <c r="I43" s="761"/>
      <c r="J43" s="761"/>
      <c r="K43" s="761"/>
      <c r="L43" s="761"/>
      <c r="M43" s="761"/>
      <c r="N43" s="761"/>
      <c r="O43" s="761"/>
      <c r="P43" s="761"/>
      <c r="Q43" s="761"/>
      <c r="R43" s="761"/>
      <c r="S43" s="761"/>
      <c r="T43" s="761"/>
      <c r="U43" s="761"/>
      <c r="V43" s="761"/>
      <c r="W43" s="761"/>
      <c r="X43" s="761"/>
      <c r="Y43" s="761"/>
      <c r="Z43" s="761"/>
      <c r="AA43" s="761"/>
      <c r="AB43" s="761"/>
      <c r="AC43" s="761"/>
      <c r="AD43" s="761"/>
    </row>
    <row r="44" spans="1:30" ht="27.75" customHeight="1">
      <c r="A44" s="7"/>
      <c r="B44" s="762" t="s">
        <v>270</v>
      </c>
      <c r="C44" s="763"/>
      <c r="D44" s="763"/>
      <c r="E44" s="763"/>
      <c r="F44" s="763"/>
      <c r="G44" s="763"/>
      <c r="H44" s="763"/>
      <c r="I44" s="763"/>
      <c r="J44" s="763"/>
      <c r="K44" s="763"/>
      <c r="L44" s="763"/>
      <c r="M44" s="763"/>
      <c r="N44" s="763"/>
      <c r="O44" s="763"/>
      <c r="P44" s="763"/>
      <c r="Q44" s="763"/>
      <c r="R44" s="763"/>
      <c r="S44" s="763"/>
      <c r="T44" s="763"/>
      <c r="U44" s="763"/>
      <c r="V44" s="763"/>
      <c r="W44" s="763"/>
      <c r="X44" s="763"/>
      <c r="Y44" s="763"/>
      <c r="Z44" s="763"/>
      <c r="AA44" s="763"/>
      <c r="AB44" s="763"/>
      <c r="AC44" s="763"/>
      <c r="AD44" s="763"/>
    </row>
    <row r="45" spans="1:30" ht="15.75" customHeight="1">
      <c r="A45" s="7"/>
      <c r="B45" s="762" t="s">
        <v>271</v>
      </c>
      <c r="C45" s="762"/>
      <c r="D45" s="762"/>
      <c r="E45" s="762"/>
      <c r="F45" s="762"/>
      <c r="G45" s="762"/>
      <c r="H45" s="762"/>
      <c r="I45" s="762"/>
      <c r="J45" s="762"/>
      <c r="K45" s="762"/>
      <c r="L45" s="762"/>
      <c r="M45" s="762"/>
      <c r="N45" s="762"/>
      <c r="O45" s="762"/>
      <c r="P45" s="762"/>
      <c r="Q45" s="762"/>
      <c r="R45" s="762"/>
      <c r="S45" s="762"/>
      <c r="T45" s="762"/>
      <c r="U45" s="762"/>
      <c r="V45" s="762"/>
      <c r="W45" s="762"/>
      <c r="X45" s="762"/>
      <c r="Y45" s="762"/>
      <c r="Z45" s="762"/>
      <c r="AA45" s="762"/>
      <c r="AB45" s="762"/>
      <c r="AC45" s="762"/>
      <c r="AD45" s="762"/>
    </row>
    <row r="46" spans="1:30" ht="15.75" customHeight="1">
      <c r="A46" s="7"/>
      <c r="B46" s="761" t="s">
        <v>272</v>
      </c>
      <c r="C46" s="761"/>
      <c r="D46" s="761"/>
      <c r="E46" s="761"/>
      <c r="F46" s="761"/>
      <c r="G46" s="761"/>
      <c r="H46" s="761"/>
      <c r="I46" s="761"/>
      <c r="J46" s="761"/>
      <c r="K46" s="761"/>
      <c r="L46" s="761"/>
      <c r="M46" s="761"/>
      <c r="N46" s="761"/>
      <c r="O46" s="761"/>
      <c r="P46" s="761"/>
      <c r="Q46" s="761"/>
      <c r="R46" s="761"/>
      <c r="S46" s="761"/>
      <c r="T46" s="761"/>
      <c r="U46" s="761"/>
      <c r="V46" s="761"/>
      <c r="W46" s="761"/>
      <c r="X46" s="761"/>
      <c r="Y46" s="761"/>
      <c r="Z46" s="761"/>
      <c r="AA46" s="761"/>
      <c r="AB46" s="761"/>
      <c r="AC46" s="761"/>
      <c r="AD46" s="761"/>
    </row>
    <row r="47" spans="1:30" ht="15.75" customHeight="1">
      <c r="A47" s="7"/>
      <c r="B47" s="761" t="s">
        <v>273</v>
      </c>
      <c r="C47" s="761"/>
      <c r="D47" s="761"/>
      <c r="E47" s="761"/>
      <c r="F47" s="761"/>
      <c r="G47" s="761"/>
      <c r="H47" s="761"/>
      <c r="I47" s="761"/>
      <c r="J47" s="761"/>
      <c r="K47" s="761"/>
      <c r="L47" s="761"/>
      <c r="M47" s="761"/>
      <c r="N47" s="761"/>
      <c r="O47" s="761"/>
      <c r="P47" s="761"/>
      <c r="Q47" s="761"/>
      <c r="R47" s="761"/>
      <c r="S47" s="761"/>
      <c r="T47" s="761"/>
      <c r="U47" s="761"/>
      <c r="V47" s="761"/>
      <c r="W47" s="761"/>
      <c r="X47" s="761"/>
      <c r="Y47" s="761"/>
      <c r="Z47" s="761"/>
      <c r="AA47" s="761"/>
      <c r="AB47" s="761"/>
      <c r="AC47" s="761"/>
      <c r="AD47" s="761"/>
    </row>
    <row r="48" spans="1:30" ht="15.75" customHeight="1">
      <c r="A48" s="7"/>
      <c r="B48" s="763" t="s">
        <v>274</v>
      </c>
      <c r="C48" s="763"/>
      <c r="D48" s="763"/>
      <c r="E48" s="763"/>
      <c r="F48" s="763"/>
      <c r="G48" s="763"/>
      <c r="H48" s="763"/>
      <c r="I48" s="763"/>
      <c r="J48" s="763"/>
      <c r="K48" s="763"/>
      <c r="L48" s="763"/>
      <c r="M48" s="763"/>
      <c r="N48" s="763"/>
      <c r="O48" s="763"/>
      <c r="P48" s="763"/>
      <c r="Q48" s="763"/>
      <c r="R48" s="763"/>
      <c r="S48" s="763"/>
      <c r="T48" s="763"/>
      <c r="U48" s="763"/>
      <c r="V48" s="763"/>
      <c r="W48" s="763"/>
      <c r="X48" s="763"/>
      <c r="Y48" s="763"/>
      <c r="Z48" s="763"/>
      <c r="AA48" s="763"/>
      <c r="AB48" s="763"/>
      <c r="AC48" s="763"/>
      <c r="AD48" s="763"/>
    </row>
    <row r="49" spans="1:30" ht="15.75" customHeight="1">
      <c r="A49" s="7"/>
      <c r="B49" s="763" t="s">
        <v>275</v>
      </c>
      <c r="C49" s="763"/>
      <c r="D49" s="763"/>
      <c r="E49" s="763"/>
      <c r="F49" s="763"/>
      <c r="G49" s="763"/>
      <c r="H49" s="763"/>
      <c r="I49" s="763"/>
      <c r="J49" s="763"/>
      <c r="K49" s="763"/>
      <c r="L49" s="763"/>
      <c r="M49" s="763"/>
      <c r="N49" s="763"/>
      <c r="O49" s="763"/>
      <c r="P49" s="763"/>
      <c r="Q49" s="763"/>
      <c r="R49" s="763"/>
      <c r="S49" s="763"/>
      <c r="T49" s="763"/>
      <c r="U49" s="763"/>
      <c r="V49" s="763"/>
      <c r="W49" s="763"/>
      <c r="X49" s="763"/>
      <c r="Y49" s="763"/>
      <c r="Z49" s="763"/>
      <c r="AA49" s="763"/>
      <c r="AB49" s="763"/>
      <c r="AC49" s="763"/>
      <c r="AD49" s="763"/>
    </row>
    <row r="50" spans="1:30" ht="15.75" customHeight="1">
      <c r="A50" s="7"/>
      <c r="B50" s="763" t="s">
        <v>276</v>
      </c>
      <c r="C50" s="763"/>
      <c r="D50" s="763"/>
      <c r="E50" s="763"/>
      <c r="F50" s="763"/>
      <c r="G50" s="763"/>
      <c r="H50" s="763"/>
      <c r="I50" s="763"/>
      <c r="J50" s="763"/>
      <c r="K50" s="763"/>
      <c r="L50" s="763"/>
      <c r="M50" s="763"/>
      <c r="N50" s="763"/>
      <c r="O50" s="763"/>
      <c r="P50" s="763"/>
      <c r="Q50" s="763"/>
      <c r="R50" s="763"/>
      <c r="S50" s="763"/>
      <c r="T50" s="763"/>
      <c r="U50" s="763"/>
      <c r="V50" s="763"/>
      <c r="W50" s="763"/>
      <c r="X50" s="763"/>
      <c r="Y50" s="763"/>
      <c r="Z50" s="763"/>
      <c r="AA50" s="763"/>
      <c r="AB50" s="763"/>
      <c r="AC50" s="763"/>
      <c r="AD50" s="763"/>
    </row>
    <row r="51" spans="1:30" ht="15.75" customHeight="1">
      <c r="A51" s="7"/>
      <c r="B51" s="763" t="s">
        <v>277</v>
      </c>
      <c r="C51" s="763"/>
      <c r="D51" s="763"/>
      <c r="E51" s="763"/>
      <c r="F51" s="763"/>
      <c r="G51" s="763"/>
      <c r="H51" s="763"/>
      <c r="I51" s="763"/>
      <c r="J51" s="763"/>
      <c r="K51" s="763"/>
      <c r="L51" s="763"/>
      <c r="M51" s="763"/>
      <c r="N51" s="763"/>
      <c r="O51" s="763"/>
      <c r="P51" s="763"/>
      <c r="Q51" s="763"/>
      <c r="R51" s="763"/>
      <c r="S51" s="763"/>
      <c r="T51" s="763"/>
      <c r="U51" s="763"/>
      <c r="V51" s="763"/>
      <c r="W51" s="763"/>
      <c r="X51" s="763"/>
      <c r="Y51" s="763"/>
      <c r="Z51" s="763"/>
      <c r="AA51" s="763"/>
      <c r="AB51" s="763"/>
      <c r="AC51" s="763"/>
      <c r="AD51" s="763"/>
    </row>
    <row r="52" spans="1:30" ht="15.75" customHeight="1">
      <c r="A52" s="7"/>
      <c r="B52" s="763" t="s">
        <v>278</v>
      </c>
      <c r="C52" s="763"/>
      <c r="D52" s="763"/>
      <c r="E52" s="763"/>
      <c r="F52" s="763"/>
      <c r="G52" s="763"/>
      <c r="H52" s="763"/>
      <c r="I52" s="763"/>
      <c r="J52" s="763"/>
      <c r="K52" s="763"/>
      <c r="L52" s="763"/>
      <c r="M52" s="763"/>
      <c r="N52" s="763"/>
      <c r="O52" s="763"/>
      <c r="P52" s="763"/>
      <c r="Q52" s="763"/>
      <c r="R52" s="763"/>
      <c r="S52" s="763"/>
      <c r="T52" s="763"/>
      <c r="U52" s="763"/>
      <c r="V52" s="763"/>
      <c r="W52" s="763"/>
      <c r="X52" s="763"/>
      <c r="Y52" s="763"/>
      <c r="Z52" s="763"/>
      <c r="AA52" s="763"/>
      <c r="AB52" s="763"/>
      <c r="AC52" s="763"/>
      <c r="AD52" s="763"/>
    </row>
    <row r="53" spans="1:30" ht="15.75" customHeight="1">
      <c r="A53" s="7"/>
      <c r="B53" s="763" t="s">
        <v>279</v>
      </c>
      <c r="C53" s="763"/>
      <c r="D53" s="763"/>
      <c r="E53" s="763"/>
      <c r="F53" s="763"/>
      <c r="G53" s="763"/>
      <c r="H53" s="763"/>
      <c r="I53" s="763"/>
      <c r="J53" s="763"/>
      <c r="K53" s="763"/>
      <c r="L53" s="763"/>
      <c r="M53" s="763"/>
      <c r="N53" s="763"/>
      <c r="O53" s="763"/>
      <c r="P53" s="763"/>
      <c r="Q53" s="763"/>
      <c r="R53" s="763"/>
      <c r="S53" s="763"/>
      <c r="T53" s="763"/>
      <c r="U53" s="763"/>
      <c r="V53" s="763"/>
      <c r="W53" s="763"/>
      <c r="X53" s="763"/>
      <c r="Y53" s="763"/>
      <c r="Z53" s="763"/>
      <c r="AA53" s="763"/>
      <c r="AB53" s="763"/>
      <c r="AC53" s="763"/>
      <c r="AD53" s="763"/>
    </row>
    <row r="54" spans="1:30" ht="15.75" customHeight="1">
      <c r="A54" s="7"/>
      <c r="B54" s="763" t="s">
        <v>280</v>
      </c>
      <c r="C54" s="763"/>
      <c r="D54" s="763"/>
      <c r="E54" s="763"/>
      <c r="F54" s="763"/>
      <c r="G54" s="763"/>
      <c r="H54" s="763"/>
      <c r="I54" s="763"/>
      <c r="J54" s="763"/>
      <c r="K54" s="763"/>
      <c r="L54" s="763"/>
      <c r="M54" s="763"/>
      <c r="N54" s="763"/>
      <c r="O54" s="763"/>
      <c r="P54" s="763"/>
      <c r="Q54" s="763"/>
      <c r="R54" s="763"/>
      <c r="S54" s="763"/>
      <c r="T54" s="763"/>
      <c r="U54" s="763"/>
      <c r="V54" s="763"/>
      <c r="W54" s="763"/>
      <c r="X54" s="763"/>
      <c r="Y54" s="763"/>
      <c r="Z54" s="763"/>
      <c r="AA54" s="763"/>
      <c r="AB54" s="763"/>
      <c r="AC54" s="763"/>
      <c r="AD54" s="763"/>
    </row>
    <row r="55" spans="1:30" ht="15.75" customHeight="1">
      <c r="A55" s="7"/>
      <c r="B55" s="763" t="s">
        <v>835</v>
      </c>
      <c r="C55" s="763"/>
      <c r="D55" s="763"/>
      <c r="E55" s="763"/>
      <c r="F55" s="763"/>
      <c r="G55" s="763"/>
      <c r="H55" s="763"/>
      <c r="I55" s="763"/>
      <c r="J55" s="763"/>
      <c r="K55" s="763"/>
      <c r="L55" s="763"/>
      <c r="M55" s="763"/>
      <c r="N55" s="763"/>
      <c r="O55" s="763"/>
      <c r="P55" s="763"/>
      <c r="Q55" s="763"/>
      <c r="R55" s="763"/>
      <c r="S55" s="763"/>
      <c r="T55" s="763"/>
      <c r="U55" s="763"/>
      <c r="V55" s="763"/>
      <c r="W55" s="763"/>
      <c r="X55" s="763"/>
      <c r="Y55" s="763"/>
      <c r="Z55" s="763"/>
      <c r="AA55" s="763"/>
      <c r="AB55" s="763"/>
      <c r="AC55" s="763"/>
      <c r="AD55" s="763"/>
    </row>
    <row r="56" spans="1:30" ht="15.75" customHeight="1">
      <c r="A56" s="7"/>
      <c r="B56" s="763" t="s">
        <v>281</v>
      </c>
      <c r="C56" s="763"/>
      <c r="D56" s="763"/>
      <c r="E56" s="763"/>
      <c r="F56" s="763"/>
      <c r="G56" s="763"/>
      <c r="H56" s="763"/>
      <c r="I56" s="763"/>
      <c r="J56" s="763"/>
      <c r="K56" s="763"/>
      <c r="L56" s="763"/>
      <c r="M56" s="763"/>
      <c r="N56" s="763"/>
      <c r="O56" s="763"/>
      <c r="P56" s="763"/>
      <c r="Q56" s="763"/>
      <c r="R56" s="763"/>
      <c r="S56" s="763"/>
      <c r="T56" s="763"/>
      <c r="U56" s="763"/>
      <c r="V56" s="763"/>
      <c r="W56" s="763"/>
      <c r="X56" s="763"/>
      <c r="Y56" s="763"/>
      <c r="Z56" s="763"/>
      <c r="AA56" s="763"/>
      <c r="AB56" s="763"/>
      <c r="AC56" s="763"/>
      <c r="AD56" s="763"/>
    </row>
    <row r="57" spans="1:30" ht="15.75" customHeight="1">
      <c r="A57" s="7"/>
      <c r="B57" s="763" t="s">
        <v>282</v>
      </c>
      <c r="C57" s="763"/>
      <c r="D57" s="763"/>
      <c r="E57" s="763"/>
      <c r="F57" s="763"/>
      <c r="G57" s="763"/>
      <c r="H57" s="763"/>
      <c r="I57" s="763"/>
      <c r="J57" s="763"/>
      <c r="K57" s="763"/>
      <c r="L57" s="763"/>
      <c r="M57" s="763"/>
      <c r="N57" s="763"/>
      <c r="O57" s="763"/>
      <c r="P57" s="763"/>
      <c r="Q57" s="763"/>
      <c r="R57" s="763"/>
      <c r="S57" s="763"/>
      <c r="T57" s="763"/>
      <c r="U57" s="763"/>
      <c r="V57" s="763"/>
      <c r="W57" s="763"/>
      <c r="X57" s="763"/>
      <c r="Y57" s="763"/>
      <c r="Z57" s="763"/>
      <c r="AA57" s="763"/>
      <c r="AB57" s="763"/>
      <c r="AC57" s="763"/>
      <c r="AD57" s="763"/>
    </row>
    <row r="58" spans="1:30" ht="15.75" customHeight="1">
      <c r="A58" s="7"/>
      <c r="B58" s="763" t="s">
        <v>283</v>
      </c>
      <c r="C58" s="763"/>
      <c r="D58" s="763"/>
      <c r="E58" s="763"/>
      <c r="F58" s="763"/>
      <c r="G58" s="763"/>
      <c r="H58" s="763"/>
      <c r="I58" s="763"/>
      <c r="J58" s="763"/>
      <c r="K58" s="763"/>
      <c r="L58" s="763"/>
      <c r="M58" s="763"/>
      <c r="N58" s="763"/>
      <c r="O58" s="763"/>
      <c r="P58" s="763"/>
      <c r="Q58" s="763"/>
      <c r="R58" s="763"/>
      <c r="S58" s="763"/>
      <c r="T58" s="763"/>
      <c r="U58" s="763"/>
      <c r="V58" s="763"/>
      <c r="W58" s="763"/>
      <c r="X58" s="763"/>
      <c r="Y58" s="763"/>
      <c r="Z58" s="763"/>
      <c r="AA58" s="763"/>
      <c r="AB58" s="763"/>
      <c r="AC58" s="763"/>
      <c r="AD58" s="763"/>
    </row>
    <row r="59" spans="1:30" ht="15.75" customHeight="1">
      <c r="A59" s="7"/>
      <c r="B59" s="763" t="s">
        <v>284</v>
      </c>
      <c r="C59" s="763"/>
      <c r="D59" s="763"/>
      <c r="E59" s="763"/>
      <c r="F59" s="763"/>
      <c r="G59" s="763"/>
      <c r="H59" s="763"/>
      <c r="I59" s="763"/>
      <c r="J59" s="763"/>
      <c r="K59" s="763"/>
      <c r="L59" s="763"/>
      <c r="M59" s="763"/>
      <c r="N59" s="763"/>
      <c r="O59" s="763"/>
      <c r="P59" s="763"/>
      <c r="Q59" s="763"/>
      <c r="R59" s="763"/>
      <c r="S59" s="763"/>
      <c r="T59" s="763"/>
      <c r="U59" s="763"/>
      <c r="V59" s="763"/>
      <c r="W59" s="763"/>
      <c r="X59" s="763"/>
      <c r="Y59" s="763"/>
      <c r="Z59" s="763"/>
      <c r="AA59" s="763"/>
      <c r="AB59" s="763"/>
      <c r="AC59" s="763"/>
      <c r="AD59" s="763"/>
    </row>
    <row r="60" spans="1:30" ht="15.75" customHeight="1">
      <c r="A60" s="7"/>
      <c r="B60" s="763" t="s">
        <v>285</v>
      </c>
      <c r="C60" s="763"/>
      <c r="D60" s="763"/>
      <c r="E60" s="763"/>
      <c r="F60" s="763"/>
      <c r="G60" s="763"/>
      <c r="H60" s="763"/>
      <c r="I60" s="763"/>
      <c r="J60" s="763"/>
      <c r="K60" s="763"/>
      <c r="L60" s="763"/>
      <c r="M60" s="763"/>
      <c r="N60" s="763"/>
      <c r="O60" s="763"/>
      <c r="P60" s="763"/>
      <c r="Q60" s="763"/>
      <c r="R60" s="763"/>
      <c r="S60" s="763"/>
      <c r="T60" s="763"/>
      <c r="U60" s="763"/>
      <c r="V60" s="763"/>
      <c r="W60" s="763"/>
      <c r="X60" s="763"/>
      <c r="Y60" s="763"/>
      <c r="Z60" s="763"/>
      <c r="AA60" s="763"/>
      <c r="AB60" s="763"/>
      <c r="AC60" s="763"/>
      <c r="AD60" s="763"/>
    </row>
    <row r="61" spans="1:30" ht="15.75" customHeight="1">
      <c r="A61" s="7"/>
      <c r="B61" s="763" t="s">
        <v>286</v>
      </c>
      <c r="C61" s="763"/>
      <c r="D61" s="763"/>
      <c r="E61" s="763"/>
      <c r="F61" s="763"/>
      <c r="G61" s="763"/>
      <c r="H61" s="763"/>
      <c r="I61" s="763"/>
      <c r="J61" s="763"/>
      <c r="K61" s="763"/>
      <c r="L61" s="763"/>
      <c r="M61" s="763"/>
      <c r="N61" s="763"/>
      <c r="O61" s="763"/>
      <c r="P61" s="763"/>
      <c r="Q61" s="763"/>
      <c r="R61" s="763"/>
      <c r="S61" s="763"/>
      <c r="T61" s="763"/>
      <c r="U61" s="763"/>
      <c r="V61" s="763"/>
      <c r="W61" s="763"/>
      <c r="X61" s="763"/>
      <c r="Y61" s="763"/>
      <c r="Z61" s="763"/>
      <c r="AA61" s="763"/>
      <c r="AB61" s="763"/>
      <c r="AC61" s="763"/>
      <c r="AD61" s="763"/>
    </row>
    <row r="62" spans="1:30" ht="15.75" customHeight="1">
      <c r="A62" s="7"/>
      <c r="B62" s="763" t="s">
        <v>287</v>
      </c>
      <c r="C62" s="763"/>
      <c r="D62" s="763"/>
      <c r="E62" s="763"/>
      <c r="F62" s="763"/>
      <c r="G62" s="763"/>
      <c r="H62" s="763"/>
      <c r="I62" s="763"/>
      <c r="J62" s="763"/>
      <c r="K62" s="763"/>
      <c r="L62" s="763"/>
      <c r="M62" s="763"/>
      <c r="N62" s="763"/>
      <c r="O62" s="763"/>
      <c r="P62" s="763"/>
      <c r="Q62" s="763"/>
      <c r="R62" s="763"/>
      <c r="S62" s="763"/>
      <c r="T62" s="763"/>
      <c r="U62" s="763"/>
      <c r="V62" s="763"/>
      <c r="W62" s="763"/>
      <c r="X62" s="763"/>
      <c r="Y62" s="763"/>
      <c r="Z62" s="763"/>
      <c r="AA62" s="763"/>
      <c r="AB62" s="763"/>
      <c r="AC62" s="763"/>
      <c r="AD62" s="763"/>
    </row>
    <row r="63" spans="1:30" ht="15.75" customHeight="1">
      <c r="A63" s="7"/>
      <c r="B63" s="763" t="s">
        <v>288</v>
      </c>
      <c r="C63" s="763"/>
      <c r="D63" s="763"/>
      <c r="E63" s="763"/>
      <c r="F63" s="763"/>
      <c r="G63" s="763"/>
      <c r="H63" s="763"/>
      <c r="I63" s="763"/>
      <c r="J63" s="763"/>
      <c r="K63" s="763"/>
      <c r="L63" s="763"/>
      <c r="M63" s="763"/>
      <c r="N63" s="763"/>
      <c r="O63" s="763"/>
      <c r="P63" s="763"/>
      <c r="Q63" s="763"/>
      <c r="R63" s="763"/>
      <c r="S63" s="763"/>
      <c r="T63" s="763"/>
      <c r="U63" s="763"/>
      <c r="V63" s="763"/>
      <c r="W63" s="763"/>
      <c r="X63" s="763"/>
      <c r="Y63" s="763"/>
      <c r="Z63" s="763"/>
      <c r="AA63" s="763"/>
      <c r="AB63" s="763"/>
      <c r="AC63" s="763"/>
      <c r="AD63" s="763"/>
    </row>
    <row r="64" spans="1:30" ht="15.75" customHeight="1">
      <c r="A64" s="7"/>
      <c r="B64" s="763" t="s">
        <v>289</v>
      </c>
      <c r="C64" s="763"/>
      <c r="D64" s="763"/>
      <c r="E64" s="763"/>
      <c r="F64" s="763"/>
      <c r="G64" s="763"/>
      <c r="H64" s="763"/>
      <c r="I64" s="763"/>
      <c r="J64" s="763"/>
      <c r="K64" s="763"/>
      <c r="L64" s="763"/>
      <c r="M64" s="763"/>
      <c r="N64" s="763"/>
      <c r="O64" s="763"/>
      <c r="P64" s="763"/>
      <c r="Q64" s="763"/>
      <c r="R64" s="763"/>
      <c r="S64" s="763"/>
      <c r="T64" s="763"/>
      <c r="U64" s="763"/>
      <c r="V64" s="763"/>
      <c r="W64" s="763"/>
      <c r="X64" s="763"/>
      <c r="Y64" s="763"/>
      <c r="Z64" s="763"/>
      <c r="AA64" s="763"/>
      <c r="AB64" s="763"/>
      <c r="AC64" s="763"/>
      <c r="AD64" s="763"/>
    </row>
    <row r="65" spans="1:30" ht="15.75" customHeight="1">
      <c r="A65" s="7"/>
      <c r="B65" s="763" t="s">
        <v>290</v>
      </c>
      <c r="C65" s="763"/>
      <c r="D65" s="763"/>
      <c r="E65" s="763"/>
      <c r="F65" s="763"/>
      <c r="G65" s="763"/>
      <c r="H65" s="763"/>
      <c r="I65" s="763"/>
      <c r="J65" s="763"/>
      <c r="K65" s="763"/>
      <c r="L65" s="763"/>
      <c r="M65" s="763"/>
      <c r="N65" s="763"/>
      <c r="O65" s="763"/>
      <c r="P65" s="763"/>
      <c r="Q65" s="763"/>
      <c r="R65" s="763"/>
      <c r="S65" s="763"/>
      <c r="T65" s="763"/>
      <c r="U65" s="763"/>
      <c r="V65" s="763"/>
      <c r="W65" s="763"/>
      <c r="X65" s="763"/>
      <c r="Y65" s="763"/>
      <c r="Z65" s="763"/>
      <c r="AA65" s="763"/>
      <c r="AB65" s="763"/>
      <c r="AC65" s="763"/>
      <c r="AD65" s="763"/>
    </row>
    <row r="66" spans="1:30" ht="15.75" customHeight="1">
      <c r="A66" s="7"/>
      <c r="B66" s="763" t="s">
        <v>291</v>
      </c>
      <c r="C66" s="763"/>
      <c r="D66" s="763"/>
      <c r="E66" s="763"/>
      <c r="F66" s="763"/>
      <c r="G66" s="763"/>
      <c r="H66" s="763"/>
      <c r="I66" s="763"/>
      <c r="J66" s="763"/>
      <c r="K66" s="763"/>
      <c r="L66" s="763"/>
      <c r="M66" s="763"/>
      <c r="N66" s="763"/>
      <c r="O66" s="763"/>
      <c r="P66" s="763"/>
      <c r="Q66" s="763"/>
      <c r="R66" s="763"/>
      <c r="S66" s="763"/>
      <c r="T66" s="763"/>
      <c r="U66" s="763"/>
      <c r="V66" s="763"/>
      <c r="W66" s="763"/>
      <c r="X66" s="763"/>
      <c r="Y66" s="763"/>
      <c r="Z66" s="763"/>
      <c r="AA66" s="763"/>
      <c r="AB66" s="763"/>
      <c r="AC66" s="763"/>
      <c r="AD66" s="763"/>
    </row>
    <row r="67" spans="1:30" ht="15.75" customHeight="1">
      <c r="A67" s="7"/>
      <c r="B67" s="763" t="s">
        <v>292</v>
      </c>
      <c r="C67" s="763"/>
      <c r="D67" s="763"/>
      <c r="E67" s="763"/>
      <c r="F67" s="763"/>
      <c r="G67" s="763"/>
      <c r="H67" s="763"/>
      <c r="I67" s="763"/>
      <c r="J67" s="763"/>
      <c r="K67" s="763"/>
      <c r="L67" s="763"/>
      <c r="M67" s="763"/>
      <c r="N67" s="763"/>
      <c r="O67" s="763"/>
      <c r="P67" s="763"/>
      <c r="Q67" s="763"/>
      <c r="R67" s="763"/>
      <c r="S67" s="763"/>
      <c r="T67" s="763"/>
      <c r="U67" s="763"/>
      <c r="V67" s="763"/>
      <c r="W67" s="763"/>
      <c r="X67" s="763"/>
      <c r="Y67" s="763"/>
      <c r="Z67" s="763"/>
      <c r="AA67" s="763"/>
      <c r="AB67" s="763"/>
      <c r="AC67" s="763"/>
      <c r="AD67" s="763"/>
    </row>
    <row r="68" spans="1:30" ht="15.75" customHeight="1">
      <c r="A68" s="7"/>
      <c r="B68" s="763" t="s">
        <v>293</v>
      </c>
      <c r="C68" s="763"/>
      <c r="D68" s="763"/>
      <c r="E68" s="763"/>
      <c r="F68" s="763"/>
      <c r="G68" s="763"/>
      <c r="H68" s="763"/>
      <c r="I68" s="763"/>
      <c r="J68" s="763"/>
      <c r="K68" s="763"/>
      <c r="L68" s="763"/>
      <c r="M68" s="763"/>
      <c r="N68" s="763"/>
      <c r="O68" s="763"/>
      <c r="P68" s="763"/>
      <c r="Q68" s="763"/>
      <c r="R68" s="763"/>
      <c r="S68" s="763"/>
      <c r="T68" s="763"/>
      <c r="U68" s="763"/>
      <c r="V68" s="763"/>
      <c r="W68" s="763"/>
      <c r="X68" s="763"/>
      <c r="Y68" s="763"/>
      <c r="Z68" s="763"/>
      <c r="AA68" s="763"/>
      <c r="AB68" s="763"/>
      <c r="AC68" s="763"/>
      <c r="AD68" s="763"/>
    </row>
    <row r="69" spans="1:30" ht="15.75" customHeight="1">
      <c r="A69" s="7"/>
      <c r="B69" s="763" t="s">
        <v>294</v>
      </c>
      <c r="C69" s="763"/>
      <c r="D69" s="763"/>
      <c r="E69" s="763"/>
      <c r="F69" s="763"/>
      <c r="G69" s="763"/>
      <c r="H69" s="763"/>
      <c r="I69" s="763"/>
      <c r="J69" s="763"/>
      <c r="K69" s="763"/>
      <c r="L69" s="763"/>
      <c r="M69" s="763"/>
      <c r="N69" s="763"/>
      <c r="O69" s="763"/>
      <c r="P69" s="763"/>
      <c r="Q69" s="763"/>
      <c r="R69" s="763"/>
      <c r="S69" s="763"/>
      <c r="T69" s="763"/>
      <c r="U69" s="763"/>
      <c r="V69" s="763"/>
      <c r="W69" s="763"/>
      <c r="X69" s="763"/>
      <c r="Y69" s="763"/>
      <c r="Z69" s="763"/>
      <c r="AA69" s="763"/>
      <c r="AB69" s="763"/>
      <c r="AC69" s="763"/>
      <c r="AD69" s="763"/>
    </row>
    <row r="70" spans="1:30" ht="30" customHeight="1">
      <c r="A70" s="7"/>
      <c r="B70" s="763"/>
      <c r="C70" s="763"/>
      <c r="D70" s="763"/>
      <c r="E70" s="763"/>
      <c r="F70" s="763"/>
      <c r="G70" s="763"/>
      <c r="H70" s="763"/>
      <c r="I70" s="763"/>
      <c r="J70" s="763"/>
      <c r="K70" s="763"/>
      <c r="L70" s="763"/>
      <c r="M70" s="763"/>
      <c r="N70" s="763"/>
      <c r="O70" s="763"/>
      <c r="P70" s="763"/>
      <c r="Q70" s="763"/>
      <c r="R70" s="763"/>
      <c r="S70" s="763"/>
      <c r="T70" s="763"/>
      <c r="U70" s="763"/>
      <c r="V70" s="763"/>
      <c r="W70" s="763"/>
      <c r="X70" s="763"/>
      <c r="Y70" s="763"/>
      <c r="Z70" s="763"/>
      <c r="AA70" s="763"/>
      <c r="AB70" s="763"/>
      <c r="AC70" s="763"/>
      <c r="AD70" s="763"/>
    </row>
    <row r="71" spans="1:30" ht="14.25" customHeight="1">
      <c r="A71" s="7"/>
      <c r="B71" s="764" t="s">
        <v>295</v>
      </c>
      <c r="C71" s="764"/>
      <c r="D71" s="764"/>
      <c r="E71" s="764"/>
      <c r="F71" s="764"/>
      <c r="G71" s="764"/>
      <c r="H71" s="764"/>
      <c r="I71" s="764"/>
      <c r="J71" s="764"/>
      <c r="K71" s="764"/>
      <c r="L71" s="764"/>
      <c r="M71" s="764"/>
      <c r="N71" s="764"/>
      <c r="O71" s="764"/>
      <c r="P71" s="764"/>
      <c r="Q71" s="764"/>
      <c r="R71" s="764"/>
      <c r="S71" s="764"/>
      <c r="T71" s="764"/>
      <c r="U71" s="764"/>
      <c r="V71" s="764"/>
      <c r="W71" s="764"/>
      <c r="X71" s="764"/>
      <c r="Y71" s="764"/>
      <c r="Z71" s="764"/>
      <c r="AA71" s="764"/>
      <c r="AB71" s="764"/>
      <c r="AC71" s="764"/>
      <c r="AD71" s="764"/>
    </row>
    <row r="72" spans="1:30" ht="30" customHeight="1">
      <c r="A72" s="7"/>
      <c r="B72" s="745"/>
      <c r="C72" s="745"/>
      <c r="D72" s="745"/>
      <c r="E72" s="745"/>
      <c r="F72" s="745"/>
      <c r="G72" s="745"/>
      <c r="H72" s="745"/>
      <c r="I72" s="745"/>
      <c r="J72" s="745"/>
      <c r="K72" s="745"/>
      <c r="L72" s="745"/>
      <c r="M72" s="745"/>
      <c r="N72" s="745"/>
      <c r="O72" s="745"/>
      <c r="P72" s="745"/>
      <c r="Q72" s="745"/>
      <c r="R72" s="745"/>
      <c r="S72" s="745"/>
      <c r="T72" s="745"/>
      <c r="U72" s="745"/>
      <c r="V72" s="745"/>
      <c r="W72" s="745"/>
      <c r="X72" s="745"/>
      <c r="Y72" s="745"/>
      <c r="Z72" s="745"/>
      <c r="AA72" s="745"/>
      <c r="AB72" s="745"/>
      <c r="AC72" s="745"/>
      <c r="AD72" s="745"/>
    </row>
    <row r="73" spans="1:30" ht="14.25" customHeight="1">
      <c r="A73" s="7"/>
      <c r="B73" s="746" t="str">
        <f>IF(sinseibi="",day_kari,sinseibi)</f>
        <v>　　年　 　 月　  　日</v>
      </c>
      <c r="C73" s="746" t="str">
        <f t="shared" ref="C73:L73" si="0">IF(sinseibi="","　　年　  月  　日",sinseibi)</f>
        <v>　　年　  月  　日</v>
      </c>
      <c r="D73" s="746" t="str">
        <f t="shared" si="0"/>
        <v>　　年　  月  　日</v>
      </c>
      <c r="E73" s="746" t="str">
        <f t="shared" si="0"/>
        <v>　　年　  月  　日</v>
      </c>
      <c r="F73" s="746" t="str">
        <f t="shared" si="0"/>
        <v>　　年　  月  　日</v>
      </c>
      <c r="G73" s="746" t="str">
        <f t="shared" si="0"/>
        <v>　　年　  月  　日</v>
      </c>
      <c r="H73" s="746" t="str">
        <f t="shared" si="0"/>
        <v>　　年　  月  　日</v>
      </c>
      <c r="I73" s="746" t="str">
        <f t="shared" si="0"/>
        <v>　　年　  月  　日</v>
      </c>
      <c r="J73" s="746" t="str">
        <f t="shared" si="0"/>
        <v>　　年　  月  　日</v>
      </c>
      <c r="K73" s="746" t="str">
        <f t="shared" si="0"/>
        <v>　　年　  月  　日</v>
      </c>
      <c r="L73" s="746" t="str">
        <f t="shared" si="0"/>
        <v>　　年　  月  　日</v>
      </c>
      <c r="M73" s="23"/>
      <c r="N73" s="23"/>
      <c r="O73" s="23"/>
      <c r="P73" s="23"/>
      <c r="Q73" s="23"/>
      <c r="R73" s="23"/>
      <c r="S73" s="23"/>
      <c r="T73" s="23"/>
      <c r="U73" s="23"/>
      <c r="V73" s="23"/>
      <c r="W73" s="23"/>
      <c r="X73" s="23"/>
      <c r="Y73" s="23"/>
      <c r="Z73" s="23"/>
      <c r="AA73" s="23"/>
      <c r="AB73" s="23"/>
      <c r="AC73" s="23"/>
      <c r="AD73" s="23"/>
    </row>
    <row r="74" spans="1:30" ht="14.25" customHeight="1">
      <c r="A74" s="7"/>
      <c r="B74" s="751"/>
      <c r="C74" s="751"/>
      <c r="D74" s="751"/>
      <c r="E74" s="751"/>
      <c r="F74" s="751"/>
      <c r="G74" s="751"/>
      <c r="H74" s="751"/>
      <c r="I74" s="751"/>
      <c r="J74" s="751"/>
      <c r="K74" s="751"/>
      <c r="L74" s="751"/>
      <c r="M74" s="751"/>
      <c r="N74" s="751"/>
      <c r="O74" s="751"/>
      <c r="P74" s="751"/>
      <c r="Q74" s="751"/>
      <c r="R74" s="751"/>
      <c r="S74" s="751"/>
      <c r="T74" s="751"/>
      <c r="U74" s="751"/>
      <c r="V74" s="751"/>
      <c r="W74" s="751"/>
      <c r="X74" s="751"/>
      <c r="Y74" s="751"/>
      <c r="Z74" s="751"/>
      <c r="AA74" s="751"/>
      <c r="AB74" s="751"/>
      <c r="AC74" s="751"/>
      <c r="AD74" s="751"/>
    </row>
    <row r="75" spans="1:30" ht="18.75" customHeight="1">
      <c r="A75" s="7"/>
      <c r="B75" s="748" t="s">
        <v>296</v>
      </c>
      <c r="C75" s="748"/>
      <c r="D75" s="748"/>
      <c r="E75" s="748"/>
      <c r="F75" s="752"/>
      <c r="G75" s="752"/>
      <c r="H75" s="752"/>
      <c r="I75" s="752"/>
      <c r="J75" s="752"/>
      <c r="K75" s="752"/>
      <c r="L75" s="752"/>
      <c r="M75" s="752"/>
      <c r="N75" s="752"/>
      <c r="O75" s="752"/>
      <c r="P75" s="753"/>
      <c r="Q75" s="753"/>
      <c r="R75" s="753"/>
      <c r="S75" s="753"/>
      <c r="T75" s="753"/>
      <c r="U75" s="753"/>
      <c r="V75" s="753"/>
      <c r="W75" s="753"/>
      <c r="X75" s="753"/>
      <c r="Y75" s="753"/>
      <c r="Z75" s="753"/>
      <c r="AA75" s="753"/>
      <c r="AB75" s="753"/>
      <c r="AC75" s="753"/>
      <c r="AD75" s="753"/>
    </row>
    <row r="76" spans="1:30" ht="18.75" customHeight="1">
      <c r="A76" s="7"/>
      <c r="B76" s="754" t="s">
        <v>297</v>
      </c>
      <c r="C76" s="754"/>
      <c r="D76" s="754"/>
      <c r="E76" s="754"/>
      <c r="F76" s="25"/>
      <c r="G76" s="25"/>
      <c r="H76" s="25"/>
      <c r="I76" s="25"/>
      <c r="J76" s="25"/>
      <c r="K76" s="25"/>
      <c r="L76" s="25"/>
      <c r="M76" s="25"/>
      <c r="N76" s="25"/>
      <c r="O76" s="25"/>
      <c r="P76" s="25"/>
      <c r="Q76" s="25"/>
      <c r="R76" s="25"/>
      <c r="S76" s="25"/>
      <c r="T76" s="25"/>
      <c r="U76" s="25"/>
      <c r="V76" s="25"/>
      <c r="W76" s="25"/>
      <c r="X76" s="25"/>
      <c r="Y76" s="25"/>
      <c r="Z76" s="25"/>
      <c r="AA76" s="25"/>
      <c r="AB76" s="25"/>
      <c r="AC76" s="25"/>
      <c r="AD76" s="25"/>
    </row>
    <row r="77" spans="1:30" s="17" customFormat="1" ht="18.75" customHeight="1">
      <c r="A77" s="9"/>
      <c r="B77" s="748" t="s">
        <v>298</v>
      </c>
      <c r="C77" s="748"/>
      <c r="D77" s="748"/>
      <c r="E77" s="748"/>
      <c r="F77" s="749"/>
      <c r="G77" s="749"/>
      <c r="H77" s="749"/>
      <c r="I77" s="749"/>
      <c r="J77" s="749"/>
      <c r="K77" s="749"/>
      <c r="L77" s="749"/>
      <c r="M77" s="749"/>
      <c r="N77" s="749"/>
      <c r="O77" s="749"/>
      <c r="P77" s="26"/>
      <c r="Q77" s="26"/>
      <c r="R77" s="26"/>
      <c r="S77" s="26"/>
      <c r="T77" s="26"/>
      <c r="U77" s="26"/>
      <c r="V77" s="26"/>
      <c r="W77" s="26"/>
      <c r="X77" s="26"/>
      <c r="Y77" s="26"/>
      <c r="Z77" s="26"/>
      <c r="AA77" s="26"/>
      <c r="AB77" s="26"/>
      <c r="AC77" s="26"/>
      <c r="AD77" s="26"/>
    </row>
    <row r="78" spans="1:30" ht="14.25" customHeight="1">
      <c r="A78" s="7"/>
      <c r="B78" s="747"/>
      <c r="C78" s="747"/>
      <c r="D78" s="747"/>
      <c r="E78" s="747"/>
      <c r="F78" s="747"/>
      <c r="G78" s="747"/>
      <c r="H78" s="747"/>
      <c r="I78" s="747"/>
      <c r="J78" s="747"/>
      <c r="K78" s="747"/>
      <c r="L78" s="747"/>
      <c r="M78" s="747"/>
      <c r="N78" s="747"/>
      <c r="O78" s="747"/>
      <c r="P78" s="747"/>
      <c r="Q78" s="747"/>
      <c r="R78" s="747"/>
      <c r="S78" s="747"/>
      <c r="T78" s="747"/>
      <c r="U78" s="747"/>
      <c r="V78" s="747"/>
      <c r="W78" s="747"/>
      <c r="X78" s="747"/>
      <c r="Y78" s="747"/>
      <c r="Z78" s="747"/>
      <c r="AA78" s="747"/>
      <c r="AB78" s="747"/>
      <c r="AC78" s="747"/>
      <c r="AD78" s="747"/>
    </row>
    <row r="79" spans="1:30" ht="22.5" customHeight="1">
      <c r="A79" s="7"/>
      <c r="B79" s="748" t="s">
        <v>299</v>
      </c>
      <c r="C79" s="748"/>
      <c r="D79" s="748"/>
      <c r="E79" s="748"/>
      <c r="F79" s="749"/>
      <c r="G79" s="749"/>
      <c r="H79" s="749"/>
      <c r="I79" s="749"/>
      <c r="J79" s="749"/>
      <c r="K79" s="749"/>
      <c r="L79" s="749"/>
      <c r="M79" s="749"/>
      <c r="N79" s="749"/>
      <c r="O79" s="749"/>
      <c r="P79" s="25"/>
      <c r="Q79" s="25"/>
      <c r="R79" s="25"/>
      <c r="S79" s="25"/>
      <c r="T79" s="25"/>
      <c r="U79" s="25"/>
      <c r="V79" s="25"/>
      <c r="W79" s="25"/>
      <c r="X79" s="25"/>
      <c r="Y79" s="25"/>
      <c r="Z79" s="25"/>
      <c r="AA79" s="25"/>
      <c r="AB79" s="25"/>
      <c r="AC79" s="25"/>
      <c r="AD79" s="25"/>
    </row>
    <row r="80" spans="1:30" ht="37.5" customHeight="1">
      <c r="A80" s="750"/>
      <c r="B80" s="750"/>
      <c r="C80" s="750"/>
      <c r="D80" s="750"/>
      <c r="E80" s="750"/>
      <c r="F80" s="750"/>
      <c r="G80" s="750"/>
      <c r="H80" s="750"/>
      <c r="I80" s="750"/>
      <c r="J80" s="750"/>
      <c r="K80" s="750"/>
      <c r="L80" s="750"/>
      <c r="M80" s="750"/>
      <c r="N80" s="750"/>
      <c r="O80" s="750"/>
      <c r="P80" s="750"/>
      <c r="Q80" s="750"/>
      <c r="R80" s="750"/>
      <c r="S80" s="750"/>
      <c r="T80" s="750"/>
      <c r="U80" s="750"/>
      <c r="V80" s="750"/>
      <c r="W80" s="750"/>
      <c r="X80" s="750"/>
      <c r="Y80" s="750"/>
      <c r="Z80" s="750"/>
      <c r="AA80" s="750"/>
      <c r="AB80" s="750"/>
      <c r="AC80" s="750"/>
      <c r="AD80" s="750"/>
    </row>
    <row r="81" spans="1:30" ht="14.25" customHeight="1">
      <c r="A81" s="7"/>
      <c r="B81" s="7"/>
      <c r="C81" s="7"/>
      <c r="D81" s="7"/>
      <c r="E81" s="7"/>
      <c r="F81" s="7"/>
      <c r="G81" s="7"/>
      <c r="H81" s="7"/>
      <c r="I81" s="7"/>
      <c r="J81" s="7"/>
      <c r="K81" s="7"/>
      <c r="L81" s="7"/>
      <c r="M81" s="7"/>
      <c r="N81" s="7"/>
      <c r="O81" s="16">
        <v>2</v>
      </c>
      <c r="P81" s="7"/>
      <c r="Q81" s="7"/>
      <c r="R81" s="7"/>
      <c r="S81" s="7"/>
      <c r="T81" s="7"/>
      <c r="U81" s="7"/>
      <c r="V81" s="7"/>
      <c r="W81" s="7"/>
      <c r="X81" s="7"/>
      <c r="Y81" s="7"/>
      <c r="Z81" s="7"/>
      <c r="AA81" s="7"/>
      <c r="AB81" s="7"/>
      <c r="AC81" s="7"/>
      <c r="AD81" s="7"/>
    </row>
  </sheetData>
  <mergeCells count="82">
    <mergeCell ref="B68:AD68"/>
    <mergeCell ref="B69:AD69"/>
    <mergeCell ref="B70:AD70"/>
    <mergeCell ref="B71:AD71"/>
    <mergeCell ref="B63:AD63"/>
    <mergeCell ref="B64:AD64"/>
    <mergeCell ref="B65:AD65"/>
    <mergeCell ref="B66:AD66"/>
    <mergeCell ref="B67:AD67"/>
    <mergeCell ref="B58:AD58"/>
    <mergeCell ref="B59:AD59"/>
    <mergeCell ref="B60:AD60"/>
    <mergeCell ref="B61:AD61"/>
    <mergeCell ref="B62:AD62"/>
    <mergeCell ref="B53:AD53"/>
    <mergeCell ref="B54:AD54"/>
    <mergeCell ref="B55:AD55"/>
    <mergeCell ref="B56:AD56"/>
    <mergeCell ref="B57:AD57"/>
    <mergeCell ref="B48:AD48"/>
    <mergeCell ref="B49:AD49"/>
    <mergeCell ref="B50:AD50"/>
    <mergeCell ref="B51:AD51"/>
    <mergeCell ref="B52:AD52"/>
    <mergeCell ref="B43:AD43"/>
    <mergeCell ref="B44:AD44"/>
    <mergeCell ref="B45:AD45"/>
    <mergeCell ref="B46:AD46"/>
    <mergeCell ref="B47:AD47"/>
    <mergeCell ref="B36:AD36"/>
    <mergeCell ref="B37:AD37"/>
    <mergeCell ref="B38:AD38"/>
    <mergeCell ref="B41:AD41"/>
    <mergeCell ref="B42:AD42"/>
    <mergeCell ref="B31:AD31"/>
    <mergeCell ref="B32:AD32"/>
    <mergeCell ref="B33:AD33"/>
    <mergeCell ref="B34:AD34"/>
    <mergeCell ref="B35:AD35"/>
    <mergeCell ref="B26:AD26"/>
    <mergeCell ref="B27:AD27"/>
    <mergeCell ref="B28:AD28"/>
    <mergeCell ref="B29:AD29"/>
    <mergeCell ref="B30:AD30"/>
    <mergeCell ref="B21:AD21"/>
    <mergeCell ref="B22:AD22"/>
    <mergeCell ref="B23:AD23"/>
    <mergeCell ref="B24:AD24"/>
    <mergeCell ref="B25:AD25"/>
    <mergeCell ref="B16:AD16"/>
    <mergeCell ref="B17:AD17"/>
    <mergeCell ref="B18:AD18"/>
    <mergeCell ref="B19:AD19"/>
    <mergeCell ref="B20:AD20"/>
    <mergeCell ref="B11:AD11"/>
    <mergeCell ref="B12:AD12"/>
    <mergeCell ref="B13:AD13"/>
    <mergeCell ref="B14:AD14"/>
    <mergeCell ref="B15:AD15"/>
    <mergeCell ref="A6:AD6"/>
    <mergeCell ref="B7:AD7"/>
    <mergeCell ref="B8:AD8"/>
    <mergeCell ref="B9:AD9"/>
    <mergeCell ref="B10:AD10"/>
    <mergeCell ref="A1:AD1"/>
    <mergeCell ref="A2:AD2"/>
    <mergeCell ref="A3:AD3"/>
    <mergeCell ref="A4:AD4"/>
    <mergeCell ref="A5:AD5"/>
    <mergeCell ref="A80:AD80"/>
    <mergeCell ref="B74:AD74"/>
    <mergeCell ref="B75:E75"/>
    <mergeCell ref="F75:O75"/>
    <mergeCell ref="P75:AD75"/>
    <mergeCell ref="B76:E76"/>
    <mergeCell ref="B77:E77"/>
    <mergeCell ref="F77:O77"/>
    <mergeCell ref="B72:AD72"/>
    <mergeCell ref="B73:L73"/>
    <mergeCell ref="B78:AD78"/>
    <mergeCell ref="B79:E79"/>
    <mergeCell ref="F79:O79"/>
  </mergeCells>
  <phoneticPr fontId="4"/>
  <printOptions horizontalCentered="1"/>
  <pageMargins left="0.70866141732283472" right="0.23622047244094491" top="0.78740157480314965" bottom="0.74803149606299213" header="0.31496062992125984" footer="0.31496062992125984"/>
  <pageSetup paperSize="9" fitToHeight="0" orientation="portrait" blackAndWhite="1" useFirstPageNumber="1"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9234" r:id="rId4" name="Check Box 18">
              <controlPr defaultSize="0" autoFill="0" autoLine="0" autoPict="0">
                <anchor moveWithCells="1">
                  <from>
                    <xdr:col>0</xdr:col>
                    <xdr:colOff>0</xdr:colOff>
                    <xdr:row>6</xdr:row>
                    <xdr:rowOff>9525</xdr:rowOff>
                  </from>
                  <to>
                    <xdr:col>1</xdr:col>
                    <xdr:colOff>95250</xdr:colOff>
                    <xdr:row>7</xdr:row>
                    <xdr:rowOff>9525</xdr:rowOff>
                  </to>
                </anchor>
              </controlPr>
            </control>
          </mc:Choice>
        </mc:AlternateContent>
        <mc:AlternateContent xmlns:mc="http://schemas.openxmlformats.org/markup-compatibility/2006">
          <mc:Choice Requires="x14">
            <control shapeId="9235" r:id="rId5" name="Check Box 19">
              <controlPr defaultSize="0" autoFill="0" autoLine="0" autoPict="0">
                <anchor moveWithCells="1">
                  <from>
                    <xdr:col>0</xdr:col>
                    <xdr:colOff>0</xdr:colOff>
                    <xdr:row>7</xdr:row>
                    <xdr:rowOff>228600</xdr:rowOff>
                  </from>
                  <to>
                    <xdr:col>1</xdr:col>
                    <xdr:colOff>95250</xdr:colOff>
                    <xdr:row>9</xdr:row>
                    <xdr:rowOff>0</xdr:rowOff>
                  </to>
                </anchor>
              </controlPr>
            </control>
          </mc:Choice>
        </mc:AlternateContent>
        <mc:AlternateContent xmlns:mc="http://schemas.openxmlformats.org/markup-compatibility/2006">
          <mc:Choice Requires="x14">
            <control shapeId="9236" r:id="rId6" name="Check Box 20">
              <controlPr defaultSize="0" autoFill="0" autoLine="0" autoPict="0">
                <anchor moveWithCells="1">
                  <from>
                    <xdr:col>0</xdr:col>
                    <xdr:colOff>0</xdr:colOff>
                    <xdr:row>14</xdr:row>
                    <xdr:rowOff>9525</xdr:rowOff>
                  </from>
                  <to>
                    <xdr:col>1</xdr:col>
                    <xdr:colOff>95250</xdr:colOff>
                    <xdr:row>15</xdr:row>
                    <xdr:rowOff>9525</xdr:rowOff>
                  </to>
                </anchor>
              </controlPr>
            </control>
          </mc:Choice>
        </mc:AlternateContent>
        <mc:AlternateContent xmlns:mc="http://schemas.openxmlformats.org/markup-compatibility/2006">
          <mc:Choice Requires="x14">
            <control shapeId="9237" r:id="rId7" name="Check Box 21">
              <controlPr defaultSize="0" autoFill="0" autoLine="0" autoPict="0">
                <anchor moveWithCells="1">
                  <from>
                    <xdr:col>0</xdr:col>
                    <xdr:colOff>0</xdr:colOff>
                    <xdr:row>14</xdr:row>
                    <xdr:rowOff>228600</xdr:rowOff>
                  </from>
                  <to>
                    <xdr:col>1</xdr:col>
                    <xdr:colOff>95250</xdr:colOff>
                    <xdr:row>16</xdr:row>
                    <xdr:rowOff>0</xdr:rowOff>
                  </to>
                </anchor>
              </controlPr>
            </control>
          </mc:Choice>
        </mc:AlternateContent>
        <mc:AlternateContent xmlns:mc="http://schemas.openxmlformats.org/markup-compatibility/2006">
          <mc:Choice Requires="x14">
            <control shapeId="9238" r:id="rId8" name="Check Box 22">
              <controlPr defaultSize="0" autoFill="0" autoLine="0" autoPict="0">
                <anchor moveWithCells="1">
                  <from>
                    <xdr:col>0</xdr:col>
                    <xdr:colOff>0</xdr:colOff>
                    <xdr:row>16</xdr:row>
                    <xdr:rowOff>238125</xdr:rowOff>
                  </from>
                  <to>
                    <xdr:col>1</xdr:col>
                    <xdr:colOff>95250</xdr:colOff>
                    <xdr:row>18</xdr:row>
                    <xdr:rowOff>9525</xdr:rowOff>
                  </to>
                </anchor>
              </controlPr>
            </control>
          </mc:Choice>
        </mc:AlternateContent>
        <mc:AlternateContent xmlns:mc="http://schemas.openxmlformats.org/markup-compatibility/2006">
          <mc:Choice Requires="x14">
            <control shapeId="9239" r:id="rId9" name="Check Box 23">
              <controlPr defaultSize="0" autoFill="0" autoLine="0" autoPict="0">
                <anchor moveWithCells="1">
                  <from>
                    <xdr:col>0</xdr:col>
                    <xdr:colOff>0</xdr:colOff>
                    <xdr:row>20</xdr:row>
                    <xdr:rowOff>228600</xdr:rowOff>
                  </from>
                  <to>
                    <xdr:col>1</xdr:col>
                    <xdr:colOff>95250</xdr:colOff>
                    <xdr:row>22</xdr:row>
                    <xdr:rowOff>0</xdr:rowOff>
                  </to>
                </anchor>
              </controlPr>
            </control>
          </mc:Choice>
        </mc:AlternateContent>
        <mc:AlternateContent xmlns:mc="http://schemas.openxmlformats.org/markup-compatibility/2006">
          <mc:Choice Requires="x14">
            <control shapeId="9240" r:id="rId10" name="Check Box 24">
              <controlPr defaultSize="0" autoFill="0" autoLine="0" autoPict="0">
                <anchor moveWithCells="1">
                  <from>
                    <xdr:col>0</xdr:col>
                    <xdr:colOff>0</xdr:colOff>
                    <xdr:row>28</xdr:row>
                    <xdr:rowOff>228600</xdr:rowOff>
                  </from>
                  <to>
                    <xdr:col>1</xdr:col>
                    <xdr:colOff>95250</xdr:colOff>
                    <xdr:row>30</xdr:row>
                    <xdr:rowOff>0</xdr:rowOff>
                  </to>
                </anchor>
              </controlPr>
            </control>
          </mc:Choice>
        </mc:AlternateContent>
        <mc:AlternateContent xmlns:mc="http://schemas.openxmlformats.org/markup-compatibility/2006">
          <mc:Choice Requires="x14">
            <control shapeId="9241" r:id="rId11" name="Check Box 25">
              <controlPr defaultSize="0" autoFill="0" autoLine="0" autoPict="0">
                <anchor moveWithCells="1">
                  <from>
                    <xdr:col>0</xdr:col>
                    <xdr:colOff>0</xdr:colOff>
                    <xdr:row>30</xdr:row>
                    <xdr:rowOff>219075</xdr:rowOff>
                  </from>
                  <to>
                    <xdr:col>1</xdr:col>
                    <xdr:colOff>95250</xdr:colOff>
                    <xdr:row>32</xdr:row>
                    <xdr:rowOff>0</xdr:rowOff>
                  </to>
                </anchor>
              </controlPr>
            </control>
          </mc:Choice>
        </mc:AlternateContent>
        <mc:AlternateContent xmlns:mc="http://schemas.openxmlformats.org/markup-compatibility/2006">
          <mc:Choice Requires="x14">
            <control shapeId="9242" r:id="rId12" name="Check Box 26">
              <controlPr defaultSize="0" autoFill="0" autoLine="0" autoPict="0">
                <anchor moveWithCells="1">
                  <from>
                    <xdr:col>0</xdr:col>
                    <xdr:colOff>0</xdr:colOff>
                    <xdr:row>31</xdr:row>
                    <xdr:rowOff>219075</xdr:rowOff>
                  </from>
                  <to>
                    <xdr:col>1</xdr:col>
                    <xdr:colOff>95250</xdr:colOff>
                    <xdr:row>32</xdr:row>
                    <xdr:rowOff>228600</xdr:rowOff>
                  </to>
                </anchor>
              </controlPr>
            </control>
          </mc:Choice>
        </mc:AlternateContent>
        <mc:AlternateContent xmlns:mc="http://schemas.openxmlformats.org/markup-compatibility/2006">
          <mc:Choice Requires="x14">
            <control shapeId="9243" r:id="rId13" name="Check Box 27">
              <controlPr defaultSize="0" autoFill="0" autoLine="0" autoPict="0">
                <anchor moveWithCells="1">
                  <from>
                    <xdr:col>0</xdr:col>
                    <xdr:colOff>0</xdr:colOff>
                    <xdr:row>33</xdr:row>
                    <xdr:rowOff>238125</xdr:rowOff>
                  </from>
                  <to>
                    <xdr:col>1</xdr:col>
                    <xdr:colOff>95250</xdr:colOff>
                    <xdr:row>35</xdr:row>
                    <xdr:rowOff>0</xdr:rowOff>
                  </to>
                </anchor>
              </controlPr>
            </control>
          </mc:Choice>
        </mc:AlternateContent>
        <mc:AlternateContent xmlns:mc="http://schemas.openxmlformats.org/markup-compatibility/2006">
          <mc:Choice Requires="x14">
            <control shapeId="9244" r:id="rId14" name="Check Box 28">
              <controlPr defaultSize="0" autoFill="0" autoLine="0" autoPict="0">
                <anchor moveWithCells="1">
                  <from>
                    <xdr:col>0</xdr:col>
                    <xdr:colOff>0</xdr:colOff>
                    <xdr:row>34</xdr:row>
                    <xdr:rowOff>228600</xdr:rowOff>
                  </from>
                  <to>
                    <xdr:col>1</xdr:col>
                    <xdr:colOff>95250</xdr:colOff>
                    <xdr:row>36</xdr:row>
                    <xdr:rowOff>0</xdr:rowOff>
                  </to>
                </anchor>
              </controlPr>
            </control>
          </mc:Choice>
        </mc:AlternateContent>
        <mc:AlternateContent xmlns:mc="http://schemas.openxmlformats.org/markup-compatibility/2006">
          <mc:Choice Requires="x14">
            <control shapeId="9245" r:id="rId15" name="Check Box 29">
              <controlPr defaultSize="0" autoFill="0" autoLine="0" autoPict="0">
                <anchor moveWithCells="1">
                  <from>
                    <xdr:col>0</xdr:col>
                    <xdr:colOff>0</xdr:colOff>
                    <xdr:row>35</xdr:row>
                    <xdr:rowOff>228600</xdr:rowOff>
                  </from>
                  <to>
                    <xdr:col>1</xdr:col>
                    <xdr:colOff>95250</xdr:colOff>
                    <xdr:row>37</xdr:row>
                    <xdr:rowOff>0</xdr:rowOff>
                  </to>
                </anchor>
              </controlPr>
            </control>
          </mc:Choice>
        </mc:AlternateContent>
        <mc:AlternateContent xmlns:mc="http://schemas.openxmlformats.org/markup-compatibility/2006">
          <mc:Choice Requires="x14">
            <control shapeId="9246" r:id="rId16" name="Check Box 30">
              <controlPr defaultSize="0" autoFill="0" autoLine="0" autoPict="0">
                <anchor moveWithCells="1">
                  <from>
                    <xdr:col>0</xdr:col>
                    <xdr:colOff>0</xdr:colOff>
                    <xdr:row>37</xdr:row>
                    <xdr:rowOff>9525</xdr:rowOff>
                  </from>
                  <to>
                    <xdr:col>1</xdr:col>
                    <xdr:colOff>95250</xdr:colOff>
                    <xdr:row>38</xdr:row>
                    <xdr:rowOff>9525</xdr:rowOff>
                  </to>
                </anchor>
              </controlPr>
            </control>
          </mc:Choice>
        </mc:AlternateContent>
        <mc:AlternateContent xmlns:mc="http://schemas.openxmlformats.org/markup-compatibility/2006">
          <mc:Choice Requires="x14">
            <control shapeId="9247" r:id="rId17" name="Check Box 31">
              <controlPr defaultSize="0" autoFill="0" autoLine="0" autoPict="0">
                <anchor moveWithCells="1">
                  <from>
                    <xdr:col>0</xdr:col>
                    <xdr:colOff>0</xdr:colOff>
                    <xdr:row>39</xdr:row>
                    <xdr:rowOff>238125</xdr:rowOff>
                  </from>
                  <to>
                    <xdr:col>1</xdr:col>
                    <xdr:colOff>95250</xdr:colOff>
                    <xdr:row>41</xdr:row>
                    <xdr:rowOff>9525</xdr:rowOff>
                  </to>
                </anchor>
              </controlPr>
            </control>
          </mc:Choice>
        </mc:AlternateContent>
        <mc:AlternateContent xmlns:mc="http://schemas.openxmlformats.org/markup-compatibility/2006">
          <mc:Choice Requires="x14">
            <control shapeId="9248" r:id="rId18" name="Check Box 32">
              <controlPr defaultSize="0" autoFill="0" autoLine="0" autoPict="0">
                <anchor moveWithCells="1">
                  <from>
                    <xdr:col>0</xdr:col>
                    <xdr:colOff>0</xdr:colOff>
                    <xdr:row>40</xdr:row>
                    <xdr:rowOff>238125</xdr:rowOff>
                  </from>
                  <to>
                    <xdr:col>1</xdr:col>
                    <xdr:colOff>95250</xdr:colOff>
                    <xdr:row>42</xdr:row>
                    <xdr:rowOff>9525</xdr:rowOff>
                  </to>
                </anchor>
              </controlPr>
            </control>
          </mc:Choice>
        </mc:AlternateContent>
        <mc:AlternateContent xmlns:mc="http://schemas.openxmlformats.org/markup-compatibility/2006">
          <mc:Choice Requires="x14">
            <control shapeId="9249" r:id="rId19" name="Check Box 33">
              <controlPr defaultSize="0" autoFill="0" autoLine="0" autoPict="0">
                <anchor moveWithCells="1">
                  <from>
                    <xdr:col>0</xdr:col>
                    <xdr:colOff>0</xdr:colOff>
                    <xdr:row>69</xdr:row>
                    <xdr:rowOff>352425</xdr:rowOff>
                  </from>
                  <to>
                    <xdr:col>1</xdr:col>
                    <xdr:colOff>95250</xdr:colOff>
                    <xdr:row>71</xdr:row>
                    <xdr:rowOff>38100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J117"/>
  <sheetViews>
    <sheetView view="pageBreakPreview" topLeftCell="D12" zoomScaleNormal="100" zoomScaleSheetLayoutView="100" workbookViewId="0">
      <selection activeCell="L92" sqref="L92"/>
    </sheetView>
  </sheetViews>
  <sheetFormatPr defaultColWidth="3.125" defaultRowHeight="44.25" customHeight="1"/>
  <cols>
    <col min="1" max="1" width="14.625" style="35" bestFit="1" customWidth="1"/>
    <col min="2" max="6" width="14.625" style="33" bestFit="1" customWidth="1"/>
    <col min="7" max="8" width="14.625" style="32" bestFit="1" customWidth="1"/>
    <col min="9" max="9" width="14.625" style="33" bestFit="1" customWidth="1"/>
    <col min="10" max="16384" width="3.125" style="18"/>
  </cols>
  <sheetData>
    <row r="1" spans="1:9" ht="17.25">
      <c r="A1" s="18"/>
      <c r="B1" s="29"/>
      <c r="C1" s="29"/>
      <c r="D1" s="29"/>
      <c r="E1" s="18"/>
      <c r="F1" s="19"/>
      <c r="G1" s="19"/>
      <c r="H1" s="19"/>
      <c r="I1" s="19"/>
    </row>
    <row r="2" spans="1:9" ht="54" customHeight="1">
      <c r="A2" s="765" t="s">
        <v>300</v>
      </c>
      <c r="B2" s="765"/>
      <c r="C2" s="766" t="s">
        <v>301</v>
      </c>
      <c r="D2" s="766"/>
      <c r="E2" s="766"/>
      <c r="F2" s="766"/>
      <c r="G2" s="30"/>
      <c r="H2" s="30"/>
      <c r="I2" s="30"/>
    </row>
    <row r="3" spans="1:9" ht="27.75" customHeight="1">
      <c r="A3" s="19" t="s">
        <v>302</v>
      </c>
      <c r="B3" s="19" t="s">
        <v>303</v>
      </c>
      <c r="C3" s="19" t="s">
        <v>304</v>
      </c>
      <c r="D3" s="19" t="s">
        <v>305</v>
      </c>
      <c r="E3" s="19" t="s">
        <v>306</v>
      </c>
      <c r="F3" s="19" t="s">
        <v>307</v>
      </c>
      <c r="G3" s="19" t="s">
        <v>308</v>
      </c>
      <c r="H3" s="18"/>
      <c r="I3" s="18"/>
    </row>
    <row r="4" spans="1:9" s="20" customFormat="1" ht="33.75" customHeight="1">
      <c r="A4" s="767" t="s">
        <v>309</v>
      </c>
      <c r="B4" s="770" t="s">
        <v>310</v>
      </c>
      <c r="C4" s="773" t="s">
        <v>311</v>
      </c>
      <c r="D4" s="773" t="s">
        <v>312</v>
      </c>
      <c r="E4" s="773" t="s">
        <v>313</v>
      </c>
      <c r="F4" s="773" t="s">
        <v>314</v>
      </c>
      <c r="G4" s="782" t="s">
        <v>315</v>
      </c>
      <c r="H4" s="176"/>
      <c r="I4" s="176"/>
    </row>
    <row r="5" spans="1:9" s="20" customFormat="1" ht="33.75" customHeight="1">
      <c r="A5" s="768"/>
      <c r="B5" s="771"/>
      <c r="C5" s="774"/>
      <c r="D5" s="774"/>
      <c r="E5" s="774"/>
      <c r="F5" s="774"/>
      <c r="G5" s="783"/>
      <c r="H5" s="176"/>
      <c r="I5" s="176"/>
    </row>
    <row r="6" spans="1:9" s="20" customFormat="1" ht="68.25" customHeight="1">
      <c r="A6" s="769"/>
      <c r="B6" s="772"/>
      <c r="C6" s="775"/>
      <c r="D6" s="775"/>
      <c r="E6" s="775"/>
      <c r="F6" s="775"/>
      <c r="G6" s="784"/>
      <c r="H6" s="176"/>
      <c r="I6" s="176"/>
    </row>
    <row r="7" spans="1:9" s="27" customFormat="1" ht="45" customHeight="1">
      <c r="A7" s="177"/>
      <c r="B7" s="178"/>
      <c r="C7" s="179"/>
      <c r="D7" s="180"/>
      <c r="E7" s="181"/>
      <c r="F7" s="182"/>
      <c r="G7" s="183"/>
      <c r="H7" s="176"/>
      <c r="I7" s="176"/>
    </row>
    <row r="8" spans="1:9" ht="44.25" customHeight="1">
      <c r="A8" s="184" t="s">
        <v>316</v>
      </c>
      <c r="B8" s="184" t="s">
        <v>317</v>
      </c>
      <c r="C8" s="184" t="s">
        <v>318</v>
      </c>
      <c r="D8" s="184" t="s">
        <v>319</v>
      </c>
      <c r="E8" s="184" t="s">
        <v>320</v>
      </c>
      <c r="F8" s="184" t="s">
        <v>321</v>
      </c>
      <c r="G8" s="184" t="s">
        <v>322</v>
      </c>
      <c r="H8" s="184" t="s">
        <v>323</v>
      </c>
      <c r="I8" s="185"/>
    </row>
    <row r="9" spans="1:9" ht="44.25" customHeight="1">
      <c r="A9" s="785" t="s">
        <v>324</v>
      </c>
      <c r="B9" s="786"/>
      <c r="C9" s="773" t="s">
        <v>325</v>
      </c>
      <c r="D9" s="773" t="s">
        <v>326</v>
      </c>
      <c r="E9" s="773" t="s">
        <v>327</v>
      </c>
      <c r="F9" s="773" t="s">
        <v>328</v>
      </c>
      <c r="G9" s="773" t="s">
        <v>329</v>
      </c>
      <c r="H9" s="773" t="s">
        <v>330</v>
      </c>
      <c r="I9" s="185"/>
    </row>
    <row r="10" spans="1:9" ht="44.25" customHeight="1">
      <c r="A10" s="787"/>
      <c r="B10" s="788"/>
      <c r="C10" s="774"/>
      <c r="D10" s="774"/>
      <c r="E10" s="774"/>
      <c r="F10" s="774"/>
      <c r="G10" s="774"/>
      <c r="H10" s="774"/>
      <c r="I10" s="185"/>
    </row>
    <row r="11" spans="1:9" ht="44.25" customHeight="1">
      <c r="A11" s="186" t="s">
        <v>331</v>
      </c>
      <c r="B11" s="187" t="s">
        <v>332</v>
      </c>
      <c r="C11" s="775"/>
      <c r="D11" s="775"/>
      <c r="E11" s="775"/>
      <c r="F11" s="775"/>
      <c r="G11" s="775"/>
      <c r="H11" s="775"/>
      <c r="I11" s="185"/>
    </row>
    <row r="12" spans="1:9" s="28" customFormat="1" ht="44.25" customHeight="1">
      <c r="A12" s="188"/>
      <c r="B12" s="189"/>
      <c r="C12" s="189"/>
      <c r="D12" s="189"/>
      <c r="E12" s="190"/>
      <c r="F12" s="191"/>
      <c r="G12" s="180"/>
      <c r="H12" s="192"/>
      <c r="I12" s="185"/>
    </row>
    <row r="13" spans="1:9" ht="44.25" customHeight="1">
      <c r="A13" s="184" t="s">
        <v>333</v>
      </c>
      <c r="B13" s="184" t="s">
        <v>334</v>
      </c>
      <c r="C13" s="184" t="s">
        <v>335</v>
      </c>
      <c r="D13" s="184" t="s">
        <v>336</v>
      </c>
      <c r="E13" s="184" t="s">
        <v>337</v>
      </c>
      <c r="F13" s="184" t="s">
        <v>338</v>
      </c>
      <c r="G13" s="184" t="s">
        <v>339</v>
      </c>
      <c r="H13" s="184" t="s">
        <v>340</v>
      </c>
      <c r="I13" s="185"/>
    </row>
    <row r="14" spans="1:9" ht="44.25" customHeight="1">
      <c r="A14" s="776" t="s">
        <v>341</v>
      </c>
      <c r="B14" s="776"/>
      <c r="C14" s="776"/>
      <c r="D14" s="776"/>
      <c r="E14" s="776"/>
      <c r="F14" s="776"/>
      <c r="G14" s="776"/>
      <c r="H14" s="776"/>
      <c r="I14" s="185"/>
    </row>
    <row r="15" spans="1:9" ht="44.25" customHeight="1">
      <c r="A15" s="773" t="s">
        <v>342</v>
      </c>
      <c r="B15" s="773" t="s">
        <v>343</v>
      </c>
      <c r="C15" s="777" t="s">
        <v>344</v>
      </c>
      <c r="D15" s="773" t="s">
        <v>345</v>
      </c>
      <c r="E15" s="773" t="s">
        <v>346</v>
      </c>
      <c r="F15" s="779" t="s">
        <v>347</v>
      </c>
      <c r="G15" s="780"/>
      <c r="H15" s="781"/>
      <c r="I15" s="185"/>
    </row>
    <row r="16" spans="1:9" ht="44.25" customHeight="1">
      <c r="A16" s="775"/>
      <c r="B16" s="774"/>
      <c r="C16" s="778"/>
      <c r="D16" s="775"/>
      <c r="E16" s="775"/>
      <c r="F16" s="175" t="s">
        <v>348</v>
      </c>
      <c r="G16" s="175" t="s">
        <v>349</v>
      </c>
      <c r="H16" s="175" t="s">
        <v>350</v>
      </c>
      <c r="I16" s="185"/>
    </row>
    <row r="17" spans="1:10" s="28" customFormat="1" ht="44.25" customHeight="1">
      <c r="A17" s="188"/>
      <c r="B17" s="188"/>
      <c r="C17" s="188"/>
      <c r="D17" s="188"/>
      <c r="E17" s="194"/>
      <c r="F17" s="195"/>
      <c r="G17" s="195"/>
      <c r="H17" s="196"/>
      <c r="I17" s="185"/>
      <c r="J17" s="18"/>
    </row>
    <row r="18" spans="1:10" ht="44.25" customHeight="1">
      <c r="A18" s="184" t="s">
        <v>351</v>
      </c>
      <c r="B18" s="184" t="s">
        <v>352</v>
      </c>
      <c r="C18" s="184" t="s">
        <v>353</v>
      </c>
      <c r="D18" s="184" t="s">
        <v>354</v>
      </c>
      <c r="E18" s="184" t="s">
        <v>355</v>
      </c>
      <c r="F18" s="197"/>
      <c r="G18" s="197"/>
      <c r="H18" s="197"/>
      <c r="I18" s="197"/>
    </row>
    <row r="19" spans="1:10" ht="44.25" customHeight="1">
      <c r="A19" s="776" t="s">
        <v>356</v>
      </c>
      <c r="B19" s="776"/>
      <c r="C19" s="776"/>
      <c r="D19" s="776"/>
      <c r="E19" s="776"/>
      <c r="F19" s="197"/>
      <c r="G19" s="197"/>
      <c r="H19" s="197"/>
      <c r="I19" s="197"/>
    </row>
    <row r="20" spans="1:10" ht="44.25" customHeight="1">
      <c r="A20" s="793" t="s">
        <v>357</v>
      </c>
      <c r="B20" s="793"/>
      <c r="C20" s="793"/>
      <c r="D20" s="793"/>
      <c r="E20" s="793"/>
      <c r="F20" s="197"/>
      <c r="G20" s="197"/>
      <c r="H20" s="197"/>
      <c r="I20" s="197"/>
    </row>
    <row r="21" spans="1:10" ht="84.75" customHeight="1">
      <c r="A21" s="193" t="s">
        <v>358</v>
      </c>
      <c r="B21" s="193" t="s">
        <v>359</v>
      </c>
      <c r="C21" s="193" t="s">
        <v>360</v>
      </c>
      <c r="D21" s="198" t="s">
        <v>361</v>
      </c>
      <c r="E21" s="193" t="s">
        <v>362</v>
      </c>
      <c r="F21" s="197"/>
      <c r="G21" s="197"/>
      <c r="H21" s="197"/>
      <c r="I21" s="197"/>
    </row>
    <row r="22" spans="1:10" s="28" customFormat="1" ht="44.25" customHeight="1">
      <c r="A22" s="194"/>
      <c r="B22" s="199"/>
      <c r="C22" s="199"/>
      <c r="D22" s="200" t="str">
        <f>IF(AND(B22="",C22=""),"",VALUE(B22)+VALUE(C22))</f>
        <v/>
      </c>
      <c r="E22" s="199"/>
      <c r="F22" s="197"/>
      <c r="G22" s="197"/>
      <c r="H22" s="197"/>
      <c r="I22" s="197"/>
    </row>
    <row r="23" spans="1:10" ht="44.25" customHeight="1">
      <c r="A23" s="197"/>
      <c r="B23" s="197"/>
      <c r="C23" s="197"/>
      <c r="D23" s="197"/>
      <c r="E23" s="201"/>
      <c r="F23" s="197"/>
      <c r="G23" s="197"/>
      <c r="H23" s="197"/>
      <c r="I23" s="197"/>
    </row>
    <row r="24" spans="1:10" ht="44.25" customHeight="1">
      <c r="A24" s="184" t="s">
        <v>363</v>
      </c>
      <c r="B24" s="184" t="s">
        <v>364</v>
      </c>
      <c r="C24" s="184" t="s">
        <v>365</v>
      </c>
      <c r="D24" s="184" t="s">
        <v>366</v>
      </c>
      <c r="E24" s="184" t="s">
        <v>367</v>
      </c>
      <c r="F24" s="185"/>
      <c r="G24" s="185"/>
      <c r="H24" s="185"/>
      <c r="I24" s="185"/>
    </row>
    <row r="25" spans="1:10" ht="44.25" customHeight="1">
      <c r="A25" s="776" t="s">
        <v>368</v>
      </c>
      <c r="B25" s="776"/>
      <c r="C25" s="776"/>
      <c r="D25" s="776"/>
      <c r="E25" s="776"/>
      <c r="F25" s="185"/>
      <c r="G25" s="185"/>
      <c r="H25" s="185"/>
      <c r="I25" s="185"/>
    </row>
    <row r="26" spans="1:10" ht="44.25" customHeight="1">
      <c r="A26" s="776" t="s">
        <v>369</v>
      </c>
      <c r="B26" s="776"/>
      <c r="C26" s="776"/>
      <c r="D26" s="776"/>
      <c r="E26" s="776"/>
      <c r="F26" s="185"/>
      <c r="G26" s="185"/>
      <c r="H26" s="185"/>
      <c r="I26" s="185"/>
    </row>
    <row r="27" spans="1:10" ht="87.75" customHeight="1">
      <c r="A27" s="193" t="s">
        <v>358</v>
      </c>
      <c r="B27" s="193" t="s">
        <v>359</v>
      </c>
      <c r="C27" s="193" t="s">
        <v>360</v>
      </c>
      <c r="D27" s="198" t="s">
        <v>361</v>
      </c>
      <c r="E27" s="193" t="s">
        <v>362</v>
      </c>
      <c r="F27" s="185"/>
      <c r="G27" s="185"/>
      <c r="H27" s="185"/>
      <c r="I27" s="185"/>
    </row>
    <row r="28" spans="1:10" s="28" customFormat="1" ht="44.25" customHeight="1">
      <c r="A28" s="194"/>
      <c r="B28" s="199"/>
      <c r="C28" s="199"/>
      <c r="D28" s="200" t="str">
        <f>IF(AND(B28="",C28=""),"",VALUE(B28)+VALUE(C28))</f>
        <v/>
      </c>
      <c r="E28" s="199"/>
      <c r="F28" s="185"/>
      <c r="G28" s="185"/>
      <c r="H28" s="185"/>
      <c r="I28" s="185"/>
    </row>
    <row r="29" spans="1:10" ht="44.25" customHeight="1">
      <c r="A29" s="184" t="s">
        <v>370</v>
      </c>
      <c r="B29" s="184" t="s">
        <v>371</v>
      </c>
      <c r="C29" s="184" t="s">
        <v>372</v>
      </c>
      <c r="D29" s="184" t="s">
        <v>373</v>
      </c>
      <c r="E29" s="184" t="s">
        <v>374</v>
      </c>
      <c r="F29" s="184" t="s">
        <v>375</v>
      </c>
      <c r="G29" s="202"/>
      <c r="H29" s="202"/>
      <c r="I29" s="203"/>
    </row>
    <row r="30" spans="1:10" ht="44.25" customHeight="1">
      <c r="A30" s="779" t="s">
        <v>368</v>
      </c>
      <c r="B30" s="780"/>
      <c r="C30" s="780"/>
      <c r="D30" s="780"/>
      <c r="E30" s="780"/>
      <c r="F30" s="781"/>
      <c r="G30" s="202"/>
      <c r="H30" s="202"/>
      <c r="I30" s="203"/>
    </row>
    <row r="31" spans="1:10" ht="44.25" customHeight="1">
      <c r="A31" s="794" t="s">
        <v>376</v>
      </c>
      <c r="B31" s="795"/>
      <c r="C31" s="795"/>
      <c r="D31" s="795"/>
      <c r="E31" s="796"/>
      <c r="F31" s="767" t="s">
        <v>377</v>
      </c>
      <c r="G31" s="202"/>
      <c r="H31" s="202"/>
      <c r="I31" s="203"/>
    </row>
    <row r="32" spans="1:10" ht="84.75" customHeight="1">
      <c r="A32" s="204" t="s">
        <v>358</v>
      </c>
      <c r="B32" s="204" t="s">
        <v>359</v>
      </c>
      <c r="C32" s="204" t="s">
        <v>360</v>
      </c>
      <c r="D32" s="198" t="s">
        <v>361</v>
      </c>
      <c r="E32" s="204" t="s">
        <v>362</v>
      </c>
      <c r="F32" s="797"/>
      <c r="G32" s="202"/>
      <c r="H32" s="202"/>
      <c r="I32" s="203"/>
    </row>
    <row r="33" spans="1:9" s="28" customFormat="1" ht="44.25" customHeight="1">
      <c r="A33" s="188"/>
      <c r="B33" s="199"/>
      <c r="C33" s="199"/>
      <c r="D33" s="200" t="str">
        <f>IF(AND(B33="",C33=""),"",VALUE(B33)+VALUE(C33))</f>
        <v/>
      </c>
      <c r="E33" s="205"/>
      <c r="F33" s="206" t="e">
        <f>SUM(IF(E22="",0,VALUE(E22)),IF(E28="",0,VALUE(E28)),IF(E33="",0,VALUE(E33)))/SUM(IF(D22="",0,VALUE(D22)),IF(D28="",0,VALUE(D28)),IF(D33="",0,VALUE(D33)))</f>
        <v>#DIV/0!</v>
      </c>
      <c r="G33" s="202"/>
      <c r="H33" s="202"/>
      <c r="I33" s="203"/>
    </row>
    <row r="34" spans="1:9" ht="44.25" customHeight="1">
      <c r="A34" s="184" t="s">
        <v>378</v>
      </c>
      <c r="B34" s="184" t="s">
        <v>379</v>
      </c>
      <c r="C34" s="184" t="s">
        <v>380</v>
      </c>
      <c r="D34" s="184" t="s">
        <v>381</v>
      </c>
      <c r="E34" s="184" t="s">
        <v>382</v>
      </c>
      <c r="F34" s="203"/>
      <c r="G34" s="202"/>
      <c r="H34" s="202"/>
      <c r="I34" s="203"/>
    </row>
    <row r="35" spans="1:9" ht="44.25" customHeight="1">
      <c r="A35" s="776" t="s">
        <v>383</v>
      </c>
      <c r="B35" s="776"/>
      <c r="C35" s="776"/>
      <c r="D35" s="776"/>
      <c r="E35" s="776"/>
      <c r="F35" s="203"/>
      <c r="G35" s="202"/>
      <c r="H35" s="202"/>
      <c r="I35" s="203"/>
    </row>
    <row r="36" spans="1:9" ht="44.25" customHeight="1">
      <c r="A36" s="789" t="s">
        <v>357</v>
      </c>
      <c r="B36" s="790"/>
      <c r="C36" s="790"/>
      <c r="D36" s="790"/>
      <c r="E36" s="791"/>
      <c r="F36" s="203"/>
      <c r="G36" s="202"/>
      <c r="H36" s="202"/>
      <c r="I36" s="203"/>
    </row>
    <row r="37" spans="1:9" ht="84" customHeight="1">
      <c r="A37" s="204" t="s">
        <v>358</v>
      </c>
      <c r="B37" s="204" t="s">
        <v>359</v>
      </c>
      <c r="C37" s="204" t="s">
        <v>360</v>
      </c>
      <c r="D37" s="198" t="s">
        <v>361</v>
      </c>
      <c r="E37" s="193" t="s">
        <v>362</v>
      </c>
      <c r="F37" s="203"/>
      <c r="G37" s="202"/>
      <c r="H37" s="202"/>
      <c r="I37" s="203"/>
    </row>
    <row r="38" spans="1:9" s="28" customFormat="1" ht="44.25" customHeight="1">
      <c r="A38" s="188"/>
      <c r="B38" s="205"/>
      <c r="C38" s="205"/>
      <c r="D38" s="200" t="str">
        <f>IF(AND(B38="",C38=""),"",VALUE(B38)+VALUE(C38))</f>
        <v/>
      </c>
      <c r="E38" s="199"/>
      <c r="F38" s="203"/>
      <c r="G38" s="202"/>
      <c r="H38" s="202"/>
      <c r="I38" s="203"/>
    </row>
    <row r="39" spans="1:9" ht="44.25" customHeight="1">
      <c r="A39" s="184" t="s">
        <v>384</v>
      </c>
      <c r="B39" s="184" t="s">
        <v>385</v>
      </c>
      <c r="C39" s="184" t="s">
        <v>386</v>
      </c>
      <c r="D39" s="184" t="s">
        <v>387</v>
      </c>
      <c r="E39" s="184" t="s">
        <v>388</v>
      </c>
      <c r="F39" s="184"/>
      <c r="G39" s="202"/>
      <c r="H39" s="202"/>
      <c r="I39" s="203"/>
    </row>
    <row r="40" spans="1:9" ht="44.25" customHeight="1">
      <c r="A40" s="776" t="s">
        <v>389</v>
      </c>
      <c r="B40" s="776"/>
      <c r="C40" s="776"/>
      <c r="D40" s="776"/>
      <c r="E40" s="776"/>
      <c r="F40" s="203"/>
      <c r="G40" s="202"/>
      <c r="H40" s="202"/>
      <c r="I40" s="203"/>
    </row>
    <row r="41" spans="1:9" ht="44.25" customHeight="1">
      <c r="A41" s="776" t="s">
        <v>369</v>
      </c>
      <c r="B41" s="776"/>
      <c r="C41" s="776"/>
      <c r="D41" s="776"/>
      <c r="E41" s="776"/>
      <c r="F41" s="203"/>
      <c r="G41" s="202"/>
      <c r="H41" s="202"/>
      <c r="I41" s="203"/>
    </row>
    <row r="42" spans="1:9" ht="82.5" customHeight="1">
      <c r="A42" s="193" t="s">
        <v>358</v>
      </c>
      <c r="B42" s="193" t="s">
        <v>359</v>
      </c>
      <c r="C42" s="193" t="s">
        <v>360</v>
      </c>
      <c r="D42" s="198" t="s">
        <v>361</v>
      </c>
      <c r="E42" s="193" t="s">
        <v>362</v>
      </c>
      <c r="F42" s="203"/>
      <c r="G42" s="202"/>
      <c r="H42" s="202"/>
      <c r="I42" s="203"/>
    </row>
    <row r="43" spans="1:9" s="28" customFormat="1" ht="44.25" customHeight="1">
      <c r="A43" s="194"/>
      <c r="B43" s="199"/>
      <c r="C43" s="199"/>
      <c r="D43" s="207" t="str">
        <f>IF(AND(B43="",C43=""),"",VALUE(B43)+VALUE(C43))</f>
        <v/>
      </c>
      <c r="E43" s="199"/>
      <c r="F43" s="203"/>
      <c r="G43" s="202"/>
      <c r="H43" s="202"/>
      <c r="I43" s="203"/>
    </row>
    <row r="44" spans="1:9" ht="44.25" customHeight="1">
      <c r="A44" s="184" t="s">
        <v>390</v>
      </c>
      <c r="B44" s="184" t="s">
        <v>391</v>
      </c>
      <c r="C44" s="184" t="s">
        <v>392</v>
      </c>
      <c r="D44" s="184" t="s">
        <v>393</v>
      </c>
      <c r="E44" s="184" t="s">
        <v>394</v>
      </c>
      <c r="F44" s="203"/>
      <c r="G44" s="202"/>
      <c r="H44" s="202"/>
      <c r="I44" s="203"/>
    </row>
    <row r="45" spans="1:9" ht="44.25" customHeight="1">
      <c r="A45" s="776" t="s">
        <v>389</v>
      </c>
      <c r="B45" s="776"/>
      <c r="C45" s="776"/>
      <c r="D45" s="776"/>
      <c r="E45" s="776"/>
      <c r="F45" s="203"/>
      <c r="G45" s="202"/>
      <c r="H45" s="202"/>
      <c r="I45" s="203"/>
    </row>
    <row r="46" spans="1:9" ht="44.25" customHeight="1">
      <c r="A46" s="792" t="s">
        <v>376</v>
      </c>
      <c r="B46" s="792"/>
      <c r="C46" s="792"/>
      <c r="D46" s="792"/>
      <c r="E46" s="792"/>
      <c r="F46" s="203"/>
      <c r="G46" s="202"/>
      <c r="H46" s="202"/>
      <c r="I46" s="203"/>
    </row>
    <row r="47" spans="1:9" ht="74.25" customHeight="1">
      <c r="A47" s="193" t="s">
        <v>358</v>
      </c>
      <c r="B47" s="193" t="s">
        <v>359</v>
      </c>
      <c r="C47" s="193" t="s">
        <v>360</v>
      </c>
      <c r="D47" s="198" t="s">
        <v>361</v>
      </c>
      <c r="E47" s="193" t="s">
        <v>362</v>
      </c>
      <c r="F47" s="203"/>
      <c r="G47" s="202"/>
      <c r="H47" s="202"/>
      <c r="I47" s="203"/>
    </row>
    <row r="48" spans="1:9" s="28" customFormat="1" ht="44.25" customHeight="1">
      <c r="A48" s="194"/>
      <c r="B48" s="199"/>
      <c r="C48" s="199"/>
      <c r="D48" s="207" t="str">
        <f>IF(AND(B48="",C48=""),"",VALUE(B48)+VALUE(C48))</f>
        <v/>
      </c>
      <c r="E48" s="199"/>
      <c r="F48" s="203"/>
      <c r="G48" s="202"/>
      <c r="H48" s="202"/>
      <c r="I48" s="203"/>
    </row>
    <row r="49" spans="1:9" ht="44.25" customHeight="1">
      <c r="A49" s="184" t="s">
        <v>395</v>
      </c>
      <c r="B49" s="184" t="s">
        <v>396</v>
      </c>
      <c r="C49" s="184" t="s">
        <v>397</v>
      </c>
      <c r="D49" s="184" t="s">
        <v>398</v>
      </c>
      <c r="E49" s="184" t="s">
        <v>399</v>
      </c>
      <c r="F49" s="184"/>
      <c r="G49" s="800"/>
      <c r="H49" s="800"/>
      <c r="I49" s="203"/>
    </row>
    <row r="50" spans="1:9" ht="44.25" customHeight="1">
      <c r="A50" s="773" t="s">
        <v>400</v>
      </c>
      <c r="B50" s="773" t="s">
        <v>401</v>
      </c>
      <c r="C50" s="208" t="s">
        <v>402</v>
      </c>
      <c r="D50" s="776" t="s">
        <v>403</v>
      </c>
      <c r="E50" s="776"/>
      <c r="F50" s="202"/>
      <c r="G50" s="202"/>
      <c r="H50" s="203"/>
      <c r="I50" s="185"/>
    </row>
    <row r="51" spans="1:9" ht="44.25" customHeight="1">
      <c r="A51" s="774"/>
      <c r="B51" s="774"/>
      <c r="C51" s="776" t="s">
        <v>404</v>
      </c>
      <c r="D51" s="776" t="s">
        <v>405</v>
      </c>
      <c r="E51" s="776" t="s">
        <v>406</v>
      </c>
      <c r="F51" s="202"/>
      <c r="G51" s="202"/>
      <c r="H51" s="203"/>
      <c r="I51" s="185"/>
    </row>
    <row r="52" spans="1:9" ht="75.75" customHeight="1">
      <c r="A52" s="775"/>
      <c r="B52" s="775"/>
      <c r="C52" s="776"/>
      <c r="D52" s="776"/>
      <c r="E52" s="776"/>
      <c r="F52" s="202"/>
      <c r="G52" s="202"/>
      <c r="H52" s="203"/>
      <c r="I52" s="185"/>
    </row>
    <row r="53" spans="1:9" s="28" customFormat="1" ht="44.25" customHeight="1">
      <c r="A53" s="209"/>
      <c r="B53" s="209"/>
      <c r="C53" s="209"/>
      <c r="D53" s="209"/>
      <c r="E53" s="210"/>
      <c r="F53" s="202"/>
      <c r="G53" s="202"/>
      <c r="H53" s="203"/>
      <c r="I53" s="185"/>
    </row>
    <row r="54" spans="1:9" ht="44.25" customHeight="1">
      <c r="A54" s="184" t="s">
        <v>407</v>
      </c>
      <c r="B54" s="184" t="s">
        <v>408</v>
      </c>
      <c r="C54" s="184" t="s">
        <v>409</v>
      </c>
      <c r="D54" s="184" t="s">
        <v>410</v>
      </c>
      <c r="E54" s="184" t="s">
        <v>411</v>
      </c>
      <c r="F54" s="184"/>
      <c r="G54" s="184"/>
      <c r="H54" s="203"/>
      <c r="I54" s="197"/>
    </row>
    <row r="55" spans="1:9" ht="44.25" customHeight="1">
      <c r="A55" s="779" t="s">
        <v>412</v>
      </c>
      <c r="B55" s="780"/>
      <c r="C55" s="780"/>
      <c r="D55" s="780"/>
      <c r="E55" s="781"/>
      <c r="F55" s="211"/>
      <c r="G55" s="211"/>
      <c r="H55" s="203"/>
      <c r="I55" s="197"/>
    </row>
    <row r="56" spans="1:9" ht="44.25" customHeight="1">
      <c r="A56" s="798" t="s">
        <v>413</v>
      </c>
      <c r="B56" s="798" t="s">
        <v>414</v>
      </c>
      <c r="C56" s="798" t="s">
        <v>415</v>
      </c>
      <c r="D56" s="798" t="s">
        <v>416</v>
      </c>
      <c r="E56" s="767" t="s">
        <v>417</v>
      </c>
      <c r="F56" s="211"/>
      <c r="G56" s="211"/>
      <c r="H56" s="203"/>
      <c r="I56" s="197"/>
    </row>
    <row r="57" spans="1:9" ht="63" customHeight="1">
      <c r="A57" s="799"/>
      <c r="B57" s="799"/>
      <c r="C57" s="799"/>
      <c r="D57" s="799"/>
      <c r="E57" s="797"/>
      <c r="F57" s="211"/>
      <c r="G57" s="211"/>
      <c r="H57" s="203"/>
      <c r="I57" s="197"/>
    </row>
    <row r="58" spans="1:9" s="28" customFormat="1" ht="44.25" customHeight="1">
      <c r="A58" s="205"/>
      <c r="B58" s="205"/>
      <c r="C58" s="205"/>
      <c r="D58" s="205"/>
      <c r="E58" s="212" t="e">
        <f>VALUE(D58)/VALUE(C58)</f>
        <v>#DIV/0!</v>
      </c>
      <c r="F58" s="213"/>
      <c r="G58" s="213"/>
      <c r="H58" s="203"/>
      <c r="I58" s="197"/>
    </row>
    <row r="59" spans="1:9" ht="44.25" customHeight="1">
      <c r="A59" s="184" t="s">
        <v>418</v>
      </c>
      <c r="B59" s="184" t="s">
        <v>419</v>
      </c>
      <c r="C59" s="184" t="s">
        <v>420</v>
      </c>
      <c r="D59" s="184" t="s">
        <v>421</v>
      </c>
      <c r="E59" s="184" t="s">
        <v>422</v>
      </c>
      <c r="F59" s="184" t="s">
        <v>423</v>
      </c>
      <c r="G59" s="184" t="s">
        <v>424</v>
      </c>
      <c r="H59" s="184" t="s">
        <v>425</v>
      </c>
      <c r="I59" s="214"/>
    </row>
    <row r="60" spans="1:9" ht="44.25" customHeight="1">
      <c r="A60" s="798" t="s">
        <v>426</v>
      </c>
      <c r="B60" s="801"/>
      <c r="C60" s="801"/>
      <c r="D60" s="801"/>
      <c r="E60" s="801"/>
      <c r="F60" s="802"/>
      <c r="G60" s="798" t="s">
        <v>427</v>
      </c>
      <c r="H60" s="776" t="s">
        <v>428</v>
      </c>
      <c r="I60" s="203"/>
    </row>
    <row r="61" spans="1:9" ht="44.25" customHeight="1">
      <c r="A61" s="798" t="s">
        <v>413</v>
      </c>
      <c r="B61" s="798" t="s">
        <v>414</v>
      </c>
      <c r="C61" s="798" t="s">
        <v>415</v>
      </c>
      <c r="D61" s="798" t="s">
        <v>416</v>
      </c>
      <c r="E61" s="804" t="s">
        <v>417</v>
      </c>
      <c r="F61" s="773" t="s">
        <v>429</v>
      </c>
      <c r="G61" s="803"/>
      <c r="H61" s="776"/>
      <c r="I61" s="203"/>
    </row>
    <row r="62" spans="1:9" ht="63" customHeight="1">
      <c r="A62" s="799"/>
      <c r="B62" s="799"/>
      <c r="C62" s="799"/>
      <c r="D62" s="799"/>
      <c r="E62" s="805"/>
      <c r="F62" s="775"/>
      <c r="G62" s="799"/>
      <c r="H62" s="776"/>
      <c r="I62" s="203"/>
    </row>
    <row r="63" spans="1:9" s="28" customFormat="1" ht="44.25" customHeight="1">
      <c r="A63" s="205"/>
      <c r="B63" s="205"/>
      <c r="C63" s="205"/>
      <c r="D63" s="205"/>
      <c r="E63" s="215" t="e">
        <f>VALUE(D63)/VALUE(C63)</f>
        <v>#DIV/0!</v>
      </c>
      <c r="F63" s="188"/>
      <c r="G63" s="209"/>
      <c r="H63" s="210"/>
      <c r="I63" s="203"/>
    </row>
    <row r="64" spans="1:9" ht="44.25" customHeight="1">
      <c r="A64" s="216"/>
      <c r="B64" s="216"/>
      <c r="C64" s="216"/>
      <c r="D64" s="216"/>
      <c r="E64" s="217"/>
      <c r="F64" s="213"/>
      <c r="G64" s="213"/>
      <c r="H64" s="203"/>
      <c r="I64" s="197"/>
    </row>
    <row r="65" spans="1:9" ht="44.25" customHeight="1">
      <c r="A65" s="184" t="s">
        <v>430</v>
      </c>
      <c r="B65" s="184" t="s">
        <v>431</v>
      </c>
      <c r="C65" s="184" t="s">
        <v>432</v>
      </c>
      <c r="D65" s="184" t="s">
        <v>433</v>
      </c>
      <c r="E65" s="184" t="s">
        <v>434</v>
      </c>
      <c r="F65" s="184" t="s">
        <v>435</v>
      </c>
      <c r="G65" s="184" t="s">
        <v>436</v>
      </c>
      <c r="H65" s="203"/>
      <c r="I65" s="197"/>
    </row>
    <row r="66" spans="1:9" ht="44.25" customHeight="1">
      <c r="A66" s="776" t="s">
        <v>437</v>
      </c>
      <c r="B66" s="776"/>
      <c r="C66" s="776" t="s">
        <v>438</v>
      </c>
      <c r="D66" s="776"/>
      <c r="E66" s="798" t="s">
        <v>439</v>
      </c>
      <c r="F66" s="776" t="s">
        <v>440</v>
      </c>
      <c r="G66" s="776"/>
      <c r="H66" s="203"/>
      <c r="I66" s="197"/>
    </row>
    <row r="67" spans="1:9" ht="44.25" customHeight="1">
      <c r="A67" s="774" t="s">
        <v>441</v>
      </c>
      <c r="B67" s="774" t="s">
        <v>442</v>
      </c>
      <c r="C67" s="776" t="s">
        <v>441</v>
      </c>
      <c r="D67" s="776" t="s">
        <v>443</v>
      </c>
      <c r="E67" s="803"/>
      <c r="F67" s="776" t="s">
        <v>441</v>
      </c>
      <c r="G67" s="776" t="s">
        <v>443</v>
      </c>
      <c r="H67" s="203"/>
      <c r="I67" s="197"/>
    </row>
    <row r="68" spans="1:9" ht="44.25" customHeight="1">
      <c r="A68" s="775"/>
      <c r="B68" s="775"/>
      <c r="C68" s="776"/>
      <c r="D68" s="776"/>
      <c r="E68" s="799"/>
      <c r="F68" s="776"/>
      <c r="G68" s="776"/>
      <c r="H68" s="203"/>
      <c r="I68" s="197"/>
    </row>
    <row r="69" spans="1:9" s="28" customFormat="1" ht="44.25" customHeight="1">
      <c r="A69" s="188"/>
      <c r="B69" s="195"/>
      <c r="C69" s="188"/>
      <c r="D69" s="188"/>
      <c r="E69" s="188"/>
      <c r="F69" s="194"/>
      <c r="G69" s="194"/>
      <c r="H69" s="203"/>
      <c r="I69" s="197"/>
    </row>
    <row r="70" spans="1:9" ht="44.25" customHeight="1">
      <c r="A70" s="218"/>
      <c r="B70" s="203"/>
      <c r="C70" s="203"/>
      <c r="D70" s="203"/>
      <c r="E70" s="203"/>
      <c r="F70" s="203"/>
      <c r="G70" s="202"/>
      <c r="H70" s="202"/>
      <c r="I70" s="203"/>
    </row>
    <row r="71" spans="1:9" ht="44.25" customHeight="1">
      <c r="A71" s="184" t="s">
        <v>444</v>
      </c>
      <c r="B71" s="184" t="s">
        <v>445</v>
      </c>
      <c r="C71" s="184" t="s">
        <v>446</v>
      </c>
      <c r="D71" s="184" t="s">
        <v>447</v>
      </c>
      <c r="E71" s="184" t="s">
        <v>448</v>
      </c>
      <c r="F71" s="184" t="s">
        <v>449</v>
      </c>
      <c r="G71" s="184"/>
      <c r="H71" s="202"/>
      <c r="I71" s="203"/>
    </row>
    <row r="72" spans="1:9" ht="44.25" customHeight="1">
      <c r="A72" s="798" t="s">
        <v>450</v>
      </c>
      <c r="B72" s="802"/>
      <c r="C72" s="776" t="s">
        <v>451</v>
      </c>
      <c r="D72" s="776"/>
      <c r="E72" s="776" t="s">
        <v>452</v>
      </c>
      <c r="F72" s="773" t="s">
        <v>453</v>
      </c>
      <c r="G72" s="202"/>
      <c r="H72" s="202"/>
      <c r="I72" s="203"/>
    </row>
    <row r="73" spans="1:9" ht="44.25" customHeight="1">
      <c r="A73" s="776" t="s">
        <v>441</v>
      </c>
      <c r="B73" s="776" t="s">
        <v>443</v>
      </c>
      <c r="C73" s="776"/>
      <c r="D73" s="776"/>
      <c r="E73" s="776"/>
      <c r="F73" s="774"/>
      <c r="G73" s="202"/>
      <c r="H73" s="202"/>
      <c r="I73" s="203"/>
    </row>
    <row r="74" spans="1:9" ht="44.25" customHeight="1">
      <c r="A74" s="776"/>
      <c r="B74" s="776"/>
      <c r="C74" s="193" t="s">
        <v>454</v>
      </c>
      <c r="D74" s="193" t="s">
        <v>455</v>
      </c>
      <c r="E74" s="776"/>
      <c r="F74" s="775"/>
      <c r="G74" s="202"/>
      <c r="H74" s="202"/>
      <c r="I74" s="203"/>
    </row>
    <row r="75" spans="1:9" s="28" customFormat="1" ht="44.25" customHeight="1">
      <c r="A75" s="188"/>
      <c r="B75" s="188"/>
      <c r="C75" s="194"/>
      <c r="D75" s="194"/>
      <c r="E75" s="188"/>
      <c r="F75" s="194"/>
      <c r="G75" s="202"/>
      <c r="H75" s="202"/>
      <c r="I75" s="203"/>
    </row>
    <row r="76" spans="1:9" ht="44.25" customHeight="1">
      <c r="A76" s="219"/>
      <c r="B76" s="219"/>
      <c r="C76" s="219"/>
      <c r="D76" s="219"/>
      <c r="E76" s="219"/>
      <c r="F76" s="219"/>
      <c r="G76" s="202"/>
      <c r="H76" s="202"/>
      <c r="I76" s="203"/>
    </row>
    <row r="77" spans="1:9" ht="44.25" customHeight="1">
      <c r="A77" s="184" t="s">
        <v>456</v>
      </c>
      <c r="B77" s="184" t="s">
        <v>457</v>
      </c>
      <c r="C77" s="184" t="s">
        <v>458</v>
      </c>
      <c r="D77" s="184" t="s">
        <v>459</v>
      </c>
      <c r="E77" s="184" t="s">
        <v>460</v>
      </c>
      <c r="F77" s="184" t="s">
        <v>461</v>
      </c>
      <c r="G77" s="184" t="s">
        <v>462</v>
      </c>
      <c r="H77" s="184" t="s">
        <v>463</v>
      </c>
      <c r="I77" s="185"/>
    </row>
    <row r="78" spans="1:9" ht="44.25" customHeight="1">
      <c r="A78" s="776" t="s">
        <v>464</v>
      </c>
      <c r="B78" s="776"/>
      <c r="C78" s="776"/>
      <c r="D78" s="776"/>
      <c r="E78" s="798" t="s">
        <v>465</v>
      </c>
      <c r="F78" s="801"/>
      <c r="G78" s="801"/>
      <c r="H78" s="802"/>
      <c r="I78" s="185"/>
    </row>
    <row r="79" spans="1:9" ht="44.25" customHeight="1">
      <c r="A79" s="776"/>
      <c r="B79" s="776"/>
      <c r="C79" s="776"/>
      <c r="D79" s="776"/>
      <c r="E79" s="799"/>
      <c r="F79" s="811"/>
      <c r="G79" s="811"/>
      <c r="H79" s="812"/>
      <c r="I79" s="185"/>
    </row>
    <row r="80" spans="1:9" ht="49.5" customHeight="1">
      <c r="A80" s="193" t="s">
        <v>466</v>
      </c>
      <c r="B80" s="193" t="s">
        <v>467</v>
      </c>
      <c r="C80" s="193" t="s">
        <v>468</v>
      </c>
      <c r="D80" s="193" t="s">
        <v>469</v>
      </c>
      <c r="E80" s="193" t="s">
        <v>466</v>
      </c>
      <c r="F80" s="193" t="s">
        <v>467</v>
      </c>
      <c r="G80" s="193" t="s">
        <v>468</v>
      </c>
      <c r="H80" s="193" t="s">
        <v>469</v>
      </c>
      <c r="I80" s="185"/>
    </row>
    <row r="81" spans="1:9" s="28" customFormat="1" ht="44.25" customHeight="1">
      <c r="A81" s="194"/>
      <c r="B81" s="194"/>
      <c r="C81" s="199"/>
      <c r="D81" s="194"/>
      <c r="E81" s="188"/>
      <c r="F81" s="188"/>
      <c r="G81" s="205"/>
      <c r="H81" s="194"/>
      <c r="I81" s="185"/>
    </row>
    <row r="82" spans="1:9" ht="44.25" customHeight="1">
      <c r="A82" s="218"/>
      <c r="B82" s="203"/>
      <c r="C82" s="203"/>
      <c r="D82" s="203"/>
      <c r="E82" s="203"/>
      <c r="F82" s="203"/>
      <c r="G82" s="202"/>
      <c r="H82" s="202"/>
      <c r="I82" s="203"/>
    </row>
    <row r="83" spans="1:9" ht="44.25" customHeight="1">
      <c r="A83" s="184" t="s">
        <v>470</v>
      </c>
      <c r="B83" s="184" t="s">
        <v>471</v>
      </c>
      <c r="C83" s="184" t="s">
        <v>472</v>
      </c>
      <c r="D83" s="184" t="s">
        <v>473</v>
      </c>
      <c r="E83" s="184" t="s">
        <v>474</v>
      </c>
      <c r="F83" s="184" t="s">
        <v>475</v>
      </c>
      <c r="G83" s="184" t="s">
        <v>476</v>
      </c>
      <c r="H83" s="184" t="s">
        <v>477</v>
      </c>
      <c r="I83" s="197"/>
    </row>
    <row r="84" spans="1:9" ht="44.25" customHeight="1">
      <c r="A84" s="798" t="s">
        <v>478</v>
      </c>
      <c r="B84" s="776" t="s">
        <v>479</v>
      </c>
      <c r="C84" s="776" t="s">
        <v>480</v>
      </c>
      <c r="D84" s="776" t="s">
        <v>481</v>
      </c>
      <c r="E84" s="776" t="s">
        <v>482</v>
      </c>
      <c r="F84" s="773" t="s">
        <v>483</v>
      </c>
      <c r="G84" s="773" t="s">
        <v>484</v>
      </c>
      <c r="H84" s="773" t="s">
        <v>485</v>
      </c>
      <c r="I84" s="197"/>
    </row>
    <row r="85" spans="1:9" ht="44.25" customHeight="1">
      <c r="A85" s="803"/>
      <c r="B85" s="776"/>
      <c r="C85" s="776"/>
      <c r="D85" s="776"/>
      <c r="E85" s="776"/>
      <c r="F85" s="774"/>
      <c r="G85" s="774"/>
      <c r="H85" s="774"/>
      <c r="I85" s="197"/>
    </row>
    <row r="86" spans="1:9" ht="44.25" customHeight="1">
      <c r="A86" s="799"/>
      <c r="B86" s="776"/>
      <c r="C86" s="776"/>
      <c r="D86" s="776"/>
      <c r="E86" s="776"/>
      <c r="F86" s="813"/>
      <c r="G86" s="813"/>
      <c r="H86" s="813"/>
      <c r="I86" s="197"/>
    </row>
    <row r="87" spans="1:9" s="28" customFormat="1" ht="44.25" customHeight="1">
      <c r="A87" s="188"/>
      <c r="B87" s="220"/>
      <c r="C87" s="221"/>
      <c r="D87" s="194"/>
      <c r="E87" s="194"/>
      <c r="F87" s="222"/>
      <c r="G87" s="222"/>
      <c r="H87" s="222"/>
      <c r="I87" s="197"/>
    </row>
    <row r="88" spans="1:9" ht="44.25" customHeight="1">
      <c r="A88" s="219"/>
      <c r="B88" s="223"/>
      <c r="C88" s="224"/>
      <c r="D88" s="219"/>
      <c r="E88" s="219"/>
      <c r="F88" s="219"/>
      <c r="G88" s="197"/>
      <c r="H88" s="197"/>
      <c r="I88" s="197"/>
    </row>
    <row r="89" spans="1:9" ht="44.25" customHeight="1">
      <c r="A89" s="184" t="s">
        <v>486</v>
      </c>
      <c r="B89" s="184" t="s">
        <v>487</v>
      </c>
      <c r="C89" s="184" t="s">
        <v>488</v>
      </c>
      <c r="D89" s="184" t="s">
        <v>489</v>
      </c>
      <c r="E89" s="184" t="s">
        <v>490</v>
      </c>
      <c r="F89" s="184" t="s">
        <v>491</v>
      </c>
      <c r="G89" s="184" t="s">
        <v>492</v>
      </c>
      <c r="H89" s="184"/>
      <c r="I89" s="203"/>
    </row>
    <row r="90" spans="1:9" ht="44.25" customHeight="1">
      <c r="A90" s="776" t="s">
        <v>493</v>
      </c>
      <c r="B90" s="779" t="s">
        <v>494</v>
      </c>
      <c r="C90" s="780"/>
      <c r="D90" s="780"/>
      <c r="E90" s="780"/>
      <c r="F90" s="781"/>
      <c r="G90" s="806" t="s">
        <v>495</v>
      </c>
      <c r="H90" s="197"/>
      <c r="I90" s="197"/>
    </row>
    <row r="91" spans="1:9" ht="44.25" customHeight="1">
      <c r="A91" s="776"/>
      <c r="B91" s="773" t="s">
        <v>496</v>
      </c>
      <c r="C91" s="773" t="s">
        <v>497</v>
      </c>
      <c r="D91" s="773" t="s">
        <v>498</v>
      </c>
      <c r="E91" s="773" t="s">
        <v>499</v>
      </c>
      <c r="F91" s="809" t="s">
        <v>500</v>
      </c>
      <c r="G91" s="807"/>
      <c r="H91" s="197"/>
      <c r="I91" s="197"/>
    </row>
    <row r="92" spans="1:9" ht="44.25" customHeight="1">
      <c r="A92" s="776"/>
      <c r="B92" s="775"/>
      <c r="C92" s="775"/>
      <c r="D92" s="775"/>
      <c r="E92" s="775"/>
      <c r="F92" s="810"/>
      <c r="G92" s="808"/>
      <c r="H92" s="197"/>
      <c r="I92" s="197"/>
    </row>
    <row r="93" spans="1:9" s="28" customFormat="1" ht="44.25" customHeight="1">
      <c r="A93" s="222"/>
      <c r="B93" s="225"/>
      <c r="C93" s="225"/>
      <c r="D93" s="225"/>
      <c r="E93" s="225"/>
      <c r="F93" s="226"/>
      <c r="G93" s="227"/>
      <c r="H93" s="197"/>
      <c r="I93" s="197"/>
    </row>
    <row r="94" spans="1:9" ht="44.25" customHeight="1">
      <c r="A94" s="218"/>
      <c r="B94" s="203"/>
      <c r="C94" s="203"/>
      <c r="D94" s="203"/>
      <c r="E94" s="203"/>
      <c r="F94" s="203"/>
      <c r="G94" s="202"/>
      <c r="H94" s="202"/>
      <c r="I94" s="203"/>
    </row>
    <row r="95" spans="1:9" ht="44.25" customHeight="1">
      <c r="A95" s="184" t="s">
        <v>501</v>
      </c>
      <c r="B95" s="184" t="s">
        <v>502</v>
      </c>
      <c r="C95" s="184" t="s">
        <v>503</v>
      </c>
      <c r="D95" s="184" t="s">
        <v>504</v>
      </c>
      <c r="E95" s="184" t="s">
        <v>505</v>
      </c>
      <c r="F95" s="184" t="s">
        <v>506</v>
      </c>
      <c r="G95" s="184" t="s">
        <v>507</v>
      </c>
      <c r="H95" s="184" t="s">
        <v>508</v>
      </c>
      <c r="I95" s="184" t="s">
        <v>509</v>
      </c>
    </row>
    <row r="96" spans="1:9" ht="44.25" customHeight="1">
      <c r="A96" s="814" t="s">
        <v>510</v>
      </c>
      <c r="B96" s="815"/>
      <c r="C96" s="815"/>
      <c r="D96" s="815"/>
      <c r="E96" s="815"/>
      <c r="F96" s="815"/>
      <c r="G96" s="815"/>
      <c r="H96" s="815"/>
      <c r="I96" s="816"/>
    </row>
    <row r="97" spans="1:10" ht="44.25" customHeight="1">
      <c r="A97" s="807" t="s">
        <v>511</v>
      </c>
      <c r="B97" s="807" t="s">
        <v>512</v>
      </c>
      <c r="C97" s="807" t="s">
        <v>513</v>
      </c>
      <c r="D97" s="807" t="s">
        <v>514</v>
      </c>
      <c r="E97" s="807" t="s">
        <v>499</v>
      </c>
      <c r="F97" s="807" t="s">
        <v>98</v>
      </c>
      <c r="G97" s="807" t="s">
        <v>515</v>
      </c>
      <c r="H97" s="809" t="s">
        <v>500</v>
      </c>
      <c r="I97" s="807" t="s">
        <v>516</v>
      </c>
    </row>
    <row r="98" spans="1:10" ht="44.25" customHeight="1">
      <c r="A98" s="808"/>
      <c r="B98" s="808"/>
      <c r="C98" s="808"/>
      <c r="D98" s="808"/>
      <c r="E98" s="808"/>
      <c r="F98" s="808"/>
      <c r="G98" s="808"/>
      <c r="H98" s="810"/>
      <c r="I98" s="808"/>
    </row>
    <row r="99" spans="1:10" s="28" customFormat="1" ht="44.25" customHeight="1">
      <c r="A99" s="178"/>
      <c r="B99" s="178"/>
      <c r="C99" s="178"/>
      <c r="D99" s="226"/>
      <c r="E99" s="178"/>
      <c r="F99" s="178"/>
      <c r="G99" s="178"/>
      <c r="H99" s="226"/>
      <c r="I99" s="227"/>
    </row>
    <row r="100" spans="1:10" ht="44.25" customHeight="1">
      <c r="A100" s="219"/>
      <c r="B100" s="219"/>
      <c r="C100" s="219"/>
      <c r="D100" s="217"/>
      <c r="E100" s="219"/>
      <c r="F100" s="219"/>
      <c r="G100" s="219"/>
      <c r="H100" s="217"/>
      <c r="I100" s="228"/>
    </row>
    <row r="101" spans="1:10" ht="44.25" customHeight="1">
      <c r="A101" s="184" t="s">
        <v>517</v>
      </c>
      <c r="B101" s="184" t="s">
        <v>518</v>
      </c>
      <c r="C101" s="184" t="s">
        <v>519</v>
      </c>
      <c r="D101" s="184" t="s">
        <v>520</v>
      </c>
      <c r="E101" s="184" t="s">
        <v>521</v>
      </c>
      <c r="F101" s="184" t="s">
        <v>522</v>
      </c>
      <c r="G101" s="184" t="s">
        <v>523</v>
      </c>
      <c r="H101" s="184" t="s">
        <v>524</v>
      </c>
      <c r="I101" s="184" t="s">
        <v>525</v>
      </c>
    </row>
    <row r="102" spans="1:10" ht="44.25" customHeight="1">
      <c r="A102" s="814" t="s">
        <v>526</v>
      </c>
      <c r="B102" s="815"/>
      <c r="C102" s="815"/>
      <c r="D102" s="815"/>
      <c r="E102" s="815"/>
      <c r="F102" s="815"/>
      <c r="G102" s="815"/>
      <c r="H102" s="815"/>
      <c r="I102" s="816"/>
    </row>
    <row r="103" spans="1:10" ht="44.25" customHeight="1">
      <c r="A103" s="807" t="s">
        <v>511</v>
      </c>
      <c r="B103" s="807" t="s">
        <v>512</v>
      </c>
      <c r="C103" s="807" t="s">
        <v>513</v>
      </c>
      <c r="D103" s="807" t="s">
        <v>527</v>
      </c>
      <c r="E103" s="807" t="s">
        <v>499</v>
      </c>
      <c r="F103" s="807" t="s">
        <v>98</v>
      </c>
      <c r="G103" s="817" t="s">
        <v>515</v>
      </c>
      <c r="H103" s="817" t="s">
        <v>500</v>
      </c>
      <c r="I103" s="807" t="s">
        <v>516</v>
      </c>
    </row>
    <row r="104" spans="1:10" ht="44.25" customHeight="1">
      <c r="A104" s="808"/>
      <c r="B104" s="808"/>
      <c r="C104" s="808"/>
      <c r="D104" s="808"/>
      <c r="E104" s="808"/>
      <c r="F104" s="808"/>
      <c r="G104" s="810"/>
      <c r="H104" s="810"/>
      <c r="I104" s="808"/>
    </row>
    <row r="105" spans="1:10" s="28" customFormat="1" ht="44.25" customHeight="1">
      <c r="A105" s="31"/>
      <c r="B105" s="31"/>
      <c r="C105" s="31"/>
      <c r="D105" s="37"/>
      <c r="E105" s="31"/>
      <c r="F105" s="31"/>
      <c r="G105" s="37"/>
      <c r="H105" s="37"/>
      <c r="I105" s="38"/>
    </row>
    <row r="107" spans="1:10" ht="44.25" customHeight="1">
      <c r="A107" s="19" t="s">
        <v>528</v>
      </c>
      <c r="B107" s="19" t="s">
        <v>529</v>
      </c>
      <c r="C107" s="19" t="s">
        <v>530</v>
      </c>
      <c r="D107" s="19" t="s">
        <v>531</v>
      </c>
      <c r="E107" s="19" t="s">
        <v>532</v>
      </c>
      <c r="F107" s="19" t="s">
        <v>533</v>
      </c>
      <c r="G107" s="19" t="s">
        <v>534</v>
      </c>
      <c r="H107" s="19" t="s">
        <v>535</v>
      </c>
      <c r="I107" s="19" t="s">
        <v>536</v>
      </c>
      <c r="J107" s="19"/>
    </row>
    <row r="108" spans="1:10" ht="44.25" customHeight="1">
      <c r="A108" s="824" t="s">
        <v>537</v>
      </c>
      <c r="B108" s="825"/>
      <c r="C108" s="825"/>
      <c r="D108" s="825"/>
      <c r="E108" s="825"/>
      <c r="F108" s="825"/>
      <c r="G108" s="825"/>
      <c r="H108" s="825"/>
      <c r="I108" s="826"/>
    </row>
    <row r="109" spans="1:10" ht="44.25" customHeight="1">
      <c r="A109" s="822" t="s">
        <v>511</v>
      </c>
      <c r="B109" s="822" t="s">
        <v>512</v>
      </c>
      <c r="C109" s="822" t="s">
        <v>513</v>
      </c>
      <c r="D109" s="822" t="s">
        <v>514</v>
      </c>
      <c r="E109" s="822" t="s">
        <v>499</v>
      </c>
      <c r="F109" s="822" t="s">
        <v>98</v>
      </c>
      <c r="G109" s="819" t="s">
        <v>515</v>
      </c>
      <c r="H109" s="818" t="s">
        <v>500</v>
      </c>
      <c r="I109" s="821" t="s">
        <v>516</v>
      </c>
    </row>
    <row r="110" spans="1:10" ht="44.25" customHeight="1">
      <c r="A110" s="823"/>
      <c r="B110" s="823"/>
      <c r="C110" s="823"/>
      <c r="D110" s="823"/>
      <c r="E110" s="823"/>
      <c r="F110" s="823"/>
      <c r="G110" s="820"/>
      <c r="H110" s="820"/>
      <c r="I110" s="823"/>
    </row>
    <row r="111" spans="1:10" s="28" customFormat="1" ht="44.25" customHeight="1">
      <c r="A111" s="31"/>
      <c r="B111" s="31"/>
      <c r="C111" s="31"/>
      <c r="D111" s="37"/>
      <c r="E111" s="31"/>
      <c r="F111" s="31"/>
      <c r="G111" s="37"/>
      <c r="H111" s="37"/>
      <c r="I111" s="38"/>
    </row>
    <row r="112" spans="1:10" ht="44.25" customHeight="1">
      <c r="A112" s="36"/>
      <c r="B112" s="36"/>
      <c r="C112" s="36"/>
      <c r="D112" s="34"/>
      <c r="E112" s="36"/>
      <c r="F112" s="36"/>
      <c r="G112" s="34"/>
      <c r="H112" s="34"/>
      <c r="I112" s="39"/>
    </row>
    <row r="113" spans="1:9" ht="44.25" customHeight="1">
      <c r="A113" s="19" t="s">
        <v>538</v>
      </c>
      <c r="B113" s="19" t="s">
        <v>539</v>
      </c>
      <c r="C113" s="19" t="s">
        <v>540</v>
      </c>
    </row>
    <row r="114" spans="1:9" ht="44.25" customHeight="1">
      <c r="A114" s="818" t="s">
        <v>541</v>
      </c>
      <c r="B114" s="821" t="s">
        <v>542</v>
      </c>
      <c r="C114" s="821" t="s">
        <v>543</v>
      </c>
    </row>
    <row r="115" spans="1:9" ht="44.25" customHeight="1">
      <c r="A115" s="819"/>
      <c r="B115" s="822"/>
      <c r="C115" s="822"/>
    </row>
    <row r="116" spans="1:9" ht="44.25" customHeight="1">
      <c r="A116" s="820"/>
      <c r="B116" s="823"/>
      <c r="C116" s="823"/>
    </row>
    <row r="117" spans="1:9" s="28" customFormat="1" ht="44.25" customHeight="1">
      <c r="A117" s="37"/>
      <c r="B117" s="40"/>
      <c r="C117" s="31"/>
      <c r="D117" s="33"/>
      <c r="E117" s="33"/>
      <c r="F117" s="33"/>
      <c r="G117" s="32"/>
      <c r="H117" s="32"/>
      <c r="I117" s="33"/>
    </row>
  </sheetData>
  <mergeCells count="125">
    <mergeCell ref="A114:A116"/>
    <mergeCell ref="B114:B116"/>
    <mergeCell ref="C114:C116"/>
    <mergeCell ref="A108:I108"/>
    <mergeCell ref="A109:A110"/>
    <mergeCell ref="B109:B110"/>
    <mergeCell ref="C109:C110"/>
    <mergeCell ref="D109:D110"/>
    <mergeCell ref="E109:E110"/>
    <mergeCell ref="F109:F110"/>
    <mergeCell ref="G109:G110"/>
    <mergeCell ref="H109:H110"/>
    <mergeCell ref="I109:I110"/>
    <mergeCell ref="A102:I102"/>
    <mergeCell ref="A103:A104"/>
    <mergeCell ref="B103:B104"/>
    <mergeCell ref="C103:C104"/>
    <mergeCell ref="D103:D104"/>
    <mergeCell ref="E103:E104"/>
    <mergeCell ref="F103:F104"/>
    <mergeCell ref="G103:G104"/>
    <mergeCell ref="H103:H104"/>
    <mergeCell ref="I103:I104"/>
    <mergeCell ref="A96:I96"/>
    <mergeCell ref="A97:A98"/>
    <mergeCell ref="B97:B98"/>
    <mergeCell ref="C97:C98"/>
    <mergeCell ref="D97:D98"/>
    <mergeCell ref="E97:E98"/>
    <mergeCell ref="F97:F98"/>
    <mergeCell ref="G97:G98"/>
    <mergeCell ref="H97:H98"/>
    <mergeCell ref="I97:I98"/>
    <mergeCell ref="A90:A92"/>
    <mergeCell ref="B90:F90"/>
    <mergeCell ref="G90:G92"/>
    <mergeCell ref="B91:B92"/>
    <mergeCell ref="C91:C92"/>
    <mergeCell ref="D91:D92"/>
    <mergeCell ref="E91:E92"/>
    <mergeCell ref="F91:F92"/>
    <mergeCell ref="A78:D79"/>
    <mergeCell ref="E78:H79"/>
    <mergeCell ref="A84:A86"/>
    <mergeCell ref="B84:B86"/>
    <mergeCell ref="C84:C86"/>
    <mergeCell ref="D84:D86"/>
    <mergeCell ref="E84:E86"/>
    <mergeCell ref="F84:F86"/>
    <mergeCell ref="G84:G86"/>
    <mergeCell ref="H84:H86"/>
    <mergeCell ref="A72:B72"/>
    <mergeCell ref="C72:D73"/>
    <mergeCell ref="E72:E74"/>
    <mergeCell ref="F72:F74"/>
    <mergeCell ref="A73:A74"/>
    <mergeCell ref="B73:B74"/>
    <mergeCell ref="A66:B66"/>
    <mergeCell ref="C66:D66"/>
    <mergeCell ref="E66:E68"/>
    <mergeCell ref="F66:G66"/>
    <mergeCell ref="A67:A68"/>
    <mergeCell ref="B67:B68"/>
    <mergeCell ref="C67:C68"/>
    <mergeCell ref="D67:D68"/>
    <mergeCell ref="F67:F68"/>
    <mergeCell ref="G67:G68"/>
    <mergeCell ref="A60:F60"/>
    <mergeCell ref="G60:G62"/>
    <mergeCell ref="H60:H62"/>
    <mergeCell ref="A61:A62"/>
    <mergeCell ref="B61:B62"/>
    <mergeCell ref="C61:C62"/>
    <mergeCell ref="D61:D62"/>
    <mergeCell ref="E61:E62"/>
    <mergeCell ref="F61:F62"/>
    <mergeCell ref="A55:E55"/>
    <mergeCell ref="A56:A57"/>
    <mergeCell ref="B56:B57"/>
    <mergeCell ref="C56:C57"/>
    <mergeCell ref="D56:D57"/>
    <mergeCell ref="E56:E57"/>
    <mergeCell ref="G49:H49"/>
    <mergeCell ref="A50:A52"/>
    <mergeCell ref="B50:B52"/>
    <mergeCell ref="D50:E50"/>
    <mergeCell ref="C51:C52"/>
    <mergeCell ref="D51:D52"/>
    <mergeCell ref="E51:E52"/>
    <mergeCell ref="A35:E35"/>
    <mergeCell ref="A36:E36"/>
    <mergeCell ref="A40:E40"/>
    <mergeCell ref="A41:E41"/>
    <mergeCell ref="A45:E45"/>
    <mergeCell ref="A46:E46"/>
    <mergeCell ref="A19:E19"/>
    <mergeCell ref="A20:E20"/>
    <mergeCell ref="A25:E25"/>
    <mergeCell ref="A26:E26"/>
    <mergeCell ref="A30:F30"/>
    <mergeCell ref="A31:E31"/>
    <mergeCell ref="F31:F32"/>
    <mergeCell ref="A14:H14"/>
    <mergeCell ref="A15:A16"/>
    <mergeCell ref="B15:B16"/>
    <mergeCell ref="C15:C16"/>
    <mergeCell ref="D15:D16"/>
    <mergeCell ref="E15:E16"/>
    <mergeCell ref="F15:H15"/>
    <mergeCell ref="G4:G6"/>
    <mergeCell ref="A9:B10"/>
    <mergeCell ref="C9:C11"/>
    <mergeCell ref="D9:D11"/>
    <mergeCell ref="E9:E11"/>
    <mergeCell ref="F9:F11"/>
    <mergeCell ref="G9:G11"/>
    <mergeCell ref="A2:B2"/>
    <mergeCell ref="C2:F2"/>
    <mergeCell ref="A4:A6"/>
    <mergeCell ref="B4:B6"/>
    <mergeCell ref="C4:C6"/>
    <mergeCell ref="D4:D6"/>
    <mergeCell ref="E4:E6"/>
    <mergeCell ref="F4:F6"/>
    <mergeCell ref="H9:H11"/>
  </mergeCells>
  <phoneticPr fontId="4"/>
  <dataValidations count="35">
    <dataValidation type="whole" allowBlank="1" showInputMessage="1" showErrorMessage="1" errorTitle="入力形式エラー" error="整数以外は指定できません" sqref="D7" xr:uid="{00000000-0002-0000-0B00-000000000000}">
      <formula1>1990</formula1>
      <formula2>2099</formula2>
    </dataValidation>
    <dataValidation type="textLength" allowBlank="1" showInputMessage="1" showErrorMessage="1" sqref="C7" xr:uid="{00000000-0002-0000-0B00-000001000000}">
      <formula1>0</formula1>
      <formula2>13</formula2>
    </dataValidation>
    <dataValidation type="list" allowBlank="1" showInputMessage="1" showErrorMessage="1" errorTitle="入力形式エラー" error="入力可能な文字数（140文字）を超えています" sqref="A93" xr:uid="{00000000-0002-0000-0B00-000002000000}">
      <formula1>"する,しない"</formula1>
    </dataValidation>
    <dataValidation type="whole" operator="greaterThan" allowBlank="1" showErrorMessage="1" errorTitle="入力形式エラー" error="数値のみ指定可能です。" sqref="F17:H17" xr:uid="{00000000-0002-0000-0B00-000003000000}">
      <formula1>0</formula1>
    </dataValidation>
    <dataValidation type="list" allowBlank="1" showInputMessage="1" showErrorMessage="1" errorTitle="入力形式エラー" error="有か無で指定して下さい。" sqref="C69 E69:F69 A75:A76 A69 F63" xr:uid="{00000000-0002-0000-0B00-000004000000}">
      <formula1>"有,無"</formula1>
    </dataValidation>
    <dataValidation type="custom" allowBlank="1" showErrorMessage="1" errorTitle="入力形式エラー" sqref="D48 D33 D28 D38 D43 D22" xr:uid="{00000000-0002-0000-0B00-000005000000}">
      <formula1>OR(ISNUMBER(D22),D22="")</formula1>
    </dataValidation>
    <dataValidation type="list" allowBlank="1" showInputMessage="1" showErrorMessage="1" errorTitle="入力形式エラー" error="第１段階、第２段階、第３段階　_x000a_のみ入力可能です。" sqref="E17" xr:uid="{00000000-0002-0000-0B00-000006000000}">
      <formula1>"第１段階,第２段階,第３段階"</formula1>
    </dataValidation>
    <dataValidation type="textLength" allowBlank="1" showInputMessage="1" showErrorMessage="1" errorTitle="入力形式エラー" error="入力可能な文字数（140文字）を超えています" sqref="D87:E88 F88" xr:uid="{00000000-0002-0000-0B00-000007000000}">
      <formula1>0</formula1>
      <formula2>140</formula2>
    </dataValidation>
    <dataValidation type="textLength" operator="equal" allowBlank="1" showInputMessage="1" showErrorMessage="1" errorTitle="入力形式エラー" error="こちらの項目は5桁で指定して下さい" sqref="A99:C100 A111:C112 A105:C105 B93:D93" xr:uid="{00000000-0002-0000-0B00-000008000000}">
      <formula1>5</formula1>
    </dataValidation>
    <dataValidation type="whole" allowBlank="1" showInputMessage="1" showErrorMessage="1" errorTitle="入力形式エラー" error="こちらの項目は3桁で指定して下さい" sqref="H12" xr:uid="{00000000-0002-0000-0B00-000009000000}">
      <formula1>1</formula1>
      <formula2>999</formula2>
    </dataValidation>
    <dataValidation type="whole" operator="greaterThanOrEqual" allowBlank="1" showInputMessage="1" showErrorMessage="1" sqref="A7" xr:uid="{00000000-0002-0000-0B00-00000A000000}">
      <formula1>0</formula1>
    </dataValidation>
    <dataValidation type="textLength" allowBlank="1" showInputMessage="1" showErrorMessage="1" errorTitle="入力形式エラー" error="入力可能な文字数（300文字）を超えています" sqref="C75:D76" xr:uid="{00000000-0002-0000-0B00-00000B000000}">
      <formula1>0</formula1>
      <formula2>300</formula2>
    </dataValidation>
    <dataValidation type="textLength" allowBlank="1" showInputMessage="1" showErrorMessage="1" errorTitle="入力形式エラー" error="入力可能な文字数（200文字）を超えています" sqref="E75:E76 B69" xr:uid="{00000000-0002-0000-0B00-00000C000000}">
      <formula1>0</formula1>
      <formula2>200</formula2>
    </dataValidation>
    <dataValidation type="textLength" allowBlank="1" showInputMessage="1" showErrorMessage="1" errorTitle="入力形式エラー" error="入力可能な文字数（128文字）を超えています" sqref="C12:E12 B117" xr:uid="{00000000-0002-0000-0B00-00000D000000}">
      <formula1>0</formula1>
      <formula2>128</formula2>
    </dataValidation>
    <dataValidation type="list" allowBlank="1" showInputMessage="1" showErrorMessage="1" errorTitle="入力形式エラー" sqref="D99:D100 D111:D112 D105" xr:uid="{00000000-0002-0000-0B00-00000E000000}">
      <formula1>"高卒,大卒,一般"</formula1>
    </dataValidation>
    <dataValidation type="textLength" allowBlank="1" showInputMessage="1" showErrorMessage="1" errorTitle="入力形式エラー" error="20文字以内で入力して下さい_x000a_" sqref="B7" xr:uid="{00000000-0002-0000-0B00-00000F000000}">
      <formula1>0</formula1>
      <formula2>20</formula2>
    </dataValidation>
    <dataValidation type="custom" allowBlank="1" showInputMessage="1" showErrorMessage="1" errorTitle="入力形式エラー" error="0.0～100.0まで、対象者無しの場合は-(ﾊｲﾌﾝ)で指定して下さい" sqref="E63:E64 E58" xr:uid="{00000000-0002-0000-0B00-000010000000}">
      <formula1>OR(ISNUMBER(E58),E58="-")</formula1>
    </dataValidation>
    <dataValidation type="decimal" allowBlank="1" showInputMessage="1" showErrorMessage="1" errorTitle="入力形式エラー" error="0.0～100.0までで指定して下さい" sqref="F58:G58 A53:E53 G63:H63 F64:G64" xr:uid="{00000000-0002-0000-0B00-000011000000}">
      <formula1>0</formula1>
      <formula2>100</formula2>
    </dataValidation>
    <dataValidation type="list" allowBlank="1" showInputMessage="1" showErrorMessage="1" errorTitle="入力形式エラー" sqref="A87:A88 A81 E81" xr:uid="{00000000-0002-0000-0B00-000012000000}">
      <formula1>"可,否"</formula1>
    </dataValidation>
    <dataValidation type="list" allowBlank="1" showInputMessage="1" showErrorMessage="1" errorTitle="入力形式エラー" error="○か-のみ指定可能です。_x000a_" sqref="A48 A33 A28 A38 A43 A22" xr:uid="{00000000-0002-0000-0B00-000013000000}">
      <formula1>"○,-"</formula1>
    </dataValidation>
    <dataValidation type="whole" operator="greaterThanOrEqual" allowBlank="1" showInputMessage="1" showErrorMessage="1" errorTitle="入力形式エラー" error="整数以外は指定できません" sqref="G81 C81 F12:G12" xr:uid="{00000000-0002-0000-0B00-000014000000}">
      <formula1>0</formula1>
    </dataValidation>
    <dataValidation type="list" allowBlank="1" showInputMessage="1" showErrorMessage="1" sqref="H99:H100 F93 H111:H112 H105" xr:uid="{00000000-0002-0000-0B00-000015000000}">
      <formula1>"済"</formula1>
    </dataValidation>
    <dataValidation type="list" allowBlank="1" showInputMessage="1" showErrorMessage="1" sqref="A12" xr:uid="{00000000-0002-0000-0B00-000016000000}">
      <formula1>"北海道,青森県,岩手県,宮城県,秋田県,山形県,福島県,茨城県,栃木県,群馬県,埼玉県,千葉県,東京都,神奈川県,新潟県,富山県,石川県,福井県,山梨県,長野県,岐阜県,静岡県,愛知県,三重県,滋賀県,京都府,大阪府,兵庫県,奈良県,和歌山県,鳥取県,島根県,岡山県,広島県,山口県,徳島県,香川県,愛媛県,高知県,福岡県,佐賀県,長崎県,熊本県,大分県,宮崎県,鹿児島県,沖縄県"</formula1>
    </dataValidation>
    <dataValidation type="list" allowBlank="1" showInputMessage="1" showErrorMessage="1" sqref="A117" xr:uid="{00000000-0002-0000-0B00-000017000000}">
      <formula1>"非"</formula1>
    </dataValidation>
    <dataValidation type="list" allowBlank="1" showInputMessage="1" showErrorMessage="1" errorTitle="入力形式エラー" error="○のみ指定可能です。_x000a_" sqref="A17:D17" xr:uid="{00000000-0002-0000-0B00-000018000000}">
      <formula1>"○"</formula1>
    </dataValidation>
    <dataValidation type="textLength" allowBlank="1" showInputMessage="1" showErrorMessage="1" errorTitle="入力形式エラー" error="入力可能な文字数（11文字）を超えています" sqref="G7" xr:uid="{00000000-0002-0000-0B00-000019000000}">
      <formula1>0</formula1>
      <formula2>11</formula2>
    </dataValidation>
    <dataValidation type="custom" allowBlank="1" showErrorMessage="1" errorTitle="入力形式エラー" error="数値のみ指定可能、募集無しの場合は「-」を指定して下さい" sqref="E22:E23 E48 E33 E28 B28:C28 B33:C33 E38 B38:C38 E43 B43:C43 B48:C48 B22:C22" xr:uid="{00000000-0002-0000-0B00-00001A000000}">
      <formula1>OR(ISNUMBER(B22),B22="-")</formula1>
    </dataValidation>
    <dataValidation type="custom" allowBlank="1" showErrorMessage="1" errorTitle="入力形式エラー" error="数値のみ指定可能、対象者無しの場合は「-」を指定して下さい" sqref="A63:D64 A58:D58" xr:uid="{00000000-0002-0000-0B00-00001B000000}">
      <formula1>OR(ISNUMBER(A58),A58="-")</formula1>
    </dataValidation>
    <dataValidation type="textLength" allowBlank="1" showInputMessage="1" showErrorMessage="1" errorTitle="入力形式エラー" error="入力可能な文字数（100文字）を超えています" sqref="F75:F76 B87:B88" xr:uid="{00000000-0002-0000-0B00-00001C000000}">
      <formula1>0</formula1>
      <formula2>100</formula2>
    </dataValidation>
    <dataValidation type="date" operator="greaterThanOrEqual" allowBlank="1" showInputMessage="1" showErrorMessage="1" errorTitle="入力形式エラー" error="日付形式で入力して下さい。例 2000/01/01" sqref="I99:I100 G93 I111:I112 I105" xr:uid="{00000000-0002-0000-0B00-00001D000000}">
      <formula1>36526</formula1>
    </dataValidation>
    <dataValidation type="textLength" allowBlank="1" showInputMessage="1" showErrorMessage="1" errorTitle="入力形式エラー" error="入力可能な文字数（16文字）を超えています" sqref="F111:G112 F99:G100 F105:G105" xr:uid="{00000000-0002-0000-0B00-00001E000000}">
      <formula1>0</formula1>
      <formula2>16</formula2>
    </dataValidation>
    <dataValidation type="textLength" operator="equal" allowBlank="1" showInputMessage="1" showErrorMessage="1" errorTitle="入力形式エラー" error="こちらの項目は2桁で指定して下さい" sqref="E99:E100 E93 E111:E112 E105" xr:uid="{00000000-0002-0000-0B00-00001F000000}">
      <formula1>2</formula1>
    </dataValidation>
    <dataValidation type="textLength" allowBlank="1" showInputMessage="1" showErrorMessage="1" errorTitle="入力形式エラー" error="入力可能な文字数（50文字）を超えています" sqref="B12 E7:F7 C87:C88 B75:B76 G69 D69 B81 D81 F81 H81" xr:uid="{00000000-0002-0000-0B00-000020000000}">
      <formula1>0</formula1>
      <formula2>50</formula2>
    </dataValidation>
    <dataValidation type="list" allowBlank="1" showInputMessage="1" showErrorMessage="1" errorTitle="入力形式エラー" error="入力可能な文字数（140文字）を超えています" sqref="H87" xr:uid="{00000000-0002-0000-0B00-000021000000}">
      <formula1>"対応,応相談,対応なし,対象外"</formula1>
    </dataValidation>
    <dataValidation type="list" allowBlank="1" showInputMessage="1" showErrorMessage="1" errorTitle="入力形式エラー" error="入力可能な文字数（140文字）を超えています" sqref="F87:G87" xr:uid="{00000000-0002-0000-0B00-000022000000}">
      <formula1>"対応,応相談,対応なし"</formula1>
    </dataValidation>
  </dataValidations>
  <pageMargins left="0.70866141732283472" right="0.70866141732283472" top="0.74803149606299213" bottom="0.74803149606299213" header="0.31496062992125984" footer="0.31496062992125984"/>
  <pageSetup paperSize="9" scale="65" fitToHeight="0" orientation="portrait" useFirstPageNumber="1" r:id="rId1"/>
  <headerFooter alignWithMargins="0"/>
  <rowBreaks count="5" manualBreakCount="5">
    <brk id="23" max="16383" man="1"/>
    <brk id="43" max="16383" man="1"/>
    <brk id="64" max="16383" man="1"/>
    <brk id="88" max="16383" man="1"/>
    <brk id="112" max="16383" man="1"/>
  </rowBreaks>
  <colBreaks count="1" manualBreakCount="1">
    <brk id="9" max="116" man="1"/>
  </colBreaks>
  <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R95"/>
  <sheetViews>
    <sheetView showGridLines="0" zoomScale="120" zoomScaleNormal="120" workbookViewId="0">
      <selection sqref="A1:R1"/>
    </sheetView>
  </sheetViews>
  <sheetFormatPr defaultColWidth="9" defaultRowHeight="18.75"/>
  <cols>
    <col min="1" max="1" width="5.75" style="119" customWidth="1"/>
    <col min="2" max="13" width="3.875" style="119" customWidth="1"/>
    <col min="14" max="16384" width="9" style="119"/>
  </cols>
  <sheetData>
    <row r="1" spans="1:18" ht="38.25">
      <c r="A1" s="827" t="s">
        <v>59</v>
      </c>
      <c r="B1" s="827"/>
      <c r="C1" s="827"/>
      <c r="D1" s="827"/>
      <c r="E1" s="827"/>
      <c r="F1" s="827"/>
      <c r="G1" s="827"/>
      <c r="H1" s="827"/>
      <c r="I1" s="827"/>
      <c r="J1" s="827"/>
      <c r="K1" s="827"/>
      <c r="L1" s="827"/>
      <c r="M1" s="827"/>
      <c r="N1" s="827"/>
      <c r="O1" s="827"/>
      <c r="P1" s="827"/>
      <c r="Q1" s="827"/>
      <c r="R1" s="827"/>
    </row>
    <row r="2" spans="1:18">
      <c r="A2" s="120"/>
      <c r="B2" s="120"/>
      <c r="C2" s="120"/>
      <c r="D2" s="120"/>
      <c r="E2" s="120"/>
      <c r="F2" s="120"/>
      <c r="G2" s="120"/>
      <c r="H2" s="120"/>
      <c r="I2" s="120"/>
      <c r="J2" s="120"/>
      <c r="K2" s="120"/>
      <c r="L2" s="120"/>
      <c r="M2" s="120"/>
      <c r="N2" s="120"/>
      <c r="O2" s="120"/>
      <c r="P2" s="120"/>
      <c r="Q2" s="120"/>
      <c r="R2" s="120"/>
    </row>
    <row r="3" spans="1:18" s="121" customFormat="1" ht="44.25" customHeight="1">
      <c r="A3" s="828" t="s">
        <v>544</v>
      </c>
      <c r="B3" s="828"/>
      <c r="C3" s="828"/>
      <c r="D3" s="828"/>
      <c r="E3" s="828"/>
      <c r="F3" s="828"/>
      <c r="G3" s="828"/>
      <c r="H3" s="828"/>
      <c r="I3" s="828"/>
      <c r="J3" s="828"/>
      <c r="K3" s="828"/>
      <c r="L3" s="828"/>
      <c r="M3" s="828"/>
      <c r="N3" s="828"/>
      <c r="O3" s="828"/>
      <c r="P3" s="828"/>
      <c r="Q3" s="828"/>
      <c r="R3" s="828"/>
    </row>
    <row r="4" spans="1:18" s="121" customFormat="1" ht="44.25" customHeight="1">
      <c r="A4" s="828"/>
      <c r="B4" s="828"/>
      <c r="C4" s="828"/>
      <c r="D4" s="828"/>
      <c r="E4" s="828"/>
      <c r="F4" s="828"/>
      <c r="G4" s="828"/>
      <c r="H4" s="828"/>
      <c r="I4" s="828"/>
      <c r="J4" s="828"/>
      <c r="K4" s="828"/>
      <c r="L4" s="828"/>
      <c r="M4" s="828"/>
      <c r="N4" s="828"/>
      <c r="O4" s="828"/>
      <c r="P4" s="828"/>
      <c r="Q4" s="828"/>
      <c r="R4" s="828"/>
    </row>
    <row r="91" spans="1:18">
      <c r="A91" s="120"/>
      <c r="B91" s="120" t="s">
        <v>545</v>
      </c>
      <c r="C91" s="120"/>
      <c r="D91" s="120"/>
      <c r="E91" s="120"/>
      <c r="F91" s="120"/>
      <c r="G91" s="120"/>
      <c r="H91" s="120"/>
      <c r="I91" s="120"/>
      <c r="J91" s="120"/>
      <c r="K91" s="120"/>
      <c r="L91" s="120"/>
      <c r="M91" s="120"/>
      <c r="N91" s="120"/>
      <c r="O91" s="120"/>
      <c r="P91" s="120"/>
      <c r="Q91" s="120"/>
      <c r="R91" s="120"/>
    </row>
    <row r="92" spans="1:18">
      <c r="A92" s="120"/>
      <c r="B92" s="120"/>
      <c r="C92" s="120"/>
      <c r="D92" s="120"/>
      <c r="E92" s="120"/>
      <c r="F92" s="120"/>
      <c r="G92" s="120"/>
      <c r="H92" s="120"/>
      <c r="I92" s="120"/>
      <c r="J92" s="120"/>
      <c r="K92" s="120"/>
      <c r="L92" s="120"/>
      <c r="M92" s="120"/>
      <c r="N92" s="120"/>
      <c r="O92" s="120"/>
      <c r="P92" s="120"/>
      <c r="Q92" s="120"/>
      <c r="R92" s="120"/>
    </row>
    <row r="93" spans="1:18">
      <c r="A93" s="120" t="s">
        <v>546</v>
      </c>
      <c r="B93" s="122"/>
      <c r="C93" s="120" t="s">
        <v>547</v>
      </c>
      <c r="D93" s="122"/>
      <c r="E93" s="120" t="s">
        <v>548</v>
      </c>
      <c r="F93" s="122"/>
      <c r="G93" s="120" t="s">
        <v>549</v>
      </c>
      <c r="H93" s="120"/>
      <c r="I93" s="120"/>
      <c r="J93" s="120"/>
      <c r="K93" s="120"/>
      <c r="L93" s="120"/>
      <c r="M93" s="120"/>
      <c r="N93" s="120"/>
      <c r="O93" s="120"/>
      <c r="P93" s="120"/>
      <c r="Q93" s="120"/>
      <c r="R93" s="120"/>
    </row>
    <row r="94" spans="1:18" ht="13.5" customHeight="1">
      <c r="A94" s="120"/>
      <c r="B94" s="120"/>
      <c r="C94" s="120"/>
      <c r="D94" s="120"/>
      <c r="E94" s="120"/>
      <c r="F94" s="120"/>
      <c r="G94" s="120"/>
      <c r="H94" s="120"/>
      <c r="I94" s="120"/>
      <c r="J94" s="120"/>
      <c r="K94" s="120"/>
      <c r="L94" s="120"/>
      <c r="M94" s="120"/>
      <c r="N94" s="120"/>
      <c r="O94" s="120"/>
      <c r="P94" s="120"/>
      <c r="Q94" s="120"/>
      <c r="R94" s="120"/>
    </row>
    <row r="95" spans="1:18">
      <c r="A95" s="120"/>
      <c r="B95" s="120"/>
      <c r="C95" s="120"/>
      <c r="D95" s="120"/>
      <c r="E95" s="120"/>
      <c r="F95" s="120"/>
      <c r="G95" s="120"/>
      <c r="H95" s="120"/>
      <c r="I95" s="120"/>
      <c r="J95" s="120"/>
      <c r="K95" s="120"/>
      <c r="L95" s="120"/>
      <c r="M95" s="120"/>
      <c r="N95" s="123" t="s">
        <v>550</v>
      </c>
      <c r="O95" s="829"/>
      <c r="P95" s="829"/>
      <c r="Q95" s="829"/>
      <c r="R95" s="829"/>
    </row>
  </sheetData>
  <mergeCells count="3">
    <mergeCell ref="A1:R1"/>
    <mergeCell ref="A3:R4"/>
    <mergeCell ref="O95:R95"/>
  </mergeCells>
  <phoneticPr fontId="4"/>
  <pageMargins left="0.7" right="0.7" top="0.75" bottom="0.75" header="0.3" footer="0.3"/>
  <pageSetup paperSize="9" scale="79" orientation="portrait" r:id="rId1"/>
  <headerFooter>
    <oddHeader>&amp;L（ユースエール認定企業の皆様へ）&amp;R別添２</oddHeader>
  </headerFooter>
  <rowBreaks count="1" manualBreakCount="1">
    <brk id="45" max="17" man="1"/>
  </rowBreaks>
  <drawing r:id="rId2"/>
  <legacyDrawing r:id="rId3"/>
  <mc:AlternateContent xmlns:mc="http://schemas.openxmlformats.org/markup-compatibility/2006">
    <mc:Choice Requires="x14">
      <controls>
        <mc:AlternateContent xmlns:mc="http://schemas.openxmlformats.org/markup-compatibility/2006">
          <mc:Choice Requires="x14">
            <control shapeId="11265" r:id="rId4" name="Check Box 1">
              <controlPr defaultSize="0" autoFill="0" autoLine="0" autoPict="0">
                <anchor moveWithCells="1">
                  <from>
                    <xdr:col>0</xdr:col>
                    <xdr:colOff>200025</xdr:colOff>
                    <xdr:row>89</xdr:row>
                    <xdr:rowOff>219075</xdr:rowOff>
                  </from>
                  <to>
                    <xdr:col>1</xdr:col>
                    <xdr:colOff>66675</xdr:colOff>
                    <xdr:row>90</xdr:row>
                    <xdr:rowOff>228600</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891A3B-3345-42E8-971A-A6C766E0801D}">
  <sheetPr>
    <pageSetUpPr fitToPage="1"/>
  </sheetPr>
  <dimension ref="A1:H119"/>
  <sheetViews>
    <sheetView showGridLines="0" zoomScaleNormal="100" workbookViewId="0">
      <pane ySplit="4" topLeftCell="A5" activePane="bottomLeft" state="frozen"/>
      <selection pane="bottomLeft" activeCell="D5" sqref="D5"/>
    </sheetView>
  </sheetViews>
  <sheetFormatPr defaultColWidth="8.875" defaultRowHeight="15.75"/>
  <cols>
    <col min="1" max="1" width="1.5" style="231" customWidth="1"/>
    <col min="2" max="2" width="16.125" style="229" customWidth="1"/>
    <col min="3" max="3" width="21.5" style="229" customWidth="1"/>
    <col min="4" max="4" width="43.75" style="236" customWidth="1"/>
    <col min="5" max="5" width="56.125" style="229" customWidth="1"/>
    <col min="6" max="6" width="4.5" style="229" customWidth="1"/>
    <col min="7" max="7" width="5.75" style="229" hidden="1" customWidth="1"/>
    <col min="8" max="8" width="9.5" style="229" hidden="1" customWidth="1"/>
    <col min="9" max="16384" width="8.875" style="229"/>
  </cols>
  <sheetData>
    <row r="1" spans="1:5" ht="27.6" customHeight="1">
      <c r="B1" s="230" t="s">
        <v>648</v>
      </c>
    </row>
    <row r="2" spans="1:5" ht="20.25" customHeight="1">
      <c r="B2" s="315" t="s">
        <v>647</v>
      </c>
    </row>
    <row r="3" spans="1:5" ht="15.6" customHeight="1">
      <c r="B3" s="306" t="s">
        <v>608</v>
      </c>
    </row>
    <row r="4" spans="1:5" ht="25.15" customHeight="1">
      <c r="A4" s="841" t="s">
        <v>555</v>
      </c>
      <c r="B4" s="842"/>
      <c r="C4" s="843"/>
      <c r="D4" s="257" t="s">
        <v>556</v>
      </c>
      <c r="E4" s="257" t="s">
        <v>65</v>
      </c>
    </row>
    <row r="5" spans="1:5" ht="19.899999999999999" customHeight="1">
      <c r="A5" s="233"/>
      <c r="B5" s="234" t="s">
        <v>646</v>
      </c>
      <c r="C5" s="235"/>
      <c r="D5" s="269"/>
      <c r="E5" s="307" t="s">
        <v>645</v>
      </c>
    </row>
    <row r="6" spans="1:5" ht="19.899999999999999" customHeight="1">
      <c r="A6" s="233"/>
      <c r="B6" s="234" t="s">
        <v>552</v>
      </c>
      <c r="C6" s="235"/>
      <c r="D6" s="237"/>
      <c r="E6" s="307" t="s">
        <v>557</v>
      </c>
    </row>
    <row r="7" spans="1:5" ht="38.450000000000003" customHeight="1">
      <c r="A7" s="233"/>
      <c r="B7" s="234" t="s">
        <v>313</v>
      </c>
      <c r="C7" s="235"/>
      <c r="D7" s="470" t="str">
        <f>jigyousyo1&amp;" "&amp;jigyousyo2</f>
        <v xml:space="preserve">事業所名 </v>
      </c>
      <c r="E7" s="310" t="s">
        <v>850</v>
      </c>
    </row>
    <row r="8" spans="1:5" ht="38.450000000000003" customHeight="1">
      <c r="A8" s="233"/>
      <c r="B8" s="234" t="s">
        <v>314</v>
      </c>
      <c r="C8" s="235"/>
      <c r="D8" s="268"/>
      <c r="E8" s="307"/>
    </row>
    <row r="9" spans="1:5" ht="19.899999999999999" customHeight="1">
      <c r="A9" s="233"/>
      <c r="B9" s="234" t="s">
        <v>315</v>
      </c>
      <c r="C9" s="235"/>
      <c r="D9" s="237"/>
      <c r="E9" s="307"/>
    </row>
    <row r="10" spans="1:5" ht="19.899999999999999" customHeight="1">
      <c r="A10" s="242"/>
      <c r="B10" s="243" t="s">
        <v>324</v>
      </c>
      <c r="C10" s="244" t="s">
        <v>331</v>
      </c>
      <c r="D10" s="245" t="s">
        <v>554</v>
      </c>
      <c r="E10" s="308"/>
    </row>
    <row r="11" spans="1:5" ht="19.899999999999999" customHeight="1">
      <c r="A11" s="247"/>
      <c r="B11" s="248"/>
      <c r="C11" s="249" t="s">
        <v>332</v>
      </c>
      <c r="D11" s="250"/>
      <c r="E11" s="309"/>
    </row>
    <row r="12" spans="1:5" ht="38.450000000000003" customHeight="1">
      <c r="A12" s="233"/>
      <c r="B12" s="234" t="s">
        <v>558</v>
      </c>
      <c r="C12" s="235"/>
      <c r="D12" s="268"/>
      <c r="E12" s="307" t="s">
        <v>564</v>
      </c>
    </row>
    <row r="13" spans="1:5" ht="33.6" customHeight="1">
      <c r="A13" s="233"/>
      <c r="B13" s="234" t="s">
        <v>326</v>
      </c>
      <c r="C13" s="235"/>
      <c r="D13" s="268"/>
      <c r="E13" s="307"/>
    </row>
    <row r="14" spans="1:5" ht="33.6" customHeight="1">
      <c r="A14" s="233"/>
      <c r="B14" s="844" t="s">
        <v>551</v>
      </c>
      <c r="C14" s="845"/>
      <c r="D14" s="268"/>
      <c r="E14" s="307"/>
    </row>
    <row r="15" spans="1:5" ht="19.899999999999999" customHeight="1">
      <c r="A15" s="233"/>
      <c r="B15" s="328" t="s">
        <v>658</v>
      </c>
      <c r="C15" s="235"/>
      <c r="D15" s="237"/>
      <c r="E15" s="307"/>
    </row>
    <row r="16" spans="1:5" ht="19.899999999999999" customHeight="1">
      <c r="A16" s="233"/>
      <c r="B16" s="234" t="s">
        <v>553</v>
      </c>
      <c r="C16" s="235"/>
      <c r="D16" s="256">
        <f>別添12!$N$33</f>
        <v>0</v>
      </c>
      <c r="E16" s="318" t="s">
        <v>659</v>
      </c>
    </row>
    <row r="17" spans="1:5" ht="19.899999999999999" customHeight="1">
      <c r="A17" s="233"/>
      <c r="B17" s="234" t="s">
        <v>641</v>
      </c>
      <c r="C17" s="235"/>
      <c r="D17" s="252"/>
      <c r="E17" s="307" t="s">
        <v>642</v>
      </c>
    </row>
    <row r="18" spans="1:5" ht="80.45" customHeight="1">
      <c r="A18" s="233"/>
      <c r="B18" s="234" t="s">
        <v>619</v>
      </c>
      <c r="C18" s="235"/>
      <c r="D18" s="289"/>
      <c r="E18" s="307" t="s">
        <v>621</v>
      </c>
    </row>
    <row r="19" spans="1:5" ht="37.15" customHeight="1">
      <c r="A19" s="233"/>
      <c r="B19" s="234" t="s">
        <v>622</v>
      </c>
      <c r="C19" s="235"/>
      <c r="D19" s="289"/>
      <c r="E19" s="310" t="s">
        <v>626</v>
      </c>
    </row>
    <row r="20" spans="1:5" ht="19.899999999999999" customHeight="1">
      <c r="A20" s="304" t="s">
        <v>559</v>
      </c>
      <c r="B20" s="305"/>
      <c r="C20" s="305"/>
      <c r="D20" s="305"/>
      <c r="E20" s="311"/>
    </row>
    <row r="21" spans="1:5" ht="19.899999999999999" customHeight="1">
      <c r="A21" s="233"/>
      <c r="B21" s="234" t="s">
        <v>342</v>
      </c>
      <c r="C21" s="235"/>
      <c r="D21" s="327" t="s">
        <v>562</v>
      </c>
      <c r="E21" s="318" t="s">
        <v>565</v>
      </c>
    </row>
    <row r="22" spans="1:5" ht="39.6" customHeight="1">
      <c r="A22" s="233"/>
      <c r="B22" s="844" t="s">
        <v>561</v>
      </c>
      <c r="C22" s="845"/>
      <c r="D22" s="253"/>
      <c r="E22" s="836" t="s">
        <v>563</v>
      </c>
    </row>
    <row r="23" spans="1:5" ht="33.6" customHeight="1">
      <c r="A23" s="233"/>
      <c r="B23" s="844" t="s">
        <v>560</v>
      </c>
      <c r="C23" s="845"/>
      <c r="D23" s="253"/>
      <c r="E23" s="837"/>
    </row>
    <row r="24" spans="1:5" ht="19.899999999999999" customHeight="1">
      <c r="A24" s="233"/>
      <c r="B24" s="234" t="s">
        <v>345</v>
      </c>
      <c r="C24" s="235"/>
      <c r="D24" s="253"/>
      <c r="E24" s="837"/>
    </row>
    <row r="25" spans="1:5" ht="19.899999999999999" customHeight="1">
      <c r="A25" s="233"/>
      <c r="B25" s="234" t="s">
        <v>346</v>
      </c>
      <c r="C25" s="235"/>
      <c r="D25" s="254"/>
      <c r="E25" s="846"/>
    </row>
    <row r="26" spans="1:5" ht="19.899999999999999" customHeight="1">
      <c r="A26" s="261"/>
      <c r="B26" s="286" t="s">
        <v>836</v>
      </c>
      <c r="C26" s="258"/>
      <c r="D26" s="270"/>
      <c r="E26" s="836" t="s">
        <v>838</v>
      </c>
    </row>
    <row r="27" spans="1:5" ht="19.899999999999999" customHeight="1">
      <c r="A27" s="830" t="s">
        <v>837</v>
      </c>
      <c r="B27" s="831"/>
      <c r="C27" s="832"/>
      <c r="D27" s="270"/>
      <c r="E27" s="837"/>
    </row>
    <row r="28" spans="1:5" ht="19.5" customHeight="1">
      <c r="A28" s="833"/>
      <c r="B28" s="834"/>
      <c r="C28" s="835"/>
      <c r="D28" s="250"/>
      <c r="E28" s="452" t="s">
        <v>839</v>
      </c>
    </row>
    <row r="29" spans="1:5" ht="19.899999999999999" customHeight="1">
      <c r="A29" s="304" t="s">
        <v>653</v>
      </c>
      <c r="B29" s="305"/>
      <c r="C29" s="305"/>
      <c r="D29" s="305"/>
      <c r="E29" s="311"/>
    </row>
    <row r="30" spans="1:5" ht="19.899999999999999" customHeight="1">
      <c r="A30" s="261"/>
      <c r="B30" s="258" t="s">
        <v>357</v>
      </c>
      <c r="C30" s="246" t="s">
        <v>358</v>
      </c>
      <c r="D30" s="265"/>
      <c r="E30" s="308" t="s">
        <v>650</v>
      </c>
    </row>
    <row r="31" spans="1:5" ht="19.899999999999999" customHeight="1">
      <c r="A31" s="262"/>
      <c r="B31" s="264" t="str">
        <f>IF(nendojime="","",nendo3_1)</f>
        <v/>
      </c>
      <c r="C31" s="255" t="s">
        <v>568</v>
      </c>
      <c r="D31" s="270"/>
      <c r="E31" s="450"/>
    </row>
    <row r="32" spans="1:5" ht="19.899999999999999" customHeight="1">
      <c r="A32" s="262"/>
      <c r="B32" s="259" t="str">
        <f>IF(nendojime="","",EDATE(nendojime,-24))</f>
        <v/>
      </c>
      <c r="C32" s="255" t="s">
        <v>569</v>
      </c>
      <c r="D32" s="270"/>
      <c r="E32" s="450"/>
    </row>
    <row r="33" spans="1:8" ht="19.899999999999999" customHeight="1">
      <c r="A33" s="262"/>
      <c r="B33" s="259"/>
      <c r="C33" s="266" t="s">
        <v>570</v>
      </c>
      <c r="D33" s="267">
        <f>SUM(D31:D32)</f>
        <v>0</v>
      </c>
      <c r="E33" s="319" t="s">
        <v>649</v>
      </c>
    </row>
    <row r="34" spans="1:8" ht="19.899999999999999" customHeight="1">
      <c r="A34" s="263"/>
      <c r="B34" s="260"/>
      <c r="C34" s="251" t="s">
        <v>362</v>
      </c>
      <c r="D34" s="250"/>
      <c r="E34" s="309" t="str">
        <f>IF(nendojime="","","※①のうち、"&amp;TEXT(nendojime,"yyyy/mm/dd")&amp;"までに離職した人数を記載")</f>
        <v/>
      </c>
    </row>
    <row r="35" spans="1:8" ht="19.899999999999999" customHeight="1">
      <c r="A35" s="261"/>
      <c r="B35" s="258" t="s">
        <v>566</v>
      </c>
      <c r="C35" s="246" t="s">
        <v>358</v>
      </c>
      <c r="D35" s="265"/>
      <c r="E35" s="308" t="s">
        <v>650</v>
      </c>
    </row>
    <row r="36" spans="1:8" ht="19.899999999999999" customHeight="1">
      <c r="A36" s="262"/>
      <c r="B36" s="264" t="str">
        <f>IF(nendojime="","",EDATE(nendo3_1,12))</f>
        <v/>
      </c>
      <c r="C36" s="255" t="s">
        <v>568</v>
      </c>
      <c r="D36" s="270"/>
      <c r="E36" s="450"/>
    </row>
    <row r="37" spans="1:8" ht="19.899999999999999" customHeight="1">
      <c r="A37" s="262"/>
      <c r="B37" s="259" t="str">
        <f>IF(nendojime="","",EDATE(nendojime,-12))</f>
        <v/>
      </c>
      <c r="C37" s="255" t="s">
        <v>569</v>
      </c>
      <c r="D37" s="270"/>
      <c r="E37" s="450"/>
    </row>
    <row r="38" spans="1:8" ht="19.899999999999999" customHeight="1">
      <c r="A38" s="262"/>
      <c r="B38" s="259"/>
      <c r="C38" s="266" t="s">
        <v>571</v>
      </c>
      <c r="D38" s="267">
        <f>SUM(D36:D37)</f>
        <v>0</v>
      </c>
      <c r="E38" s="319" t="s">
        <v>649</v>
      </c>
    </row>
    <row r="39" spans="1:8" ht="19.899999999999999" customHeight="1">
      <c r="A39" s="263"/>
      <c r="B39" s="260"/>
      <c r="C39" s="251" t="s">
        <v>362</v>
      </c>
      <c r="D39" s="250"/>
      <c r="E39" s="309" t="str">
        <f>IF(nendojime="","","※②のうち、"&amp;TEXT(nendojime,"yyyy/mm/dd")&amp;"までに離職した人数を記載")</f>
        <v/>
      </c>
    </row>
    <row r="40" spans="1:8" ht="19.899999999999999" customHeight="1">
      <c r="A40" s="261"/>
      <c r="B40" s="258" t="s">
        <v>567</v>
      </c>
      <c r="C40" s="246" t="s">
        <v>358</v>
      </c>
      <c r="D40" s="265"/>
      <c r="E40" s="308" t="s">
        <v>650</v>
      </c>
    </row>
    <row r="41" spans="1:8" ht="19.899999999999999" customHeight="1">
      <c r="A41" s="262"/>
      <c r="B41" s="264" t="str">
        <f>IF(nendojime="","",nendo1_1)</f>
        <v/>
      </c>
      <c r="C41" s="255" t="s">
        <v>568</v>
      </c>
      <c r="D41" s="270"/>
      <c r="E41" s="450"/>
    </row>
    <row r="42" spans="1:8" ht="19.899999999999999" customHeight="1">
      <c r="A42" s="262"/>
      <c r="B42" s="259" t="str">
        <f>IF(nendojime="","",nendojime)</f>
        <v/>
      </c>
      <c r="C42" s="255" t="s">
        <v>569</v>
      </c>
      <c r="D42" s="270"/>
      <c r="E42" s="450"/>
    </row>
    <row r="43" spans="1:8" ht="19.899999999999999" customHeight="1">
      <c r="A43" s="262"/>
      <c r="B43" s="259"/>
      <c r="C43" s="266" t="s">
        <v>572</v>
      </c>
      <c r="D43" s="267">
        <f>SUM(D41:D42)</f>
        <v>0</v>
      </c>
      <c r="E43" s="319" t="s">
        <v>649</v>
      </c>
      <c r="G43" s="229">
        <f>D33+D38+D43</f>
        <v>0</v>
      </c>
      <c r="H43" s="229" t="str">
        <f>IF($G$43&lt;&gt;別添２!$I$28,"採用者数が一致しません","")</f>
        <v/>
      </c>
    </row>
    <row r="44" spans="1:8" ht="19.899999999999999" customHeight="1">
      <c r="A44" s="263"/>
      <c r="B44" s="260"/>
      <c r="C44" s="251" t="s">
        <v>362</v>
      </c>
      <c r="D44" s="250"/>
      <c r="E44" s="309" t="str">
        <f>IF(nendojime="","","※③のうち、"&amp;TEXT(nendojime,"yyyy/mm/dd")&amp;"までに離職した人数を記載")</f>
        <v/>
      </c>
      <c r="G44" s="229">
        <f>D34+D39+D44</f>
        <v>0</v>
      </c>
      <c r="H44" s="229" t="str">
        <f>IF($G$44&lt;&gt;別添２!$I$29,"離職者数が一致しません","")</f>
        <v/>
      </c>
    </row>
    <row r="45" spans="1:8" ht="31.5" customHeight="1">
      <c r="A45" s="847" t="s">
        <v>651</v>
      </c>
      <c r="B45" s="848"/>
      <c r="C45" s="849"/>
      <c r="D45" s="326" t="str">
        <f>IF($H$45=2,"OK",$H$43&amp;" "&amp;$H$44)</f>
        <v>OK</v>
      </c>
      <c r="E45" s="320" t="s">
        <v>652</v>
      </c>
      <c r="H45" s="229">
        <f>COUNTBLANK(H43:H44)</f>
        <v>2</v>
      </c>
    </row>
    <row r="46" spans="1:8" ht="19.899999999999999" customHeight="1">
      <c r="A46" s="304" t="s">
        <v>586</v>
      </c>
      <c r="B46" s="305"/>
      <c r="C46" s="305"/>
      <c r="D46" s="305"/>
      <c r="E46" s="311"/>
    </row>
    <row r="47" spans="1:8" ht="19.899999999999999" customHeight="1">
      <c r="A47" s="261"/>
      <c r="B47" s="258" t="s">
        <v>357</v>
      </c>
      <c r="C47" s="246" t="s">
        <v>358</v>
      </c>
      <c r="D47" s="265"/>
      <c r="E47" s="308" t="s">
        <v>650</v>
      </c>
    </row>
    <row r="48" spans="1:8" ht="19.899999999999999" customHeight="1">
      <c r="A48" s="262"/>
      <c r="B48" s="264" t="str">
        <f>IF(nendojime="","",nendo3_1)</f>
        <v/>
      </c>
      <c r="C48" s="255" t="s">
        <v>568</v>
      </c>
      <c r="D48" s="270"/>
      <c r="E48" s="450"/>
    </row>
    <row r="49" spans="1:5" ht="19.899999999999999" customHeight="1">
      <c r="A49" s="262"/>
      <c r="B49" s="259" t="str">
        <f>IF(nendojime="","",EDATE(nendojime,-24))</f>
        <v/>
      </c>
      <c r="C49" s="255" t="s">
        <v>569</v>
      </c>
      <c r="D49" s="270"/>
      <c r="E49" s="450"/>
    </row>
    <row r="50" spans="1:5" ht="19.899999999999999" customHeight="1">
      <c r="A50" s="262"/>
      <c r="B50" s="259"/>
      <c r="C50" s="266" t="s">
        <v>570</v>
      </c>
      <c r="D50" s="267">
        <f>SUM(D48:D49)</f>
        <v>0</v>
      </c>
      <c r="E50" s="313"/>
    </row>
    <row r="51" spans="1:5" ht="19.899999999999999" customHeight="1">
      <c r="A51" s="263"/>
      <c r="B51" s="260"/>
      <c r="C51" s="251" t="s">
        <v>362</v>
      </c>
      <c r="D51" s="250"/>
      <c r="E51" s="309" t="str">
        <f>IF(nendojime="","","※①のうち、"&amp;TEXT(nendojime,"yyyy/mm/dd")&amp;"までに離職した人数を記載")</f>
        <v/>
      </c>
    </row>
    <row r="52" spans="1:5" ht="19.899999999999999" customHeight="1">
      <c r="A52" s="261"/>
      <c r="B52" s="258" t="s">
        <v>566</v>
      </c>
      <c r="C52" s="246" t="s">
        <v>358</v>
      </c>
      <c r="D52" s="265"/>
      <c r="E52" s="308" t="s">
        <v>650</v>
      </c>
    </row>
    <row r="53" spans="1:5" ht="19.899999999999999" customHeight="1">
      <c r="A53" s="262"/>
      <c r="B53" s="264" t="str">
        <f>IF(nendojime="","",EDATE(nendo3_1,12))</f>
        <v/>
      </c>
      <c r="C53" s="255" t="s">
        <v>568</v>
      </c>
      <c r="D53" s="270"/>
      <c r="E53" s="450"/>
    </row>
    <row r="54" spans="1:5" ht="19.899999999999999" customHeight="1">
      <c r="A54" s="262"/>
      <c r="B54" s="259" t="str">
        <f>IF(nendojime="","",EDATE(nendojime,-12))</f>
        <v/>
      </c>
      <c r="C54" s="255" t="s">
        <v>569</v>
      </c>
      <c r="D54" s="270"/>
      <c r="E54" s="450"/>
    </row>
    <row r="55" spans="1:5" ht="19.899999999999999" customHeight="1">
      <c r="A55" s="262"/>
      <c r="B55" s="259"/>
      <c r="C55" s="266" t="s">
        <v>571</v>
      </c>
      <c r="D55" s="267">
        <f>SUM(D53:D54)</f>
        <v>0</v>
      </c>
      <c r="E55" s="313"/>
    </row>
    <row r="56" spans="1:5" ht="19.899999999999999" customHeight="1">
      <c r="A56" s="263"/>
      <c r="B56" s="260"/>
      <c r="C56" s="251" t="s">
        <v>362</v>
      </c>
      <c r="D56" s="250"/>
      <c r="E56" s="309" t="str">
        <f>IF(nendojime="","","※②のうち、"&amp;TEXT(nendojime,"yyyy/mm/dd")&amp;"までに離職した人数を記載")</f>
        <v/>
      </c>
    </row>
    <row r="57" spans="1:5" ht="19.899999999999999" customHeight="1">
      <c r="A57" s="261"/>
      <c r="B57" s="258" t="s">
        <v>567</v>
      </c>
      <c r="C57" s="246" t="s">
        <v>358</v>
      </c>
      <c r="D57" s="265"/>
      <c r="E57" s="308" t="s">
        <v>650</v>
      </c>
    </row>
    <row r="58" spans="1:5" ht="19.899999999999999" customHeight="1">
      <c r="A58" s="262"/>
      <c r="B58" s="264" t="str">
        <f>IF(nendojime="","",nendo1_1)</f>
        <v/>
      </c>
      <c r="C58" s="255" t="s">
        <v>568</v>
      </c>
      <c r="D58" s="270"/>
      <c r="E58" s="450"/>
    </row>
    <row r="59" spans="1:5" ht="19.899999999999999" customHeight="1">
      <c r="A59" s="262"/>
      <c r="B59" s="259" t="str">
        <f>IF(nendojime="","",nendojime)</f>
        <v/>
      </c>
      <c r="C59" s="255" t="s">
        <v>569</v>
      </c>
      <c r="D59" s="270"/>
      <c r="E59" s="450"/>
    </row>
    <row r="60" spans="1:5" ht="19.899999999999999" customHeight="1">
      <c r="A60" s="262"/>
      <c r="B60" s="259"/>
      <c r="C60" s="266" t="s">
        <v>572</v>
      </c>
      <c r="D60" s="267">
        <f>SUM(D58:D59)</f>
        <v>0</v>
      </c>
      <c r="E60" s="313"/>
    </row>
    <row r="61" spans="1:5" ht="19.899999999999999" customHeight="1">
      <c r="A61" s="263"/>
      <c r="B61" s="260"/>
      <c r="C61" s="251" t="s">
        <v>362</v>
      </c>
      <c r="D61" s="250"/>
      <c r="E61" s="309" t="str">
        <f>IF(nendojime="","","※③のうち、"&amp;TEXT(nendojime,"yyyy/mm/dd")&amp;"までに離職した人数を記載")</f>
        <v/>
      </c>
    </row>
    <row r="62" spans="1:5" ht="19.899999999999999" customHeight="1">
      <c r="A62" s="304" t="s">
        <v>632</v>
      </c>
      <c r="B62" s="305"/>
      <c r="C62" s="305"/>
      <c r="D62" s="305"/>
      <c r="E62" s="311"/>
    </row>
    <row r="63" spans="1:5" ht="57">
      <c r="A63" s="233"/>
      <c r="B63" s="234" t="s">
        <v>580</v>
      </c>
      <c r="C63" s="235"/>
      <c r="D63" s="322"/>
      <c r="E63" s="314" t="s">
        <v>644</v>
      </c>
    </row>
    <row r="64" spans="1:5" ht="19.899999999999999" customHeight="1">
      <c r="A64" s="233"/>
      <c r="B64" s="234" t="s">
        <v>581</v>
      </c>
      <c r="C64" s="235"/>
      <c r="D64" s="322"/>
      <c r="E64" s="307" t="s">
        <v>643</v>
      </c>
    </row>
    <row r="65" spans="1:5" hidden="1">
      <c r="A65" s="233"/>
      <c r="B65" s="234" t="s">
        <v>402</v>
      </c>
      <c r="C65" s="235" t="s">
        <v>404</v>
      </c>
      <c r="E65" s="315"/>
    </row>
    <row r="66" spans="1:5" hidden="1">
      <c r="A66" s="233"/>
      <c r="B66" s="234" t="s">
        <v>403</v>
      </c>
      <c r="C66" s="235" t="s">
        <v>405</v>
      </c>
      <c r="E66" s="315"/>
    </row>
    <row r="67" spans="1:5" hidden="1">
      <c r="A67" s="233"/>
      <c r="B67" s="234"/>
      <c r="C67" s="235" t="s">
        <v>406</v>
      </c>
      <c r="E67" s="315"/>
    </row>
    <row r="68" spans="1:5" ht="21" customHeight="1">
      <c r="A68" s="261"/>
      <c r="B68" s="286" t="s">
        <v>654</v>
      </c>
      <c r="C68" s="258"/>
      <c r="E68" s="325"/>
    </row>
    <row r="69" spans="1:5" ht="19.899999999999999" customHeight="1">
      <c r="A69" s="262"/>
      <c r="C69" s="290" t="s">
        <v>413</v>
      </c>
      <c r="D69" s="270"/>
      <c r="E69" s="312" t="s">
        <v>655</v>
      </c>
    </row>
    <row r="70" spans="1:5" ht="19.899999999999999" customHeight="1">
      <c r="A70" s="262"/>
      <c r="B70" s="323" t="str">
        <f>IF(nendojime="","",nendo1_1)</f>
        <v/>
      </c>
      <c r="C70" s="290" t="s">
        <v>414</v>
      </c>
      <c r="D70" s="270"/>
      <c r="E70" s="312" t="s">
        <v>656</v>
      </c>
    </row>
    <row r="71" spans="1:5" ht="19.899999999999999" customHeight="1">
      <c r="A71" s="262"/>
      <c r="B71" s="324" t="str">
        <f>IF(nendojime="","",nendojime)</f>
        <v/>
      </c>
      <c r="C71" s="290" t="s">
        <v>415</v>
      </c>
      <c r="D71" s="270"/>
      <c r="E71" s="312" t="s">
        <v>657</v>
      </c>
    </row>
    <row r="72" spans="1:5" ht="19.899999999999999" customHeight="1">
      <c r="A72" s="262"/>
      <c r="B72" s="324"/>
      <c r="C72" s="291" t="s">
        <v>416</v>
      </c>
      <c r="D72" s="250"/>
      <c r="E72" s="309" t="s">
        <v>656</v>
      </c>
    </row>
    <row r="73" spans="1:5" ht="66" customHeight="1">
      <c r="A73" s="233"/>
      <c r="B73" s="234" t="s">
        <v>588</v>
      </c>
      <c r="C73" s="235"/>
      <c r="D73" s="287"/>
      <c r="E73" s="310" t="s">
        <v>587</v>
      </c>
    </row>
    <row r="74" spans="1:5" ht="57">
      <c r="A74" s="233"/>
      <c r="B74" s="234" t="s">
        <v>589</v>
      </c>
      <c r="C74" s="235"/>
      <c r="D74" s="287"/>
      <c r="E74" s="310" t="s">
        <v>590</v>
      </c>
    </row>
    <row r="75" spans="1:5" ht="19.899999999999999" customHeight="1">
      <c r="A75" s="261"/>
      <c r="B75" s="286" t="s">
        <v>584</v>
      </c>
      <c r="C75" s="244"/>
      <c r="D75" s="245"/>
      <c r="E75" s="308" t="s">
        <v>591</v>
      </c>
    </row>
    <row r="76" spans="1:5" ht="152.44999999999999" customHeight="1">
      <c r="A76" s="263"/>
      <c r="B76" s="288"/>
      <c r="C76" s="249" t="s">
        <v>442</v>
      </c>
      <c r="D76" s="289"/>
      <c r="E76" s="316" t="s">
        <v>597</v>
      </c>
    </row>
    <row r="77" spans="1:5" ht="19.899999999999999" customHeight="1">
      <c r="A77" s="261"/>
      <c r="B77" s="286" t="s">
        <v>583</v>
      </c>
      <c r="C77" s="244"/>
      <c r="D77" s="245"/>
      <c r="E77" s="308" t="s">
        <v>593</v>
      </c>
    </row>
    <row r="78" spans="1:5" ht="53.45" customHeight="1">
      <c r="A78" s="263"/>
      <c r="B78" s="288"/>
      <c r="C78" s="249" t="s">
        <v>443</v>
      </c>
      <c r="D78" s="289"/>
      <c r="E78" s="316" t="s">
        <v>592</v>
      </c>
    </row>
    <row r="79" spans="1:5" ht="66" customHeight="1">
      <c r="A79" s="233"/>
      <c r="B79" s="234" t="s">
        <v>582</v>
      </c>
      <c r="C79" s="235"/>
      <c r="D79" s="245"/>
      <c r="E79" s="314" t="s">
        <v>594</v>
      </c>
    </row>
    <row r="80" spans="1:5" ht="19.899999999999999" customHeight="1">
      <c r="A80" s="261"/>
      <c r="B80" s="286" t="s">
        <v>585</v>
      </c>
      <c r="C80" s="244"/>
      <c r="D80" s="245"/>
      <c r="E80" s="308" t="s">
        <v>595</v>
      </c>
    </row>
    <row r="81" spans="1:5" ht="85.5">
      <c r="A81" s="263"/>
      <c r="B81" s="288"/>
      <c r="C81" s="249" t="s">
        <v>443</v>
      </c>
      <c r="D81" s="289"/>
      <c r="E81" s="316" t="s">
        <v>596</v>
      </c>
    </row>
    <row r="82" spans="1:5" ht="19.899999999999999" customHeight="1">
      <c r="A82" s="261"/>
      <c r="B82" s="286" t="s">
        <v>598</v>
      </c>
      <c r="C82" s="244"/>
      <c r="D82" s="245"/>
      <c r="E82" s="308" t="s">
        <v>604</v>
      </c>
    </row>
    <row r="83" spans="1:5" ht="52.9" customHeight="1">
      <c r="A83" s="263"/>
      <c r="B83" s="288"/>
      <c r="C83" s="249" t="s">
        <v>443</v>
      </c>
      <c r="D83" s="289"/>
      <c r="E83" s="316" t="s">
        <v>603</v>
      </c>
    </row>
    <row r="84" spans="1:5" ht="237" customHeight="1">
      <c r="A84" s="233"/>
      <c r="B84" s="234" t="s">
        <v>599</v>
      </c>
      <c r="C84" s="235"/>
      <c r="D84" s="289"/>
      <c r="E84" s="316" t="s">
        <v>605</v>
      </c>
    </row>
    <row r="85" spans="1:5" ht="236.25" customHeight="1">
      <c r="A85" s="233"/>
      <c r="B85" s="234" t="s">
        <v>600</v>
      </c>
      <c r="C85" s="235"/>
      <c r="D85" s="289"/>
      <c r="E85" s="316" t="s">
        <v>605</v>
      </c>
    </row>
    <row r="86" spans="1:5" ht="159.75" customHeight="1">
      <c r="A86" s="233"/>
      <c r="B86" s="234" t="s">
        <v>601</v>
      </c>
      <c r="C86" s="235"/>
      <c r="D86" s="289"/>
      <c r="E86" s="310" t="s">
        <v>606</v>
      </c>
    </row>
    <row r="87" spans="1:5" ht="90.75" customHeight="1">
      <c r="A87" s="233"/>
      <c r="B87" s="234" t="s">
        <v>602</v>
      </c>
      <c r="C87" s="235"/>
      <c r="D87" s="289"/>
      <c r="E87" s="307" t="s">
        <v>607</v>
      </c>
    </row>
    <row r="88" spans="1:5" ht="19.899999999999999" customHeight="1">
      <c r="A88" s="261"/>
      <c r="B88" s="286" t="s">
        <v>609</v>
      </c>
      <c r="C88" s="258"/>
      <c r="D88" s="294"/>
      <c r="E88" s="308" t="s">
        <v>616</v>
      </c>
    </row>
    <row r="89" spans="1:5" ht="52.5" customHeight="1">
      <c r="A89" s="262"/>
      <c r="B89" s="293"/>
      <c r="C89" s="292" t="s">
        <v>610</v>
      </c>
      <c r="D89" s="295"/>
      <c r="E89" s="312" t="s">
        <v>614</v>
      </c>
    </row>
    <row r="90" spans="1:5" ht="19.899999999999999" customHeight="1">
      <c r="A90" s="262"/>
      <c r="B90" s="293"/>
      <c r="C90" s="290" t="s">
        <v>468</v>
      </c>
      <c r="D90" s="321"/>
      <c r="E90" s="312"/>
    </row>
    <row r="91" spans="1:5" ht="52.5" customHeight="1">
      <c r="A91" s="263"/>
      <c r="B91" s="288"/>
      <c r="C91" s="291" t="s">
        <v>611</v>
      </c>
      <c r="D91" s="296"/>
      <c r="E91" s="309" t="s">
        <v>614</v>
      </c>
    </row>
    <row r="92" spans="1:5" ht="19.899999999999999" customHeight="1">
      <c r="A92" s="261"/>
      <c r="B92" s="286" t="s">
        <v>615</v>
      </c>
      <c r="C92" s="258"/>
      <c r="D92" s="294"/>
      <c r="E92" s="308" t="s">
        <v>617</v>
      </c>
    </row>
    <row r="93" spans="1:5" ht="52.5" customHeight="1">
      <c r="A93" s="262"/>
      <c r="B93" s="293"/>
      <c r="C93" s="292" t="s">
        <v>610</v>
      </c>
      <c r="D93" s="295"/>
      <c r="E93" s="312" t="s">
        <v>614</v>
      </c>
    </row>
    <row r="94" spans="1:5" ht="19.899999999999999" customHeight="1">
      <c r="A94" s="262"/>
      <c r="B94" s="293"/>
      <c r="C94" s="290" t="s">
        <v>468</v>
      </c>
      <c r="D94" s="321"/>
      <c r="E94" s="312"/>
    </row>
    <row r="95" spans="1:5" ht="52.5" customHeight="1">
      <c r="A95" s="263"/>
      <c r="B95" s="288"/>
      <c r="C95" s="291" t="s">
        <v>611</v>
      </c>
      <c r="D95" s="296"/>
      <c r="E95" s="309" t="s">
        <v>614</v>
      </c>
    </row>
    <row r="96" spans="1:5" ht="19.899999999999999" customHeight="1">
      <c r="A96" s="233"/>
      <c r="B96" s="234" t="s">
        <v>618</v>
      </c>
      <c r="C96" s="235"/>
      <c r="D96" s="237"/>
      <c r="E96" s="307"/>
    </row>
    <row r="97" spans="1:6" ht="53.25" customHeight="1">
      <c r="A97" s="233"/>
      <c r="B97" s="234" t="s">
        <v>620</v>
      </c>
      <c r="C97" s="235"/>
      <c r="D97" s="303"/>
      <c r="E97" s="310" t="s">
        <v>623</v>
      </c>
    </row>
    <row r="98" spans="1:6" ht="120.75" customHeight="1">
      <c r="A98" s="233"/>
      <c r="B98" s="234" t="s">
        <v>624</v>
      </c>
      <c r="C98" s="235"/>
      <c r="D98" s="296"/>
      <c r="E98" s="307" t="s">
        <v>625</v>
      </c>
    </row>
    <row r="99" spans="1:6" ht="34.5" customHeight="1">
      <c r="A99" s="233"/>
      <c r="B99" s="234" t="s">
        <v>627</v>
      </c>
      <c r="C99" s="235"/>
      <c r="D99" s="297"/>
      <c r="E99" s="310" t="s">
        <v>637</v>
      </c>
    </row>
    <row r="100" spans="1:6" ht="54.75" customHeight="1">
      <c r="A100" s="233"/>
      <c r="B100" s="844" t="s">
        <v>628</v>
      </c>
      <c r="C100" s="845"/>
      <c r="D100" s="297"/>
      <c r="E100" s="310" t="s">
        <v>638</v>
      </c>
    </row>
    <row r="101" spans="1:6" ht="54.75" customHeight="1">
      <c r="A101" s="233"/>
      <c r="B101" s="234" t="s">
        <v>629</v>
      </c>
      <c r="C101" s="235"/>
      <c r="D101" s="297"/>
      <c r="E101" s="310" t="s">
        <v>639</v>
      </c>
    </row>
    <row r="102" spans="1:6" ht="114.75" customHeight="1">
      <c r="A102" s="233"/>
      <c r="B102" s="234" t="s">
        <v>630</v>
      </c>
      <c r="C102" s="235"/>
      <c r="D102" s="297"/>
      <c r="E102" s="310" t="s">
        <v>636</v>
      </c>
    </row>
    <row r="103" spans="1:6" ht="19.899999999999999" customHeight="1">
      <c r="A103" s="261"/>
      <c r="B103" s="838" t="s">
        <v>635</v>
      </c>
      <c r="C103" s="299" t="s">
        <v>496</v>
      </c>
      <c r="D103" s="300"/>
      <c r="E103" s="836" t="s">
        <v>633</v>
      </c>
    </row>
    <row r="104" spans="1:6" ht="19.899999999999999" customHeight="1">
      <c r="A104" s="262"/>
      <c r="B104" s="839"/>
      <c r="C104" s="290" t="s">
        <v>497</v>
      </c>
      <c r="D104" s="301"/>
      <c r="E104" s="837"/>
    </row>
    <row r="105" spans="1:6" ht="19.899999999999999" customHeight="1">
      <c r="A105" s="262"/>
      <c r="B105" s="839"/>
      <c r="C105" s="290" t="s">
        <v>498</v>
      </c>
      <c r="D105" s="301"/>
      <c r="E105" s="850" t="s">
        <v>660</v>
      </c>
    </row>
    <row r="106" spans="1:6" ht="19.899999999999999" customHeight="1">
      <c r="A106" s="263"/>
      <c r="B106" s="840"/>
      <c r="C106" s="291" t="s">
        <v>499</v>
      </c>
      <c r="D106" s="302"/>
      <c r="E106" s="851"/>
    </row>
    <row r="107" spans="1:6">
      <c r="A107" s="233"/>
      <c r="B107" s="234"/>
      <c r="C107" s="235" t="s">
        <v>500</v>
      </c>
      <c r="D107" s="298"/>
      <c r="E107" s="310" t="s">
        <v>634</v>
      </c>
    </row>
    <row r="108" spans="1:6" ht="19.899999999999999" customHeight="1"/>
    <row r="109" spans="1:6" ht="19.899999999999999" customHeight="1">
      <c r="A109" s="852" t="s">
        <v>851</v>
      </c>
      <c r="B109" s="852"/>
      <c r="C109" s="852"/>
      <c r="D109" s="852"/>
      <c r="E109" s="852"/>
      <c r="F109" s="853"/>
    </row>
    <row r="110" spans="1:6" ht="19.899999999999999" customHeight="1">
      <c r="A110" s="852" t="s">
        <v>852</v>
      </c>
      <c r="B110" s="852"/>
      <c r="C110" s="852"/>
      <c r="D110" s="852"/>
      <c r="E110" s="852"/>
      <c r="F110" s="853"/>
    </row>
    <row r="111" spans="1:6" ht="19.899999999999999" customHeight="1">
      <c r="A111" s="852" t="s">
        <v>853</v>
      </c>
      <c r="B111" s="852"/>
      <c r="C111" s="852"/>
      <c r="D111" s="852"/>
      <c r="E111" s="852"/>
      <c r="F111" s="853"/>
    </row>
    <row r="112" spans="1:6" ht="30.75" customHeight="1">
      <c r="A112" s="854" t="s">
        <v>854</v>
      </c>
      <c r="B112" s="854"/>
      <c r="C112" s="854"/>
      <c r="D112" s="855" t="s">
        <v>855</v>
      </c>
      <c r="E112" s="855"/>
      <c r="F112" s="856"/>
    </row>
    <row r="113" ht="19.899999999999999" customHeight="1"/>
    <row r="114" ht="19.899999999999999" customHeight="1"/>
    <row r="115" ht="19.899999999999999" customHeight="1"/>
    <row r="116" ht="19.899999999999999" customHeight="1"/>
    <row r="117" ht="19.899999999999999" customHeight="1"/>
    <row r="118" ht="19.899999999999999" customHeight="1"/>
    <row r="119" ht="19.899999999999999" customHeight="1"/>
  </sheetData>
  <sheetProtection sheet="1" selectLockedCells="1"/>
  <mergeCells count="18">
    <mergeCell ref="A109:E109"/>
    <mergeCell ref="F109:F111"/>
    <mergeCell ref="A110:E110"/>
    <mergeCell ref="A111:E111"/>
    <mergeCell ref="A112:C112"/>
    <mergeCell ref="D112:E112"/>
    <mergeCell ref="A27:C28"/>
    <mergeCell ref="E26:E27"/>
    <mergeCell ref="B103:B106"/>
    <mergeCell ref="A4:C4"/>
    <mergeCell ref="B23:C23"/>
    <mergeCell ref="B22:C22"/>
    <mergeCell ref="E22:E25"/>
    <mergeCell ref="B100:C100"/>
    <mergeCell ref="B14:C14"/>
    <mergeCell ref="A45:C45"/>
    <mergeCell ref="E105:E106"/>
    <mergeCell ref="E103:E104"/>
  </mergeCells>
  <phoneticPr fontId="4"/>
  <conditionalFormatting sqref="D45">
    <cfRule type="cellIs" dxfId="0" priority="1" operator="notEqual">
      <formula>"OK"</formula>
    </cfRule>
  </conditionalFormatting>
  <dataValidations count="23">
    <dataValidation imeMode="off" allowBlank="1" showInputMessage="1" showErrorMessage="1" sqref="D13:D14" xr:uid="{036FF76A-C1EB-4971-A4DF-4304888EE645}"/>
    <dataValidation type="textLength" allowBlank="1" showInputMessage="1" showErrorMessage="1" errorTitle="文字数エラー" error="18文字以内で入力してください" sqref="D12" xr:uid="{0577A517-544D-4BE6-B251-85FF4636883C}">
      <formula1>0</formula1>
      <formula2>18</formula2>
    </dataValidation>
    <dataValidation type="textLength" imeMode="off" allowBlank="1" showInputMessage="1" showErrorMessage="1" sqref="D9" xr:uid="{AA07B6BB-2D02-4BEC-B3B2-6DF9A0B97E81}">
      <formula1>0</formula1>
      <formula2>8</formula2>
    </dataValidation>
    <dataValidation imeMode="fullKatakana" allowBlank="1" showInputMessage="1" showErrorMessage="1" sqref="D8" xr:uid="{6F9D987F-06C7-4946-9CF2-71424BA80780}"/>
    <dataValidation imeMode="hiragana" allowBlank="1" showInputMessage="1" showErrorMessage="1" sqref="D7" xr:uid="{755EC6BA-7A31-4B4E-BC1A-9FCEBE7F0788}"/>
    <dataValidation type="whole" imeMode="off" allowBlank="1" showInputMessage="1" showErrorMessage="1" sqref="D6 D15" xr:uid="{1076A77D-C8D2-4B97-8CA7-EDB9D3C93C7F}">
      <formula1>0</formula1>
      <formula2>9999</formula2>
    </dataValidation>
    <dataValidation type="textLength" imeMode="off" allowBlank="1" showInputMessage="1" showErrorMessage="1" errorTitle="文字数エラー" error="13桁で入力してください。" sqref="D5" xr:uid="{EAE7F515-3695-4112-9809-D59550140D9C}">
      <formula1>0</formula1>
      <formula2>13</formula2>
    </dataValidation>
    <dataValidation type="whole" imeMode="off" operator="lessThanOrEqual" allowBlank="1" showInputMessage="1" showErrorMessage="1" errorTitle="入力エラー" error="3桁の半角数字で入力してください。" sqref="D17" xr:uid="{B3BA0F82-87C3-4FD0-B218-BEA67806C328}">
      <formula1>999</formula1>
    </dataValidation>
    <dataValidation type="list" allowBlank="1" showInputMessage="1" showErrorMessage="1" errorTitle="入力形式エラー" error="○のみ指定可能です。_x000a_" sqref="D21:D24 D30 D35 D40 D47 D52 D57" xr:uid="{8B654A8C-3903-410B-B158-9EE65ADAA86C}">
      <formula1>"○"</formula1>
    </dataValidation>
    <dataValidation type="list" allowBlank="1" showInputMessage="1" showErrorMessage="1" errorTitle="入力形式エラー" error="第１段階、第２段階、第３段階　_x000a_のみ入力可能です。" sqref="D25" xr:uid="{4EE36B51-CADE-4483-833A-3B7E481107D5}">
      <formula1>"第１段階,第２段階,第３段階"</formula1>
    </dataValidation>
    <dataValidation type="whole" allowBlank="1" showInputMessage="1" showErrorMessage="1" sqref="D36:D39 D31:D34 D58:D61 D53:D56 D48:D51 D41:D44 D69:D72" xr:uid="{5012C883-62CB-46EC-95C9-B22A11932202}">
      <formula1>0</formula1>
      <formula2>300</formula2>
    </dataValidation>
    <dataValidation type="decimal" imeMode="off" allowBlank="1" showInputMessage="1" showErrorMessage="1" sqref="D73:D74" xr:uid="{252186A9-16E5-49E4-97EC-522A98F6A692}">
      <formula1>0</formula1>
      <formula2>100</formula2>
    </dataValidation>
    <dataValidation type="textLength" operator="lessThanOrEqual" allowBlank="1" showInputMessage="1" showErrorMessage="1" errorTitle="文字数エラー" error="200文字以内で入力してください。" sqref="D76 D86" xr:uid="{385D6A4A-EAC3-47AD-82E2-0AC115777F54}">
      <formula1>200</formula1>
    </dataValidation>
    <dataValidation type="textLength" operator="lessThanOrEqual" allowBlank="1" showInputMessage="1" showErrorMessage="1" errorTitle="文字数エラー" error="50文字以内で入力してください。" sqref="D78 D81 D83 D89 D91 D93 D95 D97" xr:uid="{C2F91F5F-3C77-4D75-B6CF-4A9EC0FCCA94}">
      <formula1>50</formula1>
    </dataValidation>
    <dataValidation type="textLength" operator="lessThanOrEqual" allowBlank="1" showInputMessage="1" showErrorMessage="1" errorTitle="文字数エラー" error="300文字以内で入力してください。" sqref="D84:D85" xr:uid="{DC9D6103-573C-4C06-BEB8-F9E05D2220EC}">
      <formula1>300</formula1>
    </dataValidation>
    <dataValidation type="textLength" operator="lessThanOrEqual" allowBlank="1" showInputMessage="1" showErrorMessage="1" errorTitle="文字数エラー" error="100文字以内で入力してください。" sqref="D87 D18" xr:uid="{DA68448E-4E79-435B-8ED0-6B0B003C48BE}">
      <formula1>100</formula1>
    </dataValidation>
    <dataValidation type="whole" operator="lessThanOrEqual" allowBlank="1" showInputMessage="1" showErrorMessage="1" sqref="D90 D94" xr:uid="{83350BBE-F750-4DBC-B292-27BB3EE6C061}">
      <formula1>300</formula1>
    </dataValidation>
    <dataValidation type="textLength" operator="lessThanOrEqual" allowBlank="1" showInputMessage="1" showErrorMessage="1" errorTitle="文字数エラー" error="30文字以内で入力してください。" sqref="D19" xr:uid="{D19973EC-FE83-446F-A90F-0D5B4F292836}">
      <formula1>30</formula1>
    </dataValidation>
    <dataValidation type="textLength" operator="lessThanOrEqual" allowBlank="1" showInputMessage="1" showErrorMessage="1" errorTitle="文字数エラー" error="140文字以内で入力してください。" sqref="D98" xr:uid="{2070927C-6538-4E7C-9D36-EDA21EEAE15E}">
      <formula1>140</formula1>
    </dataValidation>
    <dataValidation type="list" allowBlank="1" showInputMessage="1" showErrorMessage="1" sqref="D99:D100" xr:uid="{149D43ED-1D8B-4F61-B91A-AD41C6C64FE6}">
      <formula1>"対応,応相談,対応なし"</formula1>
    </dataValidation>
    <dataValidation type="list" allowBlank="1" showInputMessage="1" showErrorMessage="1" sqref="D101" xr:uid="{92A8E1CF-83FB-4170-82A5-39A9A206AEB4}">
      <formula1>"対応,応相談,対応なし,対象外"</formula1>
    </dataValidation>
    <dataValidation type="list" allowBlank="1" showInputMessage="1" showErrorMessage="1" sqref="D102" xr:uid="{6222538C-3C9B-4D4A-AA2F-E43438CDD4C1}">
      <formula1>"する,しない"</formula1>
    </dataValidation>
    <dataValidation imeMode="on" allowBlank="1" showInputMessage="1" showErrorMessage="1" sqref="D11" xr:uid="{328D371B-F6E3-4656-93B2-4E191A224374}"/>
  </dataValidations>
  <hyperlinks>
    <hyperlink ref="E105" r:id="rId1" location="wakamonoouen_info" xr:uid="{42E972DA-40C0-466F-A543-760A64775F35}"/>
    <hyperlink ref="E28" r:id="rId2" location="wakamonoouen_info" display="https://www.mhlw.go.jp/stf/seisakunitsuite/bunya/0000100266.html#wakamonoouen_info" xr:uid="{6802D9C9-D097-4972-915C-C90B887120A8}"/>
    <hyperlink ref="D112" r:id="rId3" xr:uid="{89751D91-AC99-4ADB-B660-94D06D082190}"/>
  </hyperlinks>
  <pageMargins left="0.38" right="0.38" top="0.56000000000000005" bottom="0.37" header="0.31496062992125984" footer="0.13"/>
  <pageSetup paperSize="9" scale="70" fitToHeight="0" orientation="portrait" r:id="rId4"/>
  <extLst>
    <ext xmlns:x14="http://schemas.microsoft.com/office/spreadsheetml/2009/9/main" uri="{CCE6A557-97BC-4b89-ADB6-D9C93CAAB3DF}">
      <x14:dataValidations xmlns:xm="http://schemas.microsoft.com/office/excel/2006/main" count="2">
        <x14:dataValidation type="list" allowBlank="1" showInputMessage="1" showErrorMessage="1" xr:uid="{AD782B88-128A-43DB-A01A-ED9F6DEF992E}">
          <x14:formula1>
            <xm:f>マスター!$O$1:$O$2</xm:f>
          </x14:formula1>
          <xm:sqref>D88 D92 D96</xm:sqref>
        </x14:dataValidation>
        <x14:dataValidation type="list" allowBlank="1" showInputMessage="1" showErrorMessage="1" xr:uid="{1FD6EBF9-BA9F-4F52-A7F9-22352AE50809}">
          <x14:formula1>
            <xm:f>マスター!N$1:N$2</xm:f>
          </x14:formula1>
          <xm:sqref>D75 D77 D79:D80 D82</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927FDB-F36D-428E-A081-5C13E737C57F}">
  <sheetPr>
    <tabColor theme="0" tint="-0.499984740745262"/>
  </sheetPr>
  <dimension ref="A1:EH116"/>
  <sheetViews>
    <sheetView zoomScaleNormal="100" zoomScaleSheetLayoutView="100" workbookViewId="0">
      <selection activeCell="C7" sqref="C7"/>
    </sheetView>
  </sheetViews>
  <sheetFormatPr defaultColWidth="3.125" defaultRowHeight="44.25" customHeight="1"/>
  <cols>
    <col min="1" max="1" width="14.625" style="35" bestFit="1" customWidth="1"/>
    <col min="2" max="6" width="14.625" style="33" bestFit="1" customWidth="1"/>
    <col min="7" max="7" width="14.625" style="32" bestFit="1" customWidth="1"/>
    <col min="8" max="8" width="14.625" style="32" customWidth="1"/>
    <col min="9" max="9" width="14.625" style="33" customWidth="1"/>
    <col min="10" max="192" width="14.625" style="18" customWidth="1"/>
    <col min="193" max="16384" width="3.125" style="18"/>
  </cols>
  <sheetData>
    <row r="1" spans="1:138" ht="17.25">
      <c r="A1" s="18"/>
      <c r="B1" s="29"/>
      <c r="C1" s="29"/>
      <c r="D1" s="29"/>
      <c r="E1" s="18"/>
      <c r="F1" s="19"/>
      <c r="G1" s="19"/>
      <c r="H1" s="19"/>
      <c r="I1" s="19"/>
    </row>
    <row r="2" spans="1:138" ht="54" customHeight="1">
      <c r="A2" s="765" t="s">
        <v>300</v>
      </c>
      <c r="B2" s="765"/>
      <c r="C2" s="766" t="s">
        <v>301</v>
      </c>
      <c r="D2" s="766"/>
      <c r="E2" s="766"/>
      <c r="F2" s="766"/>
      <c r="G2" s="30"/>
      <c r="H2" s="30"/>
      <c r="I2" s="30"/>
    </row>
    <row r="3" spans="1:138" ht="27.75" customHeight="1">
      <c r="A3" s="19" t="s">
        <v>302</v>
      </c>
      <c r="B3" s="19" t="s">
        <v>303</v>
      </c>
      <c r="C3" s="19" t="s">
        <v>304</v>
      </c>
      <c r="D3" s="19" t="s">
        <v>305</v>
      </c>
      <c r="E3" s="19" t="s">
        <v>306</v>
      </c>
      <c r="F3" s="19" t="s">
        <v>307</v>
      </c>
      <c r="G3" s="19" t="s">
        <v>308</v>
      </c>
      <c r="H3" s="184" t="s">
        <v>316</v>
      </c>
      <c r="I3" s="184" t="s">
        <v>317</v>
      </c>
      <c r="J3" s="184" t="s">
        <v>318</v>
      </c>
      <c r="K3" s="184" t="s">
        <v>319</v>
      </c>
      <c r="L3" s="184" t="s">
        <v>320</v>
      </c>
      <c r="M3" s="184" t="s">
        <v>321</v>
      </c>
      <c r="N3" s="184" t="s">
        <v>322</v>
      </c>
      <c r="O3" s="184" t="s">
        <v>323</v>
      </c>
      <c r="P3" s="184" t="s">
        <v>333</v>
      </c>
      <c r="Q3" s="184" t="s">
        <v>334</v>
      </c>
      <c r="R3" s="184" t="s">
        <v>335</v>
      </c>
      <c r="S3" s="184" t="s">
        <v>336</v>
      </c>
      <c r="T3" s="184" t="s">
        <v>337</v>
      </c>
      <c r="U3" s="184" t="s">
        <v>338</v>
      </c>
      <c r="V3" s="184" t="s">
        <v>339</v>
      </c>
      <c r="W3" s="184" t="s">
        <v>340</v>
      </c>
      <c r="X3" s="184" t="s">
        <v>351</v>
      </c>
      <c r="Y3" s="184" t="s">
        <v>352</v>
      </c>
      <c r="Z3" s="184" t="s">
        <v>353</v>
      </c>
      <c r="AA3" s="184" t="s">
        <v>354</v>
      </c>
      <c r="AB3" s="184" t="s">
        <v>355</v>
      </c>
      <c r="AC3" s="184" t="s">
        <v>363</v>
      </c>
      <c r="AD3" s="184" t="s">
        <v>364</v>
      </c>
      <c r="AE3" s="184" t="s">
        <v>365</v>
      </c>
      <c r="AF3" s="184" t="s">
        <v>366</v>
      </c>
      <c r="AG3" s="184" t="s">
        <v>367</v>
      </c>
      <c r="AH3" s="184" t="s">
        <v>370</v>
      </c>
      <c r="AI3" s="184" t="s">
        <v>371</v>
      </c>
      <c r="AJ3" s="184" t="s">
        <v>372</v>
      </c>
      <c r="AK3" s="184" t="s">
        <v>373</v>
      </c>
      <c r="AL3" s="184" t="s">
        <v>374</v>
      </c>
      <c r="AM3" s="184" t="s">
        <v>375</v>
      </c>
      <c r="AN3" s="184" t="s">
        <v>378</v>
      </c>
      <c r="AO3" s="184" t="s">
        <v>379</v>
      </c>
      <c r="AP3" s="184" t="s">
        <v>380</v>
      </c>
      <c r="AQ3" s="184" t="s">
        <v>381</v>
      </c>
      <c r="AR3" s="184" t="s">
        <v>382</v>
      </c>
      <c r="AS3" s="184" t="s">
        <v>384</v>
      </c>
      <c r="AT3" s="184" t="s">
        <v>385</v>
      </c>
      <c r="AU3" s="184" t="s">
        <v>386</v>
      </c>
      <c r="AV3" s="184" t="s">
        <v>387</v>
      </c>
      <c r="AW3" s="184" t="s">
        <v>388</v>
      </c>
      <c r="AX3" s="184" t="s">
        <v>390</v>
      </c>
      <c r="AY3" s="184" t="s">
        <v>391</v>
      </c>
      <c r="AZ3" s="184" t="s">
        <v>392</v>
      </c>
      <c r="BA3" s="184" t="s">
        <v>393</v>
      </c>
      <c r="BB3" s="184" t="s">
        <v>394</v>
      </c>
      <c r="BC3" s="184" t="s">
        <v>395</v>
      </c>
      <c r="BD3" s="184" t="s">
        <v>396</v>
      </c>
      <c r="BE3" s="184" t="s">
        <v>397</v>
      </c>
      <c r="BF3" s="184" t="s">
        <v>398</v>
      </c>
      <c r="BG3" s="184" t="s">
        <v>399</v>
      </c>
      <c r="BH3" s="184" t="s">
        <v>407</v>
      </c>
      <c r="BI3" s="184" t="s">
        <v>408</v>
      </c>
      <c r="BJ3" s="184" t="s">
        <v>409</v>
      </c>
      <c r="BK3" s="184" t="s">
        <v>410</v>
      </c>
      <c r="BL3" s="184" t="s">
        <v>411</v>
      </c>
      <c r="BM3" s="184" t="s">
        <v>418</v>
      </c>
      <c r="BN3" s="184" t="s">
        <v>419</v>
      </c>
      <c r="BO3" s="184" t="s">
        <v>420</v>
      </c>
      <c r="BP3" s="184" t="s">
        <v>421</v>
      </c>
      <c r="BQ3" s="184" t="s">
        <v>422</v>
      </c>
      <c r="BR3" s="184" t="s">
        <v>423</v>
      </c>
      <c r="BS3" s="184" t="s">
        <v>424</v>
      </c>
      <c r="BT3" s="184" t="s">
        <v>425</v>
      </c>
      <c r="BU3" s="184" t="s">
        <v>430</v>
      </c>
      <c r="BV3" s="184" t="s">
        <v>431</v>
      </c>
      <c r="BW3" s="184" t="s">
        <v>432</v>
      </c>
      <c r="BX3" s="184" t="s">
        <v>433</v>
      </c>
      <c r="BY3" s="184" t="s">
        <v>434</v>
      </c>
      <c r="BZ3" s="184" t="s">
        <v>435</v>
      </c>
      <c r="CA3" s="184" t="s">
        <v>436</v>
      </c>
      <c r="CB3" s="184" t="s">
        <v>444</v>
      </c>
      <c r="CC3" s="184" t="s">
        <v>445</v>
      </c>
      <c r="CD3" s="184" t="s">
        <v>446</v>
      </c>
      <c r="CE3" s="184" t="s">
        <v>447</v>
      </c>
      <c r="CF3" s="184" t="s">
        <v>448</v>
      </c>
      <c r="CG3" s="184" t="s">
        <v>449</v>
      </c>
      <c r="CH3" s="184" t="s">
        <v>456</v>
      </c>
      <c r="CI3" s="184" t="s">
        <v>457</v>
      </c>
      <c r="CJ3" s="184" t="s">
        <v>458</v>
      </c>
      <c r="CK3" s="184" t="s">
        <v>459</v>
      </c>
      <c r="CL3" s="184" t="s">
        <v>460</v>
      </c>
      <c r="CM3" s="184" t="s">
        <v>461</v>
      </c>
      <c r="CN3" s="184" t="s">
        <v>462</v>
      </c>
      <c r="CO3" s="184" t="s">
        <v>463</v>
      </c>
      <c r="CP3" s="184" t="s">
        <v>470</v>
      </c>
      <c r="CQ3" s="184" t="s">
        <v>471</v>
      </c>
      <c r="CR3" s="184" t="s">
        <v>472</v>
      </c>
      <c r="CS3" s="184" t="s">
        <v>473</v>
      </c>
      <c r="CT3" s="184" t="s">
        <v>474</v>
      </c>
      <c r="CU3" s="184" t="s">
        <v>475</v>
      </c>
      <c r="CV3" s="184" t="s">
        <v>476</v>
      </c>
      <c r="CW3" s="184" t="s">
        <v>477</v>
      </c>
      <c r="CX3" s="184" t="s">
        <v>486</v>
      </c>
      <c r="CY3" s="184" t="s">
        <v>487</v>
      </c>
      <c r="CZ3" s="184" t="s">
        <v>488</v>
      </c>
      <c r="DA3" s="184" t="s">
        <v>489</v>
      </c>
      <c r="DB3" s="184" t="s">
        <v>490</v>
      </c>
      <c r="DC3" s="184" t="s">
        <v>491</v>
      </c>
      <c r="DD3" s="184" t="s">
        <v>492</v>
      </c>
      <c r="DE3" s="184" t="s">
        <v>501</v>
      </c>
      <c r="DF3" s="184" t="s">
        <v>502</v>
      </c>
      <c r="DG3" s="184" t="s">
        <v>503</v>
      </c>
      <c r="DH3" s="184" t="s">
        <v>504</v>
      </c>
      <c r="DI3" s="184" t="s">
        <v>505</v>
      </c>
      <c r="DJ3" s="184" t="s">
        <v>506</v>
      </c>
      <c r="DK3" s="184" t="s">
        <v>507</v>
      </c>
      <c r="DL3" s="184" t="s">
        <v>508</v>
      </c>
      <c r="DM3" s="184" t="s">
        <v>509</v>
      </c>
      <c r="DN3" s="184" t="s">
        <v>517</v>
      </c>
      <c r="DO3" s="184" t="s">
        <v>518</v>
      </c>
      <c r="DP3" s="184" t="s">
        <v>519</v>
      </c>
      <c r="DQ3" s="184" t="s">
        <v>520</v>
      </c>
      <c r="DR3" s="184" t="s">
        <v>521</v>
      </c>
      <c r="DS3" s="184" t="s">
        <v>522</v>
      </c>
      <c r="DT3" s="184" t="s">
        <v>523</v>
      </c>
      <c r="DU3" s="184" t="s">
        <v>524</v>
      </c>
      <c r="DV3" s="184" t="s">
        <v>525</v>
      </c>
      <c r="DW3" s="19" t="s">
        <v>528</v>
      </c>
      <c r="DX3" s="19" t="s">
        <v>529</v>
      </c>
      <c r="DY3" s="19" t="s">
        <v>530</v>
      </c>
      <c r="DZ3" s="19" t="s">
        <v>531</v>
      </c>
      <c r="EA3" s="19" t="s">
        <v>532</v>
      </c>
      <c r="EB3" s="19" t="s">
        <v>533</v>
      </c>
      <c r="EC3" s="19" t="s">
        <v>534</v>
      </c>
      <c r="ED3" s="19" t="s">
        <v>535</v>
      </c>
      <c r="EE3" s="19" t="s">
        <v>536</v>
      </c>
      <c r="EF3" s="19" t="s">
        <v>538</v>
      </c>
      <c r="EG3" s="19" t="s">
        <v>539</v>
      </c>
      <c r="EH3" s="19" t="s">
        <v>540</v>
      </c>
    </row>
    <row r="4" spans="1:138" s="20" customFormat="1" ht="33.75" customHeight="1">
      <c r="A4" s="767" t="s">
        <v>309</v>
      </c>
      <c r="B4" s="770" t="s">
        <v>310</v>
      </c>
      <c r="C4" s="773" t="s">
        <v>311</v>
      </c>
      <c r="D4" s="773" t="s">
        <v>312</v>
      </c>
      <c r="E4" s="773" t="s">
        <v>313</v>
      </c>
      <c r="F4" s="773" t="s">
        <v>314</v>
      </c>
      <c r="G4" s="782" t="s">
        <v>315</v>
      </c>
      <c r="H4" s="785" t="s">
        <v>324</v>
      </c>
      <c r="I4" s="786"/>
      <c r="J4" s="773" t="s">
        <v>325</v>
      </c>
      <c r="K4" s="773" t="s">
        <v>326</v>
      </c>
      <c r="L4" s="773" t="s">
        <v>327</v>
      </c>
      <c r="M4" s="773" t="s">
        <v>328</v>
      </c>
      <c r="N4" s="773" t="s">
        <v>329</v>
      </c>
      <c r="O4" s="773" t="s">
        <v>330</v>
      </c>
      <c r="P4" s="776" t="s">
        <v>341</v>
      </c>
      <c r="Q4" s="776"/>
      <c r="R4" s="776"/>
      <c r="S4" s="776"/>
      <c r="T4" s="776"/>
      <c r="U4" s="776"/>
      <c r="V4" s="776"/>
      <c r="W4" s="776"/>
      <c r="X4" s="776" t="s">
        <v>356</v>
      </c>
      <c r="Y4" s="776"/>
      <c r="Z4" s="776"/>
      <c r="AA4" s="776"/>
      <c r="AB4" s="776"/>
      <c r="AC4" s="776" t="s">
        <v>368</v>
      </c>
      <c r="AD4" s="776"/>
      <c r="AE4" s="776"/>
      <c r="AF4" s="776"/>
      <c r="AG4" s="776"/>
      <c r="AH4" s="779" t="s">
        <v>368</v>
      </c>
      <c r="AI4" s="780"/>
      <c r="AJ4" s="780"/>
      <c r="AK4" s="780"/>
      <c r="AL4" s="780"/>
      <c r="AM4" s="781"/>
      <c r="AN4" s="776" t="s">
        <v>383</v>
      </c>
      <c r="AO4" s="776"/>
      <c r="AP4" s="776"/>
      <c r="AQ4" s="776"/>
      <c r="AR4" s="776"/>
      <c r="AS4" s="776" t="s">
        <v>389</v>
      </c>
      <c r="AT4" s="776"/>
      <c r="AU4" s="776"/>
      <c r="AV4" s="776"/>
      <c r="AW4" s="776"/>
      <c r="AX4" s="776" t="s">
        <v>389</v>
      </c>
      <c r="AY4" s="776"/>
      <c r="AZ4" s="776"/>
      <c r="BA4" s="776"/>
      <c r="BB4" s="776"/>
      <c r="BC4" s="773" t="s">
        <v>400</v>
      </c>
      <c r="BD4" s="773" t="s">
        <v>401</v>
      </c>
      <c r="BE4" s="208" t="s">
        <v>402</v>
      </c>
      <c r="BF4" s="776" t="s">
        <v>403</v>
      </c>
      <c r="BG4" s="776"/>
      <c r="BH4" s="779" t="s">
        <v>412</v>
      </c>
      <c r="BI4" s="780"/>
      <c r="BJ4" s="780"/>
      <c r="BK4" s="780"/>
      <c r="BL4" s="781"/>
      <c r="BM4" s="798" t="s">
        <v>426</v>
      </c>
      <c r="BN4" s="801"/>
      <c r="BO4" s="801"/>
      <c r="BP4" s="801"/>
      <c r="BQ4" s="801"/>
      <c r="BR4" s="802"/>
      <c r="BS4" s="798" t="s">
        <v>427</v>
      </c>
      <c r="BT4" s="776" t="s">
        <v>428</v>
      </c>
      <c r="BU4" s="776" t="s">
        <v>437</v>
      </c>
      <c r="BV4" s="776"/>
      <c r="BW4" s="776" t="s">
        <v>438</v>
      </c>
      <c r="BX4" s="776"/>
      <c r="BY4" s="798" t="s">
        <v>439</v>
      </c>
      <c r="BZ4" s="776" t="s">
        <v>440</v>
      </c>
      <c r="CA4" s="776"/>
      <c r="CB4" s="798" t="s">
        <v>450</v>
      </c>
      <c r="CC4" s="802"/>
      <c r="CD4" s="776" t="s">
        <v>451</v>
      </c>
      <c r="CE4" s="776"/>
      <c r="CF4" s="776" t="s">
        <v>452</v>
      </c>
      <c r="CG4" s="773" t="s">
        <v>453</v>
      </c>
      <c r="CH4" s="776" t="s">
        <v>464</v>
      </c>
      <c r="CI4" s="776"/>
      <c r="CJ4" s="776"/>
      <c r="CK4" s="776"/>
      <c r="CL4" s="798" t="s">
        <v>465</v>
      </c>
      <c r="CM4" s="801"/>
      <c r="CN4" s="801"/>
      <c r="CO4" s="802"/>
      <c r="CP4" s="798" t="s">
        <v>478</v>
      </c>
      <c r="CQ4" s="776" t="s">
        <v>479</v>
      </c>
      <c r="CR4" s="776" t="s">
        <v>480</v>
      </c>
      <c r="CS4" s="776" t="s">
        <v>481</v>
      </c>
      <c r="CT4" s="776" t="s">
        <v>482</v>
      </c>
      <c r="CU4" s="773" t="s">
        <v>483</v>
      </c>
      <c r="CV4" s="773" t="s">
        <v>484</v>
      </c>
      <c r="CW4" s="773" t="s">
        <v>485</v>
      </c>
      <c r="CX4" s="776" t="s">
        <v>493</v>
      </c>
      <c r="CY4" s="779" t="s">
        <v>494</v>
      </c>
      <c r="CZ4" s="780"/>
      <c r="DA4" s="780"/>
      <c r="DB4" s="780"/>
      <c r="DC4" s="781"/>
      <c r="DD4" s="806" t="s">
        <v>495</v>
      </c>
      <c r="DE4" s="814" t="s">
        <v>510</v>
      </c>
      <c r="DF4" s="815"/>
      <c r="DG4" s="815"/>
      <c r="DH4" s="815"/>
      <c r="DI4" s="815"/>
      <c r="DJ4" s="815"/>
      <c r="DK4" s="815"/>
      <c r="DL4" s="815"/>
      <c r="DM4" s="816"/>
      <c r="DN4" s="814" t="s">
        <v>526</v>
      </c>
      <c r="DO4" s="815"/>
      <c r="DP4" s="815"/>
      <c r="DQ4" s="815"/>
      <c r="DR4" s="815"/>
      <c r="DS4" s="815"/>
      <c r="DT4" s="815"/>
      <c r="DU4" s="815"/>
      <c r="DV4" s="816"/>
      <c r="DW4" s="824" t="s">
        <v>537</v>
      </c>
      <c r="DX4" s="825"/>
      <c r="DY4" s="825"/>
      <c r="DZ4" s="825"/>
      <c r="EA4" s="825"/>
      <c r="EB4" s="825"/>
      <c r="EC4" s="825"/>
      <c r="ED4" s="825"/>
      <c r="EE4" s="826"/>
      <c r="EF4" s="818" t="s">
        <v>541</v>
      </c>
      <c r="EG4" s="821" t="s">
        <v>542</v>
      </c>
      <c r="EH4" s="821" t="s">
        <v>543</v>
      </c>
    </row>
    <row r="5" spans="1:138" s="20" customFormat="1" ht="33.75" customHeight="1">
      <c r="A5" s="768"/>
      <c r="B5" s="771"/>
      <c r="C5" s="774"/>
      <c r="D5" s="774"/>
      <c r="E5" s="774"/>
      <c r="F5" s="774"/>
      <c r="G5" s="783"/>
      <c r="H5" s="787"/>
      <c r="I5" s="788"/>
      <c r="J5" s="774"/>
      <c r="K5" s="774"/>
      <c r="L5" s="774"/>
      <c r="M5" s="774"/>
      <c r="N5" s="774"/>
      <c r="O5" s="774"/>
      <c r="P5" s="773" t="s">
        <v>342</v>
      </c>
      <c r="Q5" s="773" t="s">
        <v>343</v>
      </c>
      <c r="R5" s="777" t="s">
        <v>344</v>
      </c>
      <c r="S5" s="773" t="s">
        <v>345</v>
      </c>
      <c r="T5" s="773" t="s">
        <v>346</v>
      </c>
      <c r="U5" s="779" t="s">
        <v>347</v>
      </c>
      <c r="V5" s="780"/>
      <c r="W5" s="781"/>
      <c r="X5" s="793" t="s">
        <v>357</v>
      </c>
      <c r="Y5" s="793"/>
      <c r="Z5" s="793"/>
      <c r="AA5" s="793"/>
      <c r="AB5" s="793"/>
      <c r="AC5" s="776" t="s">
        <v>369</v>
      </c>
      <c r="AD5" s="776"/>
      <c r="AE5" s="776"/>
      <c r="AF5" s="776"/>
      <c r="AG5" s="776"/>
      <c r="AH5" s="794" t="s">
        <v>376</v>
      </c>
      <c r="AI5" s="795"/>
      <c r="AJ5" s="795"/>
      <c r="AK5" s="795"/>
      <c r="AL5" s="796"/>
      <c r="AM5" s="767" t="s">
        <v>377</v>
      </c>
      <c r="AN5" s="789" t="s">
        <v>357</v>
      </c>
      <c r="AO5" s="790"/>
      <c r="AP5" s="790"/>
      <c r="AQ5" s="790"/>
      <c r="AR5" s="791"/>
      <c r="AS5" s="776" t="s">
        <v>369</v>
      </c>
      <c r="AT5" s="776"/>
      <c r="AU5" s="776"/>
      <c r="AV5" s="776"/>
      <c r="AW5" s="776"/>
      <c r="AX5" s="792" t="s">
        <v>376</v>
      </c>
      <c r="AY5" s="792"/>
      <c r="AZ5" s="792"/>
      <c r="BA5" s="792"/>
      <c r="BB5" s="792"/>
      <c r="BC5" s="774"/>
      <c r="BD5" s="774"/>
      <c r="BE5" s="776" t="s">
        <v>404</v>
      </c>
      <c r="BF5" s="776" t="s">
        <v>405</v>
      </c>
      <c r="BG5" s="776" t="s">
        <v>406</v>
      </c>
      <c r="BH5" s="798" t="s">
        <v>413</v>
      </c>
      <c r="BI5" s="798" t="s">
        <v>414</v>
      </c>
      <c r="BJ5" s="798" t="s">
        <v>415</v>
      </c>
      <c r="BK5" s="798" t="s">
        <v>416</v>
      </c>
      <c r="BL5" s="767" t="s">
        <v>417</v>
      </c>
      <c r="BM5" s="798" t="s">
        <v>413</v>
      </c>
      <c r="BN5" s="798" t="s">
        <v>414</v>
      </c>
      <c r="BO5" s="798" t="s">
        <v>415</v>
      </c>
      <c r="BP5" s="798" t="s">
        <v>416</v>
      </c>
      <c r="BQ5" s="804" t="s">
        <v>417</v>
      </c>
      <c r="BR5" s="773" t="s">
        <v>429</v>
      </c>
      <c r="BS5" s="803"/>
      <c r="BT5" s="776"/>
      <c r="BU5" s="774" t="s">
        <v>441</v>
      </c>
      <c r="BV5" s="774" t="s">
        <v>442</v>
      </c>
      <c r="BW5" s="776" t="s">
        <v>441</v>
      </c>
      <c r="BX5" s="776" t="s">
        <v>443</v>
      </c>
      <c r="BY5" s="803"/>
      <c r="BZ5" s="776" t="s">
        <v>441</v>
      </c>
      <c r="CA5" s="776" t="s">
        <v>443</v>
      </c>
      <c r="CB5" s="776" t="s">
        <v>441</v>
      </c>
      <c r="CC5" s="776" t="s">
        <v>443</v>
      </c>
      <c r="CD5" s="776"/>
      <c r="CE5" s="776"/>
      <c r="CF5" s="776"/>
      <c r="CG5" s="774"/>
      <c r="CH5" s="776"/>
      <c r="CI5" s="776"/>
      <c r="CJ5" s="776"/>
      <c r="CK5" s="776"/>
      <c r="CL5" s="799"/>
      <c r="CM5" s="811"/>
      <c r="CN5" s="811"/>
      <c r="CO5" s="812"/>
      <c r="CP5" s="803"/>
      <c r="CQ5" s="776"/>
      <c r="CR5" s="776"/>
      <c r="CS5" s="776"/>
      <c r="CT5" s="776"/>
      <c r="CU5" s="774"/>
      <c r="CV5" s="774"/>
      <c r="CW5" s="774"/>
      <c r="CX5" s="776"/>
      <c r="CY5" s="773" t="s">
        <v>496</v>
      </c>
      <c r="CZ5" s="773" t="s">
        <v>497</v>
      </c>
      <c r="DA5" s="773" t="s">
        <v>498</v>
      </c>
      <c r="DB5" s="773" t="s">
        <v>499</v>
      </c>
      <c r="DC5" s="809" t="s">
        <v>500</v>
      </c>
      <c r="DD5" s="807"/>
      <c r="DE5" s="807" t="s">
        <v>511</v>
      </c>
      <c r="DF5" s="807" t="s">
        <v>512</v>
      </c>
      <c r="DG5" s="807" t="s">
        <v>513</v>
      </c>
      <c r="DH5" s="807" t="s">
        <v>514</v>
      </c>
      <c r="DI5" s="807" t="s">
        <v>499</v>
      </c>
      <c r="DJ5" s="807" t="s">
        <v>98</v>
      </c>
      <c r="DK5" s="807" t="s">
        <v>515</v>
      </c>
      <c r="DL5" s="809" t="s">
        <v>500</v>
      </c>
      <c r="DM5" s="807" t="s">
        <v>516</v>
      </c>
      <c r="DN5" s="807" t="s">
        <v>511</v>
      </c>
      <c r="DO5" s="807" t="s">
        <v>512</v>
      </c>
      <c r="DP5" s="807" t="s">
        <v>513</v>
      </c>
      <c r="DQ5" s="807" t="s">
        <v>527</v>
      </c>
      <c r="DR5" s="807" t="s">
        <v>499</v>
      </c>
      <c r="DS5" s="807" t="s">
        <v>98</v>
      </c>
      <c r="DT5" s="817" t="s">
        <v>515</v>
      </c>
      <c r="DU5" s="817" t="s">
        <v>500</v>
      </c>
      <c r="DV5" s="807" t="s">
        <v>516</v>
      </c>
      <c r="DW5" s="822" t="s">
        <v>511</v>
      </c>
      <c r="DX5" s="822" t="s">
        <v>512</v>
      </c>
      <c r="DY5" s="822" t="s">
        <v>513</v>
      </c>
      <c r="DZ5" s="822" t="s">
        <v>514</v>
      </c>
      <c r="EA5" s="822" t="s">
        <v>499</v>
      </c>
      <c r="EB5" s="822" t="s">
        <v>98</v>
      </c>
      <c r="EC5" s="819" t="s">
        <v>515</v>
      </c>
      <c r="ED5" s="818" t="s">
        <v>500</v>
      </c>
      <c r="EE5" s="821" t="s">
        <v>516</v>
      </c>
      <c r="EF5" s="819"/>
      <c r="EG5" s="822"/>
      <c r="EH5" s="822"/>
    </row>
    <row r="6" spans="1:138" s="20" customFormat="1" ht="68.25" customHeight="1">
      <c r="A6" s="769"/>
      <c r="B6" s="772"/>
      <c r="C6" s="775"/>
      <c r="D6" s="775"/>
      <c r="E6" s="775"/>
      <c r="F6" s="775"/>
      <c r="G6" s="784"/>
      <c r="H6" s="186" t="s">
        <v>331</v>
      </c>
      <c r="I6" s="187" t="s">
        <v>332</v>
      </c>
      <c r="J6" s="775"/>
      <c r="K6" s="775"/>
      <c r="L6" s="775"/>
      <c r="M6" s="775"/>
      <c r="N6" s="775"/>
      <c r="O6" s="775"/>
      <c r="P6" s="775"/>
      <c r="Q6" s="774"/>
      <c r="R6" s="778"/>
      <c r="S6" s="775"/>
      <c r="T6" s="775"/>
      <c r="U6" s="175" t="s">
        <v>348</v>
      </c>
      <c r="V6" s="175" t="s">
        <v>349</v>
      </c>
      <c r="W6" s="175" t="s">
        <v>350</v>
      </c>
      <c r="X6" s="193" t="s">
        <v>358</v>
      </c>
      <c r="Y6" s="193" t="s">
        <v>359</v>
      </c>
      <c r="Z6" s="193" t="s">
        <v>360</v>
      </c>
      <c r="AA6" s="198" t="s">
        <v>361</v>
      </c>
      <c r="AB6" s="193" t="s">
        <v>362</v>
      </c>
      <c r="AC6" s="193" t="s">
        <v>358</v>
      </c>
      <c r="AD6" s="193" t="s">
        <v>359</v>
      </c>
      <c r="AE6" s="193" t="s">
        <v>360</v>
      </c>
      <c r="AF6" s="198" t="s">
        <v>361</v>
      </c>
      <c r="AG6" s="193" t="s">
        <v>362</v>
      </c>
      <c r="AH6" s="204" t="s">
        <v>358</v>
      </c>
      <c r="AI6" s="204" t="s">
        <v>359</v>
      </c>
      <c r="AJ6" s="204" t="s">
        <v>360</v>
      </c>
      <c r="AK6" s="198" t="s">
        <v>361</v>
      </c>
      <c r="AL6" s="204" t="s">
        <v>362</v>
      </c>
      <c r="AM6" s="797"/>
      <c r="AN6" s="204" t="s">
        <v>358</v>
      </c>
      <c r="AO6" s="204" t="s">
        <v>359</v>
      </c>
      <c r="AP6" s="204" t="s">
        <v>360</v>
      </c>
      <c r="AQ6" s="198" t="s">
        <v>361</v>
      </c>
      <c r="AR6" s="193" t="s">
        <v>362</v>
      </c>
      <c r="AS6" s="193" t="s">
        <v>358</v>
      </c>
      <c r="AT6" s="193" t="s">
        <v>359</v>
      </c>
      <c r="AU6" s="193" t="s">
        <v>360</v>
      </c>
      <c r="AV6" s="198" t="s">
        <v>361</v>
      </c>
      <c r="AW6" s="193" t="s">
        <v>362</v>
      </c>
      <c r="AX6" s="193" t="s">
        <v>358</v>
      </c>
      <c r="AY6" s="193" t="s">
        <v>359</v>
      </c>
      <c r="AZ6" s="193" t="s">
        <v>360</v>
      </c>
      <c r="BA6" s="198" t="s">
        <v>361</v>
      </c>
      <c r="BB6" s="193" t="s">
        <v>362</v>
      </c>
      <c r="BC6" s="775"/>
      <c r="BD6" s="775"/>
      <c r="BE6" s="776"/>
      <c r="BF6" s="776"/>
      <c r="BG6" s="776"/>
      <c r="BH6" s="799"/>
      <c r="BI6" s="799"/>
      <c r="BJ6" s="799"/>
      <c r="BK6" s="799"/>
      <c r="BL6" s="797"/>
      <c r="BM6" s="799"/>
      <c r="BN6" s="799"/>
      <c r="BO6" s="799"/>
      <c r="BP6" s="799"/>
      <c r="BQ6" s="805"/>
      <c r="BR6" s="775"/>
      <c r="BS6" s="799"/>
      <c r="BT6" s="776"/>
      <c r="BU6" s="775"/>
      <c r="BV6" s="775"/>
      <c r="BW6" s="776"/>
      <c r="BX6" s="776"/>
      <c r="BY6" s="799"/>
      <c r="BZ6" s="776"/>
      <c r="CA6" s="776"/>
      <c r="CB6" s="776"/>
      <c r="CC6" s="776"/>
      <c r="CD6" s="193" t="s">
        <v>454</v>
      </c>
      <c r="CE6" s="193" t="s">
        <v>455</v>
      </c>
      <c r="CF6" s="776"/>
      <c r="CG6" s="775"/>
      <c r="CH6" s="193" t="s">
        <v>466</v>
      </c>
      <c r="CI6" s="193" t="s">
        <v>467</v>
      </c>
      <c r="CJ6" s="193" t="s">
        <v>468</v>
      </c>
      <c r="CK6" s="193" t="s">
        <v>469</v>
      </c>
      <c r="CL6" s="193" t="s">
        <v>466</v>
      </c>
      <c r="CM6" s="193" t="s">
        <v>467</v>
      </c>
      <c r="CN6" s="193" t="s">
        <v>468</v>
      </c>
      <c r="CO6" s="193" t="s">
        <v>469</v>
      </c>
      <c r="CP6" s="799"/>
      <c r="CQ6" s="776"/>
      <c r="CR6" s="776"/>
      <c r="CS6" s="776"/>
      <c r="CT6" s="776"/>
      <c r="CU6" s="813"/>
      <c r="CV6" s="813"/>
      <c r="CW6" s="813"/>
      <c r="CX6" s="776"/>
      <c r="CY6" s="775"/>
      <c r="CZ6" s="775"/>
      <c r="DA6" s="775"/>
      <c r="DB6" s="775"/>
      <c r="DC6" s="810"/>
      <c r="DD6" s="808"/>
      <c r="DE6" s="808"/>
      <c r="DF6" s="808"/>
      <c r="DG6" s="808"/>
      <c r="DH6" s="808"/>
      <c r="DI6" s="808"/>
      <c r="DJ6" s="808"/>
      <c r="DK6" s="808"/>
      <c r="DL6" s="810"/>
      <c r="DM6" s="808"/>
      <c r="DN6" s="808"/>
      <c r="DO6" s="808"/>
      <c r="DP6" s="808"/>
      <c r="DQ6" s="808"/>
      <c r="DR6" s="808"/>
      <c r="DS6" s="808"/>
      <c r="DT6" s="810"/>
      <c r="DU6" s="810"/>
      <c r="DV6" s="808"/>
      <c r="DW6" s="823"/>
      <c r="DX6" s="823"/>
      <c r="DY6" s="823"/>
      <c r="DZ6" s="823"/>
      <c r="EA6" s="823"/>
      <c r="EB6" s="823"/>
      <c r="EC6" s="820"/>
      <c r="ED6" s="820"/>
      <c r="EE6" s="823"/>
      <c r="EF6" s="820"/>
      <c r="EG6" s="823"/>
      <c r="EH6" s="823"/>
    </row>
    <row r="7" spans="1:138" s="27" customFormat="1" ht="45" customHeight="1">
      <c r="A7" s="238"/>
      <c r="B7" s="226"/>
      <c r="C7" s="239" t="str">
        <f>IF(企業情報報告書!$D$5="","",企業情報報告書!$D$5)</f>
        <v/>
      </c>
      <c r="D7" s="239" t="str">
        <f>IF(企業情報報告書!$D$6="","",企業情報報告書!$D$6)</f>
        <v/>
      </c>
      <c r="E7" s="239" t="str">
        <f>IF(企業情報報告書!$D$7="","",企業情報報告書!$D$7)</f>
        <v xml:space="preserve">事業所名 </v>
      </c>
      <c r="F7" s="239" t="str">
        <f>IF(企業情報報告書!$D$8="","",企業情報報告書!$D$8)</f>
        <v/>
      </c>
      <c r="G7" s="239" t="str">
        <f>IF(企業情報報告書!$D$9="","",企業情報報告書!$D$9)</f>
        <v/>
      </c>
      <c r="H7" s="239" t="str">
        <f>IF(企業情報報告書!$D$10="","",企業情報報告書!$D$10)</f>
        <v>新潟県</v>
      </c>
      <c r="I7" s="239" t="str">
        <f>IF(企業情報報告書!$D$11="","",企業情報報告書!$D$11)</f>
        <v/>
      </c>
      <c r="J7" s="239" t="str">
        <f>IF(企業情報報告書!$D$12="","",企業情報報告書!$D$12)</f>
        <v/>
      </c>
      <c r="K7" s="239" t="str">
        <f>IF(企業情報報告書!$D$13="","",企業情報報告書!$D$13)</f>
        <v/>
      </c>
      <c r="L7" s="239" t="str">
        <f>IF(企業情報報告書!$D$14="","",企業情報報告書!$D$14)</f>
        <v/>
      </c>
      <c r="M7" s="239" t="str">
        <f>IF(企業情報報告書!$D$15="","",企業情報報告書!$D$15)</f>
        <v/>
      </c>
      <c r="N7" s="239">
        <f>IF(企業情報報告書!$D$16="","",企業情報報告書!$D$16)</f>
        <v>0</v>
      </c>
      <c r="O7" s="239" t="str">
        <f>IF(企業情報報告書!$D$17="","",TEXT(企業情報報告書!$D$17,"000"))</f>
        <v/>
      </c>
      <c r="P7" s="239" t="str">
        <f>IF(企業情報報告書!$D$21="","",企業情報報告書!$D$21)</f>
        <v>○</v>
      </c>
      <c r="Q7" s="239" t="str">
        <f>IF(企業情報報告書!$D$22="","",企業情報報告書!$D$22)</f>
        <v/>
      </c>
      <c r="R7" s="239" t="str">
        <f>IF(企業情報報告書!$D$23="","",企業情報報告書!$D$23)</f>
        <v/>
      </c>
      <c r="S7" s="239" t="str">
        <f>IF(企業情報報告書!$D$24="","",企業情報報告書!$D$24)</f>
        <v/>
      </c>
      <c r="T7" s="239" t="str">
        <f>IF(企業情報報告書!$D$25="","",企業情報報告書!$D$25)</f>
        <v/>
      </c>
      <c r="U7" s="239" t="str">
        <f>IF(企業情報報告書!$D$26="","",企業情報報告書!$D$26)</f>
        <v/>
      </c>
      <c r="V7" s="239" t="str">
        <f>IF(企業情報報告書!$D$27="","",企業情報報告書!$D$27)</f>
        <v/>
      </c>
      <c r="W7" s="239" t="str">
        <f>IF(企業情報報告書!$D$28="","",企業情報報告書!$D$28)</f>
        <v/>
      </c>
      <c r="X7" s="196" t="str">
        <f>IF(企業情報報告書!$D$30="","",企業情報報告書!$D$30)</f>
        <v/>
      </c>
      <c r="Y7" s="196" t="str">
        <f>IF(企業情報報告書!$D$31="","",企業情報報告書!$D$31)</f>
        <v/>
      </c>
      <c r="Z7" s="196" t="str">
        <f>IF(企業情報報告書!$D$32="","",企業情報報告書!$D$32)</f>
        <v/>
      </c>
      <c r="AA7" s="240">
        <f>IF(企業情報報告書!$D$33="","",企業情報報告書!$D$33)</f>
        <v>0</v>
      </c>
      <c r="AB7" s="196" t="str">
        <f>IF(企業情報報告書!$D$34="","",企業情報報告書!$D$34)</f>
        <v/>
      </c>
      <c r="AC7" s="196" t="str">
        <f>IF(企業情報報告書!$D$35="","",企業情報報告書!$D$35)</f>
        <v/>
      </c>
      <c r="AD7" s="196" t="str">
        <f>IF(企業情報報告書!$D$36="","",企業情報報告書!$D$36)</f>
        <v/>
      </c>
      <c r="AE7" s="196" t="str">
        <f>IF(企業情報報告書!$D$37="","",企業情報報告書!$D$37)</f>
        <v/>
      </c>
      <c r="AF7" s="240">
        <f>IF(企業情報報告書!$D$38="","",企業情報報告書!$D$38)</f>
        <v>0</v>
      </c>
      <c r="AG7" s="196" t="str">
        <f>IF(企業情報報告書!$D$39="","",企業情報報告書!$D$39)</f>
        <v/>
      </c>
      <c r="AH7" s="196" t="str">
        <f>IF(企業情報報告書!$D$40="","",企業情報報告書!$D$40)</f>
        <v/>
      </c>
      <c r="AI7" s="196" t="str">
        <f>IF(企業情報報告書!$D$41="","",企業情報報告書!$D$41)</f>
        <v/>
      </c>
      <c r="AJ7" s="196" t="str">
        <f>IF(企業情報報告書!$D$42="","",企業情報報告書!$D$42)</f>
        <v/>
      </c>
      <c r="AK7" s="240">
        <f>IF(企業情報報告書!$D$43="","",企業情報報告書!$D$43)</f>
        <v>0</v>
      </c>
      <c r="AL7" s="196" t="str">
        <f>IF(企業情報報告書!$D$44="","",企業情報報告書!$D$44)</f>
        <v/>
      </c>
      <c r="AM7" s="241" t="e">
        <f>SUM(IF(AB7="",0,VALUE(AB7)),IF(AG7="",0,VALUE(AG7)),IF(AL7="",0,VALUE(AL7)))/SUM(IF(AA7="",0,VALUE(AA7)),IF(AF7="",0,VALUE(AF7)),IF(AK7="",0,VALUE(AK7)))</f>
        <v>#DIV/0!</v>
      </c>
      <c r="AN7" s="196" t="str">
        <f>IF(企業情報報告書!$D$47="","",企業情報報告書!$D$47)</f>
        <v/>
      </c>
      <c r="AO7" s="196" t="str">
        <f>IF(企業情報報告書!$D$48="","",企業情報報告書!$D$48)</f>
        <v/>
      </c>
      <c r="AP7" s="196" t="str">
        <f>IF(企業情報報告書!$D$49="","",企業情報報告書!$D$49)</f>
        <v/>
      </c>
      <c r="AQ7" s="240">
        <f>IF(企業情報報告書!$D$50="","",企業情報報告書!$D$50)</f>
        <v>0</v>
      </c>
      <c r="AR7" s="196" t="str">
        <f>IF(企業情報報告書!$D$51="","",企業情報報告書!$D$51)</f>
        <v/>
      </c>
      <c r="AS7" s="196" t="str">
        <f>IF(企業情報報告書!$D$52="","",企業情報報告書!$D$52)</f>
        <v/>
      </c>
      <c r="AT7" s="196" t="str">
        <f>IF(企業情報報告書!$D$53="","",企業情報報告書!$D$53)</f>
        <v/>
      </c>
      <c r="AU7" s="196" t="str">
        <f>IF(企業情報報告書!$D$54="","",企業情報報告書!$D$54)</f>
        <v/>
      </c>
      <c r="AV7" s="240">
        <f>IF(企業情報報告書!$D$55="","",企業情報報告書!$D$55)</f>
        <v>0</v>
      </c>
      <c r="AW7" s="196" t="str">
        <f>IF(企業情報報告書!$D$56="","",企業情報報告書!$D$56)</f>
        <v/>
      </c>
      <c r="AX7" s="196" t="str">
        <f>IF(企業情報報告書!$D$57="","",企業情報報告書!$D$57)</f>
        <v/>
      </c>
      <c r="AY7" s="196" t="str">
        <f>IF(企業情報報告書!$D$58="","",企業情報報告書!$D$58)</f>
        <v/>
      </c>
      <c r="AZ7" s="196" t="str">
        <f>IF(企業情報報告書!$D$59="","",企業情報報告書!$D$59)</f>
        <v/>
      </c>
      <c r="BA7" s="240">
        <f>IF(企業情報報告書!$D$60="","",企業情報報告書!$D$60)</f>
        <v>0</v>
      </c>
      <c r="BB7" s="196" t="str">
        <f>IF(企業情報報告書!$D$61="","",企業情報報告書!$D$61)</f>
        <v/>
      </c>
      <c r="BC7" s="451" t="str">
        <f>IF(企業情報報告書!$D$63="","",ROUNDDOWN(企業情報報告書!$D$63,1))</f>
        <v/>
      </c>
      <c r="BD7" s="451" t="str">
        <f>IF(企業情報報告書!$D$64="","",ROUNDDOWN(企業情報報告書!$D$64,1))</f>
        <v/>
      </c>
      <c r="BE7" s="195" t="str">
        <f>別添12!$C$64</f>
        <v>-</v>
      </c>
      <c r="BF7" s="195">
        <f>別添12!$P$70</f>
        <v>14.2</v>
      </c>
      <c r="BG7" s="857">
        <f>別添12!$C$70*100</f>
        <v>71</v>
      </c>
      <c r="BH7" s="196" t="str">
        <f>IF(企業情報報告書!$D$69="","",企業情報報告書!$D$69)</f>
        <v/>
      </c>
      <c r="BI7" s="196" t="str">
        <f>IF(企業情報報告書!$D$70="","",企業情報報告書!$D$70)</f>
        <v/>
      </c>
      <c r="BJ7" s="196" t="str">
        <f>IF(企業情報報告書!$D$71="","",企業情報報告書!$D$71)</f>
        <v/>
      </c>
      <c r="BK7" s="196" t="str">
        <f>IF(企業情報報告書!$D$72="","",企業情報報告書!$D$72)</f>
        <v/>
      </c>
      <c r="BL7" s="212" t="e">
        <f>VALUE(BK7)/VALUE(BJ7)</f>
        <v>#VALUE!</v>
      </c>
      <c r="BM7" s="196">
        <f>IF(ikuji_dan_b="","",ikuji_dan_b)</f>
        <v>0</v>
      </c>
      <c r="BN7" s="196">
        <f>IF(ikuji_dan="","",ikuji_dan)</f>
        <v>0</v>
      </c>
      <c r="BO7" s="196">
        <f>IF(ikuji_jo_b="","",ikuji_jo_b)</f>
        <v>0</v>
      </c>
      <c r="BP7" s="196">
        <f>IF(ikuji_jo_s="","",ikuji_jo_s)</f>
        <v>0</v>
      </c>
      <c r="BQ7" s="215" t="e">
        <f>VALUE(BP7)/VALUE(BO7)</f>
        <v>#DIV/0!</v>
      </c>
      <c r="BR7" s="188" t="s">
        <v>631</v>
      </c>
      <c r="BS7" s="196" t="str">
        <f>IF(企業情報報告書!$D$73="","",ROUNDDOWN(企業情報報告書!$D$73*100,1))</f>
        <v/>
      </c>
      <c r="BT7" s="196" t="str">
        <f>IF(企業情報報告書!$D$74="","",ROUNDDOWN(企業情報報告書!$D$74*100,1))</f>
        <v/>
      </c>
      <c r="BU7" s="196" t="str">
        <f>IF(企業情報報告書!$D$75="","",企業情報報告書!$D$75)</f>
        <v/>
      </c>
      <c r="BV7" s="196" t="str">
        <f>IF(企業情報報告書!$D$76="","",企業情報報告書!$D$76)</f>
        <v/>
      </c>
      <c r="BW7" s="196" t="str">
        <f>IF(企業情報報告書!$D$77="","",企業情報報告書!$D$77)</f>
        <v/>
      </c>
      <c r="BX7" s="196" t="str">
        <f>IF(企業情報報告書!$D$78="","",企業情報報告書!$D$78)</f>
        <v/>
      </c>
      <c r="BY7" s="196" t="str">
        <f>IF(企業情報報告書!$D$79="","",企業情報報告書!$D$79)</f>
        <v/>
      </c>
      <c r="BZ7" s="196" t="str">
        <f>IF(企業情報報告書!$D$80="","",企業情報報告書!$D$80)</f>
        <v/>
      </c>
      <c r="CA7" s="196" t="str">
        <f>IF(企業情報報告書!$D$81="","",企業情報報告書!$D$81)</f>
        <v/>
      </c>
      <c r="CB7" s="196" t="str">
        <f>IF(企業情報報告書!$D$82="","",企業情報報告書!$D$82)</f>
        <v/>
      </c>
      <c r="CC7" s="196" t="str">
        <f>IF(企業情報報告書!$D$83="","",企業情報報告書!$D$83)</f>
        <v/>
      </c>
      <c r="CD7" s="196" t="str">
        <f>IF(企業情報報告書!$D$84="","",企業情報報告書!$D$84)</f>
        <v/>
      </c>
      <c r="CE7" s="196" t="str">
        <f>IF(企業情報報告書!$D$85="","",企業情報報告書!$D$85)</f>
        <v/>
      </c>
      <c r="CF7" s="196" t="str">
        <f>IF(企業情報報告書!$D$86="","",企業情報報告書!$D$86)</f>
        <v/>
      </c>
      <c r="CG7" s="196" t="str">
        <f>IF(企業情報報告書!$D$87="","",企業情報報告書!$D$87)</f>
        <v/>
      </c>
      <c r="CH7" s="196" t="str">
        <f>IF(企業情報報告書!$D$88="","",企業情報報告書!$D$88)</f>
        <v/>
      </c>
      <c r="CI7" s="196" t="str">
        <f>IF(企業情報報告書!$D$89="","",企業情報報告書!$D$89)</f>
        <v/>
      </c>
      <c r="CJ7" s="196" t="str">
        <f>IF(企業情報報告書!$D$90="","",企業情報報告書!$D$90)</f>
        <v/>
      </c>
      <c r="CK7" s="196" t="str">
        <f>IF(企業情報報告書!$D$91="","",企業情報報告書!$D$91)</f>
        <v/>
      </c>
      <c r="CL7" s="196" t="str">
        <f>IF(企業情報報告書!$D$92="","",企業情報報告書!$D$92)</f>
        <v/>
      </c>
      <c r="CM7" s="196" t="str">
        <f>IF(企業情報報告書!$D$93="","",企業情報報告書!$D$93)</f>
        <v/>
      </c>
      <c r="CN7" s="196" t="str">
        <f>IF(企業情報報告書!$D$94="","",企業情報報告書!$D$94)</f>
        <v/>
      </c>
      <c r="CO7" s="196" t="str">
        <f>IF(企業情報報告書!$D$95="","",企業情報報告書!$D$95)</f>
        <v/>
      </c>
      <c r="CP7" s="196" t="str">
        <f>IF(企業情報報告書!$D$96="","",企業情報報告書!$D$96)</f>
        <v/>
      </c>
      <c r="CQ7" s="196" t="str">
        <f>IF(企業情報報告書!$D$18="","",企業情報報告書!$D$18)</f>
        <v/>
      </c>
      <c r="CR7" s="196" t="str">
        <f>IF(企業情報報告書!$D$97="","",企業情報報告書!$D$97)</f>
        <v/>
      </c>
      <c r="CS7" s="196" t="str">
        <f>IF(企業情報報告書!$D$98="","",企業情報報告書!$D$98)</f>
        <v/>
      </c>
      <c r="CT7" s="196" t="str">
        <f>IF(企業情報報告書!$D$19="","",企業情報報告書!$D$19)</f>
        <v/>
      </c>
      <c r="CU7" s="196" t="str">
        <f>IF(企業情報報告書!$D$99="","",企業情報報告書!$D$99)</f>
        <v/>
      </c>
      <c r="CV7" s="196" t="str">
        <f>IF(企業情報報告書!$D$100="","",企業情報報告書!$D$100)</f>
        <v/>
      </c>
      <c r="CW7" s="196" t="str">
        <f>IF(企業情報報告書!$D$101="","",企業情報報告書!$D$101)</f>
        <v/>
      </c>
      <c r="CX7" s="196" t="str">
        <f>IF(企業情報報告書!$D$102="","",企業情報報告書!$D$102)</f>
        <v/>
      </c>
      <c r="CY7" s="196" t="str">
        <f>IF(企業情報報告書!$D$103="","",企業情報報告書!$D$103)</f>
        <v/>
      </c>
      <c r="CZ7" s="196" t="str">
        <f>IF(企業情報報告書!$D$104="","",企業情報報告書!$D$104)</f>
        <v/>
      </c>
      <c r="DA7" s="196" t="str">
        <f>IF(企業情報報告書!$D$105="","",企業情報報告書!$D$105)</f>
        <v/>
      </c>
      <c r="DB7" s="196" t="str">
        <f>IF(企業情報報告書!$D$106="","",TEXT(企業情報報告書!$D$106,"00"))</f>
        <v/>
      </c>
      <c r="DC7" s="226"/>
      <c r="DD7" s="226"/>
      <c r="DE7" s="226"/>
      <c r="DF7" s="226"/>
      <c r="DG7" s="226"/>
      <c r="DH7" s="226"/>
      <c r="DI7" s="226"/>
      <c r="DJ7" s="226"/>
      <c r="DK7" s="226"/>
      <c r="DL7" s="226"/>
      <c r="DM7" s="226"/>
      <c r="DN7" s="37"/>
      <c r="DO7" s="37"/>
      <c r="DP7" s="37"/>
      <c r="DQ7" s="37"/>
      <c r="DR7" s="37"/>
      <c r="DS7" s="37"/>
      <c r="DT7" s="37"/>
      <c r="DU7" s="37"/>
      <c r="DV7" s="37"/>
      <c r="DW7" s="37"/>
      <c r="DX7" s="37"/>
      <c r="DY7" s="37"/>
      <c r="DZ7" s="37"/>
      <c r="EA7" s="37"/>
      <c r="EB7" s="37"/>
      <c r="EC7" s="37"/>
      <c r="ED7" s="37"/>
      <c r="EE7" s="37"/>
      <c r="EF7" s="37"/>
      <c r="EG7" s="40"/>
      <c r="EH7" s="37"/>
    </row>
    <row r="8" spans="1:138" ht="44.25" customHeight="1">
      <c r="I8" s="185"/>
    </row>
    <row r="9" spans="1:138" ht="44.25" customHeight="1">
      <c r="I9" s="185"/>
    </row>
    <row r="10" spans="1:138" ht="44.25" customHeight="1">
      <c r="I10" s="185"/>
    </row>
    <row r="11" spans="1:138" s="28" customFormat="1" ht="44.25" customHeight="1">
      <c r="I11" s="185"/>
    </row>
    <row r="12" spans="1:138" ht="44.25" customHeight="1">
      <c r="I12" s="185"/>
    </row>
    <row r="13" spans="1:138" ht="44.25" customHeight="1">
      <c r="I13" s="185"/>
    </row>
    <row r="14" spans="1:138" ht="44.25" customHeight="1">
      <c r="I14" s="185"/>
    </row>
    <row r="15" spans="1:138" ht="44.25" customHeight="1">
      <c r="I15" s="185"/>
    </row>
    <row r="16" spans="1:138" s="28" customFormat="1" ht="44.25" customHeight="1">
      <c r="I16" s="185"/>
      <c r="J16" s="18"/>
    </row>
    <row r="17" spans="1:9" ht="44.25" customHeight="1">
      <c r="F17" s="197"/>
      <c r="G17" s="197"/>
      <c r="H17" s="197"/>
      <c r="I17" s="197"/>
    </row>
    <row r="18" spans="1:9" ht="44.25" customHeight="1">
      <c r="F18" s="197"/>
      <c r="G18" s="197"/>
      <c r="H18" s="197"/>
      <c r="I18" s="197"/>
    </row>
    <row r="19" spans="1:9" ht="44.25" customHeight="1">
      <c r="F19" s="197"/>
      <c r="G19" s="197"/>
      <c r="H19" s="197"/>
      <c r="I19" s="197"/>
    </row>
    <row r="20" spans="1:9" ht="84.75" customHeight="1">
      <c r="F20" s="197"/>
      <c r="G20" s="197"/>
      <c r="H20" s="197"/>
      <c r="I20" s="197"/>
    </row>
    <row r="21" spans="1:9" s="28" customFormat="1" ht="44.25" customHeight="1">
      <c r="F21" s="197"/>
      <c r="G21" s="197"/>
      <c r="H21" s="197"/>
      <c r="I21" s="197"/>
    </row>
    <row r="22" spans="1:9" ht="44.25" customHeight="1">
      <c r="A22" s="197"/>
      <c r="B22" s="197"/>
      <c r="C22" s="197"/>
      <c r="D22" s="197"/>
      <c r="E22" s="201"/>
      <c r="F22" s="197"/>
      <c r="G22" s="197"/>
      <c r="H22" s="197"/>
      <c r="I22" s="197"/>
    </row>
    <row r="23" spans="1:9" ht="44.25" customHeight="1">
      <c r="F23" s="185"/>
      <c r="G23" s="185"/>
      <c r="H23" s="185"/>
      <c r="I23" s="185"/>
    </row>
    <row r="24" spans="1:9" ht="44.25" customHeight="1">
      <c r="F24" s="185"/>
      <c r="G24" s="185"/>
      <c r="H24" s="185"/>
      <c r="I24" s="185"/>
    </row>
    <row r="25" spans="1:9" ht="44.25" customHeight="1">
      <c r="F25" s="185"/>
      <c r="G25" s="185"/>
      <c r="H25" s="185"/>
      <c r="I25" s="185"/>
    </row>
    <row r="26" spans="1:9" ht="87.75" customHeight="1">
      <c r="F26" s="185"/>
      <c r="G26" s="185"/>
      <c r="H26" s="185"/>
      <c r="I26" s="185"/>
    </row>
    <row r="27" spans="1:9" s="28" customFormat="1" ht="44.25" customHeight="1">
      <c r="F27" s="185"/>
      <c r="G27" s="185"/>
      <c r="H27" s="185"/>
      <c r="I27" s="185"/>
    </row>
    <row r="28" spans="1:9" ht="44.25" customHeight="1">
      <c r="G28" s="202"/>
      <c r="H28" s="202"/>
      <c r="I28" s="203"/>
    </row>
    <row r="29" spans="1:9" ht="44.25" customHeight="1">
      <c r="G29" s="202"/>
      <c r="H29" s="202"/>
      <c r="I29" s="203"/>
    </row>
    <row r="30" spans="1:9" ht="44.25" customHeight="1">
      <c r="G30" s="202"/>
      <c r="H30" s="202"/>
      <c r="I30" s="203"/>
    </row>
    <row r="31" spans="1:9" ht="84.75" customHeight="1">
      <c r="G31" s="202"/>
      <c r="H31" s="202"/>
      <c r="I31" s="203"/>
    </row>
    <row r="32" spans="1:9" s="28" customFormat="1" ht="44.25" customHeight="1">
      <c r="G32" s="202"/>
      <c r="H32" s="202"/>
      <c r="I32" s="203"/>
    </row>
    <row r="33" spans="6:9" ht="44.25" customHeight="1">
      <c r="F33" s="203"/>
      <c r="G33" s="202"/>
      <c r="H33" s="202"/>
      <c r="I33" s="203"/>
    </row>
    <row r="34" spans="6:9" ht="44.25" customHeight="1">
      <c r="F34" s="203"/>
      <c r="G34" s="202"/>
      <c r="H34" s="202"/>
      <c r="I34" s="203"/>
    </row>
    <row r="35" spans="6:9" ht="44.25" customHeight="1">
      <c r="F35" s="203"/>
      <c r="G35" s="202"/>
      <c r="H35" s="202"/>
      <c r="I35" s="203"/>
    </row>
    <row r="36" spans="6:9" ht="84" customHeight="1">
      <c r="F36" s="203"/>
      <c r="G36" s="202"/>
      <c r="H36" s="202"/>
      <c r="I36" s="203"/>
    </row>
    <row r="37" spans="6:9" s="28" customFormat="1" ht="44.25" customHeight="1">
      <c r="F37" s="203"/>
      <c r="G37" s="202"/>
      <c r="H37" s="202"/>
      <c r="I37" s="203"/>
    </row>
    <row r="38" spans="6:9" ht="44.25" customHeight="1">
      <c r="F38" s="184"/>
      <c r="G38" s="202"/>
      <c r="H38" s="202"/>
      <c r="I38" s="203"/>
    </row>
    <row r="39" spans="6:9" ht="44.25" customHeight="1">
      <c r="F39" s="203"/>
      <c r="G39" s="202"/>
      <c r="H39" s="202"/>
      <c r="I39" s="203"/>
    </row>
    <row r="40" spans="6:9" ht="44.25" customHeight="1">
      <c r="F40" s="203"/>
      <c r="G40" s="202"/>
      <c r="H40" s="202"/>
      <c r="I40" s="203"/>
    </row>
    <row r="41" spans="6:9" ht="82.5" customHeight="1">
      <c r="F41" s="203"/>
      <c r="G41" s="202"/>
      <c r="H41" s="202"/>
      <c r="I41" s="203"/>
    </row>
    <row r="42" spans="6:9" s="28" customFormat="1" ht="44.25" customHeight="1">
      <c r="F42" s="203"/>
      <c r="G42" s="202"/>
      <c r="H42" s="202"/>
      <c r="I42" s="203"/>
    </row>
    <row r="43" spans="6:9" ht="44.25" customHeight="1">
      <c r="F43" s="203"/>
      <c r="G43" s="202"/>
      <c r="H43" s="202"/>
      <c r="I43" s="203"/>
    </row>
    <row r="44" spans="6:9" ht="44.25" customHeight="1">
      <c r="F44" s="203"/>
      <c r="G44" s="202"/>
      <c r="H44" s="202"/>
      <c r="I44" s="203"/>
    </row>
    <row r="45" spans="6:9" ht="44.25" customHeight="1">
      <c r="F45" s="203"/>
      <c r="G45" s="202"/>
      <c r="H45" s="202"/>
      <c r="I45" s="203"/>
    </row>
    <row r="46" spans="6:9" ht="74.25" customHeight="1">
      <c r="F46" s="203"/>
      <c r="G46" s="202"/>
      <c r="H46" s="202"/>
      <c r="I46" s="203"/>
    </row>
    <row r="47" spans="6:9" s="28" customFormat="1" ht="44.25" customHeight="1">
      <c r="F47" s="203"/>
      <c r="G47" s="202"/>
      <c r="H47" s="202"/>
      <c r="I47" s="203"/>
    </row>
    <row r="48" spans="6:9" ht="44.25" customHeight="1">
      <c r="F48" s="184"/>
      <c r="G48" s="800"/>
      <c r="H48" s="800"/>
      <c r="I48" s="203"/>
    </row>
    <row r="49" spans="1:9" ht="44.25" customHeight="1">
      <c r="F49" s="202"/>
      <c r="G49" s="202"/>
      <c r="H49" s="203"/>
      <c r="I49" s="185"/>
    </row>
    <row r="50" spans="1:9" ht="44.25" customHeight="1">
      <c r="F50" s="202"/>
      <c r="G50" s="202"/>
      <c r="H50" s="203"/>
      <c r="I50" s="185"/>
    </row>
    <row r="51" spans="1:9" ht="75.75" customHeight="1">
      <c r="F51" s="202"/>
      <c r="G51" s="202"/>
      <c r="H51" s="203"/>
      <c r="I51" s="185"/>
    </row>
    <row r="52" spans="1:9" s="28" customFormat="1" ht="44.25" customHeight="1">
      <c r="F52" s="202"/>
      <c r="G52" s="202"/>
      <c r="H52" s="203"/>
      <c r="I52" s="185"/>
    </row>
    <row r="53" spans="1:9" ht="44.25" customHeight="1">
      <c r="F53" s="184"/>
      <c r="G53" s="184"/>
      <c r="H53" s="203"/>
      <c r="I53" s="197"/>
    </row>
    <row r="54" spans="1:9" ht="44.25" customHeight="1">
      <c r="F54" s="211"/>
      <c r="G54" s="211"/>
      <c r="H54" s="203"/>
      <c r="I54" s="197"/>
    </row>
    <row r="55" spans="1:9" ht="44.25" customHeight="1">
      <c r="F55" s="211"/>
      <c r="G55" s="211"/>
      <c r="H55" s="203"/>
      <c r="I55" s="197"/>
    </row>
    <row r="56" spans="1:9" ht="63" customHeight="1">
      <c r="F56" s="211"/>
      <c r="G56" s="211"/>
      <c r="H56" s="203"/>
      <c r="I56" s="197"/>
    </row>
    <row r="57" spans="1:9" s="28" customFormat="1" ht="44.25" customHeight="1">
      <c r="F57" s="213"/>
      <c r="G57" s="213"/>
      <c r="H57" s="203"/>
      <c r="I57" s="197"/>
    </row>
    <row r="58" spans="1:9" ht="44.25" customHeight="1">
      <c r="I58" s="214"/>
    </row>
    <row r="59" spans="1:9" ht="44.25" customHeight="1">
      <c r="I59" s="203"/>
    </row>
    <row r="60" spans="1:9" ht="44.25" customHeight="1">
      <c r="I60" s="203"/>
    </row>
    <row r="61" spans="1:9" ht="63" customHeight="1">
      <c r="I61" s="203"/>
    </row>
    <row r="62" spans="1:9" s="28" customFormat="1" ht="44.25" customHeight="1">
      <c r="I62" s="203"/>
    </row>
    <row r="63" spans="1:9" ht="44.25" customHeight="1">
      <c r="A63" s="216"/>
      <c r="B63" s="216"/>
      <c r="C63" s="216"/>
      <c r="D63" s="216"/>
      <c r="E63" s="217"/>
      <c r="F63" s="213"/>
      <c r="G63" s="213"/>
      <c r="H63" s="203"/>
      <c r="I63" s="197"/>
    </row>
    <row r="64" spans="1:9" ht="44.25" customHeight="1">
      <c r="H64" s="203"/>
      <c r="I64" s="197"/>
    </row>
    <row r="65" spans="1:9" ht="44.25" customHeight="1">
      <c r="H65" s="203"/>
      <c r="I65" s="197"/>
    </row>
    <row r="66" spans="1:9" ht="44.25" customHeight="1">
      <c r="H66" s="203"/>
      <c r="I66" s="197"/>
    </row>
    <row r="67" spans="1:9" ht="44.25" customHeight="1">
      <c r="H67" s="203"/>
      <c r="I67" s="197"/>
    </row>
    <row r="68" spans="1:9" s="28" customFormat="1" ht="44.25" customHeight="1">
      <c r="H68" s="203"/>
      <c r="I68" s="197"/>
    </row>
    <row r="69" spans="1:9" ht="44.25" customHeight="1">
      <c r="A69" s="218"/>
      <c r="B69" s="203"/>
      <c r="C69" s="203"/>
      <c r="D69" s="203"/>
      <c r="E69" s="203"/>
      <c r="F69" s="203"/>
      <c r="G69" s="202"/>
      <c r="H69" s="202"/>
      <c r="I69" s="203"/>
    </row>
    <row r="70" spans="1:9" ht="44.25" customHeight="1">
      <c r="G70" s="184"/>
      <c r="H70" s="202"/>
      <c r="I70" s="203"/>
    </row>
    <row r="71" spans="1:9" ht="44.25" customHeight="1">
      <c r="G71" s="202"/>
      <c r="H71" s="202"/>
      <c r="I71" s="203"/>
    </row>
    <row r="72" spans="1:9" ht="44.25" customHeight="1">
      <c r="G72" s="202"/>
      <c r="H72" s="202"/>
      <c r="I72" s="203"/>
    </row>
    <row r="73" spans="1:9" ht="44.25" customHeight="1">
      <c r="G73" s="202"/>
      <c r="H73" s="202"/>
      <c r="I73" s="203"/>
    </row>
    <row r="74" spans="1:9" s="28" customFormat="1" ht="44.25" customHeight="1">
      <c r="G74" s="202"/>
      <c r="H74" s="202"/>
      <c r="I74" s="203"/>
    </row>
    <row r="75" spans="1:9" ht="44.25" customHeight="1">
      <c r="A75" s="219"/>
      <c r="B75" s="219"/>
      <c r="C75" s="219"/>
      <c r="D75" s="219"/>
      <c r="E75" s="219"/>
      <c r="F75" s="219"/>
      <c r="G75" s="202"/>
      <c r="H75" s="202"/>
      <c r="I75" s="203"/>
    </row>
    <row r="76" spans="1:9" ht="44.25" customHeight="1">
      <c r="I76" s="185"/>
    </row>
    <row r="77" spans="1:9" ht="44.25" customHeight="1">
      <c r="I77" s="185"/>
    </row>
    <row r="78" spans="1:9" ht="44.25" customHeight="1">
      <c r="I78" s="185"/>
    </row>
    <row r="79" spans="1:9" ht="49.5" customHeight="1">
      <c r="I79" s="185"/>
    </row>
    <row r="80" spans="1:9" s="28" customFormat="1" ht="44.25" customHeight="1">
      <c r="I80" s="185"/>
    </row>
    <row r="81" spans="1:9" ht="44.25" customHeight="1">
      <c r="A81" s="218"/>
      <c r="B81" s="203"/>
      <c r="C81" s="203"/>
      <c r="D81" s="203"/>
      <c r="E81" s="203"/>
      <c r="F81" s="203"/>
      <c r="G81" s="202"/>
      <c r="H81" s="202"/>
      <c r="I81" s="203"/>
    </row>
    <row r="82" spans="1:9" ht="44.25" customHeight="1">
      <c r="I82" s="197"/>
    </row>
    <row r="83" spans="1:9" ht="44.25" customHeight="1">
      <c r="I83" s="197"/>
    </row>
    <row r="84" spans="1:9" ht="44.25" customHeight="1">
      <c r="I84" s="197"/>
    </row>
    <row r="85" spans="1:9" ht="44.25" customHeight="1">
      <c r="I85" s="197"/>
    </row>
    <row r="86" spans="1:9" s="28" customFormat="1" ht="44.25" customHeight="1">
      <c r="I86" s="197"/>
    </row>
    <row r="87" spans="1:9" ht="44.25" customHeight="1">
      <c r="A87" s="219"/>
      <c r="B87" s="223"/>
      <c r="C87" s="224"/>
      <c r="D87" s="219"/>
      <c r="E87" s="219"/>
      <c r="F87" s="219"/>
      <c r="G87" s="197"/>
      <c r="H87" s="197"/>
      <c r="I87" s="197"/>
    </row>
    <row r="88" spans="1:9" ht="44.25" customHeight="1">
      <c r="H88" s="184"/>
      <c r="I88" s="203"/>
    </row>
    <row r="89" spans="1:9" ht="44.25" customHeight="1">
      <c r="H89" s="197"/>
      <c r="I89" s="197"/>
    </row>
    <row r="90" spans="1:9" ht="44.25" customHeight="1">
      <c r="H90" s="197"/>
      <c r="I90" s="197"/>
    </row>
    <row r="91" spans="1:9" ht="44.25" customHeight="1">
      <c r="H91" s="197"/>
      <c r="I91" s="197"/>
    </row>
    <row r="92" spans="1:9" s="28" customFormat="1" ht="44.25" customHeight="1">
      <c r="H92" s="197"/>
      <c r="I92" s="197"/>
    </row>
    <row r="93" spans="1:9" ht="44.25" customHeight="1">
      <c r="A93" s="218"/>
      <c r="B93" s="203"/>
      <c r="C93" s="203"/>
      <c r="D93" s="203"/>
      <c r="E93" s="203"/>
      <c r="F93" s="203"/>
      <c r="G93" s="202"/>
      <c r="H93" s="202"/>
      <c r="I93" s="203"/>
    </row>
    <row r="98" spans="1:10" s="28" customFormat="1" ht="44.25" customHeight="1"/>
    <row r="99" spans="1:10" ht="44.25" customHeight="1">
      <c r="A99" s="219"/>
      <c r="B99" s="219"/>
      <c r="C99" s="219"/>
      <c r="D99" s="217"/>
      <c r="E99" s="219"/>
      <c r="F99" s="219"/>
      <c r="G99" s="219"/>
      <c r="H99" s="217"/>
      <c r="I99" s="228"/>
    </row>
    <row r="104" spans="1:10" s="28" customFormat="1" ht="44.25" customHeight="1"/>
    <row r="106" spans="1:10" ht="44.25" customHeight="1">
      <c r="J106" s="19"/>
    </row>
    <row r="110" spans="1:10" s="28" customFormat="1" ht="44.25" customHeight="1"/>
    <row r="111" spans="1:10" ht="44.25" customHeight="1">
      <c r="A111" s="36"/>
      <c r="B111" s="36"/>
      <c r="C111" s="36"/>
      <c r="D111" s="34"/>
      <c r="E111" s="36"/>
      <c r="F111" s="36"/>
      <c r="G111" s="34"/>
      <c r="H111" s="34"/>
      <c r="I111" s="39"/>
    </row>
    <row r="116" spans="4:9" s="28" customFormat="1" ht="44.25" customHeight="1">
      <c r="D116" s="33"/>
      <c r="E116" s="33"/>
      <c r="F116" s="33"/>
      <c r="G116" s="32"/>
      <c r="H116" s="32"/>
      <c r="I116" s="33"/>
    </row>
  </sheetData>
  <sheetProtection sheet="1" objects="1" scenarios="1"/>
  <mergeCells count="125">
    <mergeCell ref="G4:G6"/>
    <mergeCell ref="H4:I5"/>
    <mergeCell ref="J4:J6"/>
    <mergeCell ref="K4:K6"/>
    <mergeCell ref="L4:L6"/>
    <mergeCell ref="M4:M6"/>
    <mergeCell ref="N4:N6"/>
    <mergeCell ref="A2:B2"/>
    <mergeCell ref="C2:F2"/>
    <mergeCell ref="A4:A6"/>
    <mergeCell ref="B4:B6"/>
    <mergeCell ref="C4:C6"/>
    <mergeCell ref="D4:D6"/>
    <mergeCell ref="E4:E6"/>
    <mergeCell ref="F4:F6"/>
    <mergeCell ref="AH5:AL5"/>
    <mergeCell ref="AM5:AM6"/>
    <mergeCell ref="O4:O6"/>
    <mergeCell ref="P4:W4"/>
    <mergeCell ref="P5:P6"/>
    <mergeCell ref="Q5:Q6"/>
    <mergeCell ref="R5:R6"/>
    <mergeCell ref="S5:S6"/>
    <mergeCell ref="T5:T6"/>
    <mergeCell ref="U5:W5"/>
    <mergeCell ref="BH4:BL4"/>
    <mergeCell ref="BH5:BH6"/>
    <mergeCell ref="BI5:BI6"/>
    <mergeCell ref="BJ5:BJ6"/>
    <mergeCell ref="BK5:BK6"/>
    <mergeCell ref="BL5:BL6"/>
    <mergeCell ref="G48:H48"/>
    <mergeCell ref="BC4:BC6"/>
    <mergeCell ref="BD4:BD6"/>
    <mergeCell ref="BF4:BG4"/>
    <mergeCell ref="BE5:BE6"/>
    <mergeCell ref="BF5:BF6"/>
    <mergeCell ref="BG5:BG6"/>
    <mergeCell ref="AN4:AR4"/>
    <mergeCell ref="AN5:AR5"/>
    <mergeCell ref="AS4:AW4"/>
    <mergeCell ref="AS5:AW5"/>
    <mergeCell ref="AX4:BB4"/>
    <mergeCell ref="AX5:BB5"/>
    <mergeCell ref="X4:AB4"/>
    <mergeCell ref="X5:AB5"/>
    <mergeCell ref="AC4:AG4"/>
    <mergeCell ref="AC5:AG5"/>
    <mergeCell ref="AH4:AM4"/>
    <mergeCell ref="BM4:BR4"/>
    <mergeCell ref="BS4:BS6"/>
    <mergeCell ref="BT4:BT6"/>
    <mergeCell ref="BM5:BM6"/>
    <mergeCell ref="BN5:BN6"/>
    <mergeCell ref="BO5:BO6"/>
    <mergeCell ref="BP5:BP6"/>
    <mergeCell ref="BQ5:BQ6"/>
    <mergeCell ref="BR5:BR6"/>
    <mergeCell ref="CB4:CC4"/>
    <mergeCell ref="CD4:CE5"/>
    <mergeCell ref="CF4:CF6"/>
    <mergeCell ref="CG4:CG6"/>
    <mergeCell ref="CB5:CB6"/>
    <mergeCell ref="CC5:CC6"/>
    <mergeCell ref="BU4:BV4"/>
    <mergeCell ref="BW4:BX4"/>
    <mergeCell ref="BY4:BY6"/>
    <mergeCell ref="BZ4:CA4"/>
    <mergeCell ref="BU5:BU6"/>
    <mergeCell ref="BV5:BV6"/>
    <mergeCell ref="BW5:BW6"/>
    <mergeCell ref="BX5:BX6"/>
    <mergeCell ref="BZ5:BZ6"/>
    <mergeCell ref="CA5:CA6"/>
    <mergeCell ref="CX4:CX6"/>
    <mergeCell ref="CY4:DC4"/>
    <mergeCell ref="CY5:CY6"/>
    <mergeCell ref="CZ5:CZ6"/>
    <mergeCell ref="DA5:DA6"/>
    <mergeCell ref="DB5:DB6"/>
    <mergeCell ref="DC5:DC6"/>
    <mergeCell ref="CH4:CK5"/>
    <mergeCell ref="CL4:CO5"/>
    <mergeCell ref="CP4:CP6"/>
    <mergeCell ref="CQ4:CQ6"/>
    <mergeCell ref="CR4:CR6"/>
    <mergeCell ref="CS4:CS6"/>
    <mergeCell ref="CT4:CT6"/>
    <mergeCell ref="CU4:CU6"/>
    <mergeCell ref="CV4:CV6"/>
    <mergeCell ref="CW4:CW6"/>
    <mergeCell ref="DE4:DM4"/>
    <mergeCell ref="DE5:DE6"/>
    <mergeCell ref="DF5:DF6"/>
    <mergeCell ref="DG5:DG6"/>
    <mergeCell ref="DH5:DH6"/>
    <mergeCell ref="DI5:DI6"/>
    <mergeCell ref="DJ5:DJ6"/>
    <mergeCell ref="DK5:DK6"/>
    <mergeCell ref="DL5:DL6"/>
    <mergeCell ref="DM5:DM6"/>
    <mergeCell ref="EF4:EF6"/>
    <mergeCell ref="EG4:EG6"/>
    <mergeCell ref="EH4:EH6"/>
    <mergeCell ref="DD4:DD6"/>
    <mergeCell ref="DW4:EE4"/>
    <mergeCell ref="DW5:DW6"/>
    <mergeCell ref="DX5:DX6"/>
    <mergeCell ref="DY5:DY6"/>
    <mergeCell ref="DZ5:DZ6"/>
    <mergeCell ref="EA5:EA6"/>
    <mergeCell ref="EB5:EB6"/>
    <mergeCell ref="EC5:EC6"/>
    <mergeCell ref="ED5:ED6"/>
    <mergeCell ref="EE5:EE6"/>
    <mergeCell ref="DN4:DV4"/>
    <mergeCell ref="DN5:DN6"/>
    <mergeCell ref="DO5:DO6"/>
    <mergeCell ref="DP5:DP6"/>
    <mergeCell ref="DQ5:DQ6"/>
    <mergeCell ref="DR5:DR6"/>
    <mergeCell ref="DS5:DS6"/>
    <mergeCell ref="DT5:DT6"/>
    <mergeCell ref="DU5:DU6"/>
    <mergeCell ref="DV5:DV6"/>
  </mergeCells>
  <phoneticPr fontId="4"/>
  <dataValidations count="17">
    <dataValidation type="textLength" allowBlank="1" showInputMessage="1" showErrorMessage="1" errorTitle="入力形式エラー" error="入力可能な文字数（50文字）を超えています" sqref="C87 B75" xr:uid="{63A3AC38-EF7C-45A4-A8D0-076509107519}">
      <formula1>0</formula1>
      <formula2>50</formula2>
    </dataValidation>
    <dataValidation type="textLength" operator="equal" allowBlank="1" showInputMessage="1" showErrorMessage="1" errorTitle="入力形式エラー" error="こちらの項目は2桁で指定して下さい" sqref="E111 E99" xr:uid="{8594642C-A65A-4B36-9DFA-1D0F7D5B44BE}">
      <formula1>2</formula1>
    </dataValidation>
    <dataValidation type="textLength" allowBlank="1" showInputMessage="1" showErrorMessage="1" errorTitle="入力形式エラー" error="入力可能な文字数（16文字）を超えています" sqref="F99:G99 F111:G111" xr:uid="{E7C2973C-0FA9-40F1-A832-BA396BB41492}">
      <formula1>0</formula1>
      <formula2>16</formula2>
    </dataValidation>
    <dataValidation type="date" operator="greaterThanOrEqual" allowBlank="1" showInputMessage="1" showErrorMessage="1" errorTitle="入力形式エラー" error="日付形式で入力して下さい。例 2000/01/01" sqref="I111 I99" xr:uid="{A866DE4E-456D-4643-9F91-DF4EED2D9B7A}">
      <formula1>36526</formula1>
    </dataValidation>
    <dataValidation type="textLength" allowBlank="1" showInputMessage="1" showErrorMessage="1" errorTitle="入力形式エラー" error="入力可能な文字数（100文字）を超えています" sqref="B87 F75" xr:uid="{CDE462AE-120B-439D-920B-04476070941D}">
      <formula1>0</formula1>
      <formula2>100</formula2>
    </dataValidation>
    <dataValidation type="custom" allowBlank="1" showErrorMessage="1" errorTitle="入力形式エラー" error="数値のみ指定可能、対象者無しの場合は「-」を指定して下さい" sqref="A63:D63" xr:uid="{9B14ACE1-A73D-4311-8BBB-1990D5EAD5F9}">
      <formula1>OR(ISNUMBER(A63),A63="-")</formula1>
    </dataValidation>
    <dataValidation type="custom" allowBlank="1" showErrorMessage="1" errorTitle="入力形式エラー" error="数値のみ指定可能、募集無しの場合は「-」を指定して下さい" sqref="E22" xr:uid="{294CC731-C8BA-49C1-94BE-A7A31D05817E}">
      <formula1>OR(ISNUMBER(E22),E22="-")</formula1>
    </dataValidation>
    <dataValidation type="list" allowBlank="1" showInputMessage="1" showErrorMessage="1" sqref="H111 H99" xr:uid="{005FB3CE-ED6A-4E6D-A73D-A6849E5A7B59}">
      <formula1>"済"</formula1>
    </dataValidation>
    <dataValidation type="list" allowBlank="1" showInputMessage="1" showErrorMessage="1" errorTitle="入力形式エラー" sqref="A87" xr:uid="{10078B9A-B220-4559-8838-7BC4408BDCB5}">
      <formula1>"可,否"</formula1>
    </dataValidation>
    <dataValidation type="decimal" allowBlank="1" showInputMessage="1" showErrorMessage="1" errorTitle="入力形式エラー" error="0.0～100.0までで指定して下さい" sqref="F57:G57 F63:G63" xr:uid="{43E99C38-55A4-4992-8ECC-7CA89FE0FB52}">
      <formula1>0</formula1>
      <formula2>100</formula2>
    </dataValidation>
    <dataValidation type="custom" allowBlank="1" showInputMessage="1" showErrorMessage="1" errorTitle="入力形式エラー" error="0.0～100.0まで、対象者無しの場合は-(ﾊｲﾌﾝ)で指定して下さい" sqref="E63" xr:uid="{7C7614D4-B8BA-46F9-974B-0A0F46B61AEC}">
      <formula1>OR(ISNUMBER(E63),E63="-")</formula1>
    </dataValidation>
    <dataValidation type="list" allowBlank="1" showInputMessage="1" showErrorMessage="1" errorTitle="入力形式エラー" sqref="D99 D111" xr:uid="{2DD59D62-3577-4B1F-829C-8E9A9AA78CC8}">
      <formula1>"高卒,大卒,一般"</formula1>
    </dataValidation>
    <dataValidation type="textLength" allowBlank="1" showInputMessage="1" showErrorMessage="1" errorTitle="入力形式エラー" error="入力可能な文字数（200文字）を超えています" sqref="E75" xr:uid="{4E5B9405-3D8D-4A31-BD50-4D9A69883F58}">
      <formula1>0</formula1>
      <formula2>200</formula2>
    </dataValidation>
    <dataValidation type="textLength" operator="equal" allowBlank="1" showInputMessage="1" showErrorMessage="1" errorTitle="入力形式エラー" error="こちらの項目は5桁で指定して下さい" sqref="A111:C111 A99:C99" xr:uid="{D2E0D4EF-07D8-445E-B8F1-A832FE88C298}">
      <formula1>5</formula1>
    </dataValidation>
    <dataValidation type="textLength" allowBlank="1" showInputMessage="1" showErrorMessage="1" errorTitle="入力形式エラー" error="入力可能な文字数（140文字）を超えています" sqref="D87:F87" xr:uid="{B43873D9-EC80-485C-B9D9-D188B630C8E9}">
      <formula1>0</formula1>
      <formula2>140</formula2>
    </dataValidation>
    <dataValidation type="list" allowBlank="1" showInputMessage="1" showErrorMessage="1" errorTitle="入力形式エラー" error="有か無で指定して下さい。" sqref="A75 BR7" xr:uid="{CCB04434-A4A7-45E4-9542-AF6FA50CB030}">
      <formula1>"有,無"</formula1>
    </dataValidation>
    <dataValidation type="textLength" allowBlank="1" showInputMessage="1" showErrorMessage="1" errorTitle="入力形式エラー" error="入力可能な文字数（300文字）を超えています" sqref="C75:D75" xr:uid="{700EA520-FC7E-40A0-BC24-9A18A9CE27ED}">
      <formula1>0</formula1>
      <formula2>300</formula2>
    </dataValidation>
  </dataValidations>
  <pageMargins left="0.70866141732283472" right="0.70866141732283472" top="0.74803149606299213" bottom="0.74803149606299213" header="0.31496062992125984" footer="0.31496062992125984"/>
  <pageSetup paperSize="9" scale="65" fitToHeight="0" orientation="portrait" useFirstPageNumber="1" r:id="rId1"/>
  <headerFooter alignWithMargins="0"/>
  <rowBreaks count="5" manualBreakCount="5">
    <brk id="22" max="16383" man="1"/>
    <brk id="42" max="16383" man="1"/>
    <brk id="63" max="16383" man="1"/>
    <brk id="87" max="16383" man="1"/>
    <brk id="111" max="16383" man="1"/>
  </rowBreaks>
  <colBreaks count="1" manualBreakCount="1">
    <brk id="9" max="116"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AEBC1B-94F0-41A1-8500-86BD4BB80063}">
  <sheetPr>
    <tabColor theme="5" tint="0.39997558519241921"/>
    <pageSetUpPr fitToPage="1"/>
  </sheetPr>
  <dimension ref="A1:J59"/>
  <sheetViews>
    <sheetView showGridLines="0" showRowColHeaders="0" zoomScaleNormal="100" zoomScaleSheetLayoutView="85" workbookViewId="0">
      <selection sqref="A1:J1"/>
    </sheetView>
  </sheetViews>
  <sheetFormatPr defaultColWidth="0" defaultRowHeight="16.5"/>
  <cols>
    <col min="1" max="1" width="3" style="344" customWidth="1"/>
    <col min="2" max="2" width="6.375" style="344" customWidth="1"/>
    <col min="3" max="3" width="4" style="344" customWidth="1"/>
    <col min="4" max="4" width="5.375" style="344" customWidth="1"/>
    <col min="5" max="5" width="4.25" style="344" customWidth="1"/>
    <col min="6" max="6" width="17.5" style="344" customWidth="1"/>
    <col min="7" max="7" width="7.75" style="344" customWidth="1"/>
    <col min="8" max="8" width="25" style="344" customWidth="1"/>
    <col min="9" max="9" width="22.5" style="344" customWidth="1"/>
    <col min="10" max="10" width="3.75" style="344" customWidth="1"/>
    <col min="11" max="16384" width="9" style="344" hidden="1"/>
  </cols>
  <sheetData>
    <row r="1" spans="1:10" ht="28.5" customHeight="1">
      <c r="A1" s="488" t="s">
        <v>748</v>
      </c>
      <c r="B1" s="488"/>
      <c r="C1" s="488"/>
      <c r="D1" s="488"/>
      <c r="E1" s="488"/>
      <c r="F1" s="488"/>
      <c r="G1" s="488"/>
      <c r="H1" s="488"/>
      <c r="I1" s="488"/>
      <c r="J1" s="488"/>
    </row>
    <row r="2" spans="1:10" ht="6.75" customHeight="1">
      <c r="A2" s="345"/>
      <c r="B2" s="345"/>
      <c r="C2" s="345"/>
      <c r="D2" s="345"/>
      <c r="E2" s="345"/>
      <c r="F2" s="345"/>
      <c r="G2" s="345"/>
      <c r="H2" s="345"/>
      <c r="I2" s="345"/>
      <c r="J2" s="345"/>
    </row>
    <row r="3" spans="1:10" ht="15" customHeight="1">
      <c r="A3" s="489" t="str">
        <f>IF(jigyousyo1="","",jigyousyo1&amp;jigyousyo2)</f>
        <v>事業所名</v>
      </c>
      <c r="B3" s="489"/>
      <c r="C3" s="489"/>
      <c r="D3" s="489"/>
      <c r="E3" s="489"/>
      <c r="F3" s="489"/>
      <c r="G3" s="346" t="s">
        <v>32</v>
      </c>
      <c r="H3" s="347"/>
      <c r="I3" s="347"/>
    </row>
    <row r="4" spans="1:10" ht="10.5" customHeight="1"/>
    <row r="5" spans="1:10" ht="66.75" customHeight="1">
      <c r="A5" s="490" t="s">
        <v>749</v>
      </c>
      <c r="B5" s="490"/>
      <c r="C5" s="490"/>
      <c r="D5" s="490"/>
      <c r="E5" s="490"/>
      <c r="F5" s="490"/>
      <c r="G5" s="490"/>
      <c r="H5" s="490"/>
      <c r="I5" s="490"/>
      <c r="J5" s="490"/>
    </row>
    <row r="6" spans="1:10" ht="20.25">
      <c r="A6" s="348" t="s">
        <v>33</v>
      </c>
    </row>
    <row r="7" spans="1:10" ht="18.75" customHeight="1">
      <c r="B7" s="349" t="s">
        <v>34</v>
      </c>
      <c r="C7" s="491" t="s">
        <v>750</v>
      </c>
      <c r="D7" s="491"/>
      <c r="E7" s="491"/>
      <c r="F7" s="491"/>
      <c r="G7" s="491"/>
      <c r="H7" s="491"/>
      <c r="I7" s="491"/>
      <c r="J7" s="491"/>
    </row>
    <row r="8" spans="1:10" ht="6.75" customHeight="1">
      <c r="B8" s="350"/>
    </row>
    <row r="9" spans="1:10">
      <c r="B9" s="349" t="s">
        <v>35</v>
      </c>
      <c r="C9" s="344" t="s">
        <v>36</v>
      </c>
    </row>
    <row r="10" spans="1:10" ht="14.25" customHeight="1">
      <c r="B10" s="349"/>
      <c r="C10" s="344" t="s">
        <v>37</v>
      </c>
    </row>
    <row r="11" spans="1:10" ht="6" customHeight="1"/>
    <row r="12" spans="1:10" ht="21" customHeight="1">
      <c r="A12" s="351"/>
      <c r="B12" s="352"/>
      <c r="C12" s="492" t="s">
        <v>38</v>
      </c>
      <c r="D12" s="493"/>
      <c r="E12" s="493"/>
      <c r="F12" s="493"/>
      <c r="G12" s="493"/>
      <c r="H12" s="494"/>
      <c r="I12" s="353" t="s">
        <v>39</v>
      </c>
    </row>
    <row r="13" spans="1:10" ht="19.5" customHeight="1">
      <c r="A13" s="354">
        <v>1</v>
      </c>
      <c r="B13" s="355" t="s">
        <v>40</v>
      </c>
      <c r="C13" s="356">
        <v>1</v>
      </c>
      <c r="D13" s="357" t="s">
        <v>751</v>
      </c>
      <c r="E13" s="357"/>
      <c r="F13" s="357"/>
      <c r="G13" s="357"/>
      <c r="H13" s="358"/>
      <c r="I13" s="359" t="s">
        <v>752</v>
      </c>
    </row>
    <row r="14" spans="1:10" ht="19.5" customHeight="1">
      <c r="A14" s="354">
        <v>2</v>
      </c>
      <c r="B14" s="355" t="s">
        <v>40</v>
      </c>
      <c r="C14" s="356">
        <v>2</v>
      </c>
      <c r="D14" s="357" t="s">
        <v>41</v>
      </c>
      <c r="E14" s="357"/>
      <c r="F14" s="357"/>
      <c r="G14" s="357"/>
      <c r="H14" s="358"/>
      <c r="I14" s="359" t="s">
        <v>42</v>
      </c>
    </row>
    <row r="15" spans="1:10" ht="19.5" customHeight="1">
      <c r="A15" s="354">
        <v>3</v>
      </c>
      <c r="B15" s="486" t="s">
        <v>43</v>
      </c>
      <c r="C15" s="487">
        <v>3</v>
      </c>
      <c r="D15" s="360" t="s">
        <v>44</v>
      </c>
      <c r="E15" s="360"/>
      <c r="F15" s="360"/>
      <c r="G15" s="360"/>
      <c r="H15" s="361"/>
      <c r="I15" s="362" t="s">
        <v>45</v>
      </c>
    </row>
    <row r="16" spans="1:10" ht="19.5" customHeight="1">
      <c r="A16" s="354">
        <v>3</v>
      </c>
      <c r="B16" s="486"/>
      <c r="C16" s="487"/>
      <c r="D16" s="363" t="s">
        <v>46</v>
      </c>
      <c r="E16" s="363"/>
      <c r="F16" s="363"/>
      <c r="G16" s="363"/>
      <c r="H16" s="364"/>
      <c r="I16" s="365" t="s">
        <v>47</v>
      </c>
    </row>
    <row r="17" spans="1:9" ht="19.5" customHeight="1">
      <c r="A17" s="354">
        <v>4</v>
      </c>
      <c r="B17" s="355" t="s">
        <v>40</v>
      </c>
      <c r="C17" s="356">
        <v>4</v>
      </c>
      <c r="D17" s="357" t="s">
        <v>48</v>
      </c>
      <c r="E17" s="357"/>
      <c r="F17" s="357"/>
      <c r="G17" s="357"/>
      <c r="H17" s="358"/>
      <c r="I17" s="359" t="s">
        <v>49</v>
      </c>
    </row>
    <row r="18" spans="1:9" ht="19.5" customHeight="1">
      <c r="A18" s="354">
        <v>5</v>
      </c>
      <c r="B18" s="355" t="s">
        <v>40</v>
      </c>
      <c r="C18" s="356">
        <v>5</v>
      </c>
      <c r="D18" s="357" t="s">
        <v>50</v>
      </c>
      <c r="E18" s="357"/>
      <c r="F18" s="357"/>
      <c r="G18" s="357"/>
      <c r="H18" s="358"/>
      <c r="I18" s="359" t="s">
        <v>51</v>
      </c>
    </row>
    <row r="19" spans="1:9" ht="19.5" customHeight="1">
      <c r="A19" s="354">
        <v>6</v>
      </c>
      <c r="B19" s="500" t="s">
        <v>43</v>
      </c>
      <c r="C19" s="487">
        <v>6</v>
      </c>
      <c r="D19" s="502" t="s">
        <v>52</v>
      </c>
      <c r="E19" s="503"/>
      <c r="F19" s="503"/>
      <c r="G19" s="503"/>
      <c r="H19" s="366"/>
      <c r="I19" s="362" t="s">
        <v>53</v>
      </c>
    </row>
    <row r="20" spans="1:9" ht="27" customHeight="1">
      <c r="A20" s="354">
        <v>6</v>
      </c>
      <c r="B20" s="501"/>
      <c r="C20" s="487"/>
      <c r="D20" s="504" t="s">
        <v>54</v>
      </c>
      <c r="E20" s="505"/>
      <c r="F20" s="505"/>
      <c r="G20" s="505"/>
      <c r="H20" s="367" t="s">
        <v>753</v>
      </c>
      <c r="I20" s="368" t="s">
        <v>47</v>
      </c>
    </row>
    <row r="21" spans="1:9" ht="19.5" customHeight="1">
      <c r="A21" s="354">
        <v>7</v>
      </c>
      <c r="B21" s="355" t="s">
        <v>40</v>
      </c>
      <c r="C21" s="356">
        <v>7</v>
      </c>
      <c r="D21" s="369" t="s">
        <v>754</v>
      </c>
      <c r="E21" s="357"/>
      <c r="F21" s="357"/>
      <c r="G21" s="357"/>
      <c r="H21" s="370"/>
      <c r="I21" s="359" t="s">
        <v>755</v>
      </c>
    </row>
    <row r="22" spans="1:9" ht="19.5" customHeight="1">
      <c r="A22" s="354">
        <v>8</v>
      </c>
      <c r="B22" s="486" t="s">
        <v>43</v>
      </c>
      <c r="C22" s="487">
        <v>8</v>
      </c>
      <c r="D22" s="371" t="s">
        <v>55</v>
      </c>
      <c r="E22" s="360"/>
      <c r="F22" s="360"/>
      <c r="G22" s="360"/>
      <c r="H22" s="366"/>
      <c r="I22" s="362" t="s">
        <v>756</v>
      </c>
    </row>
    <row r="23" spans="1:9" ht="19.5" customHeight="1">
      <c r="A23" s="354">
        <v>8</v>
      </c>
      <c r="B23" s="486"/>
      <c r="C23" s="487"/>
      <c r="D23" s="372" t="s">
        <v>56</v>
      </c>
      <c r="E23" s="373"/>
      <c r="F23" s="363"/>
      <c r="G23" s="363"/>
      <c r="H23" s="374"/>
      <c r="I23" s="365" t="s">
        <v>57</v>
      </c>
    </row>
    <row r="24" spans="1:9" ht="19.5" customHeight="1">
      <c r="A24" s="354">
        <v>9</v>
      </c>
      <c r="B24" s="355" t="s">
        <v>40</v>
      </c>
      <c r="C24" s="375">
        <v>9</v>
      </c>
      <c r="D24" s="369" t="s">
        <v>59</v>
      </c>
      <c r="E24" s="357"/>
      <c r="F24" s="357"/>
      <c r="G24" s="357"/>
      <c r="H24" s="358"/>
      <c r="I24" s="359" t="s">
        <v>60</v>
      </c>
    </row>
    <row r="25" spans="1:9" ht="30" customHeight="1">
      <c r="A25" s="376">
        <v>10</v>
      </c>
      <c r="B25" s="377" t="s">
        <v>58</v>
      </c>
      <c r="C25" s="375">
        <v>10</v>
      </c>
      <c r="D25" s="369" t="s">
        <v>757</v>
      </c>
      <c r="E25" s="357"/>
      <c r="F25" s="357"/>
      <c r="G25" s="357"/>
      <c r="H25" s="378" t="s">
        <v>758</v>
      </c>
      <c r="I25" s="359" t="s">
        <v>759</v>
      </c>
    </row>
    <row r="26" spans="1:9" ht="30" customHeight="1">
      <c r="A26" s="354">
        <v>11</v>
      </c>
      <c r="B26" s="379" t="s">
        <v>58</v>
      </c>
      <c r="C26" s="375">
        <v>11</v>
      </c>
      <c r="D26" s="495" t="s">
        <v>61</v>
      </c>
      <c r="E26" s="496"/>
      <c r="F26" s="496"/>
      <c r="G26" s="496"/>
      <c r="H26" s="378" t="s">
        <v>760</v>
      </c>
      <c r="I26" s="380" t="s">
        <v>62</v>
      </c>
    </row>
    <row r="27" spans="1:9" ht="9" customHeight="1"/>
    <row r="28" spans="1:9" ht="21" customHeight="1">
      <c r="A28" s="351"/>
      <c r="B28" s="381"/>
      <c r="C28" s="497" t="s">
        <v>63</v>
      </c>
      <c r="D28" s="498"/>
      <c r="E28" s="498"/>
      <c r="F28" s="498"/>
      <c r="G28" s="498"/>
      <c r="H28" s="382" t="s">
        <v>64</v>
      </c>
      <c r="I28" s="382" t="s">
        <v>65</v>
      </c>
    </row>
    <row r="29" spans="1:9" ht="39" customHeight="1">
      <c r="A29" s="354">
        <v>1</v>
      </c>
      <c r="B29" s="379" t="s">
        <v>58</v>
      </c>
      <c r="C29" s="383" t="s">
        <v>66</v>
      </c>
      <c r="D29" s="357"/>
      <c r="E29" s="357"/>
      <c r="F29" s="357"/>
      <c r="G29" s="357"/>
      <c r="H29" s="384" t="s">
        <v>47</v>
      </c>
      <c r="I29" s="385" t="s">
        <v>761</v>
      </c>
    </row>
    <row r="30" spans="1:9" ht="9.75" customHeight="1"/>
    <row r="31" spans="1:9">
      <c r="B31" s="349" t="s">
        <v>67</v>
      </c>
      <c r="C31" s="344" t="s">
        <v>762</v>
      </c>
    </row>
    <row r="32" spans="1:9" ht="24" customHeight="1">
      <c r="B32" s="349"/>
      <c r="C32" s="386"/>
      <c r="D32" s="386"/>
      <c r="E32" s="387" t="s">
        <v>763</v>
      </c>
      <c r="F32" s="388" t="str">
        <f>マスター!$D$22</f>
        <v>　　年　 　 月　  　日</v>
      </c>
      <c r="G32" s="389" t="s">
        <v>764</v>
      </c>
      <c r="H32" s="390" t="str">
        <f>マスター!$F$22</f>
        <v>　　年　 　 月　  　日</v>
      </c>
    </row>
    <row r="33" spans="1:9" ht="19.5" customHeight="1">
      <c r="E33" s="391" t="s">
        <v>68</v>
      </c>
      <c r="F33" s="344" t="s">
        <v>69</v>
      </c>
      <c r="H33" s="344" t="s">
        <v>70</v>
      </c>
    </row>
    <row r="34" spans="1:9" ht="6.75" customHeight="1">
      <c r="E34" s="391"/>
    </row>
    <row r="35" spans="1:9" ht="20.25">
      <c r="A35" s="348" t="s">
        <v>71</v>
      </c>
    </row>
    <row r="36" spans="1:9" s="454" customFormat="1">
      <c r="A36" s="453"/>
      <c r="B36" s="454" t="s">
        <v>840</v>
      </c>
    </row>
    <row r="37" spans="1:9" s="454" customFormat="1" ht="12.75" customHeight="1">
      <c r="A37" s="453"/>
    </row>
    <row r="38" spans="1:9" s="454" customFormat="1">
      <c r="A38" s="453"/>
      <c r="B38" s="453" t="s">
        <v>841</v>
      </c>
    </row>
    <row r="39" spans="1:9" s="454" customFormat="1">
      <c r="A39" s="453"/>
      <c r="C39" s="506" t="s">
        <v>842</v>
      </c>
      <c r="D39" s="506"/>
      <c r="E39" s="506"/>
      <c r="F39" s="506"/>
      <c r="G39" s="506"/>
      <c r="H39" s="506"/>
      <c r="I39" s="506"/>
    </row>
    <row r="40" spans="1:9" s="454" customFormat="1" ht="18.75" customHeight="1">
      <c r="A40" s="453"/>
      <c r="C40" s="507" t="s">
        <v>843</v>
      </c>
      <c r="D40" s="507"/>
      <c r="E40" s="507"/>
      <c r="F40" s="507"/>
      <c r="G40" s="507"/>
      <c r="H40" s="507"/>
      <c r="I40" s="507"/>
    </row>
    <row r="41" spans="1:9" s="455" customFormat="1" ht="27.75" customHeight="1">
      <c r="C41" s="456" t="s">
        <v>844</v>
      </c>
      <c r="D41" s="457"/>
      <c r="E41" s="457"/>
      <c r="F41" s="457"/>
      <c r="G41" s="457"/>
      <c r="H41" s="457"/>
      <c r="I41" s="458"/>
    </row>
    <row r="42" spans="1:9" s="454" customFormat="1">
      <c r="C42" s="459"/>
      <c r="D42" s="454" t="s">
        <v>845</v>
      </c>
      <c r="G42" s="460"/>
      <c r="I42" s="461"/>
    </row>
    <row r="43" spans="1:9" s="454" customFormat="1" ht="26.25" customHeight="1">
      <c r="C43" s="462"/>
      <c r="D43" s="508" t="s">
        <v>846</v>
      </c>
      <c r="E43" s="508"/>
      <c r="F43" s="508"/>
      <c r="G43" s="508"/>
      <c r="H43" s="508"/>
      <c r="I43" s="509"/>
    </row>
    <row r="44" spans="1:9" s="454" customFormat="1" ht="12" customHeight="1">
      <c r="A44" s="453"/>
      <c r="C44" s="463"/>
      <c r="D44" s="463"/>
      <c r="E44" s="463"/>
      <c r="F44" s="463"/>
      <c r="G44" s="463"/>
      <c r="H44" s="463"/>
      <c r="I44" s="463"/>
    </row>
    <row r="45" spans="1:9" s="454" customFormat="1">
      <c r="A45" s="453"/>
      <c r="B45" s="453" t="s">
        <v>847</v>
      </c>
    </row>
    <row r="46" spans="1:9" s="454" customFormat="1">
      <c r="A46" s="453"/>
      <c r="C46" s="454" t="s">
        <v>848</v>
      </c>
    </row>
    <row r="47" spans="1:9" s="454" customFormat="1">
      <c r="A47" s="453"/>
      <c r="C47" s="454" t="s">
        <v>72</v>
      </c>
    </row>
    <row r="48" spans="1:9" s="454" customFormat="1" ht="8.25" customHeight="1">
      <c r="A48" s="453"/>
    </row>
    <row r="49" spans="1:9" s="455" customFormat="1" ht="27.75" customHeight="1">
      <c r="C49" s="456" t="s">
        <v>73</v>
      </c>
      <c r="D49" s="457"/>
      <c r="E49" s="457"/>
      <c r="F49" s="457"/>
      <c r="G49" s="457"/>
      <c r="H49" s="457"/>
      <c r="I49" s="458"/>
    </row>
    <row r="50" spans="1:9" s="454" customFormat="1">
      <c r="C50" s="459"/>
      <c r="D50" s="454" t="s">
        <v>74</v>
      </c>
      <c r="G50" s="154"/>
      <c r="I50" s="461"/>
    </row>
    <row r="51" spans="1:9" s="454" customFormat="1" ht="26.25" customHeight="1">
      <c r="C51" s="462"/>
      <c r="D51" s="510" t="s">
        <v>75</v>
      </c>
      <c r="E51" s="510"/>
      <c r="F51" s="510"/>
      <c r="G51" s="510"/>
      <c r="H51" s="510"/>
      <c r="I51" s="511"/>
    </row>
    <row r="52" spans="1:9" s="454" customFormat="1" ht="12" customHeight="1">
      <c r="G52" s="155"/>
    </row>
    <row r="53" spans="1:9" ht="12" customHeight="1">
      <c r="G53" s="155"/>
    </row>
    <row r="54" spans="1:9" ht="20.25">
      <c r="A54" s="348" t="s">
        <v>76</v>
      </c>
    </row>
    <row r="55" spans="1:9">
      <c r="A55" s="392"/>
      <c r="B55" s="344" t="s">
        <v>765</v>
      </c>
    </row>
    <row r="56" spans="1:9">
      <c r="B56" s="344" t="s">
        <v>849</v>
      </c>
      <c r="G56" s="155"/>
    </row>
    <row r="57" spans="1:9" ht="30.75" customHeight="1"/>
    <row r="58" spans="1:9" ht="56.25" customHeight="1">
      <c r="A58" s="392"/>
      <c r="B58" s="499" t="s">
        <v>766</v>
      </c>
      <c r="C58" s="499"/>
      <c r="D58" s="499"/>
      <c r="E58" s="499"/>
      <c r="F58" s="499"/>
      <c r="G58" s="499"/>
      <c r="H58" s="499"/>
      <c r="I58" s="499"/>
    </row>
    <row r="59" spans="1:9">
      <c r="G59" s="155"/>
    </row>
  </sheetData>
  <sheetProtection sheet="1" selectLockedCells="1"/>
  <mergeCells count="20">
    <mergeCell ref="D26:G26"/>
    <mergeCell ref="C28:G28"/>
    <mergeCell ref="B58:I58"/>
    <mergeCell ref="B19:B20"/>
    <mergeCell ref="C19:C20"/>
    <mergeCell ref="D19:G19"/>
    <mergeCell ref="D20:G20"/>
    <mergeCell ref="B22:B23"/>
    <mergeCell ref="C22:C23"/>
    <mergeCell ref="C39:I39"/>
    <mergeCell ref="C40:I40"/>
    <mergeCell ref="D43:I43"/>
    <mergeCell ref="D51:I51"/>
    <mergeCell ref="B15:B16"/>
    <mergeCell ref="C15:C16"/>
    <mergeCell ref="A1:J1"/>
    <mergeCell ref="A3:F3"/>
    <mergeCell ref="A5:J5"/>
    <mergeCell ref="C7:J7"/>
    <mergeCell ref="C12:H12"/>
  </mergeCells>
  <phoneticPr fontId="4"/>
  <conditionalFormatting sqref="B13:I18 B19:D20 H19:I20 B21:I25 B26:D26 H26:I26">
    <cfRule type="expression" dxfId="4" priority="2">
      <formula>ISEVEN($A13)</formula>
    </cfRule>
  </conditionalFormatting>
  <conditionalFormatting sqref="B29:I29">
    <cfRule type="expression" dxfId="3" priority="1">
      <formula>ISEVEN($A29)</formula>
    </cfRule>
  </conditionalFormatting>
  <hyperlinks>
    <hyperlink ref="D51" r:id="rId1" xr:uid="{D9182C37-21A3-4CE9-A122-E59F3AD009FE}"/>
    <hyperlink ref="D43" r:id="rId2" xr:uid="{2D318CA8-636B-4861-B498-B57400FB8993}"/>
  </hyperlinks>
  <pageMargins left="0.35" right="0.16" top="0.46" bottom="0.34" header="0.3" footer="0.16"/>
  <pageSetup paperSize="9" fitToHeight="0" orientation="portrait" horizontalDpi="300" verticalDpi="300" r:id="rId3"/>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56FECD-92A3-4FC8-9CAE-D7AAC878A07C}">
  <sheetPr>
    <tabColor theme="5" tint="0.39997558519241921"/>
    <pageSetUpPr fitToPage="1"/>
  </sheetPr>
  <dimension ref="A1:J37"/>
  <sheetViews>
    <sheetView showGridLines="0" showRowColHeaders="0" zoomScale="85" zoomScaleNormal="85" workbookViewId="0">
      <selection sqref="A1:J1"/>
    </sheetView>
  </sheetViews>
  <sheetFormatPr defaultColWidth="9" defaultRowHeight="18.75"/>
  <cols>
    <col min="1" max="2" width="3.625" style="393" customWidth="1"/>
    <col min="3" max="3" width="40.25" style="393" customWidth="1"/>
    <col min="4" max="4" width="17.5" style="393" customWidth="1"/>
    <col min="5" max="5" width="9.5" style="393" customWidth="1"/>
    <col min="6" max="6" width="3.875" style="393" customWidth="1"/>
    <col min="7" max="7" width="21.25" style="393" customWidth="1"/>
    <col min="8" max="8" width="16.875" style="393" customWidth="1"/>
    <col min="9" max="9" width="3.25" style="393" customWidth="1"/>
    <col min="10" max="10" width="40.875" style="393" customWidth="1"/>
    <col min="11" max="16384" width="9" style="393"/>
  </cols>
  <sheetData>
    <row r="1" spans="1:10" ht="41.25" customHeight="1">
      <c r="A1" s="518" t="s">
        <v>767</v>
      </c>
      <c r="B1" s="518"/>
      <c r="C1" s="518"/>
      <c r="D1" s="518"/>
      <c r="E1" s="518"/>
      <c r="F1" s="518"/>
      <c r="G1" s="518"/>
      <c r="H1" s="518"/>
      <c r="I1" s="518"/>
      <c r="J1" s="518"/>
    </row>
    <row r="2" spans="1:10" ht="31.5" customHeight="1">
      <c r="A2" s="394"/>
      <c r="B2" s="394"/>
      <c r="C2" s="394"/>
      <c r="E2" s="395"/>
      <c r="F2" s="395"/>
      <c r="G2" s="396" t="s">
        <v>77</v>
      </c>
      <c r="H2" s="519" t="str">
        <f>IF(jigyousyo1="","",jigyousyo1&amp;jigyousyo2)</f>
        <v>事業所名</v>
      </c>
      <c r="I2" s="519"/>
      <c r="J2" s="519"/>
    </row>
    <row r="3" spans="1:10" ht="10.5" customHeight="1">
      <c r="A3" s="397"/>
      <c r="B3" s="397"/>
      <c r="C3" s="397"/>
      <c r="D3" s="397"/>
      <c r="E3" s="398"/>
      <c r="F3" s="398"/>
      <c r="G3" s="398"/>
      <c r="H3" s="399"/>
    </row>
    <row r="4" spans="1:10" ht="24.75" customHeight="1">
      <c r="A4" s="520"/>
      <c r="B4" s="521"/>
      <c r="C4" s="400" t="s">
        <v>768</v>
      </c>
      <c r="D4" s="520" t="s">
        <v>769</v>
      </c>
      <c r="E4" s="522"/>
      <c r="F4" s="522"/>
      <c r="G4" s="521"/>
      <c r="H4" s="523" t="s">
        <v>770</v>
      </c>
      <c r="I4" s="523"/>
      <c r="J4" s="523"/>
    </row>
    <row r="5" spans="1:10" ht="42.75" customHeight="1">
      <c r="A5" s="512">
        <v>1</v>
      </c>
      <c r="B5" s="513"/>
      <c r="C5" s="401" t="s">
        <v>771</v>
      </c>
      <c r="D5" s="514" t="s">
        <v>772</v>
      </c>
      <c r="E5" s="515"/>
      <c r="F5" s="515"/>
      <c r="G5" s="516"/>
      <c r="H5" s="517" t="s">
        <v>773</v>
      </c>
      <c r="I5" s="517"/>
      <c r="J5" s="517"/>
    </row>
    <row r="6" spans="1:10" ht="24" customHeight="1">
      <c r="A6" s="524">
        <v>2</v>
      </c>
      <c r="B6" s="525"/>
      <c r="C6" s="528" t="s">
        <v>774</v>
      </c>
      <c r="D6" s="530" t="s">
        <v>775</v>
      </c>
      <c r="E6" s="531"/>
      <c r="F6" s="531"/>
      <c r="G6" s="532"/>
      <c r="H6" s="570" t="s">
        <v>833</v>
      </c>
      <c r="I6" s="571"/>
      <c r="J6" s="572"/>
    </row>
    <row r="7" spans="1:10" ht="24" customHeight="1">
      <c r="A7" s="526"/>
      <c r="B7" s="527"/>
      <c r="C7" s="529"/>
      <c r="D7" s="533" t="str">
        <f>マスター!D22</f>
        <v>　　年　 　 月　  　日</v>
      </c>
      <c r="E7" s="534"/>
      <c r="F7" s="402" t="s">
        <v>764</v>
      </c>
      <c r="G7" s="445" t="str">
        <f>マスター!F22</f>
        <v>　　年　 　 月　  　日</v>
      </c>
      <c r="H7" s="573"/>
      <c r="I7" s="574"/>
      <c r="J7" s="575"/>
    </row>
    <row r="8" spans="1:10" ht="24" customHeight="1">
      <c r="A8" s="524">
        <v>3</v>
      </c>
      <c r="B8" s="525"/>
      <c r="C8" s="528" t="s">
        <v>776</v>
      </c>
      <c r="D8" s="535" t="s">
        <v>777</v>
      </c>
      <c r="E8" s="536"/>
      <c r="F8" s="536"/>
      <c r="G8" s="537"/>
      <c r="H8" s="570" t="s">
        <v>778</v>
      </c>
      <c r="I8" s="571"/>
      <c r="J8" s="572"/>
    </row>
    <row r="9" spans="1:10" ht="24" customHeight="1">
      <c r="A9" s="526"/>
      <c r="B9" s="527"/>
      <c r="C9" s="529"/>
      <c r="D9" s="538"/>
      <c r="E9" s="539"/>
      <c r="F9" s="539"/>
      <c r="G9" s="540"/>
      <c r="H9" s="589" t="s">
        <v>779</v>
      </c>
      <c r="I9" s="590"/>
      <c r="J9" s="403" t="str">
        <f>G7</f>
        <v>　　年　 　 月　  　日</v>
      </c>
    </row>
    <row r="10" spans="1:10" ht="19.5" customHeight="1">
      <c r="A10" s="524">
        <v>4</v>
      </c>
      <c r="B10" s="525"/>
      <c r="C10" s="593" t="s">
        <v>780</v>
      </c>
      <c r="D10" s="404" t="s">
        <v>781</v>
      </c>
      <c r="E10" s="405"/>
      <c r="F10" s="406"/>
      <c r="G10" s="407"/>
      <c r="H10" s="541"/>
      <c r="I10" s="542"/>
      <c r="J10" s="543"/>
    </row>
    <row r="11" spans="1:10" ht="19.5" customHeight="1">
      <c r="A11" s="591"/>
      <c r="B11" s="592"/>
      <c r="C11" s="593"/>
      <c r="D11" s="544" t="str">
        <f>nendo1_1</f>
        <v>　　年　 　 月　  　日</v>
      </c>
      <c r="E11" s="545"/>
      <c r="F11" s="408" t="s">
        <v>764</v>
      </c>
      <c r="G11" s="448" t="str">
        <f>nendo1_2</f>
        <v>　　年　 　 月　  　日</v>
      </c>
      <c r="J11" s="449"/>
    </row>
    <row r="12" spans="1:10" ht="19.5" customHeight="1">
      <c r="A12" s="591"/>
      <c r="B12" s="592"/>
      <c r="C12" s="593"/>
      <c r="D12" s="410" t="s">
        <v>782</v>
      </c>
      <c r="H12" s="546"/>
      <c r="I12" s="547"/>
      <c r="J12" s="548"/>
    </row>
    <row r="13" spans="1:10" ht="19.5" customHeight="1">
      <c r="A13" s="591"/>
      <c r="B13" s="592"/>
      <c r="C13" s="593"/>
      <c r="D13" s="544" t="str">
        <f>nendo3_1</f>
        <v>　　年　 　 月　  　日</v>
      </c>
      <c r="E13" s="545"/>
      <c r="F13" s="408" t="s">
        <v>764</v>
      </c>
      <c r="G13" s="448" t="str">
        <f>nendo3_2</f>
        <v>　　年　 　 月　  　日</v>
      </c>
      <c r="H13" s="411"/>
      <c r="I13" s="547"/>
      <c r="J13" s="548"/>
    </row>
    <row r="14" spans="1:10" ht="36" customHeight="1">
      <c r="A14" s="576" t="s">
        <v>783</v>
      </c>
      <c r="B14" s="577"/>
      <c r="C14" s="578"/>
      <c r="D14" s="579" t="s">
        <v>78</v>
      </c>
      <c r="E14" s="580"/>
      <c r="F14" s="580"/>
      <c r="G14" s="581"/>
      <c r="H14" s="579" t="s">
        <v>784</v>
      </c>
      <c r="I14" s="580"/>
      <c r="J14" s="581"/>
    </row>
    <row r="15" spans="1:10" ht="42.75" customHeight="1">
      <c r="A15" s="412"/>
      <c r="B15" s="412" t="s">
        <v>785</v>
      </c>
      <c r="C15" s="413" t="s">
        <v>786</v>
      </c>
      <c r="D15" s="582" t="s">
        <v>787</v>
      </c>
      <c r="E15" s="583"/>
      <c r="F15" s="583"/>
      <c r="G15" s="584"/>
      <c r="H15" s="585"/>
      <c r="I15" s="585"/>
      <c r="J15" s="585"/>
    </row>
    <row r="16" spans="1:10" ht="51" customHeight="1">
      <c r="A16" s="549" t="s">
        <v>788</v>
      </c>
      <c r="B16" s="566" t="s">
        <v>79</v>
      </c>
      <c r="C16" s="528" t="s">
        <v>789</v>
      </c>
      <c r="D16" s="551" t="s">
        <v>790</v>
      </c>
      <c r="E16" s="552"/>
      <c r="F16" s="552"/>
      <c r="G16" s="553"/>
      <c r="H16" s="517" t="s">
        <v>791</v>
      </c>
      <c r="I16" s="517"/>
      <c r="J16" s="517"/>
    </row>
    <row r="17" spans="1:10" ht="23.25" customHeight="1">
      <c r="A17" s="550"/>
      <c r="B17" s="567"/>
      <c r="C17" s="569"/>
      <c r="D17" s="414" t="s">
        <v>792</v>
      </c>
      <c r="E17" s="415"/>
      <c r="F17" s="415"/>
      <c r="G17" s="416"/>
      <c r="H17" s="517"/>
      <c r="I17" s="517"/>
      <c r="J17" s="517"/>
    </row>
    <row r="18" spans="1:10" ht="39" customHeight="1">
      <c r="A18" s="588"/>
      <c r="B18" s="568"/>
      <c r="C18" s="529"/>
      <c r="D18" s="586" t="str">
        <f>nendo3_1</f>
        <v>　　年　 　 月　  　日</v>
      </c>
      <c r="E18" s="587"/>
      <c r="F18" s="417" t="s">
        <v>764</v>
      </c>
      <c r="G18" s="447" t="str">
        <f>nendo3_2</f>
        <v>　　年　 　 月　  　日</v>
      </c>
      <c r="H18" s="517"/>
      <c r="I18" s="517"/>
      <c r="J18" s="517"/>
    </row>
    <row r="19" spans="1:10" ht="66.75" customHeight="1">
      <c r="A19" s="549" t="s">
        <v>793</v>
      </c>
      <c r="B19" s="418" t="s">
        <v>79</v>
      </c>
      <c r="C19" s="419" t="s">
        <v>794</v>
      </c>
      <c r="D19" s="551" t="s">
        <v>795</v>
      </c>
      <c r="E19" s="552"/>
      <c r="F19" s="552"/>
      <c r="G19" s="553"/>
      <c r="H19" s="554" t="s">
        <v>796</v>
      </c>
      <c r="I19" s="554"/>
      <c r="J19" s="554"/>
    </row>
    <row r="20" spans="1:10" ht="60" customHeight="1">
      <c r="A20" s="550"/>
      <c r="B20" s="420" t="s">
        <v>79</v>
      </c>
      <c r="C20" s="421" t="s">
        <v>797</v>
      </c>
      <c r="D20" s="555" t="s">
        <v>798</v>
      </c>
      <c r="E20" s="556"/>
      <c r="F20" s="556"/>
      <c r="G20" s="557"/>
      <c r="H20" s="558" t="s">
        <v>799</v>
      </c>
      <c r="I20" s="559"/>
      <c r="J20" s="560"/>
    </row>
    <row r="21" spans="1:10" ht="26.25" customHeight="1">
      <c r="A21" s="550"/>
      <c r="B21" s="420"/>
      <c r="C21" s="421"/>
      <c r="D21" s="414" t="s">
        <v>792</v>
      </c>
      <c r="E21" s="415"/>
      <c r="F21" s="415"/>
      <c r="G21" s="416"/>
      <c r="H21" s="558"/>
      <c r="I21" s="559"/>
      <c r="J21" s="560"/>
    </row>
    <row r="22" spans="1:10" ht="26.25" customHeight="1">
      <c r="A22" s="550"/>
      <c r="B22" s="420"/>
      <c r="C22" s="421"/>
      <c r="D22" s="561" t="str">
        <f>nendo1_1</f>
        <v>　　年　 　 月　  　日</v>
      </c>
      <c r="E22" s="562"/>
      <c r="F22" s="422" t="s">
        <v>800</v>
      </c>
      <c r="G22" s="446" t="str">
        <f>nendo1_2</f>
        <v>　　年　 　 月　  　日</v>
      </c>
      <c r="H22" s="558"/>
      <c r="I22" s="559"/>
      <c r="J22" s="560"/>
    </row>
    <row r="23" spans="1:10" ht="26.25" customHeight="1">
      <c r="A23" s="550"/>
      <c r="B23" s="420"/>
      <c r="C23" s="421"/>
      <c r="D23" s="563" t="str">
        <f>IF(nendojime=simebi,"","※給与締切日により確認する場合は以下の期間")</f>
        <v/>
      </c>
      <c r="E23" s="564"/>
      <c r="F23" s="564"/>
      <c r="G23" s="565"/>
      <c r="H23" s="558"/>
      <c r="I23" s="559"/>
      <c r="J23" s="560"/>
    </row>
    <row r="24" spans="1:10" ht="26.25" customHeight="1">
      <c r="A24" s="550"/>
      <c r="B24" s="420"/>
      <c r="C24" s="421"/>
      <c r="D24" s="544" t="str">
        <f>IF(nendojime=simebi,"",EDATE(G24,-12)+1)</f>
        <v/>
      </c>
      <c r="E24" s="545"/>
      <c r="F24" s="424" t="str">
        <f>IF(nendojime=simebi,"","～")</f>
        <v/>
      </c>
      <c r="G24" s="409" t="str">
        <f>IF(nendojime=simebi,"",simebi_2)</f>
        <v/>
      </c>
      <c r="H24" s="558"/>
      <c r="I24" s="559"/>
      <c r="J24" s="560"/>
    </row>
    <row r="25" spans="1:10" ht="139.5" customHeight="1">
      <c r="A25" s="549" t="s">
        <v>801</v>
      </c>
      <c r="B25" s="425" t="s">
        <v>79</v>
      </c>
      <c r="C25" s="419" t="s">
        <v>802</v>
      </c>
      <c r="D25" s="551" t="s">
        <v>803</v>
      </c>
      <c r="E25" s="552"/>
      <c r="F25" s="552"/>
      <c r="G25" s="553"/>
      <c r="H25" s="541" t="s">
        <v>804</v>
      </c>
      <c r="I25" s="542"/>
      <c r="J25" s="543"/>
    </row>
    <row r="26" spans="1:10" ht="23.25" customHeight="1">
      <c r="A26" s="550"/>
      <c r="B26" s="426"/>
      <c r="C26" s="414" t="s">
        <v>805</v>
      </c>
      <c r="D26" s="414" t="s">
        <v>792</v>
      </c>
      <c r="E26" s="415"/>
      <c r="F26" s="415"/>
      <c r="G26" s="416"/>
      <c r="H26" s="546"/>
      <c r="I26" s="547"/>
      <c r="J26" s="548"/>
    </row>
    <row r="27" spans="1:10" ht="21" customHeight="1">
      <c r="A27" s="550"/>
      <c r="B27" s="426"/>
      <c r="C27" s="603" t="s">
        <v>834</v>
      </c>
      <c r="D27" s="561" t="str">
        <f>nendo1_1</f>
        <v>　　年　 　 月　  　日</v>
      </c>
      <c r="E27" s="562"/>
      <c r="F27" s="422" t="s">
        <v>800</v>
      </c>
      <c r="G27" s="446" t="str">
        <f>nendo1_2</f>
        <v>　　年　 　 月　  　日</v>
      </c>
      <c r="H27" s="546"/>
      <c r="I27" s="547"/>
      <c r="J27" s="548"/>
    </row>
    <row r="28" spans="1:10" ht="23.25" customHeight="1">
      <c r="A28" s="550"/>
      <c r="B28" s="426"/>
      <c r="C28" s="603"/>
      <c r="D28" s="563" t="str">
        <f>IF(nendojime=simebi,"","※給与締切日により確認する場合は以下の期間")</f>
        <v/>
      </c>
      <c r="E28" s="564"/>
      <c r="F28" s="564"/>
      <c r="G28" s="565"/>
      <c r="H28" s="546"/>
      <c r="I28" s="547"/>
      <c r="J28" s="548"/>
    </row>
    <row r="29" spans="1:10" ht="69.75" customHeight="1">
      <c r="A29" s="550"/>
      <c r="B29" s="427"/>
      <c r="C29" s="428"/>
      <c r="D29" s="561" t="str">
        <f>IF(nendojime=simebi,"",EDATE(G29,-12)+1)</f>
        <v/>
      </c>
      <c r="E29" s="562"/>
      <c r="F29" s="429" t="str">
        <f>IF(nendojime=simebi,"","～")</f>
        <v/>
      </c>
      <c r="G29" s="423" t="str">
        <f>IF(nendojime=simebi,"",simebi_2)</f>
        <v/>
      </c>
      <c r="H29" s="600"/>
      <c r="I29" s="601"/>
      <c r="J29" s="602"/>
    </row>
    <row r="30" spans="1:10" ht="75" customHeight="1">
      <c r="A30" s="549" t="s">
        <v>806</v>
      </c>
      <c r="B30" s="430"/>
      <c r="C30" s="419" t="s">
        <v>807</v>
      </c>
      <c r="D30" s="551"/>
      <c r="E30" s="552"/>
      <c r="F30" s="552"/>
      <c r="G30" s="553"/>
      <c r="H30" s="570" t="s">
        <v>808</v>
      </c>
      <c r="I30" s="571"/>
      <c r="J30" s="572"/>
    </row>
    <row r="31" spans="1:10" ht="75.75" customHeight="1">
      <c r="A31" s="550"/>
      <c r="B31" s="420" t="s">
        <v>79</v>
      </c>
      <c r="C31" s="421" t="s">
        <v>809</v>
      </c>
      <c r="D31" s="555" t="s">
        <v>810</v>
      </c>
      <c r="E31" s="556"/>
      <c r="F31" s="556"/>
      <c r="G31" s="557"/>
      <c r="H31" s="594" t="s">
        <v>811</v>
      </c>
      <c r="I31" s="595"/>
      <c r="J31" s="596"/>
    </row>
    <row r="32" spans="1:10" ht="75.75" customHeight="1">
      <c r="A32" s="550"/>
      <c r="B32" s="420" t="s">
        <v>79</v>
      </c>
      <c r="C32" s="421" t="s">
        <v>812</v>
      </c>
      <c r="D32" s="555" t="s">
        <v>813</v>
      </c>
      <c r="E32" s="556"/>
      <c r="F32" s="556"/>
      <c r="G32" s="557"/>
      <c r="H32" s="594" t="s">
        <v>814</v>
      </c>
      <c r="I32" s="595"/>
      <c r="J32" s="596"/>
    </row>
    <row r="33" spans="1:10" ht="40.5" customHeight="1">
      <c r="A33" s="550"/>
      <c r="B33" s="420" t="s">
        <v>79</v>
      </c>
      <c r="C33" s="421" t="s">
        <v>815</v>
      </c>
      <c r="D33" s="597" t="s">
        <v>816</v>
      </c>
      <c r="E33" s="598"/>
      <c r="F33" s="598"/>
      <c r="G33" s="599"/>
      <c r="H33" s="431"/>
      <c r="I33" s="432"/>
      <c r="J33" s="433"/>
    </row>
    <row r="34" spans="1:10" ht="23.25" customHeight="1">
      <c r="A34" s="550"/>
      <c r="B34" s="434"/>
      <c r="C34" s="421"/>
      <c r="D34" s="414" t="s">
        <v>792</v>
      </c>
      <c r="E34" s="415"/>
      <c r="F34" s="415"/>
      <c r="G34" s="416"/>
      <c r="H34" s="431"/>
      <c r="I34" s="432"/>
      <c r="J34" s="433"/>
    </row>
    <row r="35" spans="1:10" ht="29.25" customHeight="1">
      <c r="A35" s="588"/>
      <c r="B35" s="435"/>
      <c r="C35" s="436"/>
      <c r="D35" s="533" t="str">
        <f>nendo3_1</f>
        <v>　　年　 　 月　  　日</v>
      </c>
      <c r="E35" s="534"/>
      <c r="F35" s="402" t="s">
        <v>764</v>
      </c>
      <c r="G35" s="445" t="str">
        <f>nendo3_2</f>
        <v>　　年　 　 月　  　日</v>
      </c>
      <c r="H35" s="437"/>
      <c r="I35" s="438"/>
      <c r="J35" s="439"/>
    </row>
    <row r="36" spans="1:10" ht="20.100000000000001" customHeight="1">
      <c r="C36" s="440"/>
      <c r="H36" s="440"/>
    </row>
    <row r="37" spans="1:10">
      <c r="C37" s="415"/>
      <c r="H37" s="441"/>
    </row>
  </sheetData>
  <sheetProtection sheet="1" selectLockedCells="1"/>
  <mergeCells count="60">
    <mergeCell ref="A25:A29"/>
    <mergeCell ref="D25:G25"/>
    <mergeCell ref="H25:J29"/>
    <mergeCell ref="D27:E27"/>
    <mergeCell ref="D28:G28"/>
    <mergeCell ref="D29:E29"/>
    <mergeCell ref="C27:C28"/>
    <mergeCell ref="A30:A35"/>
    <mergeCell ref="D30:G30"/>
    <mergeCell ref="H30:J30"/>
    <mergeCell ref="D31:G31"/>
    <mergeCell ref="H31:J31"/>
    <mergeCell ref="D32:G32"/>
    <mergeCell ref="H32:J32"/>
    <mergeCell ref="D33:G33"/>
    <mergeCell ref="D35:E35"/>
    <mergeCell ref="B16:B18"/>
    <mergeCell ref="C16:C18"/>
    <mergeCell ref="D16:G16"/>
    <mergeCell ref="H16:J18"/>
    <mergeCell ref="H6:J7"/>
    <mergeCell ref="A14:C14"/>
    <mergeCell ref="D14:G14"/>
    <mergeCell ref="H14:J14"/>
    <mergeCell ref="D15:G15"/>
    <mergeCell ref="H15:J15"/>
    <mergeCell ref="D18:E18"/>
    <mergeCell ref="A16:A18"/>
    <mergeCell ref="H8:J8"/>
    <mergeCell ref="H9:I9"/>
    <mergeCell ref="A10:B13"/>
    <mergeCell ref="C10:C13"/>
    <mergeCell ref="A19:A24"/>
    <mergeCell ref="D19:G19"/>
    <mergeCell ref="H19:J19"/>
    <mergeCell ref="D20:G20"/>
    <mergeCell ref="H20:J24"/>
    <mergeCell ref="D22:E22"/>
    <mergeCell ref="D23:G23"/>
    <mergeCell ref="D24:E24"/>
    <mergeCell ref="H10:J10"/>
    <mergeCell ref="D11:E11"/>
    <mergeCell ref="H12:J12"/>
    <mergeCell ref="D13:E13"/>
    <mergeCell ref="I13:J13"/>
    <mergeCell ref="A6:B7"/>
    <mergeCell ref="C6:C7"/>
    <mergeCell ref="D6:G6"/>
    <mergeCell ref="D7:E7"/>
    <mergeCell ref="A8:B9"/>
    <mergeCell ref="C8:C9"/>
    <mergeCell ref="D8:G9"/>
    <mergeCell ref="A5:B5"/>
    <mergeCell ref="D5:G5"/>
    <mergeCell ref="H5:J5"/>
    <mergeCell ref="A1:J1"/>
    <mergeCell ref="H2:J2"/>
    <mergeCell ref="A4:B4"/>
    <mergeCell ref="D4:G4"/>
    <mergeCell ref="H4:J4"/>
  </mergeCells>
  <phoneticPr fontId="4"/>
  <printOptions horizontalCentered="1"/>
  <pageMargins left="0.19685039370078741" right="0.19685039370078741" top="0.45" bottom="0.38" header="0.11811023622047245" footer="0.11811023622047245"/>
  <pageSetup paperSize="9" scale="63" fitToHeight="0" orientation="portrait" r:id="rId1"/>
  <headerFooter>
    <oddHeader>&amp;R【別紙】</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7A891B-2A91-4F6D-8566-1D3730B9CCDD}">
  <dimension ref="A1:BE401"/>
  <sheetViews>
    <sheetView topLeftCell="A48" zoomScaleNormal="100" workbookViewId="0">
      <selection activeCell="A7" sqref="A7:AD7"/>
    </sheetView>
  </sheetViews>
  <sheetFormatPr defaultColWidth="2.5" defaultRowHeight="12" customHeight="1"/>
  <cols>
    <col min="1" max="8" width="2.875" style="58" bestFit="1" customWidth="1"/>
    <col min="9" max="9" width="3.125" style="58" bestFit="1" customWidth="1"/>
    <col min="10" max="30" width="2.875" style="58" bestFit="1" customWidth="1"/>
    <col min="31" max="31" width="3.875" style="58" bestFit="1" customWidth="1"/>
    <col min="32" max="16384" width="2.5" style="58"/>
  </cols>
  <sheetData>
    <row r="1" spans="1:30" ht="15" customHeight="1">
      <c r="A1" s="610" t="s">
        <v>737</v>
      </c>
      <c r="B1" s="610"/>
      <c r="C1" s="610"/>
      <c r="D1" s="610"/>
      <c r="E1" s="610"/>
      <c r="F1" s="610"/>
      <c r="G1" s="610"/>
      <c r="H1" s="610"/>
      <c r="I1" s="610"/>
      <c r="J1" s="610"/>
      <c r="K1" s="610"/>
      <c r="L1" s="610"/>
      <c r="M1" s="610"/>
      <c r="N1" s="610"/>
      <c r="O1" s="610"/>
      <c r="P1" s="610"/>
      <c r="Q1" s="610"/>
      <c r="R1" s="610"/>
      <c r="S1" s="610"/>
      <c r="T1" s="610"/>
      <c r="U1" s="610"/>
      <c r="V1" s="610"/>
      <c r="W1" s="610"/>
      <c r="X1" s="610"/>
      <c r="Y1" s="610"/>
      <c r="Z1" s="610"/>
      <c r="AA1" s="610"/>
      <c r="AB1" s="610"/>
      <c r="AC1" s="610"/>
      <c r="AD1" s="610"/>
    </row>
    <row r="2" spans="1:30" ht="15" customHeight="1">
      <c r="A2" s="611" t="s">
        <v>80</v>
      </c>
      <c r="B2" s="611"/>
      <c r="C2" s="611"/>
      <c r="D2" s="611"/>
      <c r="E2" s="611"/>
      <c r="F2" s="611"/>
      <c r="G2" s="611"/>
      <c r="H2" s="611"/>
      <c r="I2" s="611"/>
      <c r="J2" s="611"/>
      <c r="K2" s="611"/>
      <c r="L2" s="611"/>
      <c r="M2" s="611"/>
      <c r="N2" s="611"/>
      <c r="O2" s="611"/>
      <c r="P2" s="611"/>
      <c r="Q2" s="611"/>
      <c r="R2" s="611"/>
      <c r="S2" s="611"/>
      <c r="T2" s="611"/>
      <c r="U2" s="611"/>
      <c r="V2" s="611"/>
      <c r="W2" s="611"/>
      <c r="X2" s="611"/>
      <c r="Y2" s="611"/>
      <c r="Z2" s="611"/>
      <c r="AA2" s="611"/>
      <c r="AB2" s="611"/>
      <c r="AC2" s="611"/>
      <c r="AD2" s="611"/>
    </row>
    <row r="3" spans="1:30" ht="15" customHeight="1">
      <c r="A3" s="612"/>
      <c r="B3" s="613"/>
      <c r="C3" s="613"/>
      <c r="D3" s="613"/>
      <c r="E3" s="613"/>
      <c r="F3" s="613"/>
      <c r="G3" s="613"/>
      <c r="H3" s="613"/>
      <c r="I3" s="613"/>
      <c r="J3" s="613"/>
      <c r="K3" s="613"/>
      <c r="L3" s="613"/>
      <c r="M3" s="613"/>
      <c r="N3" s="613"/>
      <c r="O3" s="613"/>
      <c r="P3" s="613"/>
      <c r="Q3" s="613"/>
      <c r="R3" s="613"/>
      <c r="S3" s="613"/>
      <c r="T3" s="613"/>
      <c r="U3" s="613"/>
      <c r="V3" s="613"/>
      <c r="W3" s="613"/>
      <c r="X3" s="613"/>
      <c r="Y3" s="613"/>
      <c r="Z3" s="613"/>
      <c r="AA3" s="613"/>
      <c r="AB3" s="613"/>
      <c r="AC3" s="613"/>
      <c r="AD3" s="614"/>
    </row>
    <row r="4" spans="1:30" ht="15" customHeight="1">
      <c r="A4" s="615" t="s">
        <v>738</v>
      </c>
      <c r="B4" s="616"/>
      <c r="C4" s="616"/>
      <c r="D4" s="616"/>
      <c r="E4" s="616"/>
      <c r="F4" s="616"/>
      <c r="G4" s="616"/>
      <c r="H4" s="616"/>
      <c r="I4" s="616"/>
      <c r="J4" s="616"/>
      <c r="K4" s="616"/>
      <c r="L4" s="616"/>
      <c r="M4" s="616"/>
      <c r="N4" s="616"/>
      <c r="O4" s="616"/>
      <c r="P4" s="616"/>
      <c r="Q4" s="616"/>
      <c r="R4" s="616"/>
      <c r="S4" s="616"/>
      <c r="T4" s="616"/>
      <c r="U4" s="616"/>
      <c r="V4" s="616"/>
      <c r="W4" s="616"/>
      <c r="X4" s="616"/>
      <c r="Y4" s="616"/>
      <c r="Z4" s="616"/>
      <c r="AA4" s="616"/>
      <c r="AB4" s="616"/>
      <c r="AC4" s="616"/>
      <c r="AD4" s="617"/>
    </row>
    <row r="5" spans="1:30" ht="15" customHeight="1">
      <c r="A5" s="606"/>
      <c r="B5" s="607"/>
      <c r="C5" s="607"/>
      <c r="D5" s="607"/>
      <c r="E5" s="607"/>
      <c r="F5" s="607"/>
      <c r="G5" s="607"/>
      <c r="H5" s="607"/>
      <c r="I5" s="607"/>
      <c r="J5" s="607"/>
      <c r="K5" s="607"/>
      <c r="L5" s="607"/>
      <c r="M5" s="607"/>
      <c r="N5" s="607"/>
      <c r="O5" s="607"/>
      <c r="P5" s="607"/>
      <c r="Q5" s="607"/>
      <c r="R5" s="607"/>
      <c r="S5" s="607"/>
      <c r="T5" s="607"/>
      <c r="U5" s="607"/>
      <c r="V5" s="607"/>
      <c r="W5" s="607"/>
      <c r="X5" s="607"/>
      <c r="Y5" s="607"/>
      <c r="Z5" s="607"/>
      <c r="AA5" s="607"/>
      <c r="AB5" s="607"/>
      <c r="AC5" s="607"/>
      <c r="AD5" s="608"/>
    </row>
    <row r="6" spans="1:30" ht="15" customHeight="1">
      <c r="A6" s="606"/>
      <c r="B6" s="607"/>
      <c r="C6" s="607"/>
      <c r="D6" s="607"/>
      <c r="E6" s="607"/>
      <c r="F6" s="607"/>
      <c r="G6" s="607"/>
      <c r="H6" s="607"/>
      <c r="I6" s="607"/>
      <c r="J6" s="607"/>
      <c r="K6" s="607"/>
      <c r="L6" s="607"/>
      <c r="M6" s="607"/>
      <c r="N6" s="607"/>
      <c r="O6" s="607"/>
      <c r="P6" s="607"/>
      <c r="Q6" s="607"/>
      <c r="R6" s="607"/>
      <c r="S6" s="607"/>
      <c r="T6" s="607"/>
      <c r="U6" s="607"/>
      <c r="V6" s="607"/>
      <c r="W6" s="607"/>
      <c r="X6" s="607"/>
      <c r="Y6" s="607"/>
      <c r="Z6" s="607"/>
      <c r="AA6" s="607"/>
      <c r="AB6" s="607"/>
      <c r="AC6" s="607"/>
      <c r="AD6" s="608"/>
    </row>
    <row r="7" spans="1:30" ht="15" customHeight="1">
      <c r="A7" s="606"/>
      <c r="B7" s="607"/>
      <c r="C7" s="607"/>
      <c r="D7" s="607"/>
      <c r="E7" s="607"/>
      <c r="F7" s="607"/>
      <c r="G7" s="607"/>
      <c r="H7" s="607"/>
      <c r="I7" s="607"/>
      <c r="J7" s="607"/>
      <c r="K7" s="607"/>
      <c r="L7" s="607"/>
      <c r="M7" s="607"/>
      <c r="N7" s="607"/>
      <c r="O7" s="607"/>
      <c r="P7" s="607"/>
      <c r="Q7" s="607"/>
      <c r="R7" s="607"/>
      <c r="S7" s="607"/>
      <c r="T7" s="607"/>
      <c r="U7" s="607"/>
      <c r="V7" s="607"/>
      <c r="W7" s="607"/>
      <c r="X7" s="607"/>
      <c r="Y7" s="607"/>
      <c r="Z7" s="607"/>
      <c r="AA7" s="607"/>
      <c r="AB7" s="607"/>
      <c r="AC7" s="607"/>
      <c r="AD7" s="608"/>
    </row>
    <row r="8" spans="1:30" ht="15" customHeight="1">
      <c r="A8" s="165"/>
      <c r="B8" s="342"/>
      <c r="C8" s="342"/>
      <c r="D8" s="342"/>
      <c r="E8" s="342"/>
      <c r="F8" s="342"/>
      <c r="G8" s="342"/>
      <c r="H8" s="342"/>
      <c r="I8" s="342"/>
      <c r="J8" s="342"/>
      <c r="K8" s="342"/>
      <c r="L8" s="342"/>
      <c r="M8" s="342"/>
      <c r="N8" s="342"/>
      <c r="O8" s="342"/>
      <c r="P8" s="342"/>
      <c r="Q8" s="342"/>
      <c r="R8" s="342"/>
      <c r="S8" s="342"/>
      <c r="T8" s="342" t="s">
        <v>739</v>
      </c>
      <c r="U8" s="342"/>
      <c r="V8" s="609" t="str">
        <f>IF(sinseibi="",day_kari,sinseibi)</f>
        <v>　　年　 　 月　  　日</v>
      </c>
      <c r="W8" s="609"/>
      <c r="X8" s="609"/>
      <c r="Y8" s="609"/>
      <c r="Z8" s="609"/>
      <c r="AA8" s="609"/>
      <c r="AB8" s="609"/>
      <c r="AC8" s="609"/>
      <c r="AD8" s="57"/>
    </row>
    <row r="9" spans="1:30" ht="15" customHeight="1">
      <c r="A9" s="606"/>
      <c r="B9" s="607"/>
      <c r="C9" s="607"/>
      <c r="D9" s="607"/>
      <c r="E9" s="607"/>
      <c r="F9" s="607"/>
      <c r="G9" s="607"/>
      <c r="H9" s="607"/>
      <c r="I9" s="607"/>
      <c r="J9" s="607"/>
      <c r="K9" s="607"/>
      <c r="L9" s="607"/>
      <c r="M9" s="607"/>
      <c r="N9" s="607"/>
      <c r="O9" s="607"/>
      <c r="P9" s="607"/>
      <c r="Q9" s="607"/>
      <c r="R9" s="607"/>
      <c r="S9" s="607"/>
      <c r="T9" s="607"/>
      <c r="U9" s="607"/>
      <c r="V9" s="607"/>
      <c r="W9" s="607"/>
      <c r="X9" s="607"/>
      <c r="Y9" s="607"/>
      <c r="Z9" s="607"/>
      <c r="AA9" s="607"/>
      <c r="AB9" s="607"/>
      <c r="AC9" s="607"/>
      <c r="AD9" s="608"/>
    </row>
    <row r="10" spans="1:30" ht="15" customHeight="1">
      <c r="A10" s="606" t="s">
        <v>81</v>
      </c>
      <c r="B10" s="607"/>
      <c r="C10" s="607"/>
      <c r="D10" s="607"/>
      <c r="E10" s="607"/>
      <c r="F10" s="607"/>
      <c r="G10" s="607"/>
      <c r="H10" s="607"/>
      <c r="I10" s="607"/>
      <c r="J10" s="607"/>
      <c r="K10" s="607"/>
      <c r="L10" s="607"/>
      <c r="M10" s="607"/>
      <c r="N10" s="607"/>
      <c r="O10" s="607"/>
      <c r="P10" s="607"/>
      <c r="Q10" s="607"/>
      <c r="R10" s="607"/>
      <c r="S10" s="607"/>
      <c r="T10" s="607"/>
      <c r="U10" s="607"/>
      <c r="V10" s="607"/>
      <c r="W10" s="607"/>
      <c r="X10" s="607"/>
      <c r="Y10" s="607"/>
      <c r="Z10" s="607"/>
      <c r="AA10" s="607"/>
      <c r="AB10" s="607"/>
      <c r="AC10" s="607"/>
      <c r="AD10" s="608"/>
    </row>
    <row r="11" spans="1:30" ht="15" customHeight="1">
      <c r="A11" s="606"/>
      <c r="B11" s="607"/>
      <c r="C11" s="607"/>
      <c r="D11" s="607"/>
      <c r="E11" s="607"/>
      <c r="F11" s="607"/>
      <c r="G11" s="607"/>
      <c r="H11" s="607"/>
      <c r="I11" s="607"/>
      <c r="J11" s="607"/>
      <c r="K11" s="607"/>
      <c r="L11" s="607"/>
      <c r="M11" s="607"/>
      <c r="N11" s="607"/>
      <c r="O11" s="607"/>
      <c r="P11" s="607"/>
      <c r="Q11" s="607"/>
      <c r="R11" s="607"/>
      <c r="S11" s="607"/>
      <c r="T11" s="607"/>
      <c r="U11" s="607"/>
      <c r="V11" s="607"/>
      <c r="W11" s="607"/>
      <c r="X11" s="607"/>
      <c r="Y11" s="607"/>
      <c r="Z11" s="607"/>
      <c r="AA11" s="607"/>
      <c r="AB11" s="607"/>
      <c r="AC11" s="607"/>
      <c r="AD11" s="608"/>
    </row>
    <row r="12" spans="1:30" ht="15" customHeight="1">
      <c r="A12" s="606"/>
      <c r="B12" s="607"/>
      <c r="C12" s="607"/>
      <c r="D12" s="607"/>
      <c r="E12" s="607"/>
      <c r="F12" s="607"/>
      <c r="G12" s="607"/>
      <c r="H12" s="607"/>
      <c r="I12" s="607"/>
      <c r="J12" s="607"/>
      <c r="K12" s="607"/>
      <c r="L12" s="607"/>
      <c r="M12" s="607"/>
      <c r="N12" s="607"/>
      <c r="O12" s="607"/>
      <c r="P12" s="607"/>
      <c r="Q12" s="607"/>
      <c r="R12" s="607"/>
      <c r="S12" s="607"/>
      <c r="T12" s="607"/>
      <c r="U12" s="607"/>
      <c r="V12" s="607"/>
      <c r="W12" s="607"/>
      <c r="X12" s="607"/>
      <c r="Y12" s="607"/>
      <c r="Z12" s="607"/>
      <c r="AA12" s="607"/>
      <c r="AB12" s="607"/>
      <c r="AC12" s="607"/>
      <c r="AD12" s="608"/>
    </row>
    <row r="13" spans="1:30" ht="15" customHeight="1">
      <c r="A13" s="1"/>
      <c r="N13" s="622" t="str">
        <f>"事業主の氏名又は名称　　"&amp;jigyousyo1</f>
        <v>事業主の氏名又は名称　　事業所名</v>
      </c>
      <c r="O13" s="622"/>
      <c r="P13" s="622"/>
      <c r="Q13" s="622"/>
      <c r="R13" s="622"/>
      <c r="S13" s="622"/>
      <c r="T13" s="622"/>
      <c r="U13" s="622"/>
      <c r="V13" s="622"/>
      <c r="W13" s="622"/>
      <c r="X13" s="622"/>
      <c r="Y13" s="622"/>
      <c r="Z13" s="622"/>
      <c r="AA13" s="622"/>
      <c r="AB13" s="622"/>
      <c r="AC13" s="622"/>
      <c r="AD13" s="623"/>
    </row>
    <row r="14" spans="1:30" ht="15" customHeight="1">
      <c r="A14" s="1"/>
      <c r="T14" s="624" t="str">
        <f>IF(jigyousyo2="","",jigyousyo2)</f>
        <v/>
      </c>
      <c r="U14" s="624"/>
      <c r="V14" s="624"/>
      <c r="W14" s="624"/>
      <c r="X14" s="624"/>
      <c r="Y14" s="624"/>
      <c r="Z14" s="624"/>
      <c r="AA14" s="624"/>
      <c r="AB14" s="624"/>
      <c r="AC14" s="624"/>
      <c r="AD14" s="625"/>
    </row>
    <row r="15" spans="1:30" ht="15" customHeight="1">
      <c r="A15" s="1"/>
      <c r="T15" s="342" t="s">
        <v>82</v>
      </c>
      <c r="V15" s="618"/>
      <c r="W15" s="618"/>
      <c r="X15" s="618"/>
      <c r="Y15" s="618"/>
      <c r="Z15" s="618"/>
      <c r="AA15" s="618"/>
      <c r="AB15" s="618"/>
      <c r="AC15" s="618"/>
      <c r="AD15" s="619"/>
    </row>
    <row r="16" spans="1:30" ht="15" customHeight="1">
      <c r="A16" s="1"/>
      <c r="T16" s="165" t="s">
        <v>83</v>
      </c>
      <c r="V16" s="618"/>
      <c r="W16" s="618"/>
      <c r="X16" s="618"/>
      <c r="Y16" s="618"/>
      <c r="Z16" s="618"/>
      <c r="AA16" s="618"/>
      <c r="AB16" s="618"/>
      <c r="AC16" s="618"/>
      <c r="AD16" s="619"/>
    </row>
    <row r="17" spans="1:30" ht="15" customHeight="1">
      <c r="A17" s="165"/>
      <c r="B17" s="342"/>
      <c r="C17" s="342"/>
      <c r="D17" s="342"/>
      <c r="E17" s="342"/>
      <c r="F17" s="342"/>
      <c r="G17" s="342"/>
      <c r="H17" s="342"/>
      <c r="I17" s="342"/>
      <c r="J17" s="342"/>
      <c r="K17" s="342"/>
      <c r="L17" s="342"/>
      <c r="M17" s="342"/>
      <c r="N17" s="342"/>
      <c r="O17" s="342"/>
      <c r="P17" s="342"/>
      <c r="Q17" s="342"/>
      <c r="R17" s="342"/>
      <c r="S17" s="342"/>
      <c r="T17" s="342" t="s">
        <v>84</v>
      </c>
      <c r="U17" s="167" t="s">
        <v>85</v>
      </c>
      <c r="V17" s="618"/>
      <c r="W17" s="618"/>
      <c r="X17" s="618"/>
      <c r="Y17" s="618"/>
      <c r="Z17" s="168"/>
      <c r="AA17" s="168"/>
      <c r="AB17" s="168"/>
      <c r="AC17" s="168"/>
      <c r="AD17" s="85"/>
    </row>
    <row r="18" spans="1:30" ht="15" customHeight="1">
      <c r="A18" s="165"/>
      <c r="B18" s="342"/>
      <c r="C18" s="342"/>
      <c r="D18" s="342"/>
      <c r="E18" s="342"/>
      <c r="F18" s="342"/>
      <c r="G18" s="342"/>
      <c r="H18" s="342"/>
      <c r="I18" s="342"/>
      <c r="J18" s="342"/>
      <c r="K18" s="342"/>
      <c r="L18" s="342"/>
      <c r="M18" s="342"/>
      <c r="N18" s="342"/>
      <c r="O18" s="342"/>
      <c r="P18" s="342"/>
      <c r="Q18" s="342"/>
      <c r="R18" s="342"/>
      <c r="S18" s="342"/>
      <c r="U18" s="618"/>
      <c r="V18" s="618"/>
      <c r="W18" s="618"/>
      <c r="X18" s="618"/>
      <c r="Y18" s="618"/>
      <c r="Z18" s="618"/>
      <c r="AA18" s="618"/>
      <c r="AB18" s="618"/>
      <c r="AC18" s="618"/>
      <c r="AD18" s="619"/>
    </row>
    <row r="19" spans="1:30" ht="15" customHeight="1">
      <c r="A19" s="1"/>
      <c r="U19" s="618"/>
      <c r="V19" s="618"/>
      <c r="W19" s="618"/>
      <c r="X19" s="618"/>
      <c r="Y19" s="618"/>
      <c r="Z19" s="618"/>
      <c r="AA19" s="618"/>
      <c r="AB19" s="618"/>
      <c r="AC19" s="618"/>
      <c r="AD19" s="619"/>
    </row>
    <row r="20" spans="1:30" ht="15" customHeight="1">
      <c r="A20" s="1"/>
      <c r="T20" s="342" t="s">
        <v>86</v>
      </c>
      <c r="U20" s="167"/>
      <c r="V20" s="620"/>
      <c r="W20" s="620"/>
      <c r="X20" s="620"/>
      <c r="Y20" s="620"/>
      <c r="Z20" s="620"/>
      <c r="AA20" s="620"/>
      <c r="AB20" s="620"/>
      <c r="AC20" s="620"/>
      <c r="AD20" s="621"/>
    </row>
    <row r="21" spans="1:30" ht="15" customHeight="1">
      <c r="A21" s="606"/>
      <c r="B21" s="607"/>
      <c r="C21" s="607"/>
      <c r="D21" s="607"/>
      <c r="E21" s="607"/>
      <c r="F21" s="607"/>
      <c r="G21" s="607"/>
      <c r="H21" s="607"/>
      <c r="I21" s="607"/>
      <c r="J21" s="607"/>
      <c r="K21" s="607"/>
      <c r="L21" s="607"/>
      <c r="M21" s="607"/>
      <c r="N21" s="607"/>
      <c r="O21" s="607"/>
      <c r="P21" s="607"/>
      <c r="Q21" s="607"/>
      <c r="R21" s="607"/>
      <c r="S21" s="607"/>
      <c r="T21" s="607"/>
      <c r="U21" s="607"/>
      <c r="V21" s="607"/>
      <c r="W21" s="607"/>
      <c r="X21" s="607"/>
      <c r="Y21" s="607"/>
      <c r="Z21" s="607"/>
      <c r="AA21" s="607"/>
      <c r="AB21" s="607"/>
      <c r="AC21" s="607"/>
      <c r="AD21" s="608"/>
    </row>
    <row r="22" spans="1:30" ht="15" customHeight="1">
      <c r="A22" s="606"/>
      <c r="B22" s="607"/>
      <c r="C22" s="607"/>
      <c r="D22" s="607"/>
      <c r="E22" s="607"/>
      <c r="F22" s="607"/>
      <c r="G22" s="607"/>
      <c r="H22" s="607"/>
      <c r="I22" s="607"/>
      <c r="J22" s="607"/>
      <c r="K22" s="607"/>
      <c r="L22" s="607"/>
      <c r="M22" s="607"/>
      <c r="N22" s="607"/>
      <c r="O22" s="607"/>
      <c r="P22" s="607"/>
      <c r="Q22" s="607"/>
      <c r="R22" s="607"/>
      <c r="S22" s="607"/>
      <c r="T22" s="607"/>
      <c r="U22" s="607"/>
      <c r="V22" s="607"/>
      <c r="W22" s="607"/>
      <c r="X22" s="607"/>
      <c r="Y22" s="607"/>
      <c r="Z22" s="607"/>
      <c r="AA22" s="607"/>
      <c r="AB22" s="607"/>
      <c r="AC22" s="607"/>
      <c r="AD22" s="608"/>
    </row>
    <row r="23" spans="1:30" ht="15" customHeight="1">
      <c r="A23" s="615" t="s">
        <v>740</v>
      </c>
      <c r="B23" s="616"/>
      <c r="C23" s="616"/>
      <c r="D23" s="616"/>
      <c r="E23" s="616"/>
      <c r="F23" s="616"/>
      <c r="G23" s="616"/>
      <c r="H23" s="616"/>
      <c r="I23" s="616"/>
      <c r="J23" s="616"/>
      <c r="K23" s="616"/>
      <c r="L23" s="616"/>
      <c r="M23" s="616"/>
      <c r="N23" s="616"/>
      <c r="O23" s="616"/>
      <c r="P23" s="616"/>
      <c r="Q23" s="616"/>
      <c r="R23" s="616"/>
      <c r="S23" s="616"/>
      <c r="T23" s="616"/>
      <c r="U23" s="616"/>
      <c r="V23" s="616"/>
      <c r="W23" s="616"/>
      <c r="X23" s="616"/>
      <c r="Y23" s="616"/>
      <c r="Z23" s="616"/>
      <c r="AA23" s="616"/>
      <c r="AB23" s="616"/>
      <c r="AC23" s="616"/>
      <c r="AD23" s="617"/>
    </row>
    <row r="24" spans="1:30" ht="15" customHeight="1">
      <c r="A24" s="606"/>
      <c r="B24" s="607"/>
      <c r="C24" s="607"/>
      <c r="D24" s="607"/>
      <c r="E24" s="607"/>
      <c r="F24" s="607"/>
      <c r="G24" s="607"/>
      <c r="H24" s="607"/>
      <c r="I24" s="607"/>
      <c r="J24" s="607"/>
      <c r="K24" s="607"/>
      <c r="L24" s="607"/>
      <c r="M24" s="607"/>
      <c r="N24" s="607"/>
      <c r="O24" s="607"/>
      <c r="P24" s="607"/>
      <c r="Q24" s="607"/>
      <c r="R24" s="607"/>
      <c r="S24" s="607"/>
      <c r="T24" s="607"/>
      <c r="U24" s="607"/>
      <c r="V24" s="607"/>
      <c r="W24" s="607"/>
      <c r="X24" s="607"/>
      <c r="Y24" s="607"/>
      <c r="Z24" s="607"/>
      <c r="AA24" s="607"/>
      <c r="AB24" s="607"/>
      <c r="AC24" s="607"/>
      <c r="AD24" s="608"/>
    </row>
    <row r="25" spans="1:30" ht="15" customHeight="1">
      <c r="A25" s="606"/>
      <c r="B25" s="607"/>
      <c r="C25" s="607"/>
      <c r="D25" s="607"/>
      <c r="E25" s="607"/>
      <c r="F25" s="607"/>
      <c r="G25" s="607"/>
      <c r="H25" s="607"/>
      <c r="I25" s="607"/>
      <c r="J25" s="607"/>
      <c r="K25" s="607"/>
      <c r="L25" s="607"/>
      <c r="M25" s="607"/>
      <c r="N25" s="607"/>
      <c r="O25" s="607"/>
      <c r="P25" s="607"/>
      <c r="Q25" s="607"/>
      <c r="R25" s="607"/>
      <c r="S25" s="607"/>
      <c r="T25" s="607"/>
      <c r="U25" s="607"/>
      <c r="V25" s="607"/>
      <c r="W25" s="607"/>
      <c r="X25" s="607"/>
      <c r="Y25" s="607"/>
      <c r="Z25" s="607"/>
      <c r="AA25" s="607"/>
      <c r="AB25" s="607"/>
      <c r="AC25" s="607"/>
      <c r="AD25" s="608"/>
    </row>
    <row r="26" spans="1:30" ht="15" customHeight="1">
      <c r="A26" s="615" t="s">
        <v>87</v>
      </c>
      <c r="B26" s="616"/>
      <c r="C26" s="616"/>
      <c r="D26" s="616"/>
      <c r="E26" s="616"/>
      <c r="F26" s="616"/>
      <c r="G26" s="616"/>
      <c r="H26" s="616"/>
      <c r="I26" s="616"/>
      <c r="J26" s="616"/>
      <c r="K26" s="616"/>
      <c r="L26" s="616"/>
      <c r="M26" s="616"/>
      <c r="N26" s="616"/>
      <c r="O26" s="616"/>
      <c r="P26" s="616"/>
      <c r="Q26" s="616"/>
      <c r="R26" s="616"/>
      <c r="S26" s="616"/>
      <c r="T26" s="616"/>
      <c r="U26" s="616"/>
      <c r="V26" s="616"/>
      <c r="W26" s="616"/>
      <c r="X26" s="616"/>
      <c r="Y26" s="616"/>
      <c r="Z26" s="616"/>
      <c r="AA26" s="616"/>
      <c r="AB26" s="616"/>
      <c r="AC26" s="616"/>
      <c r="AD26" s="617"/>
    </row>
    <row r="27" spans="1:30" ht="15" customHeight="1">
      <c r="A27" s="606"/>
      <c r="B27" s="607"/>
      <c r="C27" s="607"/>
      <c r="D27" s="607"/>
      <c r="E27" s="607"/>
      <c r="F27" s="607"/>
      <c r="G27" s="607"/>
      <c r="H27" s="607"/>
      <c r="I27" s="607"/>
      <c r="J27" s="607"/>
      <c r="K27" s="607"/>
      <c r="L27" s="607"/>
      <c r="M27" s="607"/>
      <c r="N27" s="607"/>
      <c r="O27" s="607"/>
      <c r="P27" s="607"/>
      <c r="Q27" s="607"/>
      <c r="R27" s="607"/>
      <c r="S27" s="607"/>
      <c r="T27" s="607"/>
      <c r="U27" s="607"/>
      <c r="V27" s="607"/>
      <c r="W27" s="607"/>
      <c r="X27" s="607"/>
      <c r="Y27" s="607"/>
      <c r="Z27" s="607"/>
      <c r="AA27" s="607"/>
      <c r="AB27" s="607"/>
      <c r="AC27" s="607"/>
      <c r="AD27" s="608"/>
    </row>
    <row r="28" spans="1:30" ht="15" customHeight="1">
      <c r="A28" s="606"/>
      <c r="B28" s="607"/>
      <c r="C28" s="607"/>
      <c r="D28" s="607"/>
      <c r="E28" s="607"/>
      <c r="F28" s="607"/>
      <c r="G28" s="607"/>
      <c r="H28" s="607"/>
      <c r="I28" s="607"/>
      <c r="J28" s="607"/>
      <c r="K28" s="607"/>
      <c r="L28" s="607"/>
      <c r="M28" s="607"/>
      <c r="N28" s="607"/>
      <c r="O28" s="607"/>
      <c r="P28" s="607"/>
      <c r="Q28" s="607"/>
      <c r="R28" s="607"/>
      <c r="S28" s="607"/>
      <c r="T28" s="607"/>
      <c r="U28" s="607"/>
      <c r="V28" s="607"/>
      <c r="W28" s="607"/>
      <c r="X28" s="607"/>
      <c r="Y28" s="607"/>
      <c r="Z28" s="607"/>
      <c r="AA28" s="607"/>
      <c r="AB28" s="607"/>
      <c r="AC28" s="607"/>
      <c r="AD28" s="608"/>
    </row>
    <row r="29" spans="1:30" ht="15" customHeight="1">
      <c r="A29" s="339" t="s">
        <v>88</v>
      </c>
      <c r="B29" s="340"/>
      <c r="C29" s="340"/>
      <c r="D29" s="340"/>
      <c r="E29" s="340"/>
      <c r="F29" s="340"/>
      <c r="G29" s="340"/>
      <c r="H29" s="340"/>
      <c r="I29" s="340"/>
      <c r="J29" s="340"/>
      <c r="K29" s="340"/>
      <c r="L29" s="628" t="str">
        <f>IF(nendo3_1="","　　年　  月  　日",nendo3_1)</f>
        <v>　　年　 　 月　  　日</v>
      </c>
      <c r="M29" s="628"/>
      <c r="N29" s="628"/>
      <c r="O29" s="628"/>
      <c r="P29" s="628"/>
      <c r="Q29" s="628"/>
      <c r="R29" s="628"/>
      <c r="S29" s="628"/>
      <c r="T29" s="340" t="s">
        <v>89</v>
      </c>
      <c r="U29" s="340"/>
      <c r="V29" s="340"/>
      <c r="W29" s="340"/>
      <c r="X29" s="340"/>
      <c r="Y29" s="340"/>
      <c r="Z29" s="340"/>
      <c r="AA29" s="340"/>
      <c r="AB29" s="340"/>
      <c r="AC29" s="340"/>
      <c r="AD29" s="341"/>
    </row>
    <row r="30" spans="1:30" ht="15" customHeight="1">
      <c r="A30" s="339"/>
      <c r="B30" s="340"/>
      <c r="C30" s="340"/>
      <c r="D30" s="340"/>
      <c r="E30" s="340"/>
      <c r="F30" s="340"/>
      <c r="G30" s="340"/>
      <c r="H30" s="340"/>
      <c r="I30" s="340"/>
      <c r="J30" s="340"/>
      <c r="K30" s="340"/>
      <c r="L30" s="628" t="str">
        <f>IF(nendo3_2="","　　年　  月  　日",nendo3_2)</f>
        <v>　　年　 　 月　  　日</v>
      </c>
      <c r="M30" s="628"/>
      <c r="N30" s="628"/>
      <c r="O30" s="628"/>
      <c r="P30" s="628"/>
      <c r="Q30" s="628"/>
      <c r="R30" s="628"/>
      <c r="S30" s="628"/>
      <c r="T30" s="340" t="s">
        <v>90</v>
      </c>
      <c r="U30" s="340"/>
      <c r="V30" s="340"/>
      <c r="W30" s="340"/>
      <c r="X30" s="340"/>
      <c r="Y30" s="340"/>
      <c r="Z30" s="340"/>
      <c r="AA30" s="340"/>
      <c r="AB30" s="340"/>
      <c r="AC30" s="340"/>
      <c r="AD30" s="341"/>
    </row>
    <row r="31" spans="1:30" ht="15" customHeight="1">
      <c r="A31" s="606"/>
      <c r="B31" s="607"/>
      <c r="C31" s="607"/>
      <c r="D31" s="607"/>
      <c r="E31" s="607"/>
      <c r="F31" s="607"/>
      <c r="G31" s="607"/>
      <c r="H31" s="607"/>
      <c r="I31" s="607"/>
      <c r="J31" s="607"/>
      <c r="K31" s="607"/>
      <c r="L31" s="607"/>
      <c r="M31" s="607"/>
      <c r="N31" s="607"/>
      <c r="O31" s="607"/>
      <c r="P31" s="607"/>
      <c r="Q31" s="607"/>
      <c r="R31" s="607"/>
      <c r="S31" s="607"/>
      <c r="T31" s="607"/>
      <c r="U31" s="607"/>
      <c r="V31" s="607"/>
      <c r="W31" s="607"/>
      <c r="X31" s="607"/>
      <c r="Y31" s="607"/>
      <c r="Z31" s="607"/>
      <c r="AA31" s="607"/>
      <c r="AB31" s="607"/>
      <c r="AC31" s="607"/>
      <c r="AD31" s="608"/>
    </row>
    <row r="32" spans="1:30" ht="15" customHeight="1">
      <c r="A32" s="606"/>
      <c r="B32" s="607"/>
      <c r="C32" s="607"/>
      <c r="D32" s="607"/>
      <c r="E32" s="607"/>
      <c r="F32" s="607"/>
      <c r="G32" s="607"/>
      <c r="H32" s="607"/>
      <c r="I32" s="607"/>
      <c r="J32" s="607"/>
      <c r="K32" s="607"/>
      <c r="L32" s="607"/>
      <c r="M32" s="607"/>
      <c r="N32" s="607"/>
      <c r="O32" s="607"/>
      <c r="P32" s="607"/>
      <c r="Q32" s="607"/>
      <c r="R32" s="607"/>
      <c r="S32" s="607"/>
      <c r="T32" s="607"/>
      <c r="U32" s="607"/>
      <c r="V32" s="607"/>
      <c r="W32" s="607"/>
      <c r="X32" s="607"/>
      <c r="Y32" s="607"/>
      <c r="Z32" s="607"/>
      <c r="AA32" s="607"/>
      <c r="AB32" s="607"/>
      <c r="AC32" s="607"/>
      <c r="AD32" s="608"/>
    </row>
    <row r="33" spans="1:30" ht="15" customHeight="1">
      <c r="A33" s="1" t="s">
        <v>91</v>
      </c>
      <c r="N33" s="626"/>
      <c r="O33" s="627"/>
      <c r="P33" s="58" t="s">
        <v>92</v>
      </c>
      <c r="AD33" s="2"/>
    </row>
    <row r="34" spans="1:30" ht="15" customHeight="1">
      <c r="A34" s="606"/>
      <c r="B34" s="607"/>
      <c r="C34" s="607"/>
      <c r="D34" s="607"/>
      <c r="E34" s="607"/>
      <c r="F34" s="607"/>
      <c r="G34" s="607"/>
      <c r="H34" s="607"/>
      <c r="I34" s="607"/>
      <c r="J34" s="607"/>
      <c r="K34" s="607"/>
      <c r="L34" s="607"/>
      <c r="M34" s="607"/>
      <c r="N34" s="607"/>
      <c r="O34" s="607"/>
      <c r="P34" s="607"/>
      <c r="Q34" s="607"/>
      <c r="R34" s="607"/>
      <c r="S34" s="607"/>
      <c r="T34" s="607"/>
      <c r="U34" s="607"/>
      <c r="V34" s="607"/>
      <c r="W34" s="607"/>
      <c r="X34" s="607"/>
      <c r="Y34" s="607"/>
      <c r="Z34" s="607"/>
      <c r="AA34" s="607"/>
      <c r="AB34" s="607"/>
      <c r="AC34" s="607"/>
      <c r="AD34" s="608"/>
    </row>
    <row r="35" spans="1:30" ht="15" customHeight="1">
      <c r="A35" s="606"/>
      <c r="B35" s="607"/>
      <c r="C35" s="607"/>
      <c r="D35" s="607"/>
      <c r="E35" s="607"/>
      <c r="F35" s="607"/>
      <c r="G35" s="607"/>
      <c r="H35" s="607"/>
      <c r="I35" s="607"/>
      <c r="J35" s="607"/>
      <c r="K35" s="607"/>
      <c r="L35" s="607"/>
      <c r="M35" s="607"/>
      <c r="N35" s="607"/>
      <c r="O35" s="607"/>
      <c r="P35" s="607"/>
      <c r="Q35" s="607"/>
      <c r="R35" s="607"/>
      <c r="S35" s="607"/>
      <c r="T35" s="607"/>
      <c r="U35" s="607"/>
      <c r="V35" s="607"/>
      <c r="W35" s="607"/>
      <c r="X35" s="607"/>
      <c r="Y35" s="607"/>
      <c r="Z35" s="607"/>
      <c r="AA35" s="607"/>
      <c r="AB35" s="607"/>
      <c r="AC35" s="607"/>
      <c r="AD35" s="608"/>
    </row>
    <row r="36" spans="1:30" ht="15" customHeight="1">
      <c r="A36" s="606" t="s">
        <v>93</v>
      </c>
      <c r="B36" s="607"/>
      <c r="C36" s="607"/>
      <c r="D36" s="607"/>
      <c r="E36" s="607"/>
      <c r="F36" s="607"/>
      <c r="G36" s="607"/>
      <c r="H36" s="607"/>
      <c r="I36" s="607"/>
      <c r="J36" s="607"/>
      <c r="K36" s="607"/>
      <c r="L36" s="607"/>
      <c r="M36" s="607"/>
      <c r="N36" s="607"/>
      <c r="O36" s="607"/>
      <c r="P36" s="607"/>
      <c r="Q36" s="607"/>
      <c r="R36" s="607"/>
      <c r="S36" s="607"/>
      <c r="T36" s="607"/>
      <c r="U36" s="607"/>
      <c r="V36" s="607"/>
      <c r="W36" s="607"/>
      <c r="X36" s="607"/>
      <c r="Y36" s="607"/>
      <c r="Z36" s="607"/>
      <c r="AA36" s="607"/>
      <c r="AB36" s="607"/>
      <c r="AC36" s="607"/>
      <c r="AD36" s="608"/>
    </row>
    <row r="37" spans="1:30" ht="30" customHeight="1">
      <c r="A37" s="1"/>
      <c r="C37" s="629" t="s">
        <v>94</v>
      </c>
      <c r="D37" s="629"/>
      <c r="E37" s="629"/>
      <c r="F37" s="629"/>
      <c r="G37" s="629"/>
      <c r="H37" s="630" t="s">
        <v>95</v>
      </c>
      <c r="I37" s="631"/>
      <c r="J37" s="631"/>
      <c r="K37" s="631"/>
      <c r="L37" s="632"/>
      <c r="M37" s="629" t="s">
        <v>96</v>
      </c>
      <c r="N37" s="629"/>
      <c r="O37" s="629"/>
      <c r="P37" s="629"/>
      <c r="Q37" s="629"/>
      <c r="R37" s="629"/>
      <c r="S37" s="630" t="s">
        <v>97</v>
      </c>
      <c r="T37" s="631"/>
      <c r="U37" s="631"/>
      <c r="V37" s="631"/>
      <c r="W37" s="632"/>
      <c r="X37" s="629" t="s">
        <v>98</v>
      </c>
      <c r="Y37" s="629"/>
      <c r="Z37" s="629"/>
      <c r="AA37" s="629"/>
      <c r="AB37" s="629"/>
      <c r="AD37" s="2"/>
    </row>
    <row r="38" spans="1:30" ht="30" customHeight="1">
      <c r="A38" s="1"/>
      <c r="C38" s="633"/>
      <c r="D38" s="634"/>
      <c r="E38" s="634"/>
      <c r="F38" s="634"/>
      <c r="G38" s="635"/>
      <c r="H38" s="633"/>
      <c r="I38" s="634"/>
      <c r="J38" s="634"/>
      <c r="K38" s="634"/>
      <c r="L38" s="635"/>
      <c r="M38" s="633"/>
      <c r="N38" s="634"/>
      <c r="O38" s="634"/>
      <c r="P38" s="634"/>
      <c r="Q38" s="634"/>
      <c r="R38" s="635"/>
      <c r="S38" s="633"/>
      <c r="T38" s="634"/>
      <c r="U38" s="634"/>
      <c r="V38" s="634"/>
      <c r="W38" s="635"/>
      <c r="X38" s="633"/>
      <c r="Y38" s="634"/>
      <c r="Z38" s="634"/>
      <c r="AA38" s="634"/>
      <c r="AB38" s="635"/>
      <c r="AD38" s="2"/>
    </row>
    <row r="39" spans="1:30" ht="30" customHeight="1">
      <c r="A39" s="1"/>
      <c r="C39" s="636"/>
      <c r="D39" s="636"/>
      <c r="E39" s="636"/>
      <c r="F39" s="636"/>
      <c r="G39" s="636"/>
      <c r="H39" s="633"/>
      <c r="I39" s="634"/>
      <c r="J39" s="634"/>
      <c r="K39" s="634"/>
      <c r="L39" s="635"/>
      <c r="M39" s="636"/>
      <c r="N39" s="636"/>
      <c r="O39" s="636"/>
      <c r="P39" s="636"/>
      <c r="Q39" s="636"/>
      <c r="R39" s="636"/>
      <c r="S39" s="633"/>
      <c r="T39" s="634"/>
      <c r="U39" s="634"/>
      <c r="V39" s="634"/>
      <c r="W39" s="635"/>
      <c r="X39" s="636"/>
      <c r="Y39" s="636"/>
      <c r="Z39" s="636"/>
      <c r="AA39" s="636"/>
      <c r="AB39" s="636"/>
      <c r="AD39" s="2"/>
    </row>
    <row r="40" spans="1:30" ht="30" customHeight="1">
      <c r="A40" s="1"/>
      <c r="C40" s="636"/>
      <c r="D40" s="636"/>
      <c r="E40" s="636"/>
      <c r="F40" s="636"/>
      <c r="G40" s="636"/>
      <c r="H40" s="633"/>
      <c r="I40" s="634"/>
      <c r="J40" s="634"/>
      <c r="K40" s="634"/>
      <c r="L40" s="635"/>
      <c r="M40" s="636"/>
      <c r="N40" s="636"/>
      <c r="O40" s="636"/>
      <c r="P40" s="636"/>
      <c r="Q40" s="636"/>
      <c r="R40" s="636"/>
      <c r="S40" s="633"/>
      <c r="T40" s="634"/>
      <c r="U40" s="634"/>
      <c r="V40" s="634"/>
      <c r="W40" s="635"/>
      <c r="X40" s="633"/>
      <c r="Y40" s="634"/>
      <c r="Z40" s="634"/>
      <c r="AA40" s="634"/>
      <c r="AB40" s="635"/>
      <c r="AD40" s="2"/>
    </row>
    <row r="41" spans="1:30" ht="30" customHeight="1">
      <c r="A41" s="1"/>
      <c r="C41" s="636"/>
      <c r="D41" s="636"/>
      <c r="E41" s="636"/>
      <c r="F41" s="636"/>
      <c r="G41" s="636"/>
      <c r="H41" s="633"/>
      <c r="I41" s="634"/>
      <c r="J41" s="634"/>
      <c r="K41" s="634"/>
      <c r="L41" s="635"/>
      <c r="M41" s="636"/>
      <c r="N41" s="636"/>
      <c r="O41" s="636"/>
      <c r="P41" s="636"/>
      <c r="Q41" s="636"/>
      <c r="R41" s="636"/>
      <c r="S41" s="633"/>
      <c r="T41" s="634"/>
      <c r="U41" s="634"/>
      <c r="V41" s="634"/>
      <c r="W41" s="635"/>
      <c r="X41" s="633"/>
      <c r="Y41" s="634"/>
      <c r="Z41" s="634"/>
      <c r="AA41" s="634"/>
      <c r="AB41" s="635"/>
      <c r="AD41" s="2"/>
    </row>
    <row r="42" spans="1:30" ht="30" customHeight="1">
      <c r="A42" s="1"/>
      <c r="C42" s="636"/>
      <c r="D42" s="636"/>
      <c r="E42" s="636"/>
      <c r="F42" s="636"/>
      <c r="G42" s="636"/>
      <c r="H42" s="633"/>
      <c r="I42" s="634"/>
      <c r="J42" s="634"/>
      <c r="K42" s="634"/>
      <c r="L42" s="635"/>
      <c r="M42" s="636"/>
      <c r="N42" s="636"/>
      <c r="O42" s="636"/>
      <c r="P42" s="636"/>
      <c r="Q42" s="636"/>
      <c r="R42" s="636"/>
      <c r="S42" s="633"/>
      <c r="T42" s="634"/>
      <c r="U42" s="634"/>
      <c r="V42" s="634"/>
      <c r="W42" s="635"/>
      <c r="X42" s="636"/>
      <c r="Y42" s="636"/>
      <c r="Z42" s="636"/>
      <c r="AA42" s="636"/>
      <c r="AB42" s="636"/>
      <c r="AD42" s="2"/>
    </row>
    <row r="43" spans="1:30" ht="30" customHeight="1">
      <c r="A43" s="1"/>
      <c r="C43" s="636"/>
      <c r="D43" s="636"/>
      <c r="E43" s="636"/>
      <c r="F43" s="636"/>
      <c r="G43" s="636"/>
      <c r="H43" s="633"/>
      <c r="I43" s="634"/>
      <c r="J43" s="634"/>
      <c r="K43" s="634"/>
      <c r="L43" s="635"/>
      <c r="M43" s="636"/>
      <c r="N43" s="636"/>
      <c r="O43" s="636"/>
      <c r="P43" s="636"/>
      <c r="Q43" s="636"/>
      <c r="R43" s="636"/>
      <c r="S43" s="633"/>
      <c r="T43" s="634"/>
      <c r="U43" s="634"/>
      <c r="V43" s="634"/>
      <c r="W43" s="635"/>
      <c r="X43" s="636"/>
      <c r="Y43" s="636"/>
      <c r="Z43" s="636"/>
      <c r="AA43" s="636"/>
      <c r="AB43" s="636"/>
      <c r="AD43" s="2"/>
    </row>
    <row r="44" spans="1:30" ht="15" customHeight="1">
      <c r="A44" s="606"/>
      <c r="B44" s="607"/>
      <c r="C44" s="607"/>
      <c r="D44" s="607"/>
      <c r="E44" s="607"/>
      <c r="F44" s="607"/>
      <c r="G44" s="607"/>
      <c r="H44" s="607"/>
      <c r="I44" s="607"/>
      <c r="J44" s="607"/>
      <c r="K44" s="607"/>
      <c r="L44" s="607"/>
      <c r="M44" s="607"/>
      <c r="N44" s="607"/>
      <c r="O44" s="607"/>
      <c r="P44" s="607"/>
      <c r="Q44" s="607"/>
      <c r="R44" s="607"/>
      <c r="S44" s="607"/>
      <c r="T44" s="607"/>
      <c r="U44" s="607"/>
      <c r="V44" s="607"/>
      <c r="W44" s="607"/>
      <c r="X44" s="607"/>
      <c r="Y44" s="607"/>
      <c r="Z44" s="607"/>
      <c r="AA44" s="607"/>
      <c r="AB44" s="607"/>
      <c r="AC44" s="607"/>
      <c r="AD44" s="608"/>
    </row>
    <row r="45" spans="1:30" ht="15" customHeight="1">
      <c r="A45" s="606" t="s">
        <v>99</v>
      </c>
      <c r="B45" s="607"/>
      <c r="C45" s="607"/>
      <c r="D45" s="607"/>
      <c r="E45" s="607"/>
      <c r="F45" s="607"/>
      <c r="G45" s="607"/>
      <c r="H45" s="607"/>
      <c r="I45" s="607"/>
      <c r="J45" s="607"/>
      <c r="K45" s="607"/>
      <c r="L45" s="607"/>
      <c r="M45" s="607"/>
      <c r="N45" s="607"/>
      <c r="O45" s="607"/>
      <c r="P45" s="607"/>
      <c r="Q45" s="607"/>
      <c r="R45" s="607"/>
      <c r="S45" s="607"/>
      <c r="T45" s="607"/>
      <c r="U45" s="607"/>
      <c r="V45" s="607"/>
      <c r="W45" s="607"/>
      <c r="X45" s="607"/>
      <c r="Y45" s="607"/>
      <c r="Z45" s="607"/>
      <c r="AA45" s="607"/>
      <c r="AB45" s="607"/>
      <c r="AC45" s="607"/>
      <c r="AD45" s="608"/>
    </row>
    <row r="46" spans="1:30" ht="15.75" customHeight="1">
      <c r="A46" s="606" t="s">
        <v>100</v>
      </c>
      <c r="B46" s="607"/>
      <c r="C46" s="607"/>
      <c r="D46" s="607"/>
      <c r="E46" s="607"/>
      <c r="F46" s="607"/>
      <c r="G46" s="607"/>
      <c r="H46" s="607"/>
      <c r="I46" s="607"/>
      <c r="J46" s="607"/>
      <c r="K46" s="607"/>
      <c r="L46" s="607"/>
      <c r="M46" s="607"/>
      <c r="N46" s="607"/>
      <c r="O46" s="607"/>
      <c r="P46" s="607"/>
      <c r="Q46" s="607"/>
      <c r="R46" s="607"/>
      <c r="S46" s="607"/>
      <c r="T46" s="607"/>
      <c r="U46" s="607"/>
      <c r="V46" s="607"/>
      <c r="W46" s="607"/>
      <c r="X46" s="607"/>
      <c r="Y46" s="607"/>
      <c r="Z46" s="607"/>
      <c r="AA46" s="607"/>
      <c r="AB46" s="607"/>
      <c r="AC46" s="607"/>
      <c r="AD46" s="608"/>
    </row>
    <row r="47" spans="1:30" ht="15.75" customHeight="1">
      <c r="A47" s="606" t="s">
        <v>101</v>
      </c>
      <c r="B47" s="607"/>
      <c r="C47" s="607"/>
      <c r="D47" s="607"/>
      <c r="E47" s="607"/>
      <c r="F47" s="607"/>
      <c r="G47" s="607"/>
      <c r="H47" s="607"/>
      <c r="I47" s="607"/>
      <c r="J47" s="607"/>
      <c r="K47" s="607"/>
      <c r="L47" s="607"/>
      <c r="M47" s="607"/>
      <c r="N47" s="607"/>
      <c r="O47" s="607"/>
      <c r="P47" s="607"/>
      <c r="Q47" s="607"/>
      <c r="R47" s="607"/>
      <c r="S47" s="607"/>
      <c r="T47" s="607"/>
      <c r="U47" s="607"/>
      <c r="V47" s="607"/>
      <c r="W47" s="607"/>
      <c r="X47" s="607"/>
      <c r="Y47" s="607"/>
      <c r="Z47" s="607"/>
      <c r="AA47" s="607"/>
      <c r="AB47" s="607"/>
      <c r="AC47" s="607"/>
      <c r="AD47" s="608"/>
    </row>
    <row r="48" spans="1:30" ht="75" customHeight="1">
      <c r="A48" s="339"/>
      <c r="B48" s="340"/>
      <c r="C48" s="637" t="s">
        <v>102</v>
      </c>
      <c r="D48" s="637"/>
      <c r="E48" s="637"/>
      <c r="F48" s="637"/>
      <c r="G48" s="637"/>
      <c r="H48" s="637"/>
      <c r="I48" s="637"/>
      <c r="J48" s="637" t="s">
        <v>103</v>
      </c>
      <c r="K48" s="637"/>
      <c r="L48" s="637"/>
      <c r="M48" s="637"/>
      <c r="N48" s="637"/>
      <c r="O48" s="637"/>
      <c r="P48" s="637"/>
      <c r="Q48" s="637" t="s">
        <v>104</v>
      </c>
      <c r="R48" s="629"/>
      <c r="S48" s="629"/>
      <c r="T48" s="629"/>
      <c r="U48" s="629"/>
      <c r="V48" s="629"/>
      <c r="W48" s="637" t="s">
        <v>105</v>
      </c>
      <c r="X48" s="629"/>
      <c r="Y48" s="629"/>
      <c r="Z48" s="629"/>
      <c r="AA48" s="629"/>
      <c r="AB48" s="629"/>
      <c r="AC48" s="340"/>
      <c r="AD48" s="341"/>
    </row>
    <row r="49" spans="1:31" ht="22.5" customHeight="1">
      <c r="A49" s="339"/>
      <c r="B49" s="340"/>
      <c r="C49" s="629" t="str">
        <f>IF(別添２!$I$28=0,"",別添２!$I$28)</f>
        <v/>
      </c>
      <c r="D49" s="629"/>
      <c r="E49" s="629"/>
      <c r="F49" s="629"/>
      <c r="G49" s="629"/>
      <c r="H49" s="629"/>
      <c r="I49" s="629"/>
      <c r="J49" s="629" t="str">
        <f>IF(別添２!$I$28=0,"",別添２!$I$28-別添２!$I$29)</f>
        <v/>
      </c>
      <c r="K49" s="629"/>
      <c r="L49" s="629"/>
      <c r="M49" s="629"/>
      <c r="N49" s="629"/>
      <c r="O49" s="629"/>
      <c r="P49" s="629"/>
      <c r="Q49" s="639" t="str">
        <f>IF(別添２!$I$28=0,"",別添２!$I$30)</f>
        <v/>
      </c>
      <c r="R49" s="639"/>
      <c r="S49" s="639"/>
      <c r="T49" s="639"/>
      <c r="U49" s="639"/>
      <c r="V49" s="639"/>
      <c r="W49" s="629" t="str">
        <f>IF(別添２!$I$28=0,"○","")</f>
        <v>○</v>
      </c>
      <c r="X49" s="629"/>
      <c r="Y49" s="629"/>
      <c r="Z49" s="629"/>
      <c r="AA49" s="629"/>
      <c r="AB49" s="629"/>
      <c r="AC49" s="340"/>
      <c r="AD49" s="341"/>
      <c r="AE49" s="442" t="str">
        <f>IF(W49&lt;&gt;"","",IF(Q49&gt;=0.2,"【注意】離職率20%以上の場合は認定基準を満たしません。",""))</f>
        <v/>
      </c>
    </row>
    <row r="50" spans="1:31" ht="13.5" customHeight="1">
      <c r="A50" s="606" t="s">
        <v>106</v>
      </c>
      <c r="B50" s="607"/>
      <c r="C50" s="607"/>
      <c r="D50" s="607"/>
      <c r="E50" s="607"/>
      <c r="F50" s="607"/>
      <c r="G50" s="607"/>
      <c r="H50" s="607"/>
      <c r="I50" s="607"/>
      <c r="J50" s="607"/>
      <c r="K50" s="607"/>
      <c r="L50" s="607"/>
      <c r="M50" s="607"/>
      <c r="N50" s="607"/>
      <c r="O50" s="607"/>
      <c r="P50" s="607"/>
      <c r="Q50" s="607"/>
      <c r="R50" s="607"/>
      <c r="S50" s="607"/>
      <c r="T50" s="607"/>
      <c r="U50" s="607"/>
      <c r="V50" s="607"/>
      <c r="W50" s="607"/>
      <c r="X50" s="607"/>
      <c r="Y50" s="607"/>
      <c r="Z50" s="607"/>
      <c r="AA50" s="607"/>
      <c r="AB50" s="607"/>
      <c r="AC50" s="607"/>
      <c r="AD50" s="608"/>
    </row>
    <row r="51" spans="1:31" ht="13.5" customHeight="1">
      <c r="A51" s="606"/>
      <c r="B51" s="607"/>
      <c r="C51" s="607"/>
      <c r="D51" s="607"/>
      <c r="E51" s="607"/>
      <c r="F51" s="607"/>
      <c r="G51" s="607"/>
      <c r="H51" s="607"/>
      <c r="I51" s="607"/>
      <c r="J51" s="607"/>
      <c r="K51" s="607"/>
      <c r="L51" s="607"/>
      <c r="M51" s="607"/>
      <c r="N51" s="607"/>
      <c r="O51" s="607"/>
      <c r="P51" s="607"/>
      <c r="Q51" s="607"/>
      <c r="R51" s="607"/>
      <c r="S51" s="607"/>
      <c r="T51" s="607"/>
      <c r="U51" s="607"/>
      <c r="V51" s="607"/>
      <c r="W51" s="607"/>
      <c r="X51" s="607"/>
      <c r="Y51" s="607"/>
      <c r="Z51" s="607"/>
      <c r="AA51" s="607"/>
      <c r="AB51" s="607"/>
      <c r="AC51" s="607"/>
      <c r="AD51" s="608"/>
    </row>
    <row r="52" spans="1:31" ht="15.75" customHeight="1">
      <c r="A52" s="606" t="s">
        <v>107</v>
      </c>
      <c r="B52" s="607"/>
      <c r="C52" s="607"/>
      <c r="D52" s="607"/>
      <c r="E52" s="607"/>
      <c r="F52" s="607"/>
      <c r="G52" s="607"/>
      <c r="H52" s="607"/>
      <c r="I52" s="607"/>
      <c r="J52" s="607"/>
      <c r="K52" s="607"/>
      <c r="L52" s="607"/>
      <c r="M52" s="607"/>
      <c r="N52" s="607"/>
      <c r="O52" s="607"/>
      <c r="P52" s="607"/>
      <c r="Q52" s="607"/>
      <c r="R52" s="607"/>
      <c r="S52" s="607"/>
      <c r="T52" s="607"/>
      <c r="U52" s="607"/>
      <c r="V52" s="607"/>
      <c r="W52" s="607"/>
      <c r="X52" s="607"/>
      <c r="Y52" s="607"/>
      <c r="Z52" s="607"/>
      <c r="AA52" s="607"/>
      <c r="AB52" s="607"/>
      <c r="AC52" s="607"/>
      <c r="AD52" s="608"/>
    </row>
    <row r="53" spans="1:31" ht="15.75" customHeight="1">
      <c r="A53" s="606" t="s">
        <v>108</v>
      </c>
      <c r="B53" s="607"/>
      <c r="C53" s="607"/>
      <c r="D53" s="607"/>
      <c r="E53" s="607"/>
      <c r="F53" s="607"/>
      <c r="G53" s="607"/>
      <c r="H53" s="607"/>
      <c r="I53" s="607"/>
      <c r="J53" s="607"/>
      <c r="K53" s="607"/>
      <c r="L53" s="607"/>
      <c r="M53" s="607"/>
      <c r="N53" s="607"/>
      <c r="O53" s="607"/>
      <c r="P53" s="607"/>
      <c r="Q53" s="607"/>
      <c r="R53" s="607"/>
      <c r="S53" s="607"/>
      <c r="T53" s="607"/>
      <c r="U53" s="607"/>
      <c r="V53" s="607"/>
      <c r="W53" s="607"/>
      <c r="X53" s="607"/>
      <c r="Y53" s="607"/>
      <c r="Z53" s="607"/>
      <c r="AA53" s="607"/>
      <c r="AB53" s="607"/>
      <c r="AC53" s="607"/>
      <c r="AD53" s="608"/>
    </row>
    <row r="54" spans="1:31" ht="15.75" customHeight="1">
      <c r="A54" s="606" t="s">
        <v>109</v>
      </c>
      <c r="B54" s="607"/>
      <c r="C54" s="607"/>
      <c r="D54" s="607"/>
      <c r="E54" s="607"/>
      <c r="F54" s="607"/>
      <c r="G54" s="607"/>
      <c r="H54" s="607"/>
      <c r="I54" s="607"/>
      <c r="J54" s="607"/>
      <c r="K54" s="607"/>
      <c r="L54" s="607"/>
      <c r="M54" s="607"/>
      <c r="N54" s="607"/>
      <c r="O54" s="607"/>
      <c r="P54" s="607"/>
      <c r="Q54" s="607"/>
      <c r="R54" s="607"/>
      <c r="S54" s="607"/>
      <c r="T54" s="607"/>
      <c r="U54" s="607"/>
      <c r="V54" s="607"/>
      <c r="W54" s="607"/>
      <c r="X54" s="607"/>
      <c r="Y54" s="607"/>
      <c r="Z54" s="607"/>
      <c r="AA54" s="607"/>
      <c r="AB54" s="607"/>
      <c r="AC54" s="607"/>
      <c r="AD54" s="608"/>
    </row>
    <row r="55" spans="1:31" ht="25.5" customHeight="1">
      <c r="A55" s="638" t="s">
        <v>110</v>
      </c>
      <c r="B55" s="607"/>
      <c r="C55" s="607"/>
      <c r="D55" s="607"/>
      <c r="E55" s="607"/>
      <c r="F55" s="607"/>
      <c r="G55" s="607"/>
      <c r="H55" s="607"/>
      <c r="I55" s="607"/>
      <c r="J55" s="607"/>
      <c r="K55" s="607"/>
      <c r="L55" s="607"/>
      <c r="M55" s="607"/>
      <c r="N55" s="607"/>
      <c r="O55" s="607"/>
      <c r="P55" s="607"/>
      <c r="Q55" s="607"/>
      <c r="R55" s="607"/>
      <c r="S55" s="607"/>
      <c r="T55" s="607"/>
      <c r="U55" s="607"/>
      <c r="V55" s="607"/>
      <c r="W55" s="607"/>
      <c r="X55" s="607"/>
      <c r="Y55" s="607"/>
      <c r="Z55" s="607"/>
      <c r="AA55" s="607"/>
      <c r="AB55" s="607"/>
      <c r="AC55" s="607"/>
      <c r="AD55" s="608"/>
    </row>
    <row r="56" spans="1:31" ht="7.5" customHeight="1">
      <c r="A56" s="343"/>
      <c r="B56" s="340"/>
      <c r="C56" s="340"/>
      <c r="D56" s="340"/>
      <c r="E56" s="340"/>
      <c r="F56" s="340"/>
      <c r="G56" s="340"/>
      <c r="H56" s="340"/>
      <c r="I56" s="340"/>
      <c r="J56" s="340"/>
      <c r="K56" s="340"/>
      <c r="L56" s="340"/>
      <c r="M56" s="340"/>
      <c r="N56" s="340"/>
      <c r="O56" s="340"/>
      <c r="P56" s="340"/>
      <c r="Q56" s="340"/>
      <c r="R56" s="340"/>
      <c r="S56" s="340"/>
      <c r="T56" s="340"/>
      <c r="U56" s="340"/>
      <c r="V56" s="340"/>
      <c r="W56" s="340"/>
      <c r="X56" s="340"/>
      <c r="Y56" s="340"/>
      <c r="Z56" s="340"/>
      <c r="AA56" s="340"/>
      <c r="AB56" s="340"/>
      <c r="AC56" s="340"/>
      <c r="AD56" s="341"/>
    </row>
    <row r="57" spans="1:31" ht="30" customHeight="1">
      <c r="A57" s="339"/>
      <c r="B57" s="340"/>
      <c r="C57" s="629" t="s">
        <v>111</v>
      </c>
      <c r="D57" s="629"/>
      <c r="E57" s="629"/>
      <c r="F57" s="629"/>
      <c r="G57" s="629"/>
      <c r="H57" s="629"/>
      <c r="I57" s="629"/>
      <c r="J57" s="629"/>
      <c r="K57" s="629"/>
      <c r="L57" s="629"/>
      <c r="M57" s="629"/>
      <c r="N57" s="629"/>
      <c r="O57" s="629"/>
      <c r="P57" s="637" t="s">
        <v>741</v>
      </c>
      <c r="Q57" s="629"/>
      <c r="R57" s="629"/>
      <c r="S57" s="629"/>
      <c r="T57" s="629"/>
      <c r="U57" s="629"/>
      <c r="V57" s="629"/>
      <c r="W57" s="629"/>
      <c r="X57" s="629"/>
      <c r="Y57" s="629"/>
      <c r="Z57" s="629"/>
      <c r="AA57" s="629"/>
      <c r="AB57" s="629"/>
      <c r="AC57" s="340"/>
      <c r="AD57" s="341"/>
    </row>
    <row r="58" spans="1:31" ht="22.5" customHeight="1">
      <c r="A58" s="339"/>
      <c r="B58" s="340"/>
      <c r="C58" s="642"/>
      <c r="D58" s="642"/>
      <c r="E58" s="642"/>
      <c r="F58" s="642"/>
      <c r="G58" s="642"/>
      <c r="H58" s="642"/>
      <c r="I58" s="642"/>
      <c r="J58" s="642"/>
      <c r="K58" s="642"/>
      <c r="L58" s="642"/>
      <c r="M58" s="642"/>
      <c r="N58" s="642"/>
      <c r="O58" s="642"/>
      <c r="P58" s="642"/>
      <c r="Q58" s="642"/>
      <c r="R58" s="642"/>
      <c r="S58" s="642"/>
      <c r="T58" s="642"/>
      <c r="U58" s="642"/>
      <c r="V58" s="642"/>
      <c r="W58" s="642"/>
      <c r="X58" s="642"/>
      <c r="Y58" s="642"/>
      <c r="Z58" s="642"/>
      <c r="AA58" s="642"/>
      <c r="AB58" s="642"/>
      <c r="AC58" s="340"/>
      <c r="AD58" s="341"/>
    </row>
    <row r="59" spans="1:31" ht="13.5" customHeight="1">
      <c r="A59" s="606"/>
      <c r="B59" s="607"/>
      <c r="C59" s="607"/>
      <c r="D59" s="607"/>
      <c r="E59" s="607"/>
      <c r="F59" s="607"/>
      <c r="G59" s="607"/>
      <c r="H59" s="607"/>
      <c r="I59" s="607"/>
      <c r="J59" s="607"/>
      <c r="K59" s="607"/>
      <c r="L59" s="607"/>
      <c r="M59" s="607"/>
      <c r="N59" s="607"/>
      <c r="O59" s="607"/>
      <c r="P59" s="607"/>
      <c r="Q59" s="607"/>
      <c r="R59" s="607"/>
      <c r="S59" s="607"/>
      <c r="T59" s="607"/>
      <c r="U59" s="607"/>
      <c r="V59" s="607"/>
      <c r="W59" s="607"/>
      <c r="X59" s="607"/>
      <c r="Y59" s="607"/>
      <c r="Z59" s="607"/>
      <c r="AA59" s="607"/>
      <c r="AB59" s="607"/>
      <c r="AC59" s="607"/>
      <c r="AD59" s="608"/>
    </row>
    <row r="60" spans="1:31" ht="18.75" customHeight="1">
      <c r="A60" s="638" t="s">
        <v>112</v>
      </c>
      <c r="B60" s="607"/>
      <c r="C60" s="607"/>
      <c r="D60" s="607"/>
      <c r="E60" s="607"/>
      <c r="F60" s="607"/>
      <c r="G60" s="607"/>
      <c r="H60" s="607"/>
      <c r="I60" s="607"/>
      <c r="J60" s="607"/>
      <c r="K60" s="607"/>
      <c r="L60" s="607"/>
      <c r="M60" s="607"/>
      <c r="N60" s="607"/>
      <c r="O60" s="607"/>
      <c r="P60" s="607"/>
      <c r="Q60" s="607"/>
      <c r="R60" s="607"/>
      <c r="S60" s="607"/>
      <c r="T60" s="607"/>
      <c r="U60" s="607"/>
      <c r="V60" s="607"/>
      <c r="W60" s="607"/>
      <c r="X60" s="607"/>
      <c r="Y60" s="607"/>
      <c r="Z60" s="607"/>
      <c r="AA60" s="607"/>
      <c r="AB60" s="607"/>
      <c r="AC60" s="607"/>
      <c r="AD60" s="608"/>
    </row>
    <row r="61" spans="1:31" ht="18.75" customHeight="1">
      <c r="A61" s="606" t="s">
        <v>113</v>
      </c>
      <c r="B61" s="607"/>
      <c r="C61" s="607"/>
      <c r="D61" s="607"/>
      <c r="E61" s="607"/>
      <c r="F61" s="607"/>
      <c r="G61" s="607"/>
      <c r="H61" s="607"/>
      <c r="I61" s="607"/>
      <c r="J61" s="607"/>
      <c r="K61" s="607"/>
      <c r="L61" s="607"/>
      <c r="M61" s="607"/>
      <c r="N61" s="607"/>
      <c r="O61" s="607"/>
      <c r="P61" s="607"/>
      <c r="Q61" s="607"/>
      <c r="R61" s="607"/>
      <c r="S61" s="607"/>
      <c r="T61" s="607"/>
      <c r="U61" s="607"/>
      <c r="V61" s="607"/>
      <c r="W61" s="607"/>
      <c r="X61" s="607"/>
      <c r="Y61" s="607"/>
      <c r="Z61" s="607"/>
      <c r="AA61" s="607"/>
      <c r="AB61" s="607"/>
      <c r="AC61" s="607"/>
      <c r="AD61" s="608"/>
    </row>
    <row r="62" spans="1:31" ht="4.5" customHeight="1">
      <c r="A62" s="606"/>
      <c r="B62" s="607"/>
      <c r="C62" s="607"/>
      <c r="D62" s="607"/>
      <c r="E62" s="607"/>
      <c r="F62" s="607"/>
      <c r="G62" s="607"/>
      <c r="H62" s="607"/>
      <c r="I62" s="607"/>
      <c r="J62" s="607"/>
      <c r="K62" s="607"/>
      <c r="L62" s="607"/>
      <c r="M62" s="607"/>
      <c r="N62" s="607"/>
      <c r="O62" s="607"/>
      <c r="P62" s="607"/>
      <c r="Q62" s="607"/>
      <c r="R62" s="607"/>
      <c r="S62" s="607"/>
      <c r="T62" s="607"/>
      <c r="U62" s="607"/>
      <c r="V62" s="607"/>
      <c r="W62" s="607"/>
      <c r="X62" s="607"/>
      <c r="Y62" s="607"/>
      <c r="Z62" s="607"/>
      <c r="AA62" s="607"/>
      <c r="AB62" s="607"/>
      <c r="AC62" s="607"/>
      <c r="AD62" s="608"/>
    </row>
    <row r="63" spans="1:31" ht="30" customHeight="1">
      <c r="A63" s="339"/>
      <c r="B63" s="340"/>
      <c r="C63" s="629" t="s">
        <v>114</v>
      </c>
      <c r="D63" s="629"/>
      <c r="E63" s="629"/>
      <c r="F63" s="629"/>
      <c r="G63" s="629"/>
      <c r="H63" s="629"/>
      <c r="I63" s="629"/>
      <c r="J63" s="629"/>
      <c r="K63" s="629"/>
      <c r="L63" s="629"/>
      <c r="M63" s="629"/>
      <c r="N63" s="629"/>
      <c r="O63" s="629"/>
      <c r="P63" s="637" t="s">
        <v>115</v>
      </c>
      <c r="Q63" s="629"/>
      <c r="R63" s="629"/>
      <c r="S63" s="629"/>
      <c r="T63" s="629"/>
      <c r="U63" s="629"/>
      <c r="V63" s="629"/>
      <c r="W63" s="629"/>
      <c r="X63" s="629"/>
      <c r="Y63" s="629"/>
      <c r="Z63" s="629"/>
      <c r="AA63" s="629"/>
      <c r="AB63" s="629"/>
      <c r="AC63" s="340"/>
      <c r="AD63" s="341"/>
    </row>
    <row r="64" spans="1:31" ht="22.5" customHeight="1">
      <c r="A64" s="339"/>
      <c r="B64" s="340"/>
      <c r="C64" s="640" t="str">
        <f>syoteigai_ave</f>
        <v>-</v>
      </c>
      <c r="D64" s="640"/>
      <c r="E64" s="640"/>
      <c r="F64" s="640"/>
      <c r="G64" s="640"/>
      <c r="H64" s="640"/>
      <c r="I64" s="640"/>
      <c r="J64" s="640"/>
      <c r="K64" s="640"/>
      <c r="L64" s="640"/>
      <c r="M64" s="640"/>
      <c r="N64" s="640"/>
      <c r="O64" s="640"/>
      <c r="P64" s="641">
        <f>syoteigai_60</f>
        <v>0</v>
      </c>
      <c r="Q64" s="641"/>
      <c r="R64" s="641"/>
      <c r="S64" s="641"/>
      <c r="T64" s="641"/>
      <c r="U64" s="641"/>
      <c r="V64" s="641"/>
      <c r="W64" s="641"/>
      <c r="X64" s="641"/>
      <c r="Y64" s="641"/>
      <c r="Z64" s="641"/>
      <c r="AA64" s="641"/>
      <c r="AB64" s="641"/>
      <c r="AC64" s="340"/>
      <c r="AD64" s="341"/>
      <c r="AE64" s="442" t="str">
        <f>IF(C64="-","",IF(P64&gt;=1,"【要注意】60時間以上の労働者が1人以上いる場合は認定基準を満たしません。",IF(C64&gt;20,"【注意】月平均20時間を越える場合は認定基準を満たしません。","")))</f>
        <v/>
      </c>
    </row>
    <row r="65" spans="1:57" ht="13.5" customHeight="1">
      <c r="A65" s="606"/>
      <c r="B65" s="607"/>
      <c r="C65" s="607"/>
      <c r="D65" s="607"/>
      <c r="E65" s="607"/>
      <c r="F65" s="607"/>
      <c r="G65" s="607"/>
      <c r="H65" s="607"/>
      <c r="I65" s="607"/>
      <c r="J65" s="607"/>
      <c r="K65" s="607"/>
      <c r="L65" s="607"/>
      <c r="M65" s="607"/>
      <c r="N65" s="607"/>
      <c r="O65" s="607"/>
      <c r="P65" s="607"/>
      <c r="Q65" s="607"/>
      <c r="R65" s="607"/>
      <c r="S65" s="607"/>
      <c r="T65" s="607"/>
      <c r="U65" s="607"/>
      <c r="V65" s="607"/>
      <c r="W65" s="607"/>
      <c r="X65" s="607"/>
      <c r="Y65" s="607"/>
      <c r="Z65" s="607"/>
      <c r="AA65" s="607"/>
      <c r="AB65" s="607"/>
      <c r="AC65" s="607"/>
      <c r="AD65" s="608"/>
    </row>
    <row r="66" spans="1:57" ht="18.75" customHeight="1">
      <c r="A66" s="606" t="s">
        <v>116</v>
      </c>
      <c r="B66" s="607"/>
      <c r="C66" s="607"/>
      <c r="D66" s="607"/>
      <c r="E66" s="607"/>
      <c r="F66" s="607"/>
      <c r="G66" s="607"/>
      <c r="H66" s="607"/>
      <c r="I66" s="607"/>
      <c r="J66" s="607"/>
      <c r="K66" s="607"/>
      <c r="L66" s="607"/>
      <c r="M66" s="607"/>
      <c r="N66" s="607"/>
      <c r="O66" s="607"/>
      <c r="P66" s="607"/>
      <c r="Q66" s="607"/>
      <c r="R66" s="607"/>
      <c r="S66" s="607"/>
      <c r="T66" s="607"/>
      <c r="U66" s="607"/>
      <c r="V66" s="607"/>
      <c r="W66" s="607"/>
      <c r="X66" s="607"/>
      <c r="Y66" s="607"/>
      <c r="Z66" s="607"/>
      <c r="AA66" s="607"/>
      <c r="AB66" s="607"/>
      <c r="AC66" s="607"/>
      <c r="AD66" s="608"/>
    </row>
    <row r="67" spans="1:57" ht="18.75" customHeight="1">
      <c r="A67" s="606" t="s">
        <v>117</v>
      </c>
      <c r="B67" s="607"/>
      <c r="C67" s="607"/>
      <c r="D67" s="607"/>
      <c r="E67" s="607"/>
      <c r="F67" s="607"/>
      <c r="G67" s="607"/>
      <c r="H67" s="607"/>
      <c r="I67" s="607"/>
      <c r="J67" s="607"/>
      <c r="K67" s="607"/>
      <c r="L67" s="607"/>
      <c r="M67" s="607"/>
      <c r="N67" s="607"/>
      <c r="O67" s="607"/>
      <c r="P67" s="607"/>
      <c r="Q67" s="607"/>
      <c r="R67" s="607"/>
      <c r="S67" s="607"/>
      <c r="T67" s="607"/>
      <c r="U67" s="607"/>
      <c r="V67" s="607"/>
      <c r="W67" s="607"/>
      <c r="X67" s="607"/>
      <c r="Y67" s="607"/>
      <c r="Z67" s="607"/>
      <c r="AA67" s="607"/>
      <c r="AB67" s="607"/>
      <c r="AC67" s="607"/>
      <c r="AD67" s="608"/>
    </row>
    <row r="68" spans="1:57" ht="7.5" customHeight="1">
      <c r="A68" s="343"/>
      <c r="B68" s="340"/>
      <c r="C68" s="340"/>
      <c r="D68" s="340"/>
      <c r="E68" s="340"/>
      <c r="F68" s="340"/>
      <c r="G68" s="340"/>
      <c r="H68" s="340"/>
      <c r="I68" s="340"/>
      <c r="J68" s="340"/>
      <c r="K68" s="340"/>
      <c r="L68" s="340"/>
      <c r="M68" s="340"/>
      <c r="N68" s="340"/>
      <c r="O68" s="340"/>
      <c r="P68" s="340"/>
      <c r="Q68" s="340"/>
      <c r="R68" s="340"/>
      <c r="S68" s="340"/>
      <c r="T68" s="340"/>
      <c r="U68" s="340"/>
      <c r="V68" s="340"/>
      <c r="W68" s="340"/>
      <c r="X68" s="340"/>
      <c r="Y68" s="340"/>
      <c r="Z68" s="340"/>
      <c r="AA68" s="340"/>
      <c r="AB68" s="340"/>
      <c r="AC68" s="340"/>
      <c r="AD68" s="341"/>
    </row>
    <row r="69" spans="1:57" ht="22.5" customHeight="1">
      <c r="A69" s="339"/>
      <c r="B69" s="340"/>
      <c r="C69" s="629" t="s">
        <v>118</v>
      </c>
      <c r="D69" s="629"/>
      <c r="E69" s="629"/>
      <c r="F69" s="629"/>
      <c r="G69" s="629"/>
      <c r="H69" s="629"/>
      <c r="I69" s="629"/>
      <c r="J69" s="629"/>
      <c r="K69" s="629"/>
      <c r="L69" s="629"/>
      <c r="M69" s="629"/>
      <c r="N69" s="629"/>
      <c r="O69" s="629"/>
      <c r="P69" s="637" t="s">
        <v>119</v>
      </c>
      <c r="Q69" s="629"/>
      <c r="R69" s="629"/>
      <c r="S69" s="629"/>
      <c r="T69" s="629"/>
      <c r="U69" s="629"/>
      <c r="V69" s="629"/>
      <c r="W69" s="629"/>
      <c r="X69" s="629"/>
      <c r="Y69" s="629"/>
      <c r="Z69" s="629"/>
      <c r="AA69" s="629"/>
      <c r="AB69" s="629"/>
      <c r="AC69" s="340"/>
      <c r="AD69" s="341"/>
    </row>
    <row r="70" spans="1:57" ht="22.5" customHeight="1">
      <c r="A70" s="339"/>
      <c r="B70" s="340"/>
      <c r="C70" s="654">
        <f>IF(yukyu_ave_per=0,"-",IF(yukyu_ave_per&gt;0.7,yukyu_ave_per,""))</f>
        <v>0.71</v>
      </c>
      <c r="D70" s="654"/>
      <c r="E70" s="654"/>
      <c r="F70" s="654"/>
      <c r="G70" s="654"/>
      <c r="H70" s="654"/>
      <c r="I70" s="654"/>
      <c r="J70" s="654"/>
      <c r="K70" s="654"/>
      <c r="L70" s="654"/>
      <c r="M70" s="654"/>
      <c r="N70" s="654"/>
      <c r="O70" s="654"/>
      <c r="P70" s="655">
        <f>yukyu_ave_day</f>
        <v>14.2</v>
      </c>
      <c r="Q70" s="655"/>
      <c r="R70" s="655"/>
      <c r="S70" s="655"/>
      <c r="T70" s="655"/>
      <c r="U70" s="655"/>
      <c r="V70" s="655"/>
      <c r="W70" s="655"/>
      <c r="X70" s="655"/>
      <c r="Y70" s="655"/>
      <c r="Z70" s="655"/>
      <c r="AA70" s="655"/>
      <c r="AB70" s="655"/>
      <c r="AC70" s="340"/>
      <c r="AD70" s="341"/>
      <c r="AE70" s="442" t="str">
        <f>IF(AND(P70&lt;10,OR(C70&lt;0.7,C70="")),"【注意】平均取得日数が10日未満かつ年平均取得率が70%未満の場合は認定基準を満たしません。","")</f>
        <v/>
      </c>
    </row>
    <row r="71" spans="1:57" ht="13.5" customHeight="1">
      <c r="A71" s="606"/>
      <c r="B71" s="607"/>
      <c r="C71" s="607"/>
      <c r="D71" s="607"/>
      <c r="E71" s="607"/>
      <c r="F71" s="607"/>
      <c r="G71" s="607"/>
      <c r="H71" s="607"/>
      <c r="I71" s="607"/>
      <c r="J71" s="607"/>
      <c r="K71" s="607"/>
      <c r="L71" s="607"/>
      <c r="M71" s="607"/>
      <c r="N71" s="607"/>
      <c r="O71" s="607"/>
      <c r="P71" s="607"/>
      <c r="Q71" s="607"/>
      <c r="R71" s="607"/>
      <c r="S71" s="607"/>
      <c r="T71" s="607"/>
      <c r="U71" s="607"/>
      <c r="V71" s="607"/>
      <c r="W71" s="607"/>
      <c r="X71" s="607"/>
      <c r="Y71" s="607"/>
      <c r="Z71" s="607"/>
      <c r="AA71" s="607"/>
      <c r="AB71" s="607"/>
      <c r="AC71" s="607"/>
      <c r="AD71" s="608"/>
    </row>
    <row r="72" spans="1:57" ht="18.75" customHeight="1">
      <c r="A72" s="606" t="s">
        <v>120</v>
      </c>
      <c r="B72" s="607"/>
      <c r="C72" s="607"/>
      <c r="D72" s="607"/>
      <c r="E72" s="607"/>
      <c r="F72" s="607"/>
      <c r="G72" s="607"/>
      <c r="H72" s="607"/>
      <c r="I72" s="607"/>
      <c r="J72" s="607"/>
      <c r="K72" s="607"/>
      <c r="L72" s="607"/>
      <c r="M72" s="607"/>
      <c r="N72" s="607"/>
      <c r="O72" s="607"/>
      <c r="P72" s="607"/>
      <c r="Q72" s="607"/>
      <c r="R72" s="607"/>
      <c r="S72" s="607"/>
      <c r="T72" s="607"/>
      <c r="U72" s="607"/>
      <c r="V72" s="607"/>
      <c r="W72" s="607"/>
      <c r="X72" s="607"/>
      <c r="Y72" s="607"/>
      <c r="Z72" s="607"/>
      <c r="AA72" s="607"/>
      <c r="AB72" s="607"/>
      <c r="AC72" s="607"/>
      <c r="AD72" s="608"/>
    </row>
    <row r="73" spans="1:57" ht="25.5" customHeight="1">
      <c r="A73" s="638" t="s">
        <v>121</v>
      </c>
      <c r="B73" s="607"/>
      <c r="C73" s="607"/>
      <c r="D73" s="607"/>
      <c r="E73" s="607"/>
      <c r="F73" s="607"/>
      <c r="G73" s="607"/>
      <c r="H73" s="607"/>
      <c r="I73" s="607"/>
      <c r="J73" s="607"/>
      <c r="K73" s="607"/>
      <c r="L73" s="607"/>
      <c r="M73" s="607"/>
      <c r="N73" s="607"/>
      <c r="O73" s="607"/>
      <c r="P73" s="607"/>
      <c r="Q73" s="607"/>
      <c r="R73" s="607"/>
      <c r="S73" s="607"/>
      <c r="T73" s="607"/>
      <c r="U73" s="607"/>
      <c r="V73" s="607"/>
      <c r="W73" s="607"/>
      <c r="X73" s="607"/>
      <c r="Y73" s="607"/>
      <c r="Z73" s="607"/>
      <c r="AA73" s="607"/>
      <c r="AB73" s="607"/>
      <c r="AC73" s="607"/>
      <c r="AD73" s="608"/>
    </row>
    <row r="74" spans="1:57" ht="7.5" customHeight="1">
      <c r="A74" s="343"/>
      <c r="B74" s="340"/>
      <c r="C74" s="340"/>
      <c r="D74" s="340"/>
      <c r="E74" s="340"/>
      <c r="F74" s="340"/>
      <c r="G74" s="340"/>
      <c r="H74" s="340"/>
      <c r="I74" s="340"/>
      <c r="J74" s="340"/>
      <c r="K74" s="340"/>
      <c r="L74" s="340"/>
      <c r="M74" s="340"/>
      <c r="N74" s="340"/>
      <c r="O74" s="340"/>
      <c r="P74" s="340"/>
      <c r="Q74" s="340"/>
      <c r="R74" s="340"/>
      <c r="S74" s="340"/>
      <c r="T74" s="340"/>
      <c r="U74" s="340"/>
      <c r="V74" s="340"/>
      <c r="W74" s="340"/>
      <c r="X74" s="340"/>
      <c r="Y74" s="340"/>
      <c r="Z74" s="340"/>
      <c r="AA74" s="340"/>
      <c r="AB74" s="340"/>
      <c r="AC74" s="340"/>
      <c r="AD74" s="341"/>
    </row>
    <row r="75" spans="1:57" ht="37.5" customHeight="1">
      <c r="A75" s="339"/>
      <c r="B75" s="340"/>
      <c r="C75" s="643" t="s">
        <v>122</v>
      </c>
      <c r="D75" s="644"/>
      <c r="E75" s="644"/>
      <c r="F75" s="645"/>
      <c r="G75" s="643" t="s">
        <v>123</v>
      </c>
      <c r="H75" s="644"/>
      <c r="I75" s="644"/>
      <c r="J75" s="645"/>
      <c r="K75" s="643" t="s">
        <v>124</v>
      </c>
      <c r="L75" s="644"/>
      <c r="M75" s="644"/>
      <c r="N75" s="644"/>
      <c r="O75" s="645"/>
      <c r="P75" s="649" t="s">
        <v>125</v>
      </c>
      <c r="Q75" s="650"/>
      <c r="R75" s="650"/>
      <c r="S75" s="650"/>
      <c r="T75" s="650"/>
      <c r="U75" s="650"/>
      <c r="V75" s="650"/>
      <c r="W75" s="650"/>
      <c r="X75" s="650"/>
      <c r="Y75" s="650"/>
      <c r="Z75" s="650"/>
      <c r="AA75" s="650"/>
      <c r="AB75" s="650"/>
      <c r="AC75" s="340"/>
      <c r="AD75" s="341"/>
    </row>
    <row r="76" spans="1:57" ht="37.5" customHeight="1">
      <c r="A76" s="339"/>
      <c r="B76" s="340"/>
      <c r="C76" s="646"/>
      <c r="D76" s="647"/>
      <c r="E76" s="647"/>
      <c r="F76" s="648"/>
      <c r="G76" s="646"/>
      <c r="H76" s="647"/>
      <c r="I76" s="647"/>
      <c r="J76" s="648"/>
      <c r="K76" s="646"/>
      <c r="L76" s="647"/>
      <c r="M76" s="647"/>
      <c r="N76" s="647"/>
      <c r="O76" s="648"/>
      <c r="P76" s="651" t="s">
        <v>126</v>
      </c>
      <c r="Q76" s="652"/>
      <c r="R76" s="652"/>
      <c r="S76" s="652"/>
      <c r="T76" s="652"/>
      <c r="U76" s="652"/>
      <c r="V76" s="652"/>
      <c r="W76" s="652"/>
      <c r="X76" s="652"/>
      <c r="Y76" s="652"/>
      <c r="Z76" s="652"/>
      <c r="AA76" s="652"/>
      <c r="AB76" s="653"/>
      <c r="AC76" s="340"/>
      <c r="AD76" s="341"/>
    </row>
    <row r="77" spans="1:57" ht="22.5" customHeight="1">
      <c r="A77" s="339"/>
      <c r="B77" s="340"/>
      <c r="C77" s="667">
        <f>ikuji_dan</f>
        <v>0</v>
      </c>
      <c r="D77" s="631"/>
      <c r="E77" s="631"/>
      <c r="F77" s="632"/>
      <c r="G77" s="668">
        <f>ikuji_jo</f>
        <v>0</v>
      </c>
      <c r="H77" s="669"/>
      <c r="I77" s="669"/>
      <c r="J77" s="670"/>
      <c r="K77" s="664"/>
      <c r="L77" s="665"/>
      <c r="M77" s="665"/>
      <c r="N77" s="665"/>
      <c r="O77" s="666"/>
      <c r="P77" s="664"/>
      <c r="Q77" s="665"/>
      <c r="R77" s="665"/>
      <c r="S77" s="665"/>
      <c r="T77" s="671"/>
      <c r="U77" s="665"/>
      <c r="V77" s="665"/>
      <c r="W77" s="665"/>
      <c r="X77" s="665"/>
      <c r="Y77" s="665"/>
      <c r="Z77" s="665"/>
      <c r="AA77" s="665"/>
      <c r="AB77" s="666"/>
      <c r="AC77" s="340"/>
      <c r="AD77" s="341"/>
      <c r="AE77" s="604" t="str">
        <f>IF(K77&lt;&gt;"","",IF(AND(C77=0,G77&lt;0.75),"【注意】育児休業取得対象者がいるにも関わらず、男性取得者0人かつ女性の取得率が75%未満の場合は認定基準を満たしません。",""))</f>
        <v>【注意】育児休業取得対象者がいるにも関わらず、男性取得者0人かつ女性の取得率が75%未満の場合は認定基準を満たしません。</v>
      </c>
      <c r="AF77" s="605"/>
      <c r="AG77" s="605"/>
      <c r="AH77" s="605"/>
      <c r="AI77" s="605"/>
      <c r="AJ77" s="605"/>
      <c r="AK77" s="605"/>
      <c r="AL77" s="605"/>
      <c r="AM77" s="605"/>
      <c r="AN77" s="605"/>
      <c r="AO77" s="605"/>
      <c r="AP77" s="605"/>
      <c r="AQ77" s="605"/>
      <c r="AR77" s="605"/>
      <c r="AS77" s="605"/>
      <c r="AT77" s="605"/>
      <c r="AU77" s="605"/>
      <c r="AV77" s="605"/>
      <c r="AW77" s="605"/>
      <c r="AX77" s="605"/>
      <c r="AY77" s="605"/>
      <c r="AZ77" s="605"/>
      <c r="BA77" s="605"/>
      <c r="BB77" s="605"/>
      <c r="BC77" s="605"/>
      <c r="BD77" s="605"/>
      <c r="BE77" s="605"/>
    </row>
    <row r="78" spans="1:57" ht="13.5" customHeight="1">
      <c r="A78" s="606"/>
      <c r="B78" s="607"/>
      <c r="C78" s="607"/>
      <c r="D78" s="607"/>
      <c r="E78" s="607"/>
      <c r="F78" s="607"/>
      <c r="G78" s="607"/>
      <c r="H78" s="607"/>
      <c r="I78" s="607"/>
      <c r="J78" s="607"/>
      <c r="K78" s="607"/>
      <c r="L78" s="607"/>
      <c r="M78" s="607"/>
      <c r="N78" s="607"/>
      <c r="O78" s="607"/>
      <c r="P78" s="607"/>
      <c r="Q78" s="607"/>
      <c r="R78" s="607"/>
      <c r="S78" s="607"/>
      <c r="T78" s="607"/>
      <c r="U78" s="607"/>
      <c r="V78" s="607"/>
      <c r="W78" s="607"/>
      <c r="X78" s="607"/>
      <c r="Y78" s="607"/>
      <c r="Z78" s="607"/>
      <c r="AA78" s="607"/>
      <c r="AB78" s="607"/>
      <c r="AC78" s="607"/>
      <c r="AD78" s="608"/>
      <c r="AE78" s="604"/>
      <c r="AF78" s="605"/>
      <c r="AG78" s="605"/>
      <c r="AH78" s="605"/>
      <c r="AI78" s="605"/>
      <c r="AJ78" s="605"/>
      <c r="AK78" s="605"/>
      <c r="AL78" s="605"/>
      <c r="AM78" s="605"/>
      <c r="AN78" s="605"/>
      <c r="AO78" s="605"/>
      <c r="AP78" s="605"/>
      <c r="AQ78" s="605"/>
      <c r="AR78" s="605"/>
      <c r="AS78" s="605"/>
      <c r="AT78" s="605"/>
      <c r="AU78" s="605"/>
      <c r="AV78" s="605"/>
      <c r="AW78" s="605"/>
      <c r="AX78" s="605"/>
      <c r="AY78" s="605"/>
      <c r="AZ78" s="605"/>
      <c r="BA78" s="605"/>
      <c r="BB78" s="605"/>
      <c r="BC78" s="605"/>
      <c r="BD78" s="605"/>
      <c r="BE78" s="605"/>
    </row>
    <row r="79" spans="1:57" ht="30" customHeight="1">
      <c r="A79" s="339"/>
      <c r="B79" s="630" t="s">
        <v>127</v>
      </c>
      <c r="C79" s="656"/>
      <c r="D79" s="656"/>
      <c r="E79" s="656"/>
      <c r="F79" s="656"/>
      <c r="G79" s="657"/>
      <c r="H79" s="630" t="s">
        <v>128</v>
      </c>
      <c r="I79" s="631"/>
      <c r="J79" s="631"/>
      <c r="K79" s="631"/>
      <c r="L79" s="631"/>
      <c r="M79" s="632"/>
      <c r="N79" s="630" t="s">
        <v>129</v>
      </c>
      <c r="O79" s="631"/>
      <c r="P79" s="631"/>
      <c r="Q79" s="631"/>
      <c r="R79" s="631"/>
      <c r="S79" s="631"/>
      <c r="T79" s="631"/>
      <c r="U79" s="632"/>
      <c r="V79" s="630" t="s">
        <v>130</v>
      </c>
      <c r="W79" s="631"/>
      <c r="X79" s="631"/>
      <c r="Y79" s="631"/>
      <c r="Z79" s="631"/>
      <c r="AA79" s="631"/>
      <c r="AB79" s="631"/>
      <c r="AC79" s="632"/>
      <c r="AD79" s="341"/>
    </row>
    <row r="80" spans="1:57" ht="22.5" customHeight="1">
      <c r="A80" s="339"/>
      <c r="B80" s="658"/>
      <c r="C80" s="659"/>
      <c r="D80" s="659"/>
      <c r="E80" s="659"/>
      <c r="F80" s="659"/>
      <c r="G80" s="660"/>
      <c r="H80" s="658"/>
      <c r="I80" s="659"/>
      <c r="J80" s="659"/>
      <c r="K80" s="659"/>
      <c r="L80" s="659"/>
      <c r="M80" s="660"/>
      <c r="N80" s="661"/>
      <c r="O80" s="662"/>
      <c r="P80" s="662"/>
      <c r="Q80" s="662"/>
      <c r="R80" s="662"/>
      <c r="S80" s="662"/>
      <c r="T80" s="662"/>
      <c r="U80" s="663"/>
      <c r="V80" s="664"/>
      <c r="W80" s="665"/>
      <c r="X80" s="665"/>
      <c r="Y80" s="665"/>
      <c r="Z80" s="665"/>
      <c r="AA80" s="665"/>
      <c r="AB80" s="665"/>
      <c r="AC80" s="666"/>
      <c r="AD80" s="341"/>
    </row>
    <row r="81" spans="1:30" ht="4.5" customHeight="1">
      <c r="A81" s="676"/>
      <c r="B81" s="677"/>
      <c r="C81" s="677"/>
      <c r="D81" s="677"/>
      <c r="E81" s="677"/>
      <c r="F81" s="677"/>
      <c r="G81" s="677"/>
      <c r="H81" s="677"/>
      <c r="I81" s="677"/>
      <c r="J81" s="677"/>
      <c r="K81" s="677"/>
      <c r="L81" s="677"/>
      <c r="M81" s="677"/>
      <c r="N81" s="677"/>
      <c r="O81" s="677"/>
      <c r="P81" s="677"/>
      <c r="Q81" s="677"/>
      <c r="R81" s="677"/>
      <c r="S81" s="677"/>
      <c r="T81" s="677"/>
      <c r="U81" s="677"/>
      <c r="V81" s="677"/>
      <c r="W81" s="677"/>
      <c r="X81" s="677"/>
      <c r="Y81" s="677"/>
      <c r="Z81" s="677"/>
      <c r="AA81" s="677"/>
      <c r="AB81" s="677"/>
      <c r="AC81" s="677"/>
      <c r="AD81" s="678"/>
    </row>
    <row r="82" spans="1:30" ht="15" customHeight="1">
      <c r="A82" s="607" t="s">
        <v>742</v>
      </c>
      <c r="B82" s="607"/>
      <c r="C82" s="607"/>
      <c r="D82" s="607"/>
      <c r="E82" s="607"/>
      <c r="F82" s="607"/>
      <c r="G82" s="607"/>
      <c r="H82" s="607"/>
      <c r="I82" s="607"/>
      <c r="J82" s="607"/>
      <c r="K82" s="607"/>
      <c r="L82" s="607"/>
      <c r="M82" s="607"/>
      <c r="N82" s="607"/>
      <c r="O82" s="607"/>
      <c r="P82" s="607"/>
      <c r="Q82" s="607"/>
      <c r="R82" s="607"/>
      <c r="S82" s="607"/>
      <c r="T82" s="607"/>
      <c r="U82" s="607"/>
      <c r="V82" s="607"/>
      <c r="W82" s="607"/>
      <c r="X82" s="607"/>
      <c r="Y82" s="607"/>
      <c r="Z82" s="607"/>
      <c r="AA82" s="607"/>
      <c r="AB82" s="607"/>
      <c r="AC82" s="607"/>
      <c r="AD82" s="607"/>
    </row>
    <row r="83" spans="1:30" ht="15" customHeight="1">
      <c r="A83" s="612" t="s">
        <v>131</v>
      </c>
      <c r="B83" s="613"/>
      <c r="C83" s="613"/>
      <c r="D83" s="613"/>
      <c r="E83" s="613"/>
      <c r="F83" s="613"/>
      <c r="G83" s="613"/>
      <c r="H83" s="613"/>
      <c r="I83" s="613"/>
      <c r="J83" s="613"/>
      <c r="K83" s="613"/>
      <c r="L83" s="613"/>
      <c r="M83" s="613"/>
      <c r="N83" s="613"/>
      <c r="O83" s="613"/>
      <c r="P83" s="613"/>
      <c r="Q83" s="613"/>
      <c r="R83" s="613"/>
      <c r="S83" s="613"/>
      <c r="T83" s="613"/>
      <c r="U83" s="613"/>
      <c r="V83" s="613"/>
      <c r="W83" s="613"/>
      <c r="X83" s="613"/>
      <c r="Y83" s="613"/>
      <c r="Z83" s="613"/>
      <c r="AA83" s="613"/>
      <c r="AB83" s="613"/>
      <c r="AC83" s="613"/>
      <c r="AD83" s="614"/>
    </row>
    <row r="84" spans="1:30" ht="15" customHeight="1">
      <c r="A84" s="606"/>
      <c r="B84" s="607"/>
      <c r="C84" s="607"/>
      <c r="D84" s="607"/>
      <c r="E84" s="607"/>
      <c r="F84" s="607"/>
      <c r="G84" s="607"/>
      <c r="H84" s="607"/>
      <c r="I84" s="607"/>
      <c r="J84" s="607"/>
      <c r="K84" s="607"/>
      <c r="L84" s="607"/>
      <c r="M84" s="607"/>
      <c r="N84" s="607"/>
      <c r="O84" s="607"/>
      <c r="P84" s="607"/>
      <c r="Q84" s="607"/>
      <c r="R84" s="607"/>
      <c r="S84" s="607"/>
      <c r="T84" s="607"/>
      <c r="U84" s="607"/>
      <c r="V84" s="607"/>
      <c r="W84" s="607"/>
      <c r="X84" s="607"/>
      <c r="Y84" s="607"/>
      <c r="Z84" s="607"/>
      <c r="AA84" s="607"/>
      <c r="AB84" s="607"/>
      <c r="AC84" s="607"/>
      <c r="AD84" s="608"/>
    </row>
    <row r="85" spans="1:30" ht="20.25" customHeight="1">
      <c r="A85" s="117" t="s">
        <v>132</v>
      </c>
      <c r="B85" s="679" t="s">
        <v>743</v>
      </c>
      <c r="C85" s="679"/>
      <c r="D85" s="679"/>
      <c r="E85" s="679"/>
      <c r="F85" s="679"/>
      <c r="G85" s="679"/>
      <c r="H85" s="679"/>
      <c r="I85" s="679"/>
      <c r="J85" s="679"/>
      <c r="K85" s="679"/>
      <c r="L85" s="679"/>
      <c r="M85" s="679"/>
      <c r="N85" s="679"/>
      <c r="O85" s="679"/>
      <c r="P85" s="679"/>
      <c r="Q85" s="679"/>
      <c r="R85" s="679"/>
      <c r="S85" s="679"/>
      <c r="T85" s="679"/>
      <c r="U85" s="679"/>
      <c r="V85" s="679"/>
      <c r="W85" s="679"/>
      <c r="X85" s="679"/>
      <c r="Y85" s="679"/>
      <c r="Z85" s="679"/>
      <c r="AA85" s="679"/>
      <c r="AB85" s="679"/>
      <c r="AC85" s="679"/>
      <c r="AD85" s="680"/>
    </row>
    <row r="86" spans="1:30" ht="61.5" customHeight="1">
      <c r="A86" s="117" t="s">
        <v>133</v>
      </c>
      <c r="B86" s="672" t="s">
        <v>134</v>
      </c>
      <c r="C86" s="672"/>
      <c r="D86" s="672"/>
      <c r="E86" s="672"/>
      <c r="F86" s="672"/>
      <c r="G86" s="672"/>
      <c r="H86" s="672"/>
      <c r="I86" s="672"/>
      <c r="J86" s="672"/>
      <c r="K86" s="672"/>
      <c r="L86" s="672"/>
      <c r="M86" s="672"/>
      <c r="N86" s="672"/>
      <c r="O86" s="672"/>
      <c r="P86" s="672"/>
      <c r="Q86" s="672"/>
      <c r="R86" s="672"/>
      <c r="S86" s="672"/>
      <c r="T86" s="672"/>
      <c r="U86" s="672"/>
      <c r="V86" s="672"/>
      <c r="W86" s="672"/>
      <c r="X86" s="672"/>
      <c r="Y86" s="672"/>
      <c r="Z86" s="672"/>
      <c r="AA86" s="672"/>
      <c r="AB86" s="672"/>
      <c r="AC86" s="672"/>
      <c r="AD86" s="673"/>
    </row>
    <row r="87" spans="1:30" ht="32.25" customHeight="1">
      <c r="A87" s="117" t="s">
        <v>135</v>
      </c>
      <c r="B87" s="672" t="s">
        <v>136</v>
      </c>
      <c r="C87" s="672"/>
      <c r="D87" s="672"/>
      <c r="E87" s="672"/>
      <c r="F87" s="672"/>
      <c r="G87" s="672"/>
      <c r="H87" s="672"/>
      <c r="I87" s="672"/>
      <c r="J87" s="672"/>
      <c r="K87" s="672"/>
      <c r="L87" s="672"/>
      <c r="M87" s="672"/>
      <c r="N87" s="672"/>
      <c r="O87" s="672"/>
      <c r="P87" s="672"/>
      <c r="Q87" s="672"/>
      <c r="R87" s="672"/>
      <c r="S87" s="672"/>
      <c r="T87" s="672"/>
      <c r="U87" s="672"/>
      <c r="V87" s="672"/>
      <c r="W87" s="672"/>
      <c r="X87" s="672"/>
      <c r="Y87" s="672"/>
      <c r="Z87" s="672"/>
      <c r="AA87" s="672"/>
      <c r="AB87" s="672"/>
      <c r="AC87" s="672"/>
      <c r="AD87" s="673"/>
    </row>
    <row r="88" spans="1:30" ht="51" customHeight="1">
      <c r="A88" s="117" t="s">
        <v>137</v>
      </c>
      <c r="B88" s="672" t="s">
        <v>138</v>
      </c>
      <c r="C88" s="672"/>
      <c r="D88" s="672"/>
      <c r="E88" s="672"/>
      <c r="F88" s="672"/>
      <c r="G88" s="672"/>
      <c r="H88" s="672"/>
      <c r="I88" s="672"/>
      <c r="J88" s="672"/>
      <c r="K88" s="672"/>
      <c r="L88" s="672"/>
      <c r="M88" s="672"/>
      <c r="N88" s="672"/>
      <c r="O88" s="672"/>
      <c r="P88" s="672"/>
      <c r="Q88" s="672"/>
      <c r="R88" s="672"/>
      <c r="S88" s="672"/>
      <c r="T88" s="672"/>
      <c r="U88" s="672"/>
      <c r="V88" s="672"/>
      <c r="W88" s="672"/>
      <c r="X88" s="672"/>
      <c r="Y88" s="672"/>
      <c r="Z88" s="672"/>
      <c r="AA88" s="672"/>
      <c r="AB88" s="672"/>
      <c r="AC88" s="672"/>
      <c r="AD88" s="673"/>
    </row>
    <row r="89" spans="1:30" ht="39" customHeight="1">
      <c r="A89" s="117" t="s">
        <v>139</v>
      </c>
      <c r="B89" s="672" t="s">
        <v>140</v>
      </c>
      <c r="C89" s="672"/>
      <c r="D89" s="672"/>
      <c r="E89" s="672"/>
      <c r="F89" s="672"/>
      <c r="G89" s="672"/>
      <c r="H89" s="672"/>
      <c r="I89" s="672"/>
      <c r="J89" s="672"/>
      <c r="K89" s="672"/>
      <c r="L89" s="672"/>
      <c r="M89" s="672"/>
      <c r="N89" s="672"/>
      <c r="O89" s="672"/>
      <c r="P89" s="672"/>
      <c r="Q89" s="672"/>
      <c r="R89" s="672"/>
      <c r="S89" s="672"/>
      <c r="T89" s="672"/>
      <c r="U89" s="672"/>
      <c r="V89" s="672"/>
      <c r="W89" s="672"/>
      <c r="X89" s="672"/>
      <c r="Y89" s="672"/>
      <c r="Z89" s="672"/>
      <c r="AA89" s="672"/>
      <c r="AB89" s="672"/>
      <c r="AC89" s="672"/>
      <c r="AD89" s="673"/>
    </row>
    <row r="90" spans="1:30" ht="56.25" customHeight="1">
      <c r="A90" s="117" t="s">
        <v>141</v>
      </c>
      <c r="B90" s="672" t="s">
        <v>744</v>
      </c>
      <c r="C90" s="672"/>
      <c r="D90" s="672"/>
      <c r="E90" s="672"/>
      <c r="F90" s="672"/>
      <c r="G90" s="672"/>
      <c r="H90" s="672"/>
      <c r="I90" s="672"/>
      <c r="J90" s="672"/>
      <c r="K90" s="672"/>
      <c r="L90" s="672"/>
      <c r="M90" s="672"/>
      <c r="N90" s="672"/>
      <c r="O90" s="672"/>
      <c r="P90" s="672"/>
      <c r="Q90" s="672"/>
      <c r="R90" s="672"/>
      <c r="S90" s="672"/>
      <c r="T90" s="672"/>
      <c r="U90" s="672"/>
      <c r="V90" s="672"/>
      <c r="W90" s="672"/>
      <c r="X90" s="672"/>
      <c r="Y90" s="672"/>
      <c r="Z90" s="672"/>
      <c r="AA90" s="672"/>
      <c r="AB90" s="672"/>
      <c r="AC90" s="672"/>
      <c r="AD90" s="673"/>
    </row>
    <row r="91" spans="1:30" ht="54.75" customHeight="1">
      <c r="A91" s="117" t="s">
        <v>142</v>
      </c>
      <c r="B91" s="672" t="s">
        <v>745</v>
      </c>
      <c r="C91" s="672"/>
      <c r="D91" s="672"/>
      <c r="E91" s="672"/>
      <c r="F91" s="672"/>
      <c r="G91" s="672"/>
      <c r="H91" s="672"/>
      <c r="I91" s="672"/>
      <c r="J91" s="672"/>
      <c r="K91" s="672"/>
      <c r="L91" s="672"/>
      <c r="M91" s="672"/>
      <c r="N91" s="672"/>
      <c r="O91" s="672"/>
      <c r="P91" s="672"/>
      <c r="Q91" s="672"/>
      <c r="R91" s="672"/>
      <c r="S91" s="672"/>
      <c r="T91" s="672"/>
      <c r="U91" s="672"/>
      <c r="V91" s="672"/>
      <c r="W91" s="672"/>
      <c r="X91" s="672"/>
      <c r="Y91" s="672"/>
      <c r="Z91" s="672"/>
      <c r="AA91" s="672"/>
      <c r="AB91" s="672"/>
      <c r="AC91" s="672"/>
      <c r="AD91" s="673"/>
    </row>
    <row r="92" spans="1:30" ht="34.5" customHeight="1">
      <c r="A92" s="117"/>
      <c r="B92" s="672" t="s">
        <v>144</v>
      </c>
      <c r="C92" s="672"/>
      <c r="D92" s="672"/>
      <c r="E92" s="672"/>
      <c r="F92" s="672"/>
      <c r="G92" s="672"/>
      <c r="H92" s="672"/>
      <c r="I92" s="672"/>
      <c r="J92" s="672"/>
      <c r="K92" s="672"/>
      <c r="L92" s="672"/>
      <c r="M92" s="672"/>
      <c r="N92" s="672"/>
      <c r="O92" s="672"/>
      <c r="P92" s="672"/>
      <c r="Q92" s="672"/>
      <c r="R92" s="672"/>
      <c r="S92" s="672"/>
      <c r="T92" s="672"/>
      <c r="U92" s="672"/>
      <c r="V92" s="672"/>
      <c r="W92" s="672"/>
      <c r="X92" s="672"/>
      <c r="Y92" s="672"/>
      <c r="Z92" s="672"/>
      <c r="AA92" s="672"/>
      <c r="AB92" s="672"/>
      <c r="AC92" s="672"/>
      <c r="AD92" s="673"/>
    </row>
    <row r="93" spans="1:30" ht="123.75" customHeight="1">
      <c r="A93" s="117" t="s">
        <v>143</v>
      </c>
      <c r="B93" s="672" t="s">
        <v>746</v>
      </c>
      <c r="C93" s="672"/>
      <c r="D93" s="672"/>
      <c r="E93" s="672"/>
      <c r="F93" s="672"/>
      <c r="G93" s="672"/>
      <c r="H93" s="672"/>
      <c r="I93" s="672"/>
      <c r="J93" s="672"/>
      <c r="K93" s="672"/>
      <c r="L93" s="672"/>
      <c r="M93" s="672"/>
      <c r="N93" s="672"/>
      <c r="O93" s="672"/>
      <c r="P93" s="672"/>
      <c r="Q93" s="672"/>
      <c r="R93" s="672"/>
      <c r="S93" s="672"/>
      <c r="T93" s="672"/>
      <c r="U93" s="672"/>
      <c r="V93" s="672"/>
      <c r="W93" s="672"/>
      <c r="X93" s="672"/>
      <c r="Y93" s="672"/>
      <c r="Z93" s="672"/>
      <c r="AA93" s="672"/>
      <c r="AB93" s="672"/>
      <c r="AC93" s="672"/>
      <c r="AD93" s="673"/>
    </row>
    <row r="94" spans="1:30" ht="66" customHeight="1">
      <c r="A94" s="117" t="s">
        <v>145</v>
      </c>
      <c r="B94" s="672" t="s">
        <v>747</v>
      </c>
      <c r="C94" s="672"/>
      <c r="D94" s="672"/>
      <c r="E94" s="672"/>
      <c r="F94" s="672"/>
      <c r="G94" s="672"/>
      <c r="H94" s="672"/>
      <c r="I94" s="672"/>
      <c r="J94" s="672"/>
      <c r="K94" s="672"/>
      <c r="L94" s="672"/>
      <c r="M94" s="672"/>
      <c r="N94" s="672"/>
      <c r="O94" s="672"/>
      <c r="P94" s="672"/>
      <c r="Q94" s="672"/>
      <c r="R94" s="672"/>
      <c r="S94" s="672"/>
      <c r="T94" s="672"/>
      <c r="U94" s="672"/>
      <c r="V94" s="672"/>
      <c r="W94" s="672"/>
      <c r="X94" s="672"/>
      <c r="Y94" s="672"/>
      <c r="Z94" s="672"/>
      <c r="AA94" s="672"/>
      <c r="AB94" s="672"/>
      <c r="AC94" s="672"/>
      <c r="AD94" s="673"/>
    </row>
    <row r="95" spans="1:30" ht="76.5" customHeight="1">
      <c r="A95" s="118"/>
      <c r="B95" s="674" t="s">
        <v>146</v>
      </c>
      <c r="C95" s="674"/>
      <c r="D95" s="674"/>
      <c r="E95" s="674"/>
      <c r="F95" s="674"/>
      <c r="G95" s="674"/>
      <c r="H95" s="674"/>
      <c r="I95" s="674"/>
      <c r="J95" s="674"/>
      <c r="K95" s="674"/>
      <c r="L95" s="674"/>
      <c r="M95" s="674"/>
      <c r="N95" s="674"/>
      <c r="O95" s="674"/>
      <c r="P95" s="674"/>
      <c r="Q95" s="674"/>
      <c r="R95" s="674"/>
      <c r="S95" s="674"/>
      <c r="T95" s="674"/>
      <c r="U95" s="674"/>
      <c r="V95" s="674"/>
      <c r="W95" s="674"/>
      <c r="X95" s="674"/>
      <c r="Y95" s="674"/>
      <c r="Z95" s="674"/>
      <c r="AA95" s="674"/>
      <c r="AB95" s="674"/>
      <c r="AC95" s="674"/>
      <c r="AD95" s="675"/>
    </row>
    <row r="96" spans="1:30"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sheetData>
  <sheetProtection insertRows="0" deleteRows="0"/>
  <mergeCells count="145">
    <mergeCell ref="B94:AD94"/>
    <mergeCell ref="B95:AD95"/>
    <mergeCell ref="B88:AD88"/>
    <mergeCell ref="B89:AD89"/>
    <mergeCell ref="B90:AD90"/>
    <mergeCell ref="B91:AD91"/>
    <mergeCell ref="B92:AD92"/>
    <mergeCell ref="B93:AD93"/>
    <mergeCell ref="A81:AD81"/>
    <mergeCell ref="A82:AD82"/>
    <mergeCell ref="A83:AD84"/>
    <mergeCell ref="B85:AD85"/>
    <mergeCell ref="B86:AD86"/>
    <mergeCell ref="B87:AD87"/>
    <mergeCell ref="B79:G79"/>
    <mergeCell ref="H79:M79"/>
    <mergeCell ref="N79:U79"/>
    <mergeCell ref="V79:AC79"/>
    <mergeCell ref="B80:G80"/>
    <mergeCell ref="H80:M80"/>
    <mergeCell ref="N80:U80"/>
    <mergeCell ref="V80:AC80"/>
    <mergeCell ref="C77:F77"/>
    <mergeCell ref="G77:J77"/>
    <mergeCell ref="K77:O77"/>
    <mergeCell ref="P77:T77"/>
    <mergeCell ref="U77:AB77"/>
    <mergeCell ref="A78:AD78"/>
    <mergeCell ref="A72:AD72"/>
    <mergeCell ref="A73:AD73"/>
    <mergeCell ref="C75:F76"/>
    <mergeCell ref="G75:J76"/>
    <mergeCell ref="K75:O76"/>
    <mergeCell ref="P75:AB75"/>
    <mergeCell ref="P76:AB76"/>
    <mergeCell ref="A67:AD67"/>
    <mergeCell ref="C69:O69"/>
    <mergeCell ref="P69:AB69"/>
    <mergeCell ref="C70:O70"/>
    <mergeCell ref="P70:AB70"/>
    <mergeCell ref="A71:AD71"/>
    <mergeCell ref="C63:O63"/>
    <mergeCell ref="P63:AB63"/>
    <mergeCell ref="C64:O64"/>
    <mergeCell ref="P64:AB64"/>
    <mergeCell ref="A65:AD65"/>
    <mergeCell ref="A66:AD66"/>
    <mergeCell ref="C58:O58"/>
    <mergeCell ref="P58:AB58"/>
    <mergeCell ref="A59:AD59"/>
    <mergeCell ref="A60:AD60"/>
    <mergeCell ref="A61:AD61"/>
    <mergeCell ref="A62:AD62"/>
    <mergeCell ref="A52:AD52"/>
    <mergeCell ref="A53:AD53"/>
    <mergeCell ref="A54:AD54"/>
    <mergeCell ref="A55:AD55"/>
    <mergeCell ref="C57:O57"/>
    <mergeCell ref="P57:AB57"/>
    <mergeCell ref="C49:I49"/>
    <mergeCell ref="J49:P49"/>
    <mergeCell ref="Q49:V49"/>
    <mergeCell ref="W49:AB49"/>
    <mergeCell ref="A50:AD50"/>
    <mergeCell ref="A51:AD51"/>
    <mergeCell ref="A45:AD45"/>
    <mergeCell ref="A46:AD46"/>
    <mergeCell ref="A47:AD47"/>
    <mergeCell ref="C48:I48"/>
    <mergeCell ref="J48:P48"/>
    <mergeCell ref="Q48:V48"/>
    <mergeCell ref="W48:AB48"/>
    <mergeCell ref="C43:G43"/>
    <mergeCell ref="H43:L43"/>
    <mergeCell ref="M43:R43"/>
    <mergeCell ref="S43:W43"/>
    <mergeCell ref="X43:AB43"/>
    <mergeCell ref="A44:AD44"/>
    <mergeCell ref="C41:G41"/>
    <mergeCell ref="H41:L41"/>
    <mergeCell ref="M41:R41"/>
    <mergeCell ref="S41:W41"/>
    <mergeCell ref="X41:AB41"/>
    <mergeCell ref="C42:G42"/>
    <mergeCell ref="H42:L42"/>
    <mergeCell ref="M42:R42"/>
    <mergeCell ref="S42:W42"/>
    <mergeCell ref="X42:AB42"/>
    <mergeCell ref="C39:G39"/>
    <mergeCell ref="H39:L39"/>
    <mergeCell ref="M39:R39"/>
    <mergeCell ref="S39:W39"/>
    <mergeCell ref="X39:AB39"/>
    <mergeCell ref="C40:G40"/>
    <mergeCell ref="H40:L40"/>
    <mergeCell ref="M40:R40"/>
    <mergeCell ref="S40:W40"/>
    <mergeCell ref="X40:AB40"/>
    <mergeCell ref="C37:G37"/>
    <mergeCell ref="H37:L37"/>
    <mergeCell ref="M37:R37"/>
    <mergeCell ref="S37:W37"/>
    <mergeCell ref="X37:AB37"/>
    <mergeCell ref="C38:G38"/>
    <mergeCell ref="H38:L38"/>
    <mergeCell ref="M38:R38"/>
    <mergeCell ref="S38:W38"/>
    <mergeCell ref="X38:AB38"/>
    <mergeCell ref="U18:AD18"/>
    <mergeCell ref="A31:AD31"/>
    <mergeCell ref="A32:AD32"/>
    <mergeCell ref="N33:O33"/>
    <mergeCell ref="A34:AD34"/>
    <mergeCell ref="A35:AD35"/>
    <mergeCell ref="A36:AD36"/>
    <mergeCell ref="A25:AD25"/>
    <mergeCell ref="A26:AD26"/>
    <mergeCell ref="A27:AD27"/>
    <mergeCell ref="A28:AD28"/>
    <mergeCell ref="L29:S29"/>
    <mergeCell ref="L30:S30"/>
    <mergeCell ref="AE77:BE78"/>
    <mergeCell ref="A7:AD7"/>
    <mergeCell ref="V8:AC8"/>
    <mergeCell ref="A9:AD9"/>
    <mergeCell ref="A10:AD10"/>
    <mergeCell ref="A11:AD11"/>
    <mergeCell ref="A12:AD12"/>
    <mergeCell ref="A1:AD1"/>
    <mergeCell ref="A2:AD2"/>
    <mergeCell ref="A3:AD3"/>
    <mergeCell ref="A4:AD4"/>
    <mergeCell ref="A5:AD5"/>
    <mergeCell ref="A6:AD6"/>
    <mergeCell ref="U19:AD19"/>
    <mergeCell ref="V20:AD20"/>
    <mergeCell ref="A21:AD21"/>
    <mergeCell ref="A22:AD22"/>
    <mergeCell ref="A23:AD23"/>
    <mergeCell ref="A24:AD24"/>
    <mergeCell ref="N13:AD13"/>
    <mergeCell ref="T14:AD14"/>
    <mergeCell ref="V15:AD15"/>
    <mergeCell ref="V16:AD16"/>
    <mergeCell ref="V17:Y17"/>
  </mergeCells>
  <phoneticPr fontId="4"/>
  <conditionalFormatting sqref="P64:AB64">
    <cfRule type="cellIs" dxfId="2" priority="1" operator="greaterThanOrEqual">
      <formula>1</formula>
    </cfRule>
  </conditionalFormatting>
  <dataValidations count="2">
    <dataValidation type="list" allowBlank="1" showInputMessage="1" showErrorMessage="1" sqref="K77:T77" xr:uid="{EB23EDAF-DC84-4584-9CD4-22D90723A815}">
      <formula1>"○"</formula1>
    </dataValidation>
    <dataValidation imeMode="off" allowBlank="1" showInputMessage="1" showErrorMessage="1" sqref="N33:O33" xr:uid="{42712D71-9B0C-4968-AE92-CB49E63F5844}"/>
  </dataValidations>
  <pageMargins left="0.70866141732283472" right="0.33" top="0.74803149606299213" bottom="0.74803149606299213" header="0.51181102362204722" footer="0.51181102362204722"/>
  <pageSetup paperSize="9" firstPageNumber="0" fitToWidth="0" fitToHeight="0" pageOrder="overThenDown" orientation="portrait" blackAndWhite="1" horizontalDpi="300" verticalDpi="300" r:id="rId1"/>
  <headerFooter alignWithMargins="0"/>
  <rowBreaks count="2" manualBreakCount="2">
    <brk id="43" max="29" man="1"/>
    <brk id="81" max="29"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AD49"/>
  <sheetViews>
    <sheetView showGridLines="0" view="pageBreakPreview" zoomScaleNormal="85" zoomScaleSheetLayoutView="100" workbookViewId="0">
      <selection activeCell="C12" sqref="C12"/>
    </sheetView>
  </sheetViews>
  <sheetFormatPr defaultColWidth="9" defaultRowHeight="10.5"/>
  <cols>
    <col min="1" max="1" width="3" style="130" customWidth="1"/>
    <col min="2" max="2" width="4.25" style="130" customWidth="1"/>
    <col min="3" max="3" width="12.125" style="130" customWidth="1"/>
    <col min="4" max="4" width="11.25" style="130" customWidth="1"/>
    <col min="5" max="5" width="11" style="130" customWidth="1"/>
    <col min="6" max="6" width="18.25" style="130" customWidth="1"/>
    <col min="7" max="7" width="6.625" style="130" customWidth="1"/>
    <col min="8" max="9" width="11" style="130" customWidth="1"/>
    <col min="10" max="10" width="12" style="130" bestFit="1" customWidth="1"/>
    <col min="11" max="11" width="7.75" style="130" customWidth="1"/>
    <col min="12" max="16384" width="9" style="130"/>
  </cols>
  <sheetData>
    <row r="1" spans="2:30" ht="11.25">
      <c r="B1" s="128"/>
      <c r="C1" s="128"/>
      <c r="D1" s="128"/>
      <c r="E1" s="128"/>
      <c r="F1" s="128"/>
      <c r="G1" s="129"/>
      <c r="H1" s="129"/>
      <c r="I1" s="129" t="s">
        <v>147</v>
      </c>
    </row>
    <row r="2" spans="2:30" ht="19.5" customHeight="1">
      <c r="B2" s="128"/>
      <c r="C2" s="128"/>
      <c r="D2" s="128"/>
      <c r="E2" s="128"/>
      <c r="F2" s="128"/>
      <c r="G2" s="131"/>
      <c r="H2" s="131"/>
    </row>
    <row r="3" spans="2:30" ht="23.25" customHeight="1">
      <c r="B3" s="128" t="s">
        <v>148</v>
      </c>
      <c r="C3" s="128"/>
      <c r="D3" s="132"/>
      <c r="E3" s="132"/>
      <c r="F3" s="132"/>
      <c r="G3" s="132"/>
      <c r="H3" s="132"/>
    </row>
    <row r="4" spans="2:30" customFormat="1" ht="13.5" customHeight="1">
      <c r="B4" s="3"/>
      <c r="C4" s="3"/>
      <c r="D4" s="3"/>
      <c r="E4" s="3"/>
      <c r="F4" s="688" t="str">
        <f>IF(jigyousyo2="","","事業主の氏名又は名称　　"&amp;jigyousyo1)</f>
        <v/>
      </c>
      <c r="G4" s="688"/>
      <c r="H4" s="688"/>
      <c r="I4" s="688"/>
    </row>
    <row r="5" spans="2:30" customFormat="1" ht="13.5" customHeight="1">
      <c r="B5" s="3"/>
      <c r="C5" s="3"/>
      <c r="D5" s="3"/>
      <c r="E5" s="3"/>
      <c r="F5" s="689" t="str">
        <f>IF(jigyousyo1="",jigyousyo_kari,IF(jigyousyo2="","事業主の氏名又は名称　　"&amp;jigyousyo1,jigyousyo2))</f>
        <v>事業主の氏名又は名称　　事業所名</v>
      </c>
      <c r="G5" s="689"/>
      <c r="H5" s="689"/>
      <c r="I5" s="689"/>
    </row>
    <row r="6" spans="2:30" ht="30" customHeight="1">
      <c r="M6" s="133"/>
    </row>
    <row r="7" spans="2:30" ht="18" customHeight="1">
      <c r="B7" s="692" t="s">
        <v>149</v>
      </c>
      <c r="C7" s="692"/>
      <c r="D7" s="692"/>
      <c r="E7" s="692"/>
      <c r="F7" s="692"/>
      <c r="G7" s="692"/>
      <c r="H7" s="692"/>
      <c r="I7" s="692"/>
    </row>
    <row r="8" spans="2:30" ht="6" customHeight="1">
      <c r="B8" s="166"/>
      <c r="C8" s="134"/>
      <c r="D8" s="134"/>
      <c r="E8" s="134"/>
      <c r="F8" s="134"/>
      <c r="G8" s="134"/>
      <c r="H8" s="134"/>
      <c r="W8" s="174"/>
      <c r="X8" s="174"/>
      <c r="Y8" s="174"/>
      <c r="Z8" s="174"/>
      <c r="AA8" s="174"/>
      <c r="AB8" s="174"/>
      <c r="AC8" s="174"/>
      <c r="AD8" s="174"/>
    </row>
    <row r="9" spans="2:30" ht="24.75" customHeight="1">
      <c r="B9" s="128" t="s">
        <v>150</v>
      </c>
    </row>
    <row r="10" spans="2:30" ht="18" customHeight="1">
      <c r="B10" s="684"/>
      <c r="C10" s="684" t="s">
        <v>151</v>
      </c>
      <c r="D10" s="693" t="s">
        <v>152</v>
      </c>
      <c r="E10" s="694"/>
      <c r="F10" s="684" t="s">
        <v>153</v>
      </c>
      <c r="G10" s="686" t="s">
        <v>579</v>
      </c>
      <c r="H10" s="281"/>
      <c r="I10" s="135"/>
      <c r="J10" s="136"/>
      <c r="K10" s="136"/>
      <c r="L10" s="136"/>
    </row>
    <row r="11" spans="2:30" ht="27.6" customHeight="1">
      <c r="B11" s="685"/>
      <c r="C11" s="685"/>
      <c r="D11" s="695"/>
      <c r="E11" s="696"/>
      <c r="F11" s="685"/>
      <c r="G11" s="687"/>
      <c r="H11" s="282" t="s">
        <v>578</v>
      </c>
      <c r="I11" s="280" t="s">
        <v>154</v>
      </c>
      <c r="J11" s="136"/>
      <c r="K11" s="136"/>
      <c r="L11" s="136"/>
    </row>
    <row r="12" spans="2:30" ht="24.75" customHeight="1">
      <c r="B12" s="137">
        <v>1</v>
      </c>
      <c r="C12" s="143"/>
      <c r="D12" s="682"/>
      <c r="E12" s="683"/>
      <c r="F12" s="144"/>
      <c r="G12" s="145"/>
      <c r="H12" s="284"/>
      <c r="I12" s="283"/>
      <c r="J12" s="136"/>
      <c r="K12" s="136"/>
      <c r="L12" s="136"/>
    </row>
    <row r="13" spans="2:30" ht="24.75" customHeight="1">
      <c r="B13" s="137">
        <v>2</v>
      </c>
      <c r="C13" s="143"/>
      <c r="D13" s="682"/>
      <c r="E13" s="683"/>
      <c r="F13" s="144"/>
      <c r="G13" s="145"/>
      <c r="H13" s="284"/>
      <c r="I13" s="283"/>
      <c r="K13" s="136"/>
    </row>
    <row r="14" spans="2:30" ht="24.75" customHeight="1">
      <c r="B14" s="137">
        <v>3</v>
      </c>
      <c r="C14" s="143"/>
      <c r="D14" s="682"/>
      <c r="E14" s="683"/>
      <c r="F14" s="144"/>
      <c r="G14" s="145"/>
      <c r="H14" s="284"/>
      <c r="I14" s="283"/>
      <c r="K14" s="136"/>
    </row>
    <row r="15" spans="2:30" ht="24.75" customHeight="1">
      <c r="B15" s="137">
        <v>4</v>
      </c>
      <c r="C15" s="143"/>
      <c r="D15" s="682"/>
      <c r="E15" s="683"/>
      <c r="F15" s="144"/>
      <c r="G15" s="145"/>
      <c r="H15" s="284"/>
      <c r="I15" s="283"/>
    </row>
    <row r="16" spans="2:30" ht="24.75" customHeight="1">
      <c r="B16" s="137">
        <v>5</v>
      </c>
      <c r="C16" s="143"/>
      <c r="D16" s="682"/>
      <c r="E16" s="683"/>
      <c r="F16" s="144"/>
      <c r="G16" s="145"/>
      <c r="H16" s="284"/>
      <c r="I16" s="283"/>
    </row>
    <row r="17" spans="2:9" ht="24.75" customHeight="1">
      <c r="B17" s="137">
        <v>6</v>
      </c>
      <c r="C17" s="143"/>
      <c r="D17" s="682"/>
      <c r="E17" s="683"/>
      <c r="F17" s="144"/>
      <c r="G17" s="145"/>
      <c r="H17" s="284"/>
      <c r="I17" s="283"/>
    </row>
    <row r="18" spans="2:9" ht="24.75" customHeight="1">
      <c r="B18" s="137">
        <v>7</v>
      </c>
      <c r="C18" s="143"/>
      <c r="D18" s="682"/>
      <c r="E18" s="683"/>
      <c r="F18" s="144"/>
      <c r="G18" s="145"/>
      <c r="H18" s="284"/>
      <c r="I18" s="283"/>
    </row>
    <row r="19" spans="2:9" ht="24.75" customHeight="1">
      <c r="B19" s="137">
        <v>8</v>
      </c>
      <c r="C19" s="143"/>
      <c r="D19" s="682"/>
      <c r="E19" s="683"/>
      <c r="F19" s="144"/>
      <c r="G19" s="145"/>
      <c r="H19" s="284"/>
      <c r="I19" s="283"/>
    </row>
    <row r="20" spans="2:9" ht="24.75" customHeight="1">
      <c r="B20" s="137">
        <v>9</v>
      </c>
      <c r="C20" s="143"/>
      <c r="D20" s="682"/>
      <c r="E20" s="683"/>
      <c r="F20" s="144"/>
      <c r="G20" s="145"/>
      <c r="H20" s="284"/>
      <c r="I20" s="283"/>
    </row>
    <row r="21" spans="2:9" ht="24.75" customHeight="1">
      <c r="B21" s="137">
        <v>10</v>
      </c>
      <c r="C21" s="143"/>
      <c r="D21" s="682"/>
      <c r="E21" s="683"/>
      <c r="F21" s="144"/>
      <c r="G21" s="145"/>
      <c r="H21" s="284"/>
      <c r="I21" s="283"/>
    </row>
    <row r="22" spans="2:9" ht="24.75" customHeight="1">
      <c r="B22" s="137">
        <v>11</v>
      </c>
      <c r="C22" s="146"/>
      <c r="D22" s="690"/>
      <c r="E22" s="691"/>
      <c r="F22" s="147"/>
      <c r="G22" s="148"/>
      <c r="H22" s="285"/>
      <c r="I22" s="283"/>
    </row>
    <row r="23" spans="2:9" ht="24.75" customHeight="1">
      <c r="B23" s="137">
        <v>12</v>
      </c>
      <c r="C23" s="146"/>
      <c r="D23" s="690"/>
      <c r="E23" s="691"/>
      <c r="F23" s="147"/>
      <c r="G23" s="149"/>
      <c r="H23" s="285"/>
      <c r="I23" s="283"/>
    </row>
    <row r="24" spans="2:9" ht="24.75" customHeight="1">
      <c r="B24" s="137">
        <v>13</v>
      </c>
      <c r="C24" s="146"/>
      <c r="D24" s="690"/>
      <c r="E24" s="691"/>
      <c r="F24" s="147"/>
      <c r="G24" s="149"/>
      <c r="H24" s="285"/>
      <c r="I24" s="283"/>
    </row>
    <row r="25" spans="2:9" ht="24.75" customHeight="1">
      <c r="B25" s="137">
        <v>14</v>
      </c>
      <c r="C25" s="146"/>
      <c r="D25" s="690"/>
      <c r="E25" s="691"/>
      <c r="F25" s="147"/>
      <c r="G25" s="149"/>
      <c r="H25" s="285"/>
      <c r="I25" s="283"/>
    </row>
    <row r="26" spans="2:9" ht="24.75" customHeight="1">
      <c r="B26" s="137">
        <v>15</v>
      </c>
      <c r="C26" s="146"/>
      <c r="D26" s="690"/>
      <c r="E26" s="691"/>
      <c r="F26" s="147"/>
      <c r="G26" s="149"/>
      <c r="H26" s="285"/>
      <c r="I26" s="283"/>
    </row>
    <row r="27" spans="2:9" ht="18.75" customHeight="1">
      <c r="B27" s="136"/>
      <c r="C27" s="138"/>
      <c r="D27" s="139"/>
      <c r="E27" s="139"/>
      <c r="F27" s="139"/>
      <c r="G27" s="139"/>
      <c r="H27" s="136"/>
    </row>
    <row r="28" spans="2:9" ht="15" customHeight="1">
      <c r="G28" s="140"/>
      <c r="H28" s="137" t="s">
        <v>155</v>
      </c>
      <c r="I28" s="142">
        <f>COUNTA($C$12:$C$26)</f>
        <v>0</v>
      </c>
    </row>
    <row r="29" spans="2:9" ht="15" customHeight="1">
      <c r="H29" s="137" t="s">
        <v>156</v>
      </c>
      <c r="I29" s="142">
        <f>COUNTIF($G$12:$G$26,マスター!$K$2)</f>
        <v>0</v>
      </c>
    </row>
    <row r="30" spans="2:9" ht="15" customHeight="1">
      <c r="H30" s="137" t="s">
        <v>157</v>
      </c>
      <c r="I30" s="153">
        <f>IF(I28=0,0,IF(AND(OR(I28=3,I28=4),I29=1),"-",ROUNDDOWN(I29/I28,3)))</f>
        <v>0</v>
      </c>
    </row>
    <row r="32" spans="2:9" ht="18.75" customHeight="1">
      <c r="B32" s="130" t="s">
        <v>158</v>
      </c>
    </row>
    <row r="33" spans="2:9">
      <c r="B33" s="130" t="s">
        <v>663</v>
      </c>
      <c r="C33" s="130" t="s">
        <v>664</v>
      </c>
    </row>
    <row r="34" spans="2:9" ht="19.899999999999999" customHeight="1">
      <c r="B34" s="130" t="s">
        <v>661</v>
      </c>
      <c r="C34" s="681" t="s">
        <v>662</v>
      </c>
      <c r="D34" s="681"/>
      <c r="E34" s="681"/>
      <c r="F34" s="681"/>
      <c r="G34" s="681"/>
      <c r="H34" s="681"/>
      <c r="I34" s="681"/>
    </row>
    <row r="35" spans="2:9" ht="19.899999999999999" customHeight="1">
      <c r="B35" s="130" t="s">
        <v>666</v>
      </c>
      <c r="C35" s="681" t="s">
        <v>665</v>
      </c>
      <c r="D35" s="681"/>
      <c r="E35" s="681"/>
      <c r="F35" s="681"/>
      <c r="G35" s="681"/>
      <c r="H35" s="681"/>
      <c r="I35" s="681"/>
    </row>
    <row r="36" spans="2:9">
      <c r="C36" s="130" t="s">
        <v>667</v>
      </c>
    </row>
    <row r="37" spans="2:9" ht="29.45" customHeight="1">
      <c r="B37" s="130" t="s">
        <v>668</v>
      </c>
      <c r="C37" s="681" t="s">
        <v>669</v>
      </c>
      <c r="D37" s="681"/>
      <c r="E37" s="681"/>
      <c r="F37" s="681"/>
      <c r="G37" s="681"/>
      <c r="H37" s="681"/>
      <c r="I37" s="681"/>
    </row>
    <row r="38" spans="2:9">
      <c r="C38" s="130" t="s">
        <v>670</v>
      </c>
    </row>
    <row r="39" spans="2:9">
      <c r="B39" s="130" t="s">
        <v>671</v>
      </c>
      <c r="C39" s="130" t="s">
        <v>672</v>
      </c>
    </row>
    <row r="40" spans="2:9">
      <c r="B40" s="130" t="s">
        <v>674</v>
      </c>
      <c r="C40" s="130" t="s">
        <v>673</v>
      </c>
    </row>
    <row r="41" spans="2:9">
      <c r="B41" s="141" t="s">
        <v>676</v>
      </c>
      <c r="C41" s="130" t="s">
        <v>675</v>
      </c>
    </row>
    <row r="49" s="130" customFormat="1"/>
  </sheetData>
  <mergeCells count="26">
    <mergeCell ref="F4:I4"/>
    <mergeCell ref="F5:I5"/>
    <mergeCell ref="D24:E24"/>
    <mergeCell ref="D25:E25"/>
    <mergeCell ref="D26:E26"/>
    <mergeCell ref="D18:E18"/>
    <mergeCell ref="D19:E19"/>
    <mergeCell ref="D20:E20"/>
    <mergeCell ref="D21:E21"/>
    <mergeCell ref="D22:E22"/>
    <mergeCell ref="D23:E23"/>
    <mergeCell ref="D17:E17"/>
    <mergeCell ref="B7:I7"/>
    <mergeCell ref="B10:B11"/>
    <mergeCell ref="C10:C11"/>
    <mergeCell ref="D10:E11"/>
    <mergeCell ref="F10:F11"/>
    <mergeCell ref="G10:G11"/>
    <mergeCell ref="D12:E12"/>
    <mergeCell ref="D13:E13"/>
    <mergeCell ref="D14:E14"/>
    <mergeCell ref="C34:I34"/>
    <mergeCell ref="C35:I35"/>
    <mergeCell ref="C37:I37"/>
    <mergeCell ref="D15:E15"/>
    <mergeCell ref="D16:E16"/>
  </mergeCells>
  <phoneticPr fontId="4"/>
  <dataValidations count="2">
    <dataValidation imeMode="off" allowBlank="1" showInputMessage="1" showErrorMessage="1" sqref="F12:F26" xr:uid="{EA03DDA2-13B6-4B56-B794-47E0B4E6BB3D}"/>
    <dataValidation type="date" imeMode="off" allowBlank="1" showErrorMessage="1" errorTitle="入力エラー" error="「2025/1/1」など、日付形式で入力してください。" promptTitle="日付の入力" prompt="「2000/1/1」等、日付形式で入力。" sqref="C12:C26 H12:H26" xr:uid="{D52B1844-FD2B-4C82-890F-1E3815CCA6D3}">
      <formula1>36526</formula1>
      <formula2>401768</formula2>
    </dataValidation>
  </dataValidations>
  <pageMargins left="0.70866141732283472" right="0.70866141732283472" top="0.74803149606299213" bottom="0.74803149606299213" header="0.31496062992125984" footer="0.31496062992125984"/>
  <pageSetup paperSize="9" fitToHeight="0" orientation="portrait" blackAndWhite="1"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400-000000000000}">
          <x14:formula1>
            <xm:f>マスター!$K$1:$K$3</xm:f>
          </x14:formula1>
          <xm:sqref>G12 G14:G26 G13</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1:AC36"/>
  <sheetViews>
    <sheetView view="pageBreakPreview" zoomScale="85" zoomScaleNormal="100" zoomScaleSheetLayoutView="85" workbookViewId="0">
      <selection activeCell="B13" sqref="B13:H13"/>
    </sheetView>
  </sheetViews>
  <sheetFormatPr defaultRowHeight="13.5" customHeight="1"/>
  <cols>
    <col min="1" max="1" width="2.5" bestFit="1" customWidth="1"/>
    <col min="2" max="2" width="18.5" bestFit="1" customWidth="1"/>
    <col min="3" max="3" width="11.125" bestFit="1" customWidth="1"/>
    <col min="4" max="7" width="13.125" bestFit="1" customWidth="1"/>
    <col min="8" max="8" width="32.875" bestFit="1" customWidth="1"/>
    <col min="9" max="9" width="7.25" bestFit="1" customWidth="1"/>
  </cols>
  <sheetData>
    <row r="1" spans="2:29" ht="17.25" customHeight="1">
      <c r="H1" s="6" t="s">
        <v>159</v>
      </c>
    </row>
    <row r="2" spans="2:29" ht="18.75" customHeight="1">
      <c r="B2" s="7"/>
      <c r="C2" s="7"/>
      <c r="D2" s="7"/>
      <c r="E2" s="7"/>
      <c r="F2" s="7"/>
      <c r="G2" s="7"/>
      <c r="H2" s="8" t="str">
        <f>IF(sinseibi="",day_kari,sinseibi)</f>
        <v>　　年　 　 月　  　日</v>
      </c>
    </row>
    <row r="3" spans="2:29" ht="38.25" customHeight="1">
      <c r="B3" s="7" t="s">
        <v>81</v>
      </c>
      <c r="C3" s="7"/>
      <c r="D3" s="7"/>
      <c r="E3" s="7"/>
      <c r="F3" s="7"/>
      <c r="G3" s="7"/>
      <c r="H3" s="8"/>
    </row>
    <row r="4" spans="2:29" ht="6" customHeight="1">
      <c r="B4" s="7"/>
      <c r="C4" s="7"/>
      <c r="D4" s="7"/>
      <c r="E4" s="7"/>
      <c r="F4" s="7"/>
      <c r="G4" s="7"/>
      <c r="H4" s="8"/>
    </row>
    <row r="5" spans="2:29" ht="26.25" customHeight="1">
      <c r="B5" s="3"/>
      <c r="C5" s="3"/>
      <c r="D5" s="3"/>
      <c r="F5" s="701" t="str">
        <f>IF(jigyousyo2="","","事業主の氏名又は名称　　"&amp;jigyousyo1)</f>
        <v/>
      </c>
      <c r="G5" s="701"/>
      <c r="H5" s="701"/>
    </row>
    <row r="6" spans="2:29" ht="26.25" customHeight="1">
      <c r="B6" s="3"/>
      <c r="C6" s="3"/>
      <c r="D6" s="3"/>
      <c r="F6" s="702" t="str">
        <f>IF(jigyousyo1="",jigyousyo_kari,IF(jigyousyo2="","事業主の氏名又は名称　　"&amp;jigyousyo1,jigyousyo2))</f>
        <v>事業主の氏名又は名称　　事業所名</v>
      </c>
      <c r="G6" s="702"/>
      <c r="H6" s="702"/>
    </row>
    <row r="7" spans="2:29" ht="33.75" customHeight="1">
      <c r="B7" s="7"/>
      <c r="C7" s="7"/>
      <c r="D7" s="7"/>
      <c r="E7" s="7"/>
      <c r="F7" s="7"/>
      <c r="G7" s="9"/>
      <c r="H7" s="9"/>
    </row>
    <row r="8" spans="2:29" ht="18" customHeight="1">
      <c r="B8" s="697" t="s">
        <v>160</v>
      </c>
      <c r="C8" s="697"/>
      <c r="D8" s="697"/>
      <c r="E8" s="697"/>
      <c r="F8" s="697"/>
      <c r="G8" s="697"/>
      <c r="H8" s="697"/>
      <c r="V8" s="173"/>
      <c r="W8" s="173"/>
      <c r="X8" s="173"/>
      <c r="Y8" s="173"/>
      <c r="Z8" s="173"/>
      <c r="AA8" s="173"/>
      <c r="AB8" s="173"/>
      <c r="AC8" s="173"/>
    </row>
    <row r="9" spans="2:29" ht="21.75" customHeight="1">
      <c r="B9" s="5"/>
      <c r="C9" s="5"/>
      <c r="D9" s="5"/>
      <c r="E9" s="5"/>
      <c r="F9" s="5"/>
      <c r="G9" s="5"/>
      <c r="H9" s="5"/>
    </row>
    <row r="10" spans="2:29" ht="18.75" customHeight="1">
      <c r="B10" s="10" t="s">
        <v>161</v>
      </c>
      <c r="C10" s="5"/>
      <c r="D10" s="5"/>
      <c r="E10" s="5"/>
      <c r="F10" s="5"/>
      <c r="G10" s="5"/>
      <c r="H10" s="5"/>
    </row>
    <row r="11" spans="2:29" ht="21.75" customHeight="1">
      <c r="B11" s="11"/>
      <c r="C11" s="11"/>
      <c r="D11" s="11"/>
      <c r="E11" s="11"/>
      <c r="F11" s="11"/>
      <c r="G11" s="11"/>
      <c r="H11" s="11"/>
    </row>
    <row r="12" spans="2:29" ht="18.75" customHeight="1">
      <c r="B12" s="11" t="s">
        <v>162</v>
      </c>
      <c r="C12" s="11"/>
      <c r="D12" s="11"/>
      <c r="E12" s="11"/>
      <c r="F12" s="11"/>
      <c r="G12" s="11"/>
      <c r="H12" s="11"/>
    </row>
    <row r="13" spans="2:29" ht="180.75" customHeight="1">
      <c r="B13" s="698"/>
      <c r="C13" s="699"/>
      <c r="D13" s="699"/>
      <c r="E13" s="699"/>
      <c r="F13" s="699"/>
      <c r="G13" s="699"/>
      <c r="H13" s="700"/>
    </row>
    <row r="14" spans="2:29" ht="18.75" customHeight="1"/>
    <row r="15" spans="2:29" ht="18.75" customHeight="1">
      <c r="B15" s="11" t="s">
        <v>163</v>
      </c>
      <c r="C15" s="11"/>
    </row>
    <row r="16" spans="2:29" ht="18.75" customHeight="1">
      <c r="B16" s="12" t="s">
        <v>164</v>
      </c>
      <c r="C16" s="12" t="s">
        <v>165</v>
      </c>
      <c r="D16" s="12" t="s">
        <v>166</v>
      </c>
      <c r="E16" s="12" t="s">
        <v>167</v>
      </c>
      <c r="F16" s="12" t="s">
        <v>168</v>
      </c>
      <c r="G16" s="12" t="s">
        <v>169</v>
      </c>
      <c r="H16" s="12" t="s">
        <v>170</v>
      </c>
    </row>
    <row r="17" spans="2:8" ht="29.25" customHeight="1">
      <c r="B17" s="86"/>
      <c r="C17" s="86"/>
      <c r="D17" s="86"/>
      <c r="E17" s="86"/>
      <c r="F17" s="86"/>
      <c r="G17" s="86"/>
      <c r="H17" s="87"/>
    </row>
    <row r="18" spans="2:8" ht="29.25" customHeight="1">
      <c r="B18" s="88"/>
      <c r="C18" s="88"/>
      <c r="D18" s="88"/>
      <c r="E18" s="88"/>
      <c r="F18" s="88"/>
      <c r="G18" s="88"/>
      <c r="H18" s="89"/>
    </row>
    <row r="19" spans="2:8" ht="29.25" customHeight="1">
      <c r="B19" s="89"/>
      <c r="C19" s="88"/>
      <c r="D19" s="88"/>
      <c r="E19" s="88"/>
      <c r="F19" s="88"/>
      <c r="G19" s="88"/>
      <c r="H19" s="89"/>
    </row>
    <row r="20" spans="2:8" ht="29.25" customHeight="1">
      <c r="B20" s="88"/>
      <c r="C20" s="88"/>
      <c r="D20" s="88"/>
      <c r="E20" s="88"/>
      <c r="F20" s="88"/>
      <c r="G20" s="88"/>
      <c r="H20" s="89"/>
    </row>
    <row r="21" spans="2:8" ht="29.25" customHeight="1">
      <c r="B21" s="89"/>
      <c r="C21" s="88"/>
      <c r="D21" s="88"/>
      <c r="E21" s="88"/>
      <c r="F21" s="88"/>
      <c r="G21" s="88"/>
      <c r="H21" s="89"/>
    </row>
    <row r="22" spans="2:8" ht="29.25" customHeight="1">
      <c r="B22" s="89"/>
      <c r="C22" s="88"/>
      <c r="D22" s="88"/>
      <c r="E22" s="88"/>
      <c r="F22" s="88"/>
      <c r="G22" s="88"/>
      <c r="H22" s="89"/>
    </row>
    <row r="23" spans="2:8" ht="29.25" customHeight="1">
      <c r="B23" s="90"/>
      <c r="C23" s="90"/>
      <c r="D23" s="90"/>
      <c r="E23" s="90"/>
      <c r="F23" s="90"/>
      <c r="G23" s="90"/>
      <c r="H23" s="90"/>
    </row>
    <row r="24" spans="2:8" ht="29.25" customHeight="1">
      <c r="B24" s="90"/>
      <c r="C24" s="90"/>
      <c r="D24" s="90"/>
      <c r="E24" s="90"/>
      <c r="F24" s="90"/>
      <c r="G24" s="90"/>
      <c r="H24" s="90"/>
    </row>
    <row r="25" spans="2:8" ht="29.25" customHeight="1">
      <c r="B25" s="90"/>
      <c r="C25" s="90"/>
      <c r="D25" s="90"/>
      <c r="E25" s="90"/>
      <c r="F25" s="90"/>
      <c r="G25" s="90"/>
      <c r="H25" s="90"/>
    </row>
    <row r="26" spans="2:8" ht="29.25" customHeight="1">
      <c r="B26" s="90"/>
      <c r="C26" s="90"/>
      <c r="D26" s="90"/>
      <c r="E26" s="90"/>
      <c r="F26" s="90"/>
      <c r="G26" s="90"/>
      <c r="H26" s="90"/>
    </row>
    <row r="27" spans="2:8" ht="29.25" customHeight="1"/>
    <row r="28" spans="2:8" ht="10.5" customHeight="1">
      <c r="B28" s="24" t="s">
        <v>171</v>
      </c>
    </row>
    <row r="29" spans="2:8" ht="10.5" customHeight="1">
      <c r="B29" s="24" t="s">
        <v>172</v>
      </c>
    </row>
    <row r="30" spans="2:8" ht="10.5" customHeight="1">
      <c r="B30" s="24" t="s">
        <v>173</v>
      </c>
    </row>
    <row r="31" spans="2:8" ht="10.5" customHeight="1">
      <c r="B31" s="24" t="s">
        <v>174</v>
      </c>
    </row>
    <row r="32" spans="2:8" ht="10.5" customHeight="1">
      <c r="B32" s="24" t="s">
        <v>175</v>
      </c>
    </row>
    <row r="33" spans="2:2" ht="10.5" customHeight="1">
      <c r="B33" s="24" t="s">
        <v>176</v>
      </c>
    </row>
    <row r="34" spans="2:2" ht="10.5" customHeight="1">
      <c r="B34" s="24" t="s">
        <v>177</v>
      </c>
    </row>
    <row r="35" spans="2:2" ht="10.5" customHeight="1">
      <c r="B35" s="24" t="s">
        <v>178</v>
      </c>
    </row>
    <row r="36" spans="2:2" ht="10.5" customHeight="1">
      <c r="B36" s="21" t="s">
        <v>179</v>
      </c>
    </row>
  </sheetData>
  <sheetProtection insertRows="0" deleteRows="0" selectLockedCells="1"/>
  <mergeCells count="4">
    <mergeCell ref="B8:H8"/>
    <mergeCell ref="B13:H13"/>
    <mergeCell ref="F5:H5"/>
    <mergeCell ref="F6:H6"/>
  </mergeCells>
  <phoneticPr fontId="4"/>
  <pageMargins left="0.70866141732283472" right="0.70866141732283472" top="0.74803149606299213" bottom="0.74803149606299213" header="0.31496062992125984" footer="0.31496062992125984"/>
  <pageSetup paperSize="9" scale="74" fitToHeight="0" orientation="portrait" blackAndWhite="1" useFirstPageNumber="1"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C79"/>
  <sheetViews>
    <sheetView view="pageBreakPreview" zoomScale="85" zoomScaleNormal="85" zoomScaleSheetLayoutView="85" workbookViewId="0">
      <selection activeCell="B14" sqref="B14"/>
    </sheetView>
  </sheetViews>
  <sheetFormatPr defaultRowHeight="13.5" customHeight="1"/>
  <cols>
    <col min="1" max="1" width="3.375" bestFit="1" customWidth="1"/>
    <col min="2" max="2" width="18.625" bestFit="1" customWidth="1"/>
    <col min="3" max="3" width="6.875" bestFit="1" customWidth="1"/>
    <col min="4" max="13" width="6.25" bestFit="1" customWidth="1"/>
    <col min="14" max="14" width="6.875" bestFit="1" customWidth="1"/>
    <col min="15" max="15" width="9.375" bestFit="1" customWidth="1"/>
    <col min="16" max="16" width="14.25" bestFit="1" customWidth="1"/>
    <col min="17" max="17" width="6.75" bestFit="1" customWidth="1"/>
    <col min="18" max="18" width="16.125" bestFit="1" customWidth="1"/>
    <col min="19" max="19" width="1.875" customWidth="1"/>
    <col min="20" max="20" width="12.625" customWidth="1"/>
    <col min="21" max="21" width="4.75" customWidth="1"/>
    <col min="22" max="22" width="12.625" customWidth="1"/>
  </cols>
  <sheetData>
    <row r="1" spans="1:29" ht="11.25" customHeight="1">
      <c r="R1" s="41" t="s">
        <v>180</v>
      </c>
    </row>
    <row r="2" spans="1:29" ht="12" customHeight="1">
      <c r="R2" s="59" t="str">
        <f>IF(sinseibi="",day_kari,sinseibi)</f>
        <v>　　年　 　 月　  　日</v>
      </c>
    </row>
    <row r="3" spans="1:29">
      <c r="A3" s="11" t="s">
        <v>81</v>
      </c>
    </row>
    <row r="4" spans="1:29" ht="27" customHeight="1">
      <c r="R4" s="232"/>
      <c r="T4" t="s">
        <v>181</v>
      </c>
    </row>
    <row r="5" spans="1:29" ht="26.25" customHeight="1">
      <c r="B5" s="3"/>
      <c r="C5" s="3"/>
      <c r="D5" s="3"/>
      <c r="M5" s="716" t="str">
        <f>IF(jigyousyo2="","事業主の氏名又は名称　　"&amp;jigyousyo1,jigyousyo2)</f>
        <v>事業主の氏名又は名称　　事業所名</v>
      </c>
      <c r="N5" s="716"/>
      <c r="O5" s="716"/>
      <c r="P5" s="716"/>
      <c r="Q5" s="716"/>
      <c r="R5" s="716"/>
      <c r="T5" t="s">
        <v>182</v>
      </c>
    </row>
    <row r="6" spans="1:29" ht="26.25" customHeight="1" thickBot="1">
      <c r="B6" s="3"/>
      <c r="C6" s="3"/>
      <c r="D6" s="3"/>
      <c r="M6" s="715" t="str">
        <f>IF(jigyousyo2="","",jigyousyo2)</f>
        <v/>
      </c>
      <c r="N6" s="715"/>
      <c r="O6" s="715"/>
      <c r="P6" s="715"/>
      <c r="Q6" s="715"/>
      <c r="R6" s="715"/>
      <c r="T6" t="s">
        <v>183</v>
      </c>
    </row>
    <row r="7" spans="1:29" ht="40.5" customHeight="1" thickBot="1">
      <c r="A7" s="723" t="s">
        <v>184</v>
      </c>
      <c r="B7" s="723"/>
      <c r="C7" s="723"/>
      <c r="D7" s="723"/>
      <c r="E7" s="723"/>
      <c r="F7" s="723"/>
      <c r="G7" s="723"/>
      <c r="H7" s="723"/>
      <c r="I7" s="723"/>
      <c r="J7" s="723"/>
      <c r="K7" s="723"/>
      <c r="L7" s="723"/>
      <c r="M7" s="723"/>
      <c r="N7" s="723"/>
      <c r="O7" s="723"/>
      <c r="P7" s="723"/>
      <c r="Q7" s="723"/>
      <c r="R7" s="723"/>
      <c r="T7" s="77" t="str">
        <f>マスター!$D$32</f>
        <v>　　年　 　 月　  　日</v>
      </c>
      <c r="U7" s="78" t="s">
        <v>185</v>
      </c>
      <c r="V7" s="79" t="str">
        <f>マスター!$F$32</f>
        <v>　　年　 　 月　  　日</v>
      </c>
    </row>
    <row r="8" spans="1:29" ht="30.75" customHeight="1">
      <c r="B8" s="42" t="s">
        <v>186</v>
      </c>
      <c r="V8" s="173"/>
      <c r="W8" s="173"/>
      <c r="X8" s="173"/>
      <c r="Y8" s="173"/>
      <c r="Z8" s="173"/>
      <c r="AA8" s="173"/>
      <c r="AB8" s="173"/>
      <c r="AC8" s="173"/>
    </row>
    <row r="9" spans="1:29" ht="12" customHeight="1">
      <c r="A9" s="43"/>
    </row>
    <row r="10" spans="1:29" ht="12" customHeight="1">
      <c r="A10" s="43" t="s">
        <v>187</v>
      </c>
    </row>
    <row r="11" spans="1:29" ht="10.5" customHeight="1">
      <c r="A11" s="704"/>
      <c r="B11" s="705" t="s">
        <v>188</v>
      </c>
      <c r="C11" s="705" t="s">
        <v>189</v>
      </c>
      <c r="D11" s="705"/>
      <c r="E11" s="705"/>
      <c r="F11" s="705"/>
      <c r="G11" s="705"/>
      <c r="H11" s="705"/>
      <c r="I11" s="705"/>
      <c r="J11" s="705"/>
      <c r="K11" s="705"/>
      <c r="L11" s="705"/>
      <c r="M11" s="705"/>
      <c r="N11" s="705"/>
      <c r="O11" s="705"/>
      <c r="P11" s="706" t="s">
        <v>114</v>
      </c>
      <c r="Q11" s="705" t="s">
        <v>190</v>
      </c>
      <c r="R11" s="705"/>
    </row>
    <row r="12" spans="1:29" ht="10.5" customHeight="1">
      <c r="A12" s="704"/>
      <c r="B12" s="705"/>
      <c r="C12" s="273" t="str">
        <f>IF($V$7=day_kari,"00/00～",TEXT($T$7,"mm/dd")&amp;"～")</f>
        <v>00/00～</v>
      </c>
      <c r="D12" s="271" t="str">
        <f>IF($V$7=day_kari,"00/00～",TEXT(EDATE($T$7,1),"mm/dd")&amp;"～")</f>
        <v>00/00～</v>
      </c>
      <c r="E12" s="271" t="str">
        <f>IF($V$7=day_kari,"00/00～",TEXT(EDATE($T$7,2),"mm/dd")&amp;"～")</f>
        <v>00/00～</v>
      </c>
      <c r="F12" s="271" t="str">
        <f>IF($V$7=day_kari,"00/00～",TEXT(EDATE($T$7,3),"mm/dd")&amp;"～")</f>
        <v>00/00～</v>
      </c>
      <c r="G12" s="271" t="str">
        <f>IF($V$7=day_kari,"00/00～",TEXT(EDATE($T$7,4),"mm/dd")&amp;"～")</f>
        <v>00/00～</v>
      </c>
      <c r="H12" s="271" t="str">
        <f>IF($V$7=day_kari,"00/00～",TEXT(EDATE($T$7,5),"mm/dd")&amp;"～")</f>
        <v>00/00～</v>
      </c>
      <c r="I12" s="271" t="str">
        <f>IF($V$7=day_kari,"00/00～",TEXT(EDATE($T$7,6),"mm/dd")&amp;"～")</f>
        <v>00/00～</v>
      </c>
      <c r="J12" s="271" t="str">
        <f>IF($V$7=day_kari,"00/00～",TEXT(EDATE($T$7,7),"mm/dd")&amp;"～")</f>
        <v>00/00～</v>
      </c>
      <c r="K12" s="271" t="str">
        <f>IF($V$7=day_kari,"00/00～",TEXT(EDATE($T$7,8),"mm/dd")&amp;"～")</f>
        <v>00/00～</v>
      </c>
      <c r="L12" s="271" t="str">
        <f>IF($V$7=day_kari,"00/00～",TEXT(EDATE($T$7,9),"mm/dd")&amp;"～")</f>
        <v>00/00～</v>
      </c>
      <c r="M12" s="271" t="str">
        <f>IF($V$7=day_kari,"00/00～",TEXT(EDATE($T$7,10),"mm/dd")&amp;"～")</f>
        <v>00/00～</v>
      </c>
      <c r="N12" s="271" t="str">
        <f>IF($V$7=day_kari,"00/00～",TEXT(EDATE($T$7,11),"mm/dd")&amp;"～")</f>
        <v>00/00～</v>
      </c>
      <c r="O12" s="709" t="s">
        <v>191</v>
      </c>
      <c r="P12" s="707"/>
      <c r="Q12" s="705"/>
      <c r="R12" s="705"/>
    </row>
    <row r="13" spans="1:29" ht="10.5" customHeight="1">
      <c r="A13" s="704"/>
      <c r="B13" s="705"/>
      <c r="C13" s="272" t="str">
        <f>IF($V$7=day_kari,"00/00",TEXT(EDATE($V$7,-11),"mm/dd"))</f>
        <v>00/00</v>
      </c>
      <c r="D13" s="272" t="str">
        <f>IF($V$7=day_kari,"00/00",TEXT(EDATE($V$7,-10),"mm/dd"))</f>
        <v>00/00</v>
      </c>
      <c r="E13" s="272" t="str">
        <f>IF($V$7=day_kari,"00/00",TEXT(EDATE($V$7,-9),"mm/dd"))</f>
        <v>00/00</v>
      </c>
      <c r="F13" s="272" t="str">
        <f>IF($V$7=day_kari,"00/00",TEXT(EDATE($V$7,-8),"mm/dd"))</f>
        <v>00/00</v>
      </c>
      <c r="G13" s="272" t="str">
        <f>IF($V$7=day_kari,"00/00",TEXT(EDATE($V$7,-7),"mm/dd"))</f>
        <v>00/00</v>
      </c>
      <c r="H13" s="272" t="str">
        <f>IF($V$7=day_kari,"00/00",TEXT(EDATE($V$7,-6),"mm/dd"))</f>
        <v>00/00</v>
      </c>
      <c r="I13" s="272" t="str">
        <f>IF($V$7=day_kari,"00/00",TEXT(EDATE($V$7,-5),"mm/dd"))</f>
        <v>00/00</v>
      </c>
      <c r="J13" s="272" t="str">
        <f>IF($V$7=day_kari,"00/00",TEXT(EDATE($V$7,-4),"mm/dd"))</f>
        <v>00/00</v>
      </c>
      <c r="K13" s="272" t="str">
        <f>IF($V$7=day_kari,"00/00",TEXT(EDATE($V$7,-3),"mm/dd"))</f>
        <v>00/00</v>
      </c>
      <c r="L13" s="272" t="str">
        <f>IF($V$7=day_kari,"00/00",TEXT(EDATE($V$7,-2),"mm/dd"))</f>
        <v>00/00</v>
      </c>
      <c r="M13" s="272" t="str">
        <f>IF($V$7=day_kari,"00/00",TEXT(EDATE($V$7,-1),"mm/dd"))</f>
        <v>00/00</v>
      </c>
      <c r="N13" s="272" t="str">
        <f>IF($V$7=day_kari,"00/00",TEXT($V$7,"mm/dd"))</f>
        <v>00/00</v>
      </c>
      <c r="O13" s="710"/>
      <c r="P13" s="708"/>
      <c r="Q13" s="705"/>
      <c r="R13" s="705"/>
    </row>
    <row r="14" spans="1:29" ht="19.5" customHeight="1">
      <c r="A14" s="81">
        <v>1</v>
      </c>
      <c r="B14" s="91"/>
      <c r="C14" s="92"/>
      <c r="D14" s="92"/>
      <c r="E14" s="92"/>
      <c r="F14" s="92"/>
      <c r="G14" s="92"/>
      <c r="H14" s="92"/>
      <c r="I14" s="92"/>
      <c r="J14" s="92"/>
      <c r="K14" s="92"/>
      <c r="L14" s="92"/>
      <c r="M14" s="92"/>
      <c r="N14" s="92"/>
      <c r="O14" s="67">
        <f>SUM(C14:N14)</f>
        <v>0</v>
      </c>
      <c r="P14" s="68" t="str">
        <f>IF(COUNTA(C14:N14)=0,"-",ROUNDDOWN(O14/COUNTA(C14:N14),1))</f>
        <v>-</v>
      </c>
      <c r="Q14" s="711"/>
      <c r="R14" s="712"/>
    </row>
    <row r="15" spans="1:29" ht="19.5" customHeight="1">
      <c r="A15" s="81">
        <v>2</v>
      </c>
      <c r="B15" s="91"/>
      <c r="C15" s="92"/>
      <c r="D15" s="92"/>
      <c r="E15" s="92"/>
      <c r="F15" s="92"/>
      <c r="G15" s="92"/>
      <c r="H15" s="92"/>
      <c r="I15" s="92"/>
      <c r="J15" s="92"/>
      <c r="K15" s="92"/>
      <c r="L15" s="92"/>
      <c r="M15" s="92"/>
      <c r="N15" s="92"/>
      <c r="O15" s="67">
        <f t="shared" ref="O15:O28" si="0">SUM(C15:N15)</f>
        <v>0</v>
      </c>
      <c r="P15" s="68" t="str">
        <f t="shared" ref="P15:P28" si="1">IF(COUNTA(C15:N15)=0,"-",ROUNDDOWN(O15/COUNTA(C15:N15),1))</f>
        <v>-</v>
      </c>
      <c r="Q15" s="711"/>
      <c r="R15" s="712"/>
    </row>
    <row r="16" spans="1:29" ht="19.5" customHeight="1">
      <c r="A16" s="81">
        <v>3</v>
      </c>
      <c r="B16" s="91"/>
      <c r="C16" s="92"/>
      <c r="D16" s="92"/>
      <c r="E16" s="92"/>
      <c r="F16" s="92"/>
      <c r="G16" s="92"/>
      <c r="H16" s="92"/>
      <c r="I16" s="92"/>
      <c r="J16" s="92"/>
      <c r="K16" s="92"/>
      <c r="L16" s="92"/>
      <c r="M16" s="92"/>
      <c r="N16" s="92"/>
      <c r="O16" s="67">
        <f t="shared" si="0"/>
        <v>0</v>
      </c>
      <c r="P16" s="68" t="str">
        <f t="shared" si="1"/>
        <v>-</v>
      </c>
      <c r="Q16" s="711"/>
      <c r="R16" s="712"/>
    </row>
    <row r="17" spans="1:18" ht="19.5" customHeight="1">
      <c r="A17" s="81">
        <v>4</v>
      </c>
      <c r="B17" s="91"/>
      <c r="C17" s="92"/>
      <c r="D17" s="92"/>
      <c r="E17" s="92"/>
      <c r="F17" s="92"/>
      <c r="G17" s="92"/>
      <c r="H17" s="92"/>
      <c r="I17" s="92"/>
      <c r="J17" s="92"/>
      <c r="K17" s="92"/>
      <c r="L17" s="92"/>
      <c r="M17" s="92"/>
      <c r="N17" s="92"/>
      <c r="O17" s="67">
        <f t="shared" si="0"/>
        <v>0</v>
      </c>
      <c r="P17" s="68" t="str">
        <f t="shared" si="1"/>
        <v>-</v>
      </c>
      <c r="Q17" s="711"/>
      <c r="R17" s="712"/>
    </row>
    <row r="18" spans="1:18" ht="19.5" customHeight="1">
      <c r="A18" s="81">
        <v>5</v>
      </c>
      <c r="B18" s="91"/>
      <c r="C18" s="92"/>
      <c r="D18" s="92"/>
      <c r="E18" s="92"/>
      <c r="F18" s="92"/>
      <c r="G18" s="92"/>
      <c r="H18" s="92"/>
      <c r="I18" s="92"/>
      <c r="J18" s="92"/>
      <c r="K18" s="92"/>
      <c r="L18" s="92"/>
      <c r="M18" s="92"/>
      <c r="N18" s="92"/>
      <c r="O18" s="67">
        <f t="shared" si="0"/>
        <v>0</v>
      </c>
      <c r="P18" s="68" t="str">
        <f t="shared" si="1"/>
        <v>-</v>
      </c>
      <c r="Q18" s="711"/>
      <c r="R18" s="712"/>
    </row>
    <row r="19" spans="1:18" ht="19.5" customHeight="1">
      <c r="A19" s="81">
        <v>6</v>
      </c>
      <c r="B19" s="91"/>
      <c r="C19" s="92"/>
      <c r="D19" s="92"/>
      <c r="E19" s="92"/>
      <c r="F19" s="92"/>
      <c r="G19" s="92"/>
      <c r="H19" s="92"/>
      <c r="I19" s="92"/>
      <c r="J19" s="92"/>
      <c r="K19" s="92"/>
      <c r="L19" s="92"/>
      <c r="M19" s="92"/>
      <c r="N19" s="92"/>
      <c r="O19" s="67">
        <f t="shared" si="0"/>
        <v>0</v>
      </c>
      <c r="P19" s="68" t="str">
        <f t="shared" si="1"/>
        <v>-</v>
      </c>
      <c r="Q19" s="711"/>
      <c r="R19" s="712"/>
    </row>
    <row r="20" spans="1:18" ht="19.5" customHeight="1">
      <c r="A20" s="81">
        <v>7</v>
      </c>
      <c r="B20" s="91"/>
      <c r="C20" s="92"/>
      <c r="D20" s="92"/>
      <c r="E20" s="92"/>
      <c r="F20" s="92"/>
      <c r="G20" s="92"/>
      <c r="H20" s="92"/>
      <c r="I20" s="92"/>
      <c r="J20" s="92"/>
      <c r="K20" s="92"/>
      <c r="L20" s="92"/>
      <c r="M20" s="92"/>
      <c r="N20" s="92"/>
      <c r="O20" s="67">
        <f t="shared" si="0"/>
        <v>0</v>
      </c>
      <c r="P20" s="68" t="str">
        <f t="shared" si="1"/>
        <v>-</v>
      </c>
      <c r="Q20" s="711"/>
      <c r="R20" s="712"/>
    </row>
    <row r="21" spans="1:18" ht="19.5" customHeight="1">
      <c r="A21" s="81">
        <v>8</v>
      </c>
      <c r="B21" s="91"/>
      <c r="C21" s="92"/>
      <c r="D21" s="92"/>
      <c r="E21" s="92"/>
      <c r="F21" s="92"/>
      <c r="G21" s="92"/>
      <c r="H21" s="92"/>
      <c r="I21" s="92"/>
      <c r="J21" s="92"/>
      <c r="K21" s="92"/>
      <c r="L21" s="92"/>
      <c r="M21" s="92"/>
      <c r="N21" s="92"/>
      <c r="O21" s="67">
        <f t="shared" si="0"/>
        <v>0</v>
      </c>
      <c r="P21" s="68" t="str">
        <f t="shared" si="1"/>
        <v>-</v>
      </c>
      <c r="Q21" s="711"/>
      <c r="R21" s="712"/>
    </row>
    <row r="22" spans="1:18" ht="19.5" customHeight="1">
      <c r="A22" s="81">
        <v>9</v>
      </c>
      <c r="B22" s="91"/>
      <c r="C22" s="92"/>
      <c r="D22" s="92"/>
      <c r="E22" s="92"/>
      <c r="F22" s="92"/>
      <c r="G22" s="92"/>
      <c r="H22" s="92"/>
      <c r="I22" s="92"/>
      <c r="J22" s="92"/>
      <c r="K22" s="92"/>
      <c r="L22" s="92"/>
      <c r="M22" s="92"/>
      <c r="N22" s="92"/>
      <c r="O22" s="67">
        <f t="shared" si="0"/>
        <v>0</v>
      </c>
      <c r="P22" s="68" t="str">
        <f t="shared" si="1"/>
        <v>-</v>
      </c>
      <c r="Q22" s="711"/>
      <c r="R22" s="712"/>
    </row>
    <row r="23" spans="1:18" ht="19.5" customHeight="1">
      <c r="A23" s="81">
        <v>10</v>
      </c>
      <c r="B23" s="91"/>
      <c r="C23" s="92"/>
      <c r="D23" s="92"/>
      <c r="E23" s="92"/>
      <c r="F23" s="92"/>
      <c r="G23" s="92"/>
      <c r="H23" s="92"/>
      <c r="I23" s="92"/>
      <c r="J23" s="92"/>
      <c r="K23" s="92"/>
      <c r="L23" s="92"/>
      <c r="M23" s="92"/>
      <c r="N23" s="92"/>
      <c r="O23" s="67">
        <f t="shared" si="0"/>
        <v>0</v>
      </c>
      <c r="P23" s="68" t="str">
        <f t="shared" si="1"/>
        <v>-</v>
      </c>
      <c r="Q23" s="711"/>
      <c r="R23" s="712"/>
    </row>
    <row r="24" spans="1:18" ht="19.5" customHeight="1">
      <c r="A24" s="81">
        <v>11</v>
      </c>
      <c r="B24" s="91"/>
      <c r="C24" s="92"/>
      <c r="D24" s="92"/>
      <c r="E24" s="92"/>
      <c r="F24" s="92"/>
      <c r="G24" s="92"/>
      <c r="H24" s="92"/>
      <c r="I24" s="92"/>
      <c r="J24" s="92"/>
      <c r="K24" s="92"/>
      <c r="L24" s="92"/>
      <c r="M24" s="92"/>
      <c r="N24" s="92"/>
      <c r="O24" s="67">
        <f t="shared" si="0"/>
        <v>0</v>
      </c>
      <c r="P24" s="68" t="str">
        <f t="shared" si="1"/>
        <v>-</v>
      </c>
      <c r="Q24" s="711"/>
      <c r="R24" s="712"/>
    </row>
    <row r="25" spans="1:18" ht="19.5" customHeight="1">
      <c r="A25" s="81">
        <v>12</v>
      </c>
      <c r="B25" s="91"/>
      <c r="C25" s="92"/>
      <c r="D25" s="92"/>
      <c r="E25" s="92"/>
      <c r="F25" s="92"/>
      <c r="G25" s="92"/>
      <c r="H25" s="92"/>
      <c r="I25" s="92"/>
      <c r="J25" s="92"/>
      <c r="K25" s="92"/>
      <c r="L25" s="92"/>
      <c r="M25" s="92"/>
      <c r="N25" s="92"/>
      <c r="O25" s="67">
        <f t="shared" si="0"/>
        <v>0</v>
      </c>
      <c r="P25" s="68" t="str">
        <f t="shared" si="1"/>
        <v>-</v>
      </c>
      <c r="Q25" s="711"/>
      <c r="R25" s="712"/>
    </row>
    <row r="26" spans="1:18" ht="19.5" customHeight="1">
      <c r="A26" s="81">
        <v>13</v>
      </c>
      <c r="B26" s="91"/>
      <c r="C26" s="92"/>
      <c r="D26" s="92"/>
      <c r="E26" s="92"/>
      <c r="F26" s="92"/>
      <c r="G26" s="92"/>
      <c r="H26" s="92"/>
      <c r="I26" s="92"/>
      <c r="J26" s="92"/>
      <c r="K26" s="92"/>
      <c r="L26" s="92"/>
      <c r="M26" s="92"/>
      <c r="N26" s="92"/>
      <c r="O26" s="67">
        <f t="shared" si="0"/>
        <v>0</v>
      </c>
      <c r="P26" s="68" t="str">
        <f t="shared" si="1"/>
        <v>-</v>
      </c>
      <c r="Q26" s="711"/>
      <c r="R26" s="712"/>
    </row>
    <row r="27" spans="1:18" ht="19.5" customHeight="1">
      <c r="A27" s="81">
        <v>14</v>
      </c>
      <c r="B27" s="91"/>
      <c r="C27" s="92"/>
      <c r="D27" s="92"/>
      <c r="E27" s="92"/>
      <c r="F27" s="92"/>
      <c r="G27" s="92"/>
      <c r="H27" s="92"/>
      <c r="I27" s="92"/>
      <c r="J27" s="92"/>
      <c r="K27" s="92"/>
      <c r="L27" s="92"/>
      <c r="M27" s="92"/>
      <c r="N27" s="92"/>
      <c r="O27" s="67">
        <f t="shared" si="0"/>
        <v>0</v>
      </c>
      <c r="P27" s="68" t="str">
        <f t="shared" si="1"/>
        <v>-</v>
      </c>
      <c r="Q27" s="711"/>
      <c r="R27" s="712"/>
    </row>
    <row r="28" spans="1:18" ht="19.5" customHeight="1" thickBot="1">
      <c r="A28" s="82">
        <v>15</v>
      </c>
      <c r="B28" s="93"/>
      <c r="C28" s="94"/>
      <c r="D28" s="94"/>
      <c r="E28" s="94"/>
      <c r="F28" s="94"/>
      <c r="G28" s="94"/>
      <c r="H28" s="94"/>
      <c r="I28" s="94"/>
      <c r="J28" s="94"/>
      <c r="K28" s="94"/>
      <c r="L28" s="94"/>
      <c r="M28" s="94"/>
      <c r="N28" s="94"/>
      <c r="O28" s="69">
        <f t="shared" si="0"/>
        <v>0</v>
      </c>
      <c r="P28" s="70" t="str">
        <f t="shared" si="1"/>
        <v>-</v>
      </c>
      <c r="Q28" s="724"/>
      <c r="R28" s="725"/>
    </row>
    <row r="29" spans="1:18" ht="17.25" customHeight="1" thickTop="1">
      <c r="A29" s="44"/>
      <c r="B29" s="45" t="s">
        <v>192</v>
      </c>
      <c r="C29" s="71">
        <f t="shared" ref="C29:N29" si="2">COUNTA(C14:C28)</f>
        <v>0</v>
      </c>
      <c r="D29" s="71">
        <f t="shared" si="2"/>
        <v>0</v>
      </c>
      <c r="E29" s="71">
        <f t="shared" si="2"/>
        <v>0</v>
      </c>
      <c r="F29" s="71">
        <f t="shared" si="2"/>
        <v>0</v>
      </c>
      <c r="G29" s="71">
        <f t="shared" si="2"/>
        <v>0</v>
      </c>
      <c r="H29" s="71">
        <f t="shared" si="2"/>
        <v>0</v>
      </c>
      <c r="I29" s="71">
        <f t="shared" si="2"/>
        <v>0</v>
      </c>
      <c r="J29" s="71">
        <f t="shared" si="2"/>
        <v>0</v>
      </c>
      <c r="K29" s="71">
        <f t="shared" si="2"/>
        <v>0</v>
      </c>
      <c r="L29" s="71">
        <f t="shared" si="2"/>
        <v>0</v>
      </c>
      <c r="M29" s="71">
        <f t="shared" si="2"/>
        <v>0</v>
      </c>
      <c r="N29" s="71">
        <f t="shared" si="2"/>
        <v>0</v>
      </c>
      <c r="O29" s="45"/>
      <c r="P29" s="45"/>
      <c r="Q29" s="720"/>
      <c r="R29" s="720"/>
    </row>
    <row r="32" spans="1:18">
      <c r="L32" s="721" t="s">
        <v>193</v>
      </c>
      <c r="M32" s="721"/>
      <c r="N32" s="722"/>
      <c r="O32" s="46"/>
      <c r="P32" s="72">
        <f>SUM(O14:O28)</f>
        <v>0</v>
      </c>
    </row>
    <row r="33" spans="1:18">
      <c r="L33" s="721" t="s">
        <v>194</v>
      </c>
      <c r="M33" s="721"/>
      <c r="N33" s="722"/>
      <c r="O33" s="46"/>
      <c r="P33" s="46">
        <f>SUM(C29:N29)</f>
        <v>0</v>
      </c>
    </row>
    <row r="34" spans="1:18">
      <c r="L34" s="721" t="s">
        <v>114</v>
      </c>
      <c r="M34" s="721" t="s">
        <v>118</v>
      </c>
      <c r="N34" s="722"/>
      <c r="O34" s="46"/>
      <c r="P34" s="73" t="str">
        <f>IF(ISERROR(P32/P33),"-",ROUNDDOWN(P32/P33,1))</f>
        <v>-</v>
      </c>
    </row>
    <row r="36" spans="1:18">
      <c r="A36" s="43" t="s">
        <v>195</v>
      </c>
    </row>
    <row r="37" spans="1:18" ht="10.5" customHeight="1">
      <c r="A37" s="704"/>
      <c r="B37" s="705" t="s">
        <v>188</v>
      </c>
      <c r="C37" s="705" t="s">
        <v>640</v>
      </c>
      <c r="D37" s="705"/>
      <c r="E37" s="705"/>
      <c r="F37" s="705"/>
      <c r="G37" s="705"/>
      <c r="H37" s="705"/>
      <c r="I37" s="705"/>
      <c r="J37" s="705"/>
      <c r="K37" s="705"/>
      <c r="L37" s="705"/>
      <c r="M37" s="705"/>
      <c r="N37" s="705"/>
      <c r="O37" s="705"/>
      <c r="P37" s="706" t="s">
        <v>114</v>
      </c>
      <c r="Q37" s="705" t="s">
        <v>190</v>
      </c>
      <c r="R37" s="705"/>
    </row>
    <row r="38" spans="1:18" ht="10.5" customHeight="1">
      <c r="A38" s="704"/>
      <c r="B38" s="705"/>
      <c r="C38" s="273" t="str">
        <f>IF($V$7=day_kari,"00/00～",TEXT($T$7,"mm/dd")&amp;"～")</f>
        <v>00/00～</v>
      </c>
      <c r="D38" s="271" t="str">
        <f>IF($V$7=day_kari,"00/00～",TEXT(EDATE($T$7,1),"mm/dd")&amp;"～")</f>
        <v>00/00～</v>
      </c>
      <c r="E38" s="271" t="str">
        <f>IF($V$7=day_kari,"00/00～",TEXT(EDATE($T$7,2),"mm/dd")&amp;"～")</f>
        <v>00/00～</v>
      </c>
      <c r="F38" s="271" t="str">
        <f>IF($V$7=day_kari,"00/00～",TEXT(EDATE($T$7,3),"mm/dd")&amp;"～")</f>
        <v>00/00～</v>
      </c>
      <c r="G38" s="271" t="str">
        <f>IF($V$7=day_kari,"00/00～",TEXT(EDATE($T$7,4),"mm/dd")&amp;"～")</f>
        <v>00/00～</v>
      </c>
      <c r="H38" s="271" t="str">
        <f>IF($V$7=day_kari,"00/00～",TEXT(EDATE($T$7,5),"mm/dd")&amp;"～")</f>
        <v>00/00～</v>
      </c>
      <c r="I38" s="271" t="str">
        <f>IF($V$7=day_kari,"00/00～",TEXT(EDATE($T$7,6),"mm/dd")&amp;"～")</f>
        <v>00/00～</v>
      </c>
      <c r="J38" s="271" t="str">
        <f>IF($V$7=day_kari,"00/00～",TEXT(EDATE($T$7,7),"mm/dd")&amp;"～")</f>
        <v>00/00～</v>
      </c>
      <c r="K38" s="271" t="str">
        <f>IF($V$7=day_kari,"00/00～",TEXT(EDATE($T$7,8),"mm/dd")&amp;"～")</f>
        <v>00/00～</v>
      </c>
      <c r="L38" s="271" t="str">
        <f>IF($V$7=day_kari,"00/00～",TEXT(EDATE($T$7,9),"mm/dd")&amp;"～")</f>
        <v>00/00～</v>
      </c>
      <c r="M38" s="271" t="str">
        <f>IF($V$7=day_kari,"00/00～",TEXT(EDATE($T$7,10),"mm/dd")&amp;"～")</f>
        <v>00/00～</v>
      </c>
      <c r="N38" s="271" t="str">
        <f>IF($V$7=day_kari,"00/00～",TEXT(EDATE($T$7,11),"mm/dd")&amp;"～")</f>
        <v>00/00～</v>
      </c>
      <c r="O38" s="709" t="s">
        <v>191</v>
      </c>
      <c r="P38" s="707"/>
      <c r="Q38" s="705"/>
      <c r="R38" s="705"/>
    </row>
    <row r="39" spans="1:18" ht="10.5" customHeight="1">
      <c r="A39" s="704"/>
      <c r="B39" s="705"/>
      <c r="C39" s="272" t="str">
        <f>IF($V$7=day_kari,"00/00",TEXT(EDATE($V$7,-11),"mm/dd"))</f>
        <v>00/00</v>
      </c>
      <c r="D39" s="272" t="str">
        <f>IF($V$7=day_kari,"00/00",TEXT(EDATE($V$7,-10),"mm/dd"))</f>
        <v>00/00</v>
      </c>
      <c r="E39" s="272" t="str">
        <f>IF($V$7=day_kari,"00/00",TEXT(EDATE($V$7,-9),"mm/dd"))</f>
        <v>00/00</v>
      </c>
      <c r="F39" s="272" t="str">
        <f>IF($V$7=day_kari,"00/00",TEXT(EDATE($V$7,-8),"mm/dd"))</f>
        <v>00/00</v>
      </c>
      <c r="G39" s="272" t="str">
        <f>IF($V$7=day_kari,"00/00",TEXT(EDATE($V$7,-7),"mm/dd"))</f>
        <v>00/00</v>
      </c>
      <c r="H39" s="272" t="str">
        <f>IF($V$7=day_kari,"00/00",TEXT(EDATE($V$7,-6),"mm/dd"))</f>
        <v>00/00</v>
      </c>
      <c r="I39" s="272" t="str">
        <f>IF($V$7=day_kari,"00/00",TEXT(EDATE($V$7,-5),"mm/dd"))</f>
        <v>00/00</v>
      </c>
      <c r="J39" s="272" t="str">
        <f>IF($V$7=day_kari,"00/00",TEXT(EDATE($V$7,-4),"mm/dd"))</f>
        <v>00/00</v>
      </c>
      <c r="K39" s="272" t="str">
        <f>IF($V$7=day_kari,"00/00",TEXT(EDATE($V$7,-3),"mm/dd"))</f>
        <v>00/00</v>
      </c>
      <c r="L39" s="272" t="str">
        <f>IF($V$7=day_kari,"00/00",TEXT(EDATE($V$7,-2),"mm/dd"))</f>
        <v>00/00</v>
      </c>
      <c r="M39" s="272" t="str">
        <f>IF($V$7=day_kari,"00/00",TEXT(EDATE($V$7,-1),"mm/dd"))</f>
        <v>00/00</v>
      </c>
      <c r="N39" s="272" t="str">
        <f>IF($V$7=day_kari,"00/00",TEXT($V$7,"mm/dd"))</f>
        <v>00/00</v>
      </c>
      <c r="O39" s="710"/>
      <c r="P39" s="708"/>
      <c r="Q39" s="705"/>
      <c r="R39" s="705"/>
    </row>
    <row r="40" spans="1:18" ht="18.75" customHeight="1">
      <c r="A40" s="81">
        <v>1</v>
      </c>
      <c r="B40" s="91"/>
      <c r="C40" s="92"/>
      <c r="D40" s="92"/>
      <c r="E40" s="92"/>
      <c r="F40" s="92"/>
      <c r="G40" s="92"/>
      <c r="H40" s="92"/>
      <c r="I40" s="92"/>
      <c r="J40" s="92"/>
      <c r="K40" s="92"/>
      <c r="L40" s="92"/>
      <c r="M40" s="92"/>
      <c r="N40" s="92"/>
      <c r="O40" s="67">
        <f t="shared" ref="O40:O54" si="3">SUM(C40:N40)</f>
        <v>0</v>
      </c>
      <c r="P40" s="68" t="str">
        <f>IF(COUNTA(C40:N40)=0,"-",ROUNDDOWN(O40/COUNTA(C40:N40),1))</f>
        <v>-</v>
      </c>
      <c r="Q40" s="711"/>
      <c r="R40" s="712"/>
    </row>
    <row r="41" spans="1:18" ht="18.75" customHeight="1">
      <c r="A41" s="81">
        <v>2</v>
      </c>
      <c r="B41" s="91"/>
      <c r="C41" s="92"/>
      <c r="D41" s="92"/>
      <c r="E41" s="92"/>
      <c r="F41" s="92"/>
      <c r="G41" s="92"/>
      <c r="H41" s="92"/>
      <c r="I41" s="92"/>
      <c r="J41" s="92"/>
      <c r="K41" s="92"/>
      <c r="L41" s="92"/>
      <c r="M41" s="92"/>
      <c r="N41" s="92"/>
      <c r="O41" s="67">
        <f t="shared" si="3"/>
        <v>0</v>
      </c>
      <c r="P41" s="68" t="str">
        <f t="shared" ref="P41:P54" si="4">IF(COUNTA(C41:N41)=0,"-",ROUNDDOWN(O41/COUNTA(C41:N41),1))</f>
        <v>-</v>
      </c>
      <c r="Q41" s="711"/>
      <c r="R41" s="712"/>
    </row>
    <row r="42" spans="1:18" ht="18.75" customHeight="1">
      <c r="A42" s="81">
        <v>3</v>
      </c>
      <c r="B42" s="91"/>
      <c r="C42" s="92"/>
      <c r="D42" s="92"/>
      <c r="E42" s="92"/>
      <c r="F42" s="92"/>
      <c r="G42" s="92"/>
      <c r="H42" s="92"/>
      <c r="I42" s="92"/>
      <c r="J42" s="92"/>
      <c r="K42" s="92"/>
      <c r="L42" s="92"/>
      <c r="M42" s="92"/>
      <c r="N42" s="92"/>
      <c r="O42" s="67">
        <f t="shared" si="3"/>
        <v>0</v>
      </c>
      <c r="P42" s="68" t="str">
        <f t="shared" si="4"/>
        <v>-</v>
      </c>
      <c r="Q42" s="711"/>
      <c r="R42" s="712"/>
    </row>
    <row r="43" spans="1:18" ht="18.75" customHeight="1">
      <c r="A43" s="81">
        <v>4</v>
      </c>
      <c r="B43" s="91"/>
      <c r="C43" s="92"/>
      <c r="D43" s="92"/>
      <c r="E43" s="92"/>
      <c r="F43" s="92"/>
      <c r="G43" s="92"/>
      <c r="H43" s="92"/>
      <c r="I43" s="92"/>
      <c r="J43" s="92"/>
      <c r="K43" s="92"/>
      <c r="L43" s="92"/>
      <c r="M43" s="92"/>
      <c r="N43" s="92"/>
      <c r="O43" s="67">
        <f t="shared" si="3"/>
        <v>0</v>
      </c>
      <c r="P43" s="68" t="str">
        <f t="shared" si="4"/>
        <v>-</v>
      </c>
      <c r="Q43" s="711"/>
      <c r="R43" s="712"/>
    </row>
    <row r="44" spans="1:18" ht="18.75" customHeight="1">
      <c r="A44" s="81">
        <v>5</v>
      </c>
      <c r="B44" s="91"/>
      <c r="C44" s="92"/>
      <c r="D44" s="92"/>
      <c r="E44" s="92"/>
      <c r="F44" s="92"/>
      <c r="G44" s="92"/>
      <c r="H44" s="92"/>
      <c r="I44" s="92"/>
      <c r="J44" s="92"/>
      <c r="K44" s="92"/>
      <c r="L44" s="92"/>
      <c r="M44" s="92"/>
      <c r="N44" s="92"/>
      <c r="O44" s="67">
        <f t="shared" si="3"/>
        <v>0</v>
      </c>
      <c r="P44" s="68" t="str">
        <f t="shared" si="4"/>
        <v>-</v>
      </c>
      <c r="Q44" s="711"/>
      <c r="R44" s="712"/>
    </row>
    <row r="45" spans="1:18" ht="18.75" customHeight="1">
      <c r="A45" s="81">
        <v>6</v>
      </c>
      <c r="B45" s="91"/>
      <c r="C45" s="92"/>
      <c r="D45" s="92"/>
      <c r="E45" s="92"/>
      <c r="F45" s="92"/>
      <c r="G45" s="92"/>
      <c r="H45" s="92"/>
      <c r="I45" s="92"/>
      <c r="J45" s="92"/>
      <c r="K45" s="92"/>
      <c r="L45" s="92"/>
      <c r="M45" s="92"/>
      <c r="N45" s="92"/>
      <c r="O45" s="67">
        <f t="shared" si="3"/>
        <v>0</v>
      </c>
      <c r="P45" s="68" t="str">
        <f t="shared" si="4"/>
        <v>-</v>
      </c>
      <c r="Q45" s="711"/>
      <c r="R45" s="712"/>
    </row>
    <row r="46" spans="1:18" ht="18.75" customHeight="1">
      <c r="A46" s="81">
        <v>7</v>
      </c>
      <c r="B46" s="91"/>
      <c r="C46" s="92"/>
      <c r="D46" s="92"/>
      <c r="E46" s="92"/>
      <c r="F46" s="92"/>
      <c r="G46" s="92"/>
      <c r="H46" s="92"/>
      <c r="I46" s="92"/>
      <c r="J46" s="92"/>
      <c r="K46" s="92"/>
      <c r="L46" s="92"/>
      <c r="M46" s="92"/>
      <c r="N46" s="92"/>
      <c r="O46" s="67">
        <f t="shared" si="3"/>
        <v>0</v>
      </c>
      <c r="P46" s="68" t="str">
        <f t="shared" si="4"/>
        <v>-</v>
      </c>
      <c r="Q46" s="711"/>
      <c r="R46" s="712"/>
    </row>
    <row r="47" spans="1:18" ht="18.75" customHeight="1">
      <c r="A47" s="81">
        <v>8</v>
      </c>
      <c r="B47" s="91"/>
      <c r="C47" s="92"/>
      <c r="D47" s="92"/>
      <c r="E47" s="92"/>
      <c r="F47" s="92"/>
      <c r="G47" s="92"/>
      <c r="H47" s="92"/>
      <c r="I47" s="92"/>
      <c r="J47" s="92"/>
      <c r="K47" s="92"/>
      <c r="L47" s="92"/>
      <c r="M47" s="92"/>
      <c r="N47" s="92"/>
      <c r="O47" s="67">
        <f t="shared" si="3"/>
        <v>0</v>
      </c>
      <c r="P47" s="68" t="str">
        <f t="shared" si="4"/>
        <v>-</v>
      </c>
      <c r="Q47" s="711"/>
      <c r="R47" s="712"/>
    </row>
    <row r="48" spans="1:18" ht="18.75" customHeight="1">
      <c r="A48" s="81">
        <v>9</v>
      </c>
      <c r="B48" s="91"/>
      <c r="C48" s="92"/>
      <c r="D48" s="92"/>
      <c r="E48" s="92"/>
      <c r="F48" s="92"/>
      <c r="G48" s="92"/>
      <c r="H48" s="92"/>
      <c r="I48" s="92"/>
      <c r="J48" s="92"/>
      <c r="K48" s="92"/>
      <c r="L48" s="92"/>
      <c r="M48" s="92"/>
      <c r="N48" s="92"/>
      <c r="O48" s="67">
        <f t="shared" si="3"/>
        <v>0</v>
      </c>
      <c r="P48" s="68" t="str">
        <f t="shared" si="4"/>
        <v>-</v>
      </c>
      <c r="Q48" s="711"/>
      <c r="R48" s="712"/>
    </row>
    <row r="49" spans="1:19" ht="18.75" customHeight="1">
      <c r="A49" s="81">
        <v>10</v>
      </c>
      <c r="B49" s="91"/>
      <c r="C49" s="92"/>
      <c r="D49" s="92"/>
      <c r="E49" s="92"/>
      <c r="F49" s="92"/>
      <c r="G49" s="92"/>
      <c r="H49" s="92"/>
      <c r="I49" s="92"/>
      <c r="J49" s="92"/>
      <c r="K49" s="92"/>
      <c r="L49" s="92"/>
      <c r="M49" s="92"/>
      <c r="N49" s="92"/>
      <c r="O49" s="67">
        <f t="shared" si="3"/>
        <v>0</v>
      </c>
      <c r="P49" s="68" t="str">
        <f t="shared" si="4"/>
        <v>-</v>
      </c>
      <c r="Q49" s="711"/>
      <c r="R49" s="712"/>
    </row>
    <row r="50" spans="1:19" ht="18.75" customHeight="1">
      <c r="A50" s="81">
        <v>11</v>
      </c>
      <c r="B50" s="91"/>
      <c r="C50" s="92"/>
      <c r="D50" s="92"/>
      <c r="E50" s="92"/>
      <c r="F50" s="92"/>
      <c r="G50" s="92"/>
      <c r="H50" s="92"/>
      <c r="I50" s="92"/>
      <c r="J50" s="92"/>
      <c r="K50" s="92"/>
      <c r="L50" s="92"/>
      <c r="M50" s="92"/>
      <c r="N50" s="92"/>
      <c r="O50" s="67">
        <f t="shared" si="3"/>
        <v>0</v>
      </c>
      <c r="P50" s="68" t="str">
        <f t="shared" si="4"/>
        <v>-</v>
      </c>
      <c r="Q50" s="711"/>
      <c r="R50" s="712"/>
    </row>
    <row r="51" spans="1:19" ht="18.75" customHeight="1">
      <c r="A51" s="81">
        <v>12</v>
      </c>
      <c r="B51" s="91"/>
      <c r="C51" s="92"/>
      <c r="D51" s="92"/>
      <c r="E51" s="92"/>
      <c r="F51" s="92"/>
      <c r="G51" s="92"/>
      <c r="H51" s="92"/>
      <c r="I51" s="92"/>
      <c r="J51" s="92"/>
      <c r="K51" s="92"/>
      <c r="L51" s="92"/>
      <c r="M51" s="92"/>
      <c r="N51" s="92"/>
      <c r="O51" s="67">
        <f t="shared" si="3"/>
        <v>0</v>
      </c>
      <c r="P51" s="68" t="str">
        <f t="shared" si="4"/>
        <v>-</v>
      </c>
      <c r="Q51" s="711"/>
      <c r="R51" s="712"/>
    </row>
    <row r="52" spans="1:19" ht="18.75" customHeight="1">
      <c r="A52" s="81">
        <v>13</v>
      </c>
      <c r="B52" s="91"/>
      <c r="C52" s="92"/>
      <c r="D52" s="92"/>
      <c r="E52" s="92"/>
      <c r="F52" s="92"/>
      <c r="G52" s="92"/>
      <c r="H52" s="92"/>
      <c r="I52" s="92"/>
      <c r="J52" s="92"/>
      <c r="K52" s="92"/>
      <c r="L52" s="92"/>
      <c r="M52" s="92"/>
      <c r="N52" s="92"/>
      <c r="O52" s="67">
        <f t="shared" si="3"/>
        <v>0</v>
      </c>
      <c r="P52" s="68" t="str">
        <f t="shared" si="4"/>
        <v>-</v>
      </c>
      <c r="Q52" s="711"/>
      <c r="R52" s="712"/>
    </row>
    <row r="53" spans="1:19" ht="18.75" customHeight="1">
      <c r="A53" s="81">
        <v>14</v>
      </c>
      <c r="B53" s="91"/>
      <c r="C53" s="92"/>
      <c r="D53" s="92"/>
      <c r="E53" s="92"/>
      <c r="F53" s="92"/>
      <c r="G53" s="92"/>
      <c r="H53" s="92"/>
      <c r="I53" s="92"/>
      <c r="J53" s="92"/>
      <c r="K53" s="92"/>
      <c r="L53" s="92"/>
      <c r="M53" s="92"/>
      <c r="N53" s="92"/>
      <c r="O53" s="67">
        <f t="shared" si="3"/>
        <v>0</v>
      </c>
      <c r="P53" s="68" t="str">
        <f>IF(COUNTA(C53:N53)=0,"-",ROUNDDOWN(O53/COUNTA(C53:N53),1))</f>
        <v>-</v>
      </c>
      <c r="Q53" s="711"/>
      <c r="R53" s="712"/>
    </row>
    <row r="54" spans="1:19" ht="18.75" customHeight="1" thickBot="1">
      <c r="A54" s="81">
        <v>15</v>
      </c>
      <c r="B54" s="91"/>
      <c r="C54" s="92"/>
      <c r="D54" s="92"/>
      <c r="E54" s="92"/>
      <c r="F54" s="92"/>
      <c r="G54" s="92"/>
      <c r="H54" s="92"/>
      <c r="I54" s="92"/>
      <c r="J54" s="92"/>
      <c r="K54" s="92"/>
      <c r="L54" s="92"/>
      <c r="M54" s="92"/>
      <c r="N54" s="92"/>
      <c r="O54" s="69">
        <f t="shared" si="3"/>
        <v>0</v>
      </c>
      <c r="P54" s="70" t="str">
        <f t="shared" si="4"/>
        <v>-</v>
      </c>
      <c r="Q54" s="711"/>
      <c r="R54" s="712"/>
    </row>
    <row r="55" spans="1:19" ht="19.5" customHeight="1" thickTop="1">
      <c r="A55" s="83"/>
      <c r="B55" s="83" t="s">
        <v>196</v>
      </c>
      <c r="C55" s="84"/>
      <c r="D55" s="84"/>
      <c r="E55" s="84"/>
      <c r="F55" s="84"/>
      <c r="G55" s="84"/>
      <c r="H55" s="84"/>
      <c r="I55" s="84"/>
      <c r="J55" s="84"/>
      <c r="K55" s="84"/>
      <c r="L55" s="84"/>
      <c r="M55" s="84"/>
      <c r="N55" s="84"/>
      <c r="O55" s="84"/>
      <c r="P55" s="84"/>
      <c r="Q55" s="713"/>
      <c r="R55" s="714"/>
    </row>
    <row r="57" spans="1:19">
      <c r="L57" s="717" t="s">
        <v>197</v>
      </c>
      <c r="M57" s="718"/>
      <c r="N57" s="718"/>
      <c r="O57" s="719"/>
      <c r="P57" s="80">
        <f>COUNTIF(P40:P53,"&gt;=60")</f>
        <v>0</v>
      </c>
    </row>
    <row r="59" spans="1:19" s="150" customFormat="1" ht="10.5">
      <c r="A59" s="150" t="s">
        <v>198</v>
      </c>
    </row>
    <row r="60" spans="1:19" s="150" customFormat="1" ht="10.5">
      <c r="A60" s="151" t="s">
        <v>199</v>
      </c>
      <c r="B60" s="13"/>
    </row>
    <row r="61" spans="1:19" s="150" customFormat="1" ht="10.5">
      <c r="A61" s="13" t="s">
        <v>677</v>
      </c>
      <c r="B61" s="13"/>
    </row>
    <row r="62" spans="1:19" s="150" customFormat="1" ht="10.5">
      <c r="A62" s="13" t="s">
        <v>678</v>
      </c>
      <c r="B62" s="13"/>
    </row>
    <row r="63" spans="1:19" s="150" customFormat="1" ht="10.5">
      <c r="A63" s="13" t="s">
        <v>200</v>
      </c>
      <c r="B63" s="13"/>
      <c r="C63" s="13"/>
      <c r="D63" s="13"/>
      <c r="E63" s="13"/>
      <c r="F63" s="13"/>
      <c r="G63" s="13"/>
      <c r="H63" s="13"/>
      <c r="I63" s="13"/>
      <c r="J63" s="13"/>
      <c r="K63" s="13"/>
      <c r="L63" s="13"/>
      <c r="M63" s="13"/>
      <c r="N63" s="13"/>
      <c r="O63" s="13"/>
      <c r="P63" s="13"/>
      <c r="Q63" s="13"/>
      <c r="R63" s="13"/>
      <c r="S63" s="13"/>
    </row>
    <row r="64" spans="1:19" s="150" customFormat="1" ht="10.5">
      <c r="A64" s="13" t="s">
        <v>201</v>
      </c>
      <c r="B64" s="13"/>
      <c r="C64" s="13"/>
      <c r="D64" s="13"/>
      <c r="E64" s="13"/>
      <c r="F64" s="13"/>
      <c r="G64" s="13"/>
      <c r="H64" s="13"/>
      <c r="I64" s="13"/>
      <c r="J64" s="13"/>
      <c r="K64" s="13"/>
      <c r="L64" s="13"/>
      <c r="M64" s="13"/>
      <c r="N64" s="13"/>
      <c r="O64" s="13"/>
      <c r="P64" s="13"/>
      <c r="Q64" s="13"/>
      <c r="R64" s="13"/>
      <c r="S64" s="13"/>
    </row>
    <row r="65" spans="1:18" s="150" customFormat="1" ht="10.5">
      <c r="A65" s="13" t="s">
        <v>202</v>
      </c>
      <c r="B65" s="13"/>
    </row>
    <row r="66" spans="1:18" s="150" customFormat="1" ht="10.5">
      <c r="A66" s="152" t="s">
        <v>203</v>
      </c>
      <c r="B66" s="152"/>
      <c r="C66" s="152"/>
      <c r="D66" s="152"/>
      <c r="E66" s="152"/>
      <c r="F66" s="152"/>
      <c r="G66" s="152"/>
      <c r="H66" s="152"/>
      <c r="I66" s="152"/>
      <c r="J66" s="152"/>
      <c r="K66" s="152"/>
      <c r="L66" s="152"/>
      <c r="M66" s="152"/>
      <c r="N66" s="152"/>
      <c r="O66" s="152"/>
      <c r="P66" s="152"/>
      <c r="Q66" s="152"/>
      <c r="R66" s="152"/>
    </row>
    <row r="67" spans="1:18" s="150" customFormat="1" ht="10.5">
      <c r="A67" s="152" t="s">
        <v>204</v>
      </c>
      <c r="B67" s="152"/>
      <c r="C67" s="152"/>
      <c r="D67" s="152"/>
      <c r="E67" s="152"/>
      <c r="F67" s="152"/>
      <c r="G67" s="152"/>
      <c r="H67" s="152"/>
      <c r="I67" s="152"/>
      <c r="J67" s="152"/>
      <c r="K67" s="152"/>
      <c r="L67" s="152"/>
      <c r="M67" s="152"/>
      <c r="N67" s="152"/>
      <c r="O67" s="152"/>
      <c r="P67" s="152"/>
      <c r="Q67" s="152"/>
      <c r="R67" s="152"/>
    </row>
    <row r="68" spans="1:18" s="150" customFormat="1" ht="10.5">
      <c r="A68" s="152" t="s">
        <v>679</v>
      </c>
      <c r="B68" s="152"/>
      <c r="C68" s="152"/>
      <c r="D68" s="152"/>
      <c r="E68" s="152"/>
      <c r="F68" s="152"/>
      <c r="G68" s="152"/>
      <c r="H68" s="152"/>
      <c r="I68" s="152"/>
      <c r="J68" s="152"/>
      <c r="K68" s="152"/>
      <c r="L68" s="152"/>
      <c r="M68" s="152"/>
      <c r="N68" s="152"/>
      <c r="O68" s="152"/>
      <c r="P68" s="152"/>
      <c r="Q68" s="152"/>
      <c r="R68" s="152"/>
    </row>
    <row r="69" spans="1:18" s="150" customFormat="1" ht="10.5">
      <c r="A69" s="152" t="s">
        <v>205</v>
      </c>
      <c r="B69" s="152"/>
      <c r="C69" s="152"/>
      <c r="D69" s="152"/>
      <c r="E69" s="152"/>
      <c r="F69" s="152"/>
      <c r="G69" s="152"/>
      <c r="H69" s="152"/>
      <c r="I69" s="152"/>
      <c r="J69" s="152"/>
      <c r="K69" s="152"/>
      <c r="L69" s="152"/>
      <c r="M69" s="152"/>
      <c r="N69" s="152"/>
      <c r="O69" s="152"/>
      <c r="P69" s="152"/>
      <c r="Q69" s="152"/>
      <c r="R69" s="152"/>
    </row>
    <row r="70" spans="1:18" s="150" customFormat="1" ht="10.5">
      <c r="A70" s="152" t="s">
        <v>680</v>
      </c>
      <c r="B70" s="152"/>
      <c r="C70" s="152"/>
      <c r="D70" s="152"/>
      <c r="E70" s="152"/>
      <c r="F70" s="152"/>
      <c r="G70" s="152"/>
      <c r="H70" s="152"/>
      <c r="I70" s="152"/>
      <c r="J70" s="152"/>
      <c r="K70" s="152"/>
      <c r="L70" s="152"/>
      <c r="M70" s="152"/>
      <c r="N70" s="152"/>
      <c r="O70" s="152"/>
      <c r="P70" s="152"/>
      <c r="Q70" s="152"/>
      <c r="R70" s="152"/>
    </row>
    <row r="71" spans="1:18" s="150" customFormat="1" ht="10.5">
      <c r="A71" s="13" t="s">
        <v>681</v>
      </c>
      <c r="B71" s="152"/>
      <c r="C71" s="152"/>
      <c r="D71" s="152"/>
      <c r="E71" s="152"/>
      <c r="F71" s="152"/>
      <c r="G71" s="152"/>
      <c r="H71" s="152"/>
      <c r="I71" s="152"/>
      <c r="J71" s="152"/>
      <c r="K71" s="152"/>
      <c r="L71" s="152"/>
      <c r="M71" s="152"/>
      <c r="N71" s="152"/>
      <c r="O71" s="152"/>
      <c r="P71" s="152"/>
      <c r="Q71" s="152"/>
      <c r="R71" s="152"/>
    </row>
    <row r="72" spans="1:18" s="150" customFormat="1" ht="10.5">
      <c r="A72" s="152" t="s">
        <v>206</v>
      </c>
      <c r="B72" s="152"/>
      <c r="C72" s="152"/>
      <c r="D72" s="152"/>
      <c r="E72" s="152"/>
      <c r="F72" s="152"/>
      <c r="G72" s="152"/>
      <c r="H72" s="152"/>
      <c r="I72" s="152"/>
      <c r="J72" s="152"/>
      <c r="K72" s="152"/>
      <c r="L72" s="152"/>
      <c r="M72" s="152"/>
      <c r="N72" s="152"/>
      <c r="O72" s="152"/>
      <c r="P72" s="152"/>
      <c r="Q72" s="152"/>
      <c r="R72" s="152"/>
    </row>
    <row r="73" spans="1:18" s="150" customFormat="1" ht="10.5">
      <c r="A73" s="152" t="s">
        <v>207</v>
      </c>
      <c r="B73" s="152"/>
      <c r="C73" s="152"/>
      <c r="D73" s="152"/>
      <c r="E73" s="152"/>
      <c r="F73" s="152"/>
      <c r="G73" s="152"/>
      <c r="H73" s="152"/>
      <c r="I73" s="152"/>
      <c r="J73" s="152"/>
      <c r="K73" s="152"/>
      <c r="L73" s="152"/>
      <c r="M73" s="152"/>
      <c r="N73" s="152"/>
      <c r="O73" s="152"/>
      <c r="P73" s="152"/>
      <c r="Q73" s="152"/>
      <c r="R73" s="152"/>
    </row>
    <row r="74" spans="1:18" s="150" customFormat="1" ht="10.5">
      <c r="A74" s="152" t="s">
        <v>208</v>
      </c>
      <c r="B74" s="152"/>
      <c r="C74" s="152"/>
      <c r="D74" s="152"/>
      <c r="E74" s="152"/>
      <c r="F74" s="152"/>
      <c r="G74" s="152"/>
      <c r="H74" s="152"/>
      <c r="I74" s="152"/>
      <c r="J74" s="152"/>
      <c r="K74" s="152"/>
      <c r="L74" s="152"/>
      <c r="M74" s="152"/>
      <c r="N74" s="152"/>
      <c r="O74" s="152"/>
      <c r="P74" s="152"/>
      <c r="Q74" s="152"/>
      <c r="R74" s="152"/>
    </row>
    <row r="75" spans="1:18" s="150" customFormat="1" ht="10.5">
      <c r="A75" s="152" t="s">
        <v>209</v>
      </c>
      <c r="B75" s="152"/>
      <c r="C75" s="152"/>
      <c r="D75" s="152"/>
      <c r="E75" s="152"/>
      <c r="F75" s="152"/>
      <c r="G75" s="152"/>
      <c r="H75" s="152"/>
      <c r="I75" s="152"/>
      <c r="J75" s="152"/>
      <c r="K75" s="152"/>
      <c r="L75" s="152"/>
      <c r="M75" s="152"/>
      <c r="N75" s="152"/>
      <c r="O75" s="152"/>
      <c r="P75" s="152"/>
      <c r="Q75" s="152"/>
      <c r="R75" s="152"/>
    </row>
    <row r="76" spans="1:18" s="150" customFormat="1" ht="10.5">
      <c r="A76" s="703" t="s">
        <v>682</v>
      </c>
      <c r="B76" s="703"/>
      <c r="C76" s="703"/>
      <c r="D76" s="703"/>
      <c r="E76" s="703"/>
      <c r="F76" s="703"/>
      <c r="G76" s="703"/>
      <c r="H76" s="703"/>
      <c r="I76" s="703"/>
      <c r="J76" s="703"/>
      <c r="K76" s="703"/>
      <c r="L76" s="703"/>
      <c r="M76" s="703"/>
      <c r="N76" s="703"/>
      <c r="O76" s="703"/>
      <c r="P76" s="703"/>
      <c r="Q76" s="703"/>
      <c r="R76" s="703"/>
    </row>
    <row r="77" spans="1:18" s="150" customFormat="1" ht="10.5">
      <c r="A77" s="152" t="s">
        <v>210</v>
      </c>
      <c r="B77" s="152"/>
      <c r="C77" s="152"/>
      <c r="D77" s="152"/>
      <c r="E77" s="152"/>
      <c r="F77" s="152"/>
      <c r="G77" s="152"/>
      <c r="H77" s="152"/>
      <c r="I77" s="152"/>
      <c r="J77" s="152"/>
      <c r="K77" s="152"/>
      <c r="L77" s="152"/>
      <c r="M77" s="152"/>
      <c r="N77" s="152"/>
      <c r="O77" s="152"/>
      <c r="P77" s="152"/>
      <c r="Q77" s="152"/>
      <c r="R77" s="152"/>
    </row>
    <row r="78" spans="1:18" s="150" customFormat="1" ht="10.5">
      <c r="A78" s="152" t="s">
        <v>211</v>
      </c>
      <c r="B78" s="152"/>
      <c r="C78" s="152"/>
      <c r="D78" s="152"/>
      <c r="E78" s="152"/>
      <c r="F78" s="152"/>
      <c r="G78" s="152"/>
      <c r="H78" s="152"/>
      <c r="I78" s="152"/>
      <c r="J78" s="152"/>
      <c r="K78" s="152"/>
      <c r="L78" s="152"/>
      <c r="M78" s="152"/>
      <c r="N78" s="152"/>
      <c r="O78" s="152"/>
      <c r="P78" s="152"/>
      <c r="Q78" s="152"/>
      <c r="R78" s="152"/>
    </row>
    <row r="79" spans="1:18">
      <c r="A79" s="329" t="s">
        <v>212</v>
      </c>
      <c r="B79" s="152"/>
      <c r="C79" s="152"/>
      <c r="D79" s="152"/>
      <c r="E79" s="152"/>
      <c r="F79" s="152"/>
      <c r="G79" s="152"/>
      <c r="H79" s="152"/>
      <c r="I79" s="152"/>
      <c r="J79" s="152"/>
      <c r="K79" s="152"/>
      <c r="L79" s="152"/>
      <c r="M79" s="152"/>
      <c r="N79" s="152"/>
      <c r="O79" s="152"/>
      <c r="P79" s="152"/>
      <c r="Q79" s="152"/>
      <c r="R79" s="152"/>
    </row>
  </sheetData>
  <sheetProtection insertRows="0" deleteRows="0"/>
  <mergeCells count="52">
    <mergeCell ref="Q50:R50"/>
    <mergeCell ref="Q52:R52"/>
    <mergeCell ref="Q27:R27"/>
    <mergeCell ref="Q44:R44"/>
    <mergeCell ref="Q28:R28"/>
    <mergeCell ref="Q40:R40"/>
    <mergeCell ref="Q41:R41"/>
    <mergeCell ref="Q42:R42"/>
    <mergeCell ref="Q43:R43"/>
    <mergeCell ref="O12:O13"/>
    <mergeCell ref="Q17:R17"/>
    <mergeCell ref="Q18:R18"/>
    <mergeCell ref="Q19:R19"/>
    <mergeCell ref="Q26:R26"/>
    <mergeCell ref="Q25:R25"/>
    <mergeCell ref="Q20:R20"/>
    <mergeCell ref="Q21:R21"/>
    <mergeCell ref="Q22:R22"/>
    <mergeCell ref="Q23:R23"/>
    <mergeCell ref="Q24:R24"/>
    <mergeCell ref="M6:R6"/>
    <mergeCell ref="M5:R5"/>
    <mergeCell ref="L57:O57"/>
    <mergeCell ref="Q29:R29"/>
    <mergeCell ref="L34:N34"/>
    <mergeCell ref="L32:N32"/>
    <mergeCell ref="L33:N33"/>
    <mergeCell ref="A7:R7"/>
    <mergeCell ref="A11:A13"/>
    <mergeCell ref="B11:B13"/>
    <mergeCell ref="P11:P13"/>
    <mergeCell ref="Q11:R13"/>
    <mergeCell ref="C11:O11"/>
    <mergeCell ref="Q14:R14"/>
    <mergeCell ref="Q15:R15"/>
    <mergeCell ref="Q16:R16"/>
    <mergeCell ref="A76:R76"/>
    <mergeCell ref="A37:A39"/>
    <mergeCell ref="B37:B39"/>
    <mergeCell ref="C37:O37"/>
    <mergeCell ref="P37:P39"/>
    <mergeCell ref="Q37:R39"/>
    <mergeCell ref="O38:O39"/>
    <mergeCell ref="Q45:R45"/>
    <mergeCell ref="Q46:R46"/>
    <mergeCell ref="Q53:R53"/>
    <mergeCell ref="Q54:R54"/>
    <mergeCell ref="Q51:R51"/>
    <mergeCell ref="Q55:R55"/>
    <mergeCell ref="Q47:R47"/>
    <mergeCell ref="Q48:R48"/>
    <mergeCell ref="Q49:R49"/>
  </mergeCells>
  <phoneticPr fontId="4"/>
  <dataValidations count="1">
    <dataValidation imeMode="off" allowBlank="1" showInputMessage="1" showErrorMessage="1" sqref="C40:N54 C14:N28" xr:uid="{00000000-0002-0000-0600-000000000000}"/>
  </dataValidations>
  <pageMargins left="0.70866141732283472" right="0.70866141732283472" top="0.74803149606299213" bottom="0.74803149606299213" header="0.31496062992125984" footer="0.31496062992125984"/>
  <pageSetup paperSize="9" scale="61" fitToHeight="0" orientation="portrait" blackAndWhite="1" useFirstPageNumber="1"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C67"/>
  <sheetViews>
    <sheetView view="pageBreakPreview" zoomScaleNormal="100" zoomScaleSheetLayoutView="100" workbookViewId="0">
      <selection activeCell="C18" sqref="C18"/>
    </sheetView>
  </sheetViews>
  <sheetFormatPr defaultRowHeight="13.5" customHeight="1"/>
  <cols>
    <col min="1" max="1" width="3.375" bestFit="1" customWidth="1"/>
    <col min="2" max="2" width="17.375" bestFit="1" customWidth="1"/>
    <col min="3" max="5" width="18.5" bestFit="1" customWidth="1"/>
    <col min="6" max="6" width="22" bestFit="1" customWidth="1"/>
    <col min="7" max="7" width="2.875" customWidth="1"/>
    <col min="8" max="8" width="14.125" style="43" customWidth="1"/>
    <col min="9" max="9" width="4.5" style="43" customWidth="1"/>
    <col min="10" max="10" width="14.125" style="43" customWidth="1"/>
  </cols>
  <sheetData>
    <row r="1" spans="1:29">
      <c r="A1" s="7"/>
      <c r="B1" s="7"/>
      <c r="C1" s="7"/>
      <c r="D1" s="7"/>
      <c r="E1" s="7"/>
      <c r="F1" s="4" t="s">
        <v>213</v>
      </c>
    </row>
    <row r="2" spans="1:29">
      <c r="A2" s="7"/>
      <c r="B2" s="7"/>
      <c r="C2" s="7"/>
      <c r="D2" s="7"/>
      <c r="E2" s="7"/>
      <c r="F2" s="74" t="str">
        <f>IF(sinseibi="",day_kari,sinseibi)</f>
        <v>　　年　 　 月　  　日</v>
      </c>
    </row>
    <row r="3" spans="1:29">
      <c r="A3" s="3" t="s">
        <v>81</v>
      </c>
      <c r="B3" s="7"/>
      <c r="C3" s="7"/>
      <c r="D3" s="7"/>
      <c r="E3" s="7"/>
      <c r="F3" s="8"/>
    </row>
    <row r="4" spans="1:29" ht="14.25" customHeight="1">
      <c r="B4" s="3"/>
      <c r="C4" s="3"/>
      <c r="D4" s="3"/>
      <c r="E4" s="735" t="str">
        <f>IF(jigyousyo2="","","事業主の氏名又は名称　　"&amp;jigyousyo1)</f>
        <v/>
      </c>
      <c r="F4" s="735"/>
    </row>
    <row r="5" spans="1:29" ht="14.25" customHeight="1">
      <c r="B5" s="3"/>
      <c r="C5" s="3"/>
      <c r="D5" s="3"/>
      <c r="E5" s="739" t="str">
        <f>IF(jigyousyo1="",jigyousyo_kari,IF(jigyousyo2="","事業主の氏名又は名称　　"&amp;jigyousyo1,jigyousyo2))</f>
        <v>事業主の氏名又は名称　　事業所名</v>
      </c>
      <c r="F5" s="739"/>
    </row>
    <row r="6" spans="1:29">
      <c r="F6" s="49"/>
      <c r="H6" s="43" t="s">
        <v>181</v>
      </c>
    </row>
    <row r="7" spans="1:29">
      <c r="A7" s="736" t="s">
        <v>576</v>
      </c>
      <c r="B7" s="736"/>
      <c r="C7" s="736"/>
      <c r="D7" s="736"/>
      <c r="E7" s="736"/>
      <c r="F7" s="736"/>
      <c r="H7" s="43" t="s">
        <v>575</v>
      </c>
    </row>
    <row r="8" spans="1:29">
      <c r="A8" s="50" t="s">
        <v>214</v>
      </c>
      <c r="B8" s="50"/>
      <c r="C8" s="24"/>
      <c r="D8" s="24"/>
      <c r="E8" s="24"/>
      <c r="F8" s="24"/>
      <c r="H8" s="43" t="s">
        <v>183</v>
      </c>
      <c r="V8" s="173"/>
      <c r="W8" s="173"/>
      <c r="X8" s="173"/>
      <c r="Y8" s="173"/>
      <c r="Z8" s="173"/>
      <c r="AA8" s="173"/>
      <c r="AB8" s="173"/>
      <c r="AC8" s="173"/>
    </row>
    <row r="9" spans="1:29" ht="6.6" customHeight="1" thickBot="1">
      <c r="A9" s="24"/>
      <c r="B9" s="24"/>
      <c r="C9" s="24"/>
      <c r="D9" s="24"/>
      <c r="E9" s="24"/>
      <c r="F9" s="24"/>
    </row>
    <row r="10" spans="1:29" ht="21" customHeight="1" thickBot="1">
      <c r="A10" s="737"/>
      <c r="B10" s="737" t="s">
        <v>188</v>
      </c>
      <c r="C10" s="274" t="s">
        <v>215</v>
      </c>
      <c r="D10" s="274" t="s">
        <v>216</v>
      </c>
      <c r="E10" s="274" t="s">
        <v>217</v>
      </c>
      <c r="F10" s="737" t="s">
        <v>190</v>
      </c>
      <c r="H10" s="277" t="str">
        <f>マスター!$D$38</f>
        <v>　　年　 　 月　  　日</v>
      </c>
      <c r="I10" s="278" t="s">
        <v>185</v>
      </c>
      <c r="J10" s="279" t="str">
        <f>マスター!$F$38</f>
        <v>　　年　 　 月　  　日</v>
      </c>
    </row>
    <row r="11" spans="1:29" ht="21" customHeight="1">
      <c r="A11" s="738"/>
      <c r="B11" s="738"/>
      <c r="C11" s="275" t="str">
        <f>TEXT($H$10,"yyyy/mm/dd")&amp;"～"&amp;TEXT($J$10,"yyyy/mm/dd")&amp;"に取得した日数"</f>
        <v>　　年　 　 月　  　日～　　年　 　 月　  　日に取得した日数</v>
      </c>
      <c r="D11" s="275" t="str">
        <f>TEXT($H$10,"yyyy/mm/dd")&amp;"～"&amp;TEXT($J$10,"yyyy/mm/dd")&amp;"に付与した日数"</f>
        <v>　　年　 　 月　  　日～　　年　 　 月　  　日に付与した日数</v>
      </c>
      <c r="E11" s="275" t="str">
        <f>TEXT($H$10,"yyyy/mm/dd")&amp;"～"&amp;TEXT($J$10,"yyyy/mm/dd")&amp;"に取得した日数"</f>
        <v>　　年　 　 月　  　日～　　年　 　 月　  　日に取得した日数</v>
      </c>
      <c r="F11" s="738"/>
    </row>
    <row r="12" spans="1:29" ht="27" customHeight="1">
      <c r="A12" s="96">
        <v>1</v>
      </c>
      <c r="B12" s="98"/>
      <c r="C12" s="126"/>
      <c r="D12" s="126"/>
      <c r="E12" s="126"/>
      <c r="F12" s="98"/>
    </row>
    <row r="13" spans="1:29" ht="27" customHeight="1">
      <c r="A13" s="96">
        <v>2</v>
      </c>
      <c r="B13" s="98"/>
      <c r="C13" s="126">
        <v>10</v>
      </c>
      <c r="D13" s="126">
        <v>20</v>
      </c>
      <c r="E13" s="126"/>
      <c r="F13" s="98"/>
    </row>
    <row r="14" spans="1:29" ht="27" customHeight="1">
      <c r="A14" s="96">
        <v>3</v>
      </c>
      <c r="B14" s="98"/>
      <c r="C14" s="126">
        <v>10</v>
      </c>
      <c r="D14" s="126">
        <v>20</v>
      </c>
      <c r="E14" s="126"/>
      <c r="F14" s="98"/>
    </row>
    <row r="15" spans="1:29" ht="27" customHeight="1">
      <c r="A15" s="96">
        <v>4</v>
      </c>
      <c r="B15" s="98"/>
      <c r="C15" s="126">
        <v>15</v>
      </c>
      <c r="D15" s="126">
        <v>20</v>
      </c>
      <c r="E15" s="126"/>
      <c r="F15" s="98"/>
    </row>
    <row r="16" spans="1:29" ht="27" customHeight="1">
      <c r="A16" s="96">
        <v>5</v>
      </c>
      <c r="B16" s="98"/>
      <c r="C16" s="126">
        <v>16</v>
      </c>
      <c r="D16" s="126">
        <v>20</v>
      </c>
      <c r="E16" s="126"/>
      <c r="F16" s="98"/>
    </row>
    <row r="17" spans="1:6" ht="27" customHeight="1">
      <c r="A17" s="96">
        <v>6</v>
      </c>
      <c r="B17" s="98"/>
      <c r="C17" s="126">
        <v>20</v>
      </c>
      <c r="D17" s="126">
        <v>20</v>
      </c>
      <c r="E17" s="126"/>
      <c r="F17" s="98"/>
    </row>
    <row r="18" spans="1:6" ht="27" customHeight="1">
      <c r="A18" s="96">
        <v>7</v>
      </c>
      <c r="B18" s="98"/>
      <c r="C18" s="126"/>
      <c r="D18" s="126"/>
      <c r="E18" s="126"/>
      <c r="F18" s="98"/>
    </row>
    <row r="19" spans="1:6" ht="27" customHeight="1">
      <c r="A19" s="96">
        <v>8</v>
      </c>
      <c r="B19" s="98"/>
      <c r="C19" s="126"/>
      <c r="D19" s="126"/>
      <c r="E19" s="126"/>
      <c r="F19" s="98"/>
    </row>
    <row r="20" spans="1:6" ht="27" customHeight="1">
      <c r="A20" s="96">
        <v>9</v>
      </c>
      <c r="B20" s="98"/>
      <c r="C20" s="126"/>
      <c r="D20" s="126"/>
      <c r="E20" s="126"/>
      <c r="F20" s="98"/>
    </row>
    <row r="21" spans="1:6" ht="27" customHeight="1">
      <c r="A21" s="96">
        <v>10</v>
      </c>
      <c r="B21" s="98"/>
      <c r="C21" s="126"/>
      <c r="D21" s="126"/>
      <c r="E21" s="126"/>
      <c r="F21" s="98"/>
    </row>
    <row r="22" spans="1:6" ht="27" customHeight="1">
      <c r="A22" s="96">
        <v>11</v>
      </c>
      <c r="B22" s="98"/>
      <c r="C22" s="126"/>
      <c r="D22" s="126"/>
      <c r="E22" s="126"/>
      <c r="F22" s="98"/>
    </row>
    <row r="23" spans="1:6" ht="27" customHeight="1">
      <c r="A23" s="96">
        <v>12</v>
      </c>
      <c r="B23" s="98"/>
      <c r="C23" s="126"/>
      <c r="D23" s="126"/>
      <c r="E23" s="126"/>
      <c r="F23" s="98"/>
    </row>
    <row r="24" spans="1:6" ht="27" customHeight="1">
      <c r="A24" s="96">
        <v>13</v>
      </c>
      <c r="B24" s="98"/>
      <c r="C24" s="126"/>
      <c r="D24" s="126"/>
      <c r="E24" s="126"/>
      <c r="F24" s="98"/>
    </row>
    <row r="25" spans="1:6" ht="27" customHeight="1">
      <c r="A25" s="96">
        <v>14</v>
      </c>
      <c r="B25" s="98"/>
      <c r="C25" s="126"/>
      <c r="D25" s="126"/>
      <c r="E25" s="126"/>
      <c r="F25" s="98"/>
    </row>
    <row r="26" spans="1:6" ht="27" customHeight="1">
      <c r="A26" s="96">
        <v>15</v>
      </c>
      <c r="B26" s="98"/>
      <c r="C26" s="126"/>
      <c r="D26" s="126"/>
      <c r="E26" s="126"/>
      <c r="F26" s="98"/>
    </row>
    <row r="27" spans="1:6" ht="27" customHeight="1">
      <c r="A27" s="22"/>
      <c r="B27" s="108">
        <f>COUNTIF($D$12:$D$26,"&gt;0")</f>
        <v>5</v>
      </c>
      <c r="C27" s="109">
        <f>SUMIF($D$12:$D$26,"&gt;0",$C$12:$C$26)</f>
        <v>71</v>
      </c>
      <c r="D27" s="110">
        <f>SUM(D12:D26)</f>
        <v>100</v>
      </c>
      <c r="E27" s="111">
        <f>SUM(E12:E26)</f>
        <v>0</v>
      </c>
      <c r="F27" s="112"/>
    </row>
    <row r="28" spans="1:6" ht="7.5" customHeight="1"/>
    <row r="29" spans="1:6" ht="23.25" customHeight="1">
      <c r="A29" s="51"/>
      <c r="B29" s="51"/>
      <c r="C29" s="55"/>
      <c r="E29" s="22" t="s">
        <v>218</v>
      </c>
      <c r="F29" s="317">
        <f>B27</f>
        <v>5</v>
      </c>
    </row>
    <row r="30" spans="1:6" ht="23.25" customHeight="1">
      <c r="A30" s="52"/>
      <c r="B30" s="50"/>
      <c r="C30" s="50"/>
      <c r="D30" s="53"/>
      <c r="E30" s="15" t="s">
        <v>219</v>
      </c>
      <c r="F30" s="113">
        <f>C27</f>
        <v>71</v>
      </c>
    </row>
    <row r="31" spans="1:6" ht="23.25" customHeight="1">
      <c r="A31" s="51"/>
      <c r="B31" s="51"/>
      <c r="C31" s="55"/>
      <c r="E31" s="15" t="s">
        <v>220</v>
      </c>
      <c r="F31" s="113">
        <f>D27</f>
        <v>100</v>
      </c>
    </row>
    <row r="32" spans="1:6" ht="23.25" customHeight="1">
      <c r="A32" s="51"/>
      <c r="B32" s="51"/>
      <c r="C32" s="55"/>
      <c r="E32" s="54" t="s">
        <v>221</v>
      </c>
      <c r="F32" s="113">
        <f>E27</f>
        <v>0</v>
      </c>
    </row>
    <row r="33" spans="1:6" ht="23.25" customHeight="1">
      <c r="A33" s="51"/>
      <c r="B33" s="51"/>
      <c r="C33" s="51"/>
      <c r="E33" s="15" t="s">
        <v>222</v>
      </c>
      <c r="F33" s="113">
        <f>IF(F29&lt;=0,0,ROUNDDOWN((F30+F32)/F29,1))</f>
        <v>14.2</v>
      </c>
    </row>
    <row r="34" spans="1:6" ht="23.25" customHeight="1">
      <c r="A34" s="51"/>
      <c r="B34" s="51"/>
      <c r="C34" s="51"/>
      <c r="E34" s="15" t="s">
        <v>223</v>
      </c>
      <c r="F34" s="114">
        <f>IF(F31=0,0,ROUNDDOWN((F30+F32)/(F31+F32),3))</f>
        <v>0.71</v>
      </c>
    </row>
    <row r="36" spans="1:6" ht="23.25" customHeight="1">
      <c r="A36" s="3" t="s">
        <v>224</v>
      </c>
    </row>
    <row r="37" spans="1:6" ht="23.25" customHeight="1">
      <c r="A37" s="730" t="s">
        <v>225</v>
      </c>
      <c r="B37" s="728"/>
      <c r="C37" s="729"/>
      <c r="D37" s="730"/>
      <c r="E37" s="729"/>
      <c r="F37" s="276" t="str">
        <f>IF(AND($E$27&gt;0,COUNTA($D$37:$E$41)&lt;4),"注意：左表の入力（4項目すべて）が必要です。","")</f>
        <v/>
      </c>
    </row>
    <row r="38" spans="1:6" ht="23.25" customHeight="1">
      <c r="A38" s="727" t="s">
        <v>226</v>
      </c>
      <c r="B38" s="728"/>
      <c r="C38" s="729"/>
      <c r="D38" s="730"/>
      <c r="E38" s="729"/>
      <c r="F38" s="13"/>
    </row>
    <row r="39" spans="1:6" ht="23.25" customHeight="1">
      <c r="A39" s="727" t="s">
        <v>227</v>
      </c>
      <c r="B39" s="728"/>
      <c r="C39" s="729"/>
      <c r="D39" s="730"/>
      <c r="E39" s="729"/>
      <c r="F39" s="48"/>
    </row>
    <row r="40" spans="1:6">
      <c r="A40" s="727" t="s">
        <v>228</v>
      </c>
      <c r="B40" s="728"/>
      <c r="C40" s="729"/>
      <c r="D40" s="731"/>
      <c r="E40" s="732"/>
      <c r="F40" s="13"/>
    </row>
    <row r="41" spans="1:6">
      <c r="A41" s="727"/>
      <c r="B41" s="728"/>
      <c r="C41" s="729"/>
      <c r="D41" s="733"/>
      <c r="E41" s="734"/>
      <c r="F41" s="47"/>
    </row>
    <row r="42" spans="1:6" ht="4.5" customHeight="1">
      <c r="A42" s="21"/>
      <c r="B42" s="47"/>
      <c r="C42" s="47"/>
      <c r="D42" s="47"/>
      <c r="E42" s="47"/>
      <c r="F42" s="47"/>
    </row>
    <row r="43" spans="1:6" ht="4.5" customHeight="1">
      <c r="A43" s="24"/>
      <c r="B43" s="47"/>
      <c r="C43" s="47"/>
      <c r="D43" s="47"/>
      <c r="E43" s="47"/>
      <c r="F43" s="47"/>
    </row>
    <row r="44" spans="1:6" ht="4.5" customHeight="1">
      <c r="A44" s="21"/>
      <c r="B44" s="47"/>
      <c r="C44" s="47"/>
      <c r="D44" s="47"/>
      <c r="E44" s="47"/>
      <c r="F44" s="47"/>
    </row>
    <row r="45" spans="1:6" ht="4.5" customHeight="1">
      <c r="A45" s="24"/>
      <c r="B45" s="13"/>
      <c r="C45" s="13"/>
      <c r="D45" s="13"/>
      <c r="E45" s="13"/>
      <c r="F45" s="13"/>
    </row>
    <row r="46" spans="1:6" ht="4.5" customHeight="1">
      <c r="A46" s="51"/>
      <c r="B46" s="51"/>
      <c r="C46" s="51"/>
      <c r="D46" s="51"/>
      <c r="E46" s="51"/>
      <c r="F46" s="51"/>
    </row>
    <row r="47" spans="1:6" ht="4.5" customHeight="1">
      <c r="A47" s="56"/>
    </row>
    <row r="48" spans="1:6" ht="4.5" customHeight="1">
      <c r="A48" s="56"/>
      <c r="B48" s="13"/>
      <c r="C48" s="13"/>
      <c r="D48" s="13"/>
      <c r="E48" s="13"/>
      <c r="F48" s="13"/>
    </row>
    <row r="49" spans="1:10" ht="4.5" customHeight="1">
      <c r="A49" s="56"/>
      <c r="B49" s="13"/>
      <c r="C49" s="13"/>
      <c r="D49" s="13"/>
      <c r="E49" s="13"/>
      <c r="F49" s="13"/>
    </row>
    <row r="50" spans="1:10" ht="4.5" customHeight="1">
      <c r="A50" s="24"/>
      <c r="B50" s="13"/>
      <c r="C50" s="13"/>
      <c r="D50" s="13"/>
      <c r="E50" s="13"/>
      <c r="F50" s="13"/>
    </row>
    <row r="51" spans="1:10" ht="18" customHeight="1">
      <c r="A51" s="332" t="s">
        <v>198</v>
      </c>
      <c r="H51"/>
      <c r="I51"/>
      <c r="J51"/>
    </row>
    <row r="52" spans="1:10">
      <c r="A52" s="331" t="s">
        <v>199</v>
      </c>
      <c r="B52" s="331" t="s">
        <v>694</v>
      </c>
      <c r="C52" s="331"/>
      <c r="D52" s="331"/>
      <c r="E52" s="331"/>
      <c r="F52" s="331"/>
      <c r="G52" s="13"/>
      <c r="H52"/>
      <c r="I52"/>
      <c r="J52"/>
    </row>
    <row r="53" spans="1:10" ht="24" customHeight="1">
      <c r="A53" s="331" t="s">
        <v>683</v>
      </c>
      <c r="B53" s="726" t="s">
        <v>695</v>
      </c>
      <c r="C53" s="726"/>
      <c r="D53" s="726"/>
      <c r="E53" s="726"/>
      <c r="F53" s="726"/>
      <c r="G53" s="48"/>
      <c r="H53"/>
      <c r="I53"/>
      <c r="J53"/>
    </row>
    <row r="54" spans="1:10" ht="13.5" customHeight="1">
      <c r="A54" s="331" t="s">
        <v>684</v>
      </c>
      <c r="B54" s="331" t="s">
        <v>696</v>
      </c>
      <c r="C54" s="333"/>
      <c r="D54" s="333"/>
      <c r="E54" s="333"/>
      <c r="F54" s="333"/>
      <c r="G54" s="48"/>
      <c r="H54"/>
      <c r="I54"/>
      <c r="J54"/>
    </row>
    <row r="55" spans="1:10" ht="13.5" customHeight="1">
      <c r="A55" s="331" t="s">
        <v>685</v>
      </c>
      <c r="B55" s="331"/>
      <c r="C55" s="331"/>
      <c r="D55" s="331"/>
      <c r="E55" s="331"/>
      <c r="F55" s="331"/>
      <c r="G55" s="330"/>
      <c r="H55"/>
      <c r="I55"/>
      <c r="J55"/>
    </row>
    <row r="56" spans="1:10" ht="12" customHeight="1">
      <c r="A56" s="335" t="s">
        <v>686</v>
      </c>
      <c r="B56" s="334"/>
      <c r="C56" s="334"/>
      <c r="D56" s="334"/>
      <c r="E56" s="334"/>
      <c r="F56" s="334"/>
      <c r="G56" s="330"/>
      <c r="H56"/>
      <c r="I56"/>
      <c r="J56"/>
    </row>
    <row r="57" spans="1:10">
      <c r="A57" s="331" t="s">
        <v>687</v>
      </c>
      <c r="B57" s="13" t="s">
        <v>697</v>
      </c>
      <c r="C57" s="335"/>
      <c r="D57" s="335"/>
      <c r="E57" s="335"/>
      <c r="F57" s="335"/>
      <c r="G57" s="47"/>
      <c r="H57"/>
      <c r="I57"/>
      <c r="J57"/>
    </row>
    <row r="58" spans="1:10" ht="26.45" customHeight="1">
      <c r="A58" s="331" t="s">
        <v>688</v>
      </c>
      <c r="B58" s="726" t="s">
        <v>698</v>
      </c>
      <c r="C58" s="726"/>
      <c r="D58" s="726"/>
      <c r="E58" s="726"/>
      <c r="F58" s="726"/>
      <c r="G58" s="47"/>
      <c r="H58"/>
      <c r="I58"/>
      <c r="J58"/>
    </row>
    <row r="59" spans="1:10" ht="12" customHeight="1">
      <c r="A59" s="335" t="s">
        <v>689</v>
      </c>
      <c r="B59" s="726" t="s">
        <v>699</v>
      </c>
      <c r="C59" s="726"/>
      <c r="D59" s="726"/>
      <c r="E59" s="726"/>
      <c r="F59" s="726"/>
      <c r="G59" s="47"/>
      <c r="H59"/>
      <c r="I59"/>
      <c r="J59"/>
    </row>
    <row r="60" spans="1:10" ht="44.45" customHeight="1">
      <c r="A60" s="331" t="s">
        <v>690</v>
      </c>
      <c r="B60" s="726" t="s">
        <v>700</v>
      </c>
      <c r="C60" s="726"/>
      <c r="D60" s="726"/>
      <c r="E60" s="726"/>
      <c r="F60" s="726"/>
      <c r="G60" s="13"/>
      <c r="H60"/>
      <c r="I60"/>
      <c r="J60"/>
    </row>
    <row r="61" spans="1:10" ht="36.6" customHeight="1">
      <c r="A61" s="335" t="s">
        <v>691</v>
      </c>
      <c r="B61" s="726" t="s">
        <v>701</v>
      </c>
      <c r="C61" s="726"/>
      <c r="D61" s="726"/>
      <c r="E61" s="726"/>
      <c r="F61" s="726"/>
      <c r="G61" s="13"/>
      <c r="H61"/>
      <c r="I61"/>
      <c r="J61"/>
    </row>
    <row r="62" spans="1:10">
      <c r="A62" s="331" t="s">
        <v>692</v>
      </c>
      <c r="B62" s="331" t="s">
        <v>702</v>
      </c>
      <c r="C62" s="331"/>
      <c r="D62" s="331"/>
      <c r="E62" s="331"/>
      <c r="F62" s="331"/>
      <c r="G62" s="13"/>
      <c r="H62"/>
      <c r="I62"/>
      <c r="J62"/>
    </row>
    <row r="63" spans="1:10">
      <c r="A63" s="331" t="s">
        <v>693</v>
      </c>
      <c r="B63" s="331" t="s">
        <v>703</v>
      </c>
      <c r="C63" s="331"/>
      <c r="D63" s="331"/>
      <c r="E63" s="331"/>
      <c r="F63" s="331"/>
      <c r="G63" s="13"/>
      <c r="H63"/>
      <c r="I63"/>
      <c r="J63"/>
    </row>
    <row r="64" spans="1:10">
      <c r="A64" s="336" t="s">
        <v>229</v>
      </c>
      <c r="B64" s="336" t="s">
        <v>704</v>
      </c>
      <c r="C64" s="336"/>
      <c r="D64" s="336"/>
      <c r="E64" s="336"/>
      <c r="F64" s="336"/>
      <c r="G64" s="150"/>
      <c r="H64"/>
      <c r="I64"/>
      <c r="J64"/>
    </row>
    <row r="65" spans="1:10">
      <c r="A65" s="337" t="s">
        <v>230</v>
      </c>
      <c r="B65" s="337" t="s">
        <v>705</v>
      </c>
      <c r="C65" s="336"/>
      <c r="D65" s="336"/>
      <c r="E65" s="336"/>
      <c r="F65" s="336"/>
      <c r="G65" s="150"/>
      <c r="H65"/>
      <c r="I65"/>
      <c r="J65"/>
    </row>
    <row r="66" spans="1:10">
      <c r="A66" s="337" t="s">
        <v>231</v>
      </c>
      <c r="B66" s="337" t="s">
        <v>706</v>
      </c>
      <c r="C66" s="336"/>
      <c r="D66" s="336"/>
      <c r="E66" s="336"/>
      <c r="F66" s="336"/>
      <c r="H66"/>
      <c r="I66"/>
      <c r="J66"/>
    </row>
    <row r="67" spans="1:10" ht="4.5" customHeight="1">
      <c r="A67" s="24"/>
      <c r="B67" s="13"/>
      <c r="C67" s="13"/>
      <c r="D67" s="13"/>
      <c r="E67" s="13"/>
      <c r="F67" s="13"/>
    </row>
  </sheetData>
  <sheetProtection insertRows="0" deleteRows="0"/>
  <mergeCells count="19">
    <mergeCell ref="A39:C39"/>
    <mergeCell ref="D39:E39"/>
    <mergeCell ref="A40:C41"/>
    <mergeCell ref="D40:E41"/>
    <mergeCell ref="E4:F4"/>
    <mergeCell ref="A7:F7"/>
    <mergeCell ref="A37:C37"/>
    <mergeCell ref="D37:E37"/>
    <mergeCell ref="A38:C38"/>
    <mergeCell ref="D38:E38"/>
    <mergeCell ref="B10:B11"/>
    <mergeCell ref="A10:A11"/>
    <mergeCell ref="F10:F11"/>
    <mergeCell ref="E5:F5"/>
    <mergeCell ref="B53:F53"/>
    <mergeCell ref="B58:F58"/>
    <mergeCell ref="B59:F59"/>
    <mergeCell ref="B60:F60"/>
    <mergeCell ref="B61:F61"/>
  </mergeCells>
  <phoneticPr fontId="36"/>
  <conditionalFormatting sqref="D37:E41">
    <cfRule type="expression" dxfId="1" priority="1">
      <formula>$E$27=0</formula>
    </cfRule>
  </conditionalFormatting>
  <pageMargins left="0.70866141732283472" right="0.70866141732283472" top="0.74803149606299213" bottom="0.74803149606299213" header="0.31496062992125984" footer="0.31496062992125984"/>
  <pageSetup paperSize="9" scale="89" fitToHeight="0" orientation="portrait" blackAndWhite="1" useFirstPageNumber="1" r:id="rId1"/>
  <headerFooter alignWithMargins="0"/>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EA1FBA96-AC75-4196-AA7E-9C6C11BB9818}">
          <x14:formula1>
            <xm:f>マスター!N$1:N$2</xm:f>
          </x14:formula1>
          <xm:sqref>D37:E39</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E63"/>
  <sheetViews>
    <sheetView view="pageBreakPreview" zoomScaleNormal="100" zoomScaleSheetLayoutView="100" workbookViewId="0">
      <selection activeCell="B14" sqref="B14"/>
    </sheetView>
  </sheetViews>
  <sheetFormatPr defaultColWidth="9" defaultRowHeight="10.5"/>
  <cols>
    <col min="1" max="1" width="3.25" style="130" customWidth="1"/>
    <col min="2" max="2" width="12" style="130" bestFit="1" customWidth="1"/>
    <col min="3" max="3" width="12.375" style="130" customWidth="1"/>
    <col min="4" max="4" width="18.125" style="130" customWidth="1"/>
    <col min="5" max="5" width="10.375" style="130" customWidth="1"/>
    <col min="6" max="6" width="3.625" style="130" customWidth="1"/>
    <col min="7" max="7" width="10.375" style="130" customWidth="1"/>
    <col min="8" max="8" width="25.125" style="130" customWidth="1"/>
    <col min="9" max="9" width="2.5" style="130" customWidth="1"/>
    <col min="10" max="10" width="18" style="130" customWidth="1"/>
    <col min="11" max="11" width="3.375" style="130" customWidth="1"/>
    <col min="12" max="12" width="18" style="130" customWidth="1"/>
    <col min="13" max="16384" width="9" style="130"/>
  </cols>
  <sheetData>
    <row r="1" spans="1:31" s="128" customFormat="1" ht="11.25">
      <c r="A1" s="156"/>
      <c r="B1" s="156"/>
      <c r="C1" s="156"/>
      <c r="D1" s="156"/>
      <c r="E1" s="156"/>
      <c r="F1" s="156"/>
      <c r="G1" s="156"/>
      <c r="H1" s="157" t="s">
        <v>232</v>
      </c>
      <c r="I1" s="156"/>
    </row>
    <row r="2" spans="1:31" s="128" customFormat="1" ht="11.25">
      <c r="A2" s="156"/>
      <c r="B2" s="156"/>
      <c r="C2" s="156"/>
      <c r="D2" s="156"/>
      <c r="E2" s="156"/>
      <c r="F2" s="156"/>
      <c r="G2" s="156"/>
      <c r="H2" s="14" t="str">
        <f>IF(sinseibi="",day_kari,sinseibi)</f>
        <v>　　年　 　 月　  　日</v>
      </c>
      <c r="I2" s="156"/>
    </row>
    <row r="3" spans="1:31" s="128" customFormat="1" ht="11.25">
      <c r="A3" s="156"/>
      <c r="B3" s="156"/>
      <c r="C3" s="156"/>
      <c r="D3" s="156"/>
      <c r="E3" s="156"/>
      <c r="F3" s="156"/>
      <c r="G3" s="156"/>
      <c r="H3" s="158"/>
      <c r="I3" s="156"/>
    </row>
    <row r="4" spans="1:31" s="128" customFormat="1" ht="26.25" customHeight="1">
      <c r="A4" s="156" t="s">
        <v>148</v>
      </c>
      <c r="B4" s="156"/>
      <c r="C4" s="156"/>
      <c r="D4" s="156"/>
      <c r="E4" s="156"/>
      <c r="F4" s="156"/>
      <c r="G4" s="156"/>
      <c r="H4" s="158"/>
      <c r="I4" s="156"/>
      <c r="J4" s="43"/>
      <c r="K4" s="43"/>
      <c r="L4" s="43"/>
      <c r="M4"/>
    </row>
    <row r="5" spans="1:31" s="128" customFormat="1" ht="13.5">
      <c r="A5" s="156"/>
      <c r="B5" s="156"/>
      <c r="C5" s="156"/>
      <c r="D5" s="156"/>
      <c r="E5" s="156"/>
      <c r="F5" s="156"/>
      <c r="G5" s="156"/>
      <c r="H5" s="158"/>
      <c r="I5" s="156"/>
      <c r="J5" s="43"/>
      <c r="K5" s="43"/>
      <c r="L5" s="43"/>
      <c r="M5"/>
    </row>
    <row r="6" spans="1:31" customFormat="1" ht="14.25" customHeight="1">
      <c r="B6" s="3"/>
      <c r="C6" s="3"/>
      <c r="D6" s="3"/>
      <c r="E6" s="3"/>
      <c r="F6" s="3"/>
      <c r="G6" s="3"/>
      <c r="H6" s="443"/>
      <c r="J6" s="43" t="s">
        <v>181</v>
      </c>
      <c r="K6" s="43"/>
      <c r="L6" s="43"/>
    </row>
    <row r="7" spans="1:31" customFormat="1" ht="14.25" customHeight="1" thickBot="1">
      <c r="B7" s="3"/>
      <c r="C7" s="3"/>
      <c r="D7" s="3"/>
      <c r="E7" s="735" t="str">
        <f>IF(jigyousyo1="",jigyousyo_kari,IF(jigyousyo2="","事業主の氏名又は名称　　"&amp;jigyousyo1,jigyousyo2))</f>
        <v>事業主の氏名又は名称　　事業所名</v>
      </c>
      <c r="F7" s="735"/>
      <c r="G7" s="735"/>
      <c r="H7" s="735"/>
      <c r="J7" s="43" t="s">
        <v>832</v>
      </c>
      <c r="K7" s="43"/>
      <c r="L7" s="43"/>
    </row>
    <row r="8" spans="1:31" s="128" customFormat="1" ht="21" customHeight="1" thickBot="1">
      <c r="A8" s="156"/>
      <c r="B8" s="156"/>
      <c r="C8" s="156"/>
      <c r="D8" s="156"/>
      <c r="E8" s="156"/>
      <c r="F8" s="156"/>
      <c r="G8" s="156"/>
      <c r="H8" s="159"/>
      <c r="I8" s="156"/>
      <c r="J8" s="277" t="str">
        <f>nendo3_1</f>
        <v>　　年　 　 月　  　日</v>
      </c>
      <c r="K8" s="278" t="s">
        <v>185</v>
      </c>
      <c r="L8" s="279" t="str">
        <f>nendo3_2</f>
        <v>　　年　 　 月　  　日</v>
      </c>
      <c r="M8"/>
      <c r="X8" s="172"/>
      <c r="Y8" s="172"/>
      <c r="Z8" s="172"/>
      <c r="AA8" s="172"/>
      <c r="AB8" s="172"/>
      <c r="AC8" s="172"/>
      <c r="AD8" s="172"/>
      <c r="AE8" s="172"/>
    </row>
    <row r="9" spans="1:31" s="128" customFormat="1" ht="30" customHeight="1">
      <c r="A9" s="744" t="s">
        <v>233</v>
      </c>
      <c r="B9" s="744"/>
      <c r="C9" s="744"/>
      <c r="D9" s="744"/>
      <c r="E9" s="744"/>
      <c r="F9" s="744"/>
      <c r="G9" s="744"/>
      <c r="H9" s="744"/>
      <c r="I9" s="156"/>
      <c r="J9" s="43"/>
      <c r="K9" s="43"/>
      <c r="L9" s="43"/>
      <c r="M9"/>
    </row>
    <row r="10" spans="1:31" ht="12">
      <c r="A10" s="134"/>
      <c r="B10" s="134"/>
      <c r="C10" s="134"/>
      <c r="D10" s="134"/>
      <c r="E10" s="134"/>
      <c r="F10" s="134"/>
      <c r="G10" s="134"/>
      <c r="H10" s="134"/>
      <c r="I10" s="141"/>
    </row>
    <row r="11" spans="1:31" ht="20.25" customHeight="1">
      <c r="A11" s="141"/>
      <c r="B11" s="156" t="s">
        <v>234</v>
      </c>
      <c r="C11" s="141"/>
      <c r="D11" s="141"/>
      <c r="E11" s="141"/>
      <c r="F11" s="141"/>
      <c r="G11" s="141"/>
      <c r="H11" s="141"/>
      <c r="I11" s="141"/>
    </row>
    <row r="12" spans="1:31" ht="15.75" customHeight="1">
      <c r="A12" s="156" t="s">
        <v>235</v>
      </c>
      <c r="B12" s="141"/>
      <c r="C12" s="141"/>
      <c r="D12" s="141"/>
      <c r="E12" s="141"/>
      <c r="F12" s="141"/>
      <c r="G12" s="141"/>
      <c r="H12" s="141"/>
      <c r="I12" s="141"/>
    </row>
    <row r="13" spans="1:31" ht="16.5" customHeight="1">
      <c r="A13" s="160"/>
      <c r="B13" s="338" t="s">
        <v>152</v>
      </c>
      <c r="C13" s="338" t="s">
        <v>236</v>
      </c>
      <c r="D13" s="338" t="s">
        <v>237</v>
      </c>
      <c r="E13" s="740" t="s">
        <v>238</v>
      </c>
      <c r="F13" s="741"/>
      <c r="G13" s="742"/>
      <c r="H13" s="338" t="s">
        <v>239</v>
      </c>
      <c r="I13" s="141"/>
    </row>
    <row r="14" spans="1:31" ht="16.5" customHeight="1">
      <c r="A14" s="161">
        <v>1</v>
      </c>
      <c r="B14" s="91"/>
      <c r="C14" s="464"/>
      <c r="D14" s="127"/>
      <c r="E14" s="466"/>
      <c r="F14" s="444" t="s">
        <v>185</v>
      </c>
      <c r="G14" s="467"/>
      <c r="H14" s="97"/>
      <c r="I14" s="141"/>
    </row>
    <row r="15" spans="1:31" ht="16.5" customHeight="1">
      <c r="A15" s="161">
        <v>2</v>
      </c>
      <c r="B15" s="91"/>
      <c r="C15" s="464"/>
      <c r="D15" s="127"/>
      <c r="E15" s="466"/>
      <c r="F15" s="444" t="s">
        <v>185</v>
      </c>
      <c r="G15" s="467"/>
      <c r="H15" s="95"/>
      <c r="I15" s="141"/>
    </row>
    <row r="16" spans="1:31" ht="16.5" customHeight="1">
      <c r="A16" s="161">
        <v>3</v>
      </c>
      <c r="B16" s="95"/>
      <c r="C16" s="465"/>
      <c r="D16" s="99"/>
      <c r="E16" s="466"/>
      <c r="F16" s="444" t="s">
        <v>185</v>
      </c>
      <c r="G16" s="467"/>
      <c r="H16" s="97"/>
      <c r="I16" s="141"/>
    </row>
    <row r="17" spans="1:9" ht="16.5" customHeight="1">
      <c r="A17" s="161">
        <v>4</v>
      </c>
      <c r="B17" s="95"/>
      <c r="C17" s="465"/>
      <c r="D17" s="99"/>
      <c r="E17" s="466"/>
      <c r="F17" s="444" t="s">
        <v>185</v>
      </c>
      <c r="G17" s="467"/>
      <c r="H17" s="95"/>
      <c r="I17" s="141"/>
    </row>
    <row r="18" spans="1:9" ht="16.5" customHeight="1">
      <c r="A18" s="161">
        <v>5</v>
      </c>
      <c r="B18" s="95"/>
      <c r="C18" s="465"/>
      <c r="D18" s="99"/>
      <c r="E18" s="466"/>
      <c r="F18" s="444" t="s">
        <v>185</v>
      </c>
      <c r="G18" s="467"/>
      <c r="H18" s="95"/>
      <c r="I18" s="141"/>
    </row>
    <row r="19" spans="1:9" ht="16.5" customHeight="1">
      <c r="A19" s="161">
        <v>6</v>
      </c>
      <c r="B19" s="95"/>
      <c r="C19" s="465"/>
      <c r="D19" s="99"/>
      <c r="E19" s="466"/>
      <c r="F19" s="444" t="s">
        <v>185</v>
      </c>
      <c r="G19" s="467"/>
      <c r="H19" s="95"/>
      <c r="I19" s="141"/>
    </row>
    <row r="20" spans="1:9" ht="16.5" customHeight="1">
      <c r="A20" s="161">
        <v>7</v>
      </c>
      <c r="B20" s="95"/>
      <c r="C20" s="465"/>
      <c r="D20" s="99"/>
      <c r="E20" s="466"/>
      <c r="F20" s="444" t="s">
        <v>185</v>
      </c>
      <c r="G20" s="467"/>
      <c r="H20" s="95"/>
      <c r="I20" s="141"/>
    </row>
    <row r="21" spans="1:9" ht="16.5" customHeight="1">
      <c r="A21" s="161">
        <v>8</v>
      </c>
      <c r="B21" s="95"/>
      <c r="C21" s="465"/>
      <c r="D21" s="99"/>
      <c r="E21" s="466"/>
      <c r="F21" s="444" t="s">
        <v>185</v>
      </c>
      <c r="G21" s="467"/>
      <c r="H21" s="95"/>
      <c r="I21" s="141"/>
    </row>
    <row r="22" spans="1:9" ht="16.5" customHeight="1">
      <c r="A22" s="161">
        <v>9</v>
      </c>
      <c r="B22" s="95"/>
      <c r="C22" s="465"/>
      <c r="D22" s="99"/>
      <c r="E22" s="466"/>
      <c r="F22" s="444" t="s">
        <v>185</v>
      </c>
      <c r="G22" s="467"/>
      <c r="H22" s="95"/>
      <c r="I22" s="141"/>
    </row>
    <row r="23" spans="1:9" ht="16.5" customHeight="1">
      <c r="A23" s="161">
        <v>10</v>
      </c>
      <c r="B23" s="95"/>
      <c r="C23" s="465"/>
      <c r="D23" s="99"/>
      <c r="E23" s="466"/>
      <c r="F23" s="444" t="s">
        <v>185</v>
      </c>
      <c r="G23" s="467"/>
      <c r="H23" s="95"/>
      <c r="I23" s="141"/>
    </row>
    <row r="24" spans="1:9">
      <c r="A24" s="141"/>
      <c r="B24" s="141"/>
      <c r="C24" s="141"/>
      <c r="D24" s="141"/>
      <c r="E24" s="141"/>
      <c r="F24" s="141"/>
      <c r="G24" s="141"/>
      <c r="H24" s="141"/>
      <c r="I24" s="141"/>
    </row>
    <row r="25" spans="1:9" ht="17.25" customHeight="1">
      <c r="A25" s="141"/>
      <c r="B25" s="141"/>
      <c r="C25" s="141"/>
      <c r="D25" s="141"/>
      <c r="E25" s="740" t="s">
        <v>240</v>
      </c>
      <c r="F25" s="741"/>
      <c r="G25" s="742"/>
      <c r="H25" s="116">
        <f>COUNTIFS($C$14:$C$23,"&gt;="&amp;$J$8,$C$14:$C$23,"&lt;="&amp;$L$8)</f>
        <v>0</v>
      </c>
      <c r="I25" s="141"/>
    </row>
    <row r="26" spans="1:9" ht="17.25" customHeight="1">
      <c r="A26" s="141"/>
      <c r="B26" s="141"/>
      <c r="C26" s="141"/>
      <c r="D26" s="141"/>
      <c r="E26" s="740" t="s">
        <v>707</v>
      </c>
      <c r="F26" s="741"/>
      <c r="G26" s="742"/>
      <c r="H26" s="116">
        <f>COUNTIFS($E$14:$E$23,"&lt;="&amp;$L$8,$G$14:$G$23,"&gt;="&amp;$J$8)</f>
        <v>0</v>
      </c>
      <c r="I26" s="141"/>
    </row>
    <row r="27" spans="1:9" ht="17.25" customHeight="1">
      <c r="A27" s="141"/>
      <c r="B27" s="141"/>
      <c r="C27" s="141"/>
      <c r="D27" s="141"/>
      <c r="E27" s="740" t="s">
        <v>241</v>
      </c>
      <c r="F27" s="741"/>
      <c r="G27" s="742"/>
      <c r="H27" s="115">
        <f>IF(ISERROR(H26/H25),0,ROUNDDOWN(H26/H25,3))</f>
        <v>0</v>
      </c>
      <c r="I27" s="141"/>
    </row>
    <row r="28" spans="1:9" ht="11.25" customHeight="1">
      <c r="A28" s="141"/>
      <c r="B28" s="141"/>
      <c r="C28" s="141"/>
      <c r="D28" s="141"/>
      <c r="E28" s="162"/>
      <c r="F28" s="162"/>
      <c r="G28" s="162"/>
      <c r="H28" s="163"/>
      <c r="I28" s="141"/>
    </row>
    <row r="29" spans="1:9" ht="11.25">
      <c r="A29" s="156" t="s">
        <v>242</v>
      </c>
      <c r="B29" s="141"/>
      <c r="C29" s="141"/>
      <c r="D29" s="141"/>
      <c r="E29" s="141"/>
      <c r="F29" s="141"/>
      <c r="G29" s="141"/>
      <c r="H29" s="141"/>
      <c r="I29" s="141"/>
    </row>
    <row r="30" spans="1:9" ht="17.25" customHeight="1">
      <c r="A30" s="160"/>
      <c r="B30" s="160" t="s">
        <v>152</v>
      </c>
      <c r="C30" s="160" t="s">
        <v>236</v>
      </c>
      <c r="D30" s="160" t="s">
        <v>237</v>
      </c>
      <c r="E30" s="740" t="s">
        <v>238</v>
      </c>
      <c r="F30" s="741"/>
      <c r="G30" s="742"/>
      <c r="H30" s="160" t="s">
        <v>239</v>
      </c>
      <c r="I30" s="141"/>
    </row>
    <row r="31" spans="1:9" ht="17.25" customHeight="1">
      <c r="A31" s="161">
        <v>1</v>
      </c>
      <c r="B31" s="91"/>
      <c r="C31" s="464"/>
      <c r="D31" s="127"/>
      <c r="E31" s="468"/>
      <c r="F31" s="444" t="s">
        <v>185</v>
      </c>
      <c r="G31" s="469"/>
      <c r="H31" s="97"/>
      <c r="I31" s="141"/>
    </row>
    <row r="32" spans="1:9" ht="17.25" customHeight="1">
      <c r="A32" s="161">
        <v>2</v>
      </c>
      <c r="B32" s="91"/>
      <c r="C32" s="464"/>
      <c r="D32" s="127"/>
      <c r="E32" s="468"/>
      <c r="F32" s="444" t="s">
        <v>185</v>
      </c>
      <c r="G32" s="469"/>
      <c r="H32" s="95"/>
      <c r="I32" s="141"/>
    </row>
    <row r="33" spans="1:9" ht="17.25" customHeight="1">
      <c r="A33" s="161">
        <v>3</v>
      </c>
      <c r="B33" s="95"/>
      <c r="C33" s="465"/>
      <c r="D33" s="99"/>
      <c r="E33" s="468"/>
      <c r="F33" s="444" t="s">
        <v>185</v>
      </c>
      <c r="G33" s="469"/>
      <c r="H33" s="97"/>
      <c r="I33" s="141"/>
    </row>
    <row r="34" spans="1:9" ht="17.25" customHeight="1">
      <c r="A34" s="161">
        <v>4</v>
      </c>
      <c r="B34" s="95"/>
      <c r="C34" s="465"/>
      <c r="D34" s="99"/>
      <c r="E34" s="468"/>
      <c r="F34" s="444" t="s">
        <v>185</v>
      </c>
      <c r="G34" s="469"/>
      <c r="H34" s="95"/>
      <c r="I34" s="141"/>
    </row>
    <row r="35" spans="1:9" ht="17.25" customHeight="1">
      <c r="A35" s="161">
        <v>5</v>
      </c>
      <c r="B35" s="95"/>
      <c r="C35" s="465"/>
      <c r="D35" s="99"/>
      <c r="E35" s="468"/>
      <c r="F35" s="444" t="s">
        <v>185</v>
      </c>
      <c r="G35" s="469"/>
      <c r="H35" s="95"/>
      <c r="I35" s="141"/>
    </row>
    <row r="36" spans="1:9" ht="17.25" customHeight="1">
      <c r="A36" s="161">
        <v>6</v>
      </c>
      <c r="B36" s="95"/>
      <c r="C36" s="465"/>
      <c r="D36" s="99"/>
      <c r="E36" s="468"/>
      <c r="F36" s="444" t="s">
        <v>185</v>
      </c>
      <c r="G36" s="469"/>
      <c r="H36" s="95"/>
      <c r="I36" s="141"/>
    </row>
    <row r="37" spans="1:9" ht="17.25" customHeight="1">
      <c r="A37" s="161">
        <v>7</v>
      </c>
      <c r="B37" s="95"/>
      <c r="C37" s="465"/>
      <c r="D37" s="99"/>
      <c r="E37" s="468"/>
      <c r="F37" s="444" t="s">
        <v>185</v>
      </c>
      <c r="G37" s="469"/>
      <c r="H37" s="95"/>
      <c r="I37" s="141"/>
    </row>
    <row r="38" spans="1:9" ht="17.25" customHeight="1">
      <c r="A38" s="161">
        <v>8</v>
      </c>
      <c r="B38" s="95"/>
      <c r="C38" s="465"/>
      <c r="D38" s="99"/>
      <c r="E38" s="468"/>
      <c r="F38" s="444" t="s">
        <v>185</v>
      </c>
      <c r="G38" s="469"/>
      <c r="H38" s="95"/>
      <c r="I38" s="141"/>
    </row>
    <row r="39" spans="1:9" ht="17.25" customHeight="1">
      <c r="A39" s="161">
        <v>9</v>
      </c>
      <c r="B39" s="95"/>
      <c r="C39" s="465"/>
      <c r="D39" s="99"/>
      <c r="E39" s="468"/>
      <c r="F39" s="444" t="s">
        <v>185</v>
      </c>
      <c r="G39" s="469"/>
      <c r="H39" s="95"/>
      <c r="I39" s="141"/>
    </row>
    <row r="40" spans="1:9" ht="17.25" customHeight="1">
      <c r="A40" s="161">
        <v>10</v>
      </c>
      <c r="B40" s="95"/>
      <c r="C40" s="465"/>
      <c r="D40" s="99"/>
      <c r="E40" s="468"/>
      <c r="F40" s="444" t="s">
        <v>185</v>
      </c>
      <c r="G40" s="469"/>
      <c r="H40" s="95"/>
      <c r="I40" s="141"/>
    </row>
    <row r="41" spans="1:9">
      <c r="A41" s="164"/>
      <c r="B41" s="164"/>
      <c r="C41" s="164"/>
      <c r="D41" s="164"/>
      <c r="E41" s="164"/>
      <c r="F41" s="164"/>
      <c r="G41" s="164"/>
      <c r="H41" s="164"/>
      <c r="I41" s="141"/>
    </row>
    <row r="42" spans="1:9" ht="17.25" customHeight="1">
      <c r="A42" s="141"/>
      <c r="B42" s="141"/>
      <c r="C42" s="141"/>
      <c r="D42" s="141"/>
      <c r="E42" s="740" t="s">
        <v>243</v>
      </c>
      <c r="F42" s="741"/>
      <c r="G42" s="742"/>
      <c r="H42" s="116">
        <f>COUNTIFS($C$31:$C$40,"&gt;="&amp;$J$8,$C$31:$C$40,"&lt;="&amp;$L$8)</f>
        <v>0</v>
      </c>
      <c r="I42" s="141"/>
    </row>
    <row r="43" spans="1:9" ht="17.25" customHeight="1">
      <c r="A43" s="141"/>
      <c r="B43" s="141"/>
      <c r="C43" s="141"/>
      <c r="D43" s="141"/>
      <c r="E43" s="740" t="s">
        <v>707</v>
      </c>
      <c r="F43" s="741"/>
      <c r="G43" s="742"/>
      <c r="H43" s="116">
        <f>COUNTIFS($E$31:$E$40,"&lt;="&amp;$L$8,$G$31:$G$40,"&gt;="&amp;$J$8)</f>
        <v>0</v>
      </c>
      <c r="I43" s="141"/>
    </row>
    <row r="44" spans="1:9" ht="17.25" customHeight="1">
      <c r="A44" s="141"/>
      <c r="B44" s="141"/>
      <c r="C44" s="141"/>
      <c r="D44" s="141"/>
      <c r="E44" s="740" t="s">
        <v>244</v>
      </c>
      <c r="F44" s="741"/>
      <c r="G44" s="742"/>
      <c r="H44" s="115">
        <f>IF(ISERROR(H43/H42),0,ROUNDDOWN(H43/H42,3))</f>
        <v>0</v>
      </c>
      <c r="I44" s="141"/>
    </row>
    <row r="45" spans="1:9">
      <c r="A45" s="141"/>
      <c r="B45" s="141"/>
      <c r="C45" s="141"/>
      <c r="D45" s="141"/>
      <c r="E45" s="141"/>
      <c r="F45" s="141"/>
      <c r="G45" s="141"/>
      <c r="H45" s="141"/>
      <c r="I45" s="141"/>
    </row>
    <row r="46" spans="1:9">
      <c r="A46" s="141"/>
      <c r="B46" s="141"/>
      <c r="C46" s="141"/>
      <c r="D46" s="141"/>
      <c r="E46" s="141"/>
      <c r="F46" s="141"/>
      <c r="G46" s="141"/>
      <c r="H46" s="141"/>
      <c r="I46" s="141"/>
    </row>
    <row r="47" spans="1:9" customFormat="1" ht="13.5">
      <c r="A47" s="152" t="s">
        <v>198</v>
      </c>
      <c r="B47" s="152"/>
      <c r="C47" s="152"/>
      <c r="D47" s="152"/>
      <c r="E47" s="152"/>
      <c r="F47" s="152"/>
      <c r="G47" s="152"/>
      <c r="H47" s="152"/>
      <c r="I47" s="152"/>
    </row>
    <row r="48" spans="1:9" customFormat="1" ht="13.5">
      <c r="A48" s="335" t="s">
        <v>720</v>
      </c>
      <c r="B48" s="335" t="s">
        <v>719</v>
      </c>
      <c r="C48" s="335"/>
      <c r="D48" s="335"/>
      <c r="E48" s="335"/>
      <c r="F48" s="335"/>
      <c r="G48" s="335"/>
      <c r="H48" s="335"/>
      <c r="I48" s="335"/>
    </row>
    <row r="49" spans="1:9" customFormat="1" ht="39" customHeight="1">
      <c r="A49" s="335" t="s">
        <v>721</v>
      </c>
      <c r="B49" s="743" t="s">
        <v>722</v>
      </c>
      <c r="C49" s="743"/>
      <c r="D49" s="743"/>
      <c r="E49" s="743"/>
      <c r="F49" s="743"/>
      <c r="G49" s="743"/>
      <c r="H49" s="743"/>
      <c r="I49" s="335"/>
    </row>
    <row r="50" spans="1:9" customFormat="1" ht="19.899999999999999" customHeight="1">
      <c r="A50" s="335" t="s">
        <v>723</v>
      </c>
      <c r="B50" s="743" t="s">
        <v>724</v>
      </c>
      <c r="C50" s="743"/>
      <c r="D50" s="743"/>
      <c r="E50" s="743"/>
      <c r="F50" s="743"/>
      <c r="G50" s="743"/>
      <c r="H50" s="743"/>
      <c r="I50" s="335"/>
    </row>
    <row r="51" spans="1:9" customFormat="1" ht="13.15" customHeight="1">
      <c r="A51" s="331" t="s">
        <v>725</v>
      </c>
      <c r="B51" s="331" t="s">
        <v>726</v>
      </c>
      <c r="C51" s="331"/>
      <c r="D51" s="331"/>
      <c r="E51" s="331"/>
      <c r="F51" s="331"/>
      <c r="G51" s="331"/>
      <c r="H51" s="331"/>
      <c r="I51" s="331"/>
    </row>
    <row r="52" spans="1:9" customFormat="1" ht="13.5">
      <c r="A52" s="331" t="s">
        <v>708</v>
      </c>
      <c r="B52" s="331" t="s">
        <v>727</v>
      </c>
      <c r="C52" s="331"/>
      <c r="D52" s="331"/>
      <c r="E52" s="331"/>
      <c r="F52" s="331"/>
      <c r="G52" s="331"/>
      <c r="H52" s="331"/>
      <c r="I52" s="331"/>
    </row>
    <row r="53" spans="1:9" customFormat="1" ht="13.5">
      <c r="A53" s="331" t="s">
        <v>709</v>
      </c>
      <c r="B53" s="331" t="s">
        <v>728</v>
      </c>
      <c r="C53" s="331"/>
      <c r="D53" s="331"/>
      <c r="E53" s="331"/>
      <c r="F53" s="331"/>
      <c r="G53" s="331"/>
      <c r="H53" s="331"/>
      <c r="I53" s="331"/>
    </row>
    <row r="54" spans="1:9" customFormat="1" ht="13.5">
      <c r="A54" s="331" t="s">
        <v>710</v>
      </c>
      <c r="B54" s="743" t="s">
        <v>729</v>
      </c>
      <c r="C54" s="743"/>
      <c r="D54" s="743"/>
      <c r="E54" s="743"/>
      <c r="F54" s="743"/>
      <c r="G54" s="743"/>
      <c r="H54" s="743"/>
      <c r="I54" s="331"/>
    </row>
    <row r="55" spans="1:9" customFormat="1" ht="25.15" customHeight="1">
      <c r="A55" s="331" t="s">
        <v>711</v>
      </c>
      <c r="B55" s="743" t="s">
        <v>730</v>
      </c>
      <c r="C55" s="743"/>
      <c r="D55" s="743"/>
      <c r="E55" s="743"/>
      <c r="F55" s="743"/>
      <c r="G55" s="743"/>
      <c r="H55" s="743"/>
      <c r="I55" s="331"/>
    </row>
    <row r="56" spans="1:9" customFormat="1" ht="13.5">
      <c r="A56" s="331" t="s">
        <v>712</v>
      </c>
      <c r="B56" s="331" t="s">
        <v>731</v>
      </c>
      <c r="C56" s="331"/>
      <c r="D56" s="331"/>
      <c r="E56" s="331"/>
      <c r="F56" s="331"/>
      <c r="G56" s="331"/>
      <c r="H56" s="331"/>
      <c r="I56" s="331"/>
    </row>
    <row r="57" spans="1:9" customFormat="1" ht="25.9" customHeight="1">
      <c r="A57" s="335" t="s">
        <v>713</v>
      </c>
      <c r="B57" s="743" t="s">
        <v>732</v>
      </c>
      <c r="C57" s="743"/>
      <c r="D57" s="743"/>
      <c r="E57" s="743"/>
      <c r="F57" s="743"/>
      <c r="G57" s="743"/>
      <c r="H57" s="743"/>
      <c r="I57" s="335"/>
    </row>
    <row r="58" spans="1:9" customFormat="1" ht="23.45" customHeight="1">
      <c r="A58" s="335" t="s">
        <v>714</v>
      </c>
      <c r="B58" s="743" t="s">
        <v>733</v>
      </c>
      <c r="C58" s="743"/>
      <c r="D58" s="743"/>
      <c r="E58" s="743"/>
      <c r="F58" s="743"/>
      <c r="G58" s="743"/>
      <c r="H58" s="743"/>
      <c r="I58" s="335"/>
    </row>
    <row r="59" spans="1:9" customFormat="1" ht="27.6" customHeight="1">
      <c r="A59" s="335" t="s">
        <v>715</v>
      </c>
      <c r="B59" s="743" t="s">
        <v>734</v>
      </c>
      <c r="C59" s="743"/>
      <c r="D59" s="743"/>
      <c r="E59" s="743"/>
      <c r="F59" s="743"/>
      <c r="G59" s="743"/>
      <c r="H59" s="743"/>
      <c r="I59" s="335"/>
    </row>
    <row r="60" spans="1:9" customFormat="1" ht="13.5">
      <c r="A60" s="335" t="s">
        <v>716</v>
      </c>
      <c r="B60" s="335" t="s">
        <v>735</v>
      </c>
      <c r="C60" s="335"/>
      <c r="D60" s="335"/>
      <c r="E60" s="335"/>
      <c r="F60" s="335"/>
      <c r="G60" s="335"/>
      <c r="H60" s="335"/>
      <c r="I60" s="335"/>
    </row>
    <row r="61" spans="1:9" customFormat="1" ht="13.15" customHeight="1">
      <c r="A61" s="331" t="s">
        <v>717</v>
      </c>
      <c r="B61" s="331" t="s">
        <v>736</v>
      </c>
      <c r="C61" s="331"/>
      <c r="D61" s="331"/>
      <c r="E61" s="331"/>
      <c r="F61" s="331"/>
      <c r="G61" s="331"/>
      <c r="H61" s="331"/>
      <c r="I61" s="335"/>
    </row>
    <row r="62" spans="1:9" customFormat="1" ht="13.5">
      <c r="A62" s="335" t="s">
        <v>230</v>
      </c>
      <c r="B62" s="335" t="s">
        <v>705</v>
      </c>
      <c r="C62" s="335"/>
      <c r="D62" s="335"/>
      <c r="E62" s="335"/>
      <c r="F62" s="335"/>
      <c r="G62" s="335"/>
      <c r="H62" s="335"/>
      <c r="I62" s="335"/>
    </row>
    <row r="63" spans="1:9" customFormat="1" ht="13.5">
      <c r="A63" s="335" t="s">
        <v>718</v>
      </c>
      <c r="B63" s="335" t="s">
        <v>706</v>
      </c>
      <c r="C63" s="335"/>
      <c r="D63" s="335"/>
      <c r="E63" s="335"/>
      <c r="F63" s="335"/>
      <c r="G63" s="335"/>
      <c r="H63" s="335"/>
      <c r="I63" s="335"/>
    </row>
  </sheetData>
  <mergeCells count="17">
    <mergeCell ref="E43:G43"/>
    <mergeCell ref="E44:G44"/>
    <mergeCell ref="E7:H7"/>
    <mergeCell ref="B58:H58"/>
    <mergeCell ref="B59:H59"/>
    <mergeCell ref="A9:H9"/>
    <mergeCell ref="B49:H49"/>
    <mergeCell ref="B50:H50"/>
    <mergeCell ref="B54:H54"/>
    <mergeCell ref="B55:H55"/>
    <mergeCell ref="B57:H57"/>
    <mergeCell ref="E13:G13"/>
    <mergeCell ref="E25:G25"/>
    <mergeCell ref="E26:G26"/>
    <mergeCell ref="E27:G27"/>
    <mergeCell ref="E30:G30"/>
    <mergeCell ref="E42:G42"/>
  </mergeCells>
  <phoneticPr fontId="4"/>
  <dataValidations count="1">
    <dataValidation type="date" operator="greaterThanOrEqual" allowBlank="1" showInputMessage="1" showErrorMessage="1" sqref="E14:E23 G14:G23 E31:E40 G31:G40" xr:uid="{781C3EC7-DA6D-4771-83CA-12298A63F482}">
      <formula1>36526</formula1>
    </dataValidation>
  </dataValidations>
  <pageMargins left="0.70866141732283472" right="0.70866141732283472" top="0.74803149606299213" bottom="0.74803149606299213" header="0.31496062992125984" footer="0.31496062992125984"/>
  <pageSetup paperSize="9" scale="87" orientation="portrait" blackAndWhite="1"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800-000000000000}">
          <x14:formula1>
            <xm:f>マスター!$L$1:$L$2</xm:f>
          </x14:formula1>
          <xm:sqref>D14:D23 D31:D40</xm:sqref>
        </x14:dataValidation>
      </x14:dataValidations>
    </ext>
  </extLst>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Owner xmlns="998b93e6-9608-4531-9274-4fc13c71b7c0">
      <UserInfo>
        <DisplayName/>
        <AccountId xsi:nil="true"/>
        <AccountType/>
      </UserInfo>
    </Owner>
    <lcf76f155ced4ddcb4097134ff3c332f xmlns="998b93e6-9608-4531-9274-4fc13c71b7c0">
      <Terms xmlns="http://schemas.microsoft.com/office/infopath/2007/PartnerControls"/>
    </lcf76f155ced4ddcb4097134ff3c332f>
    <TaxCatchAll xmlns="44856c1c-163a-4db4-9f2d-e69ab44d016d"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EC1671317CE8BD4AB21758ADDC450E13" ma:contentTypeVersion="15" ma:contentTypeDescription="新しいドキュメントを作成します。" ma:contentTypeScope="" ma:versionID="4398334a3cda64400da230a6173be67d">
  <xsd:schema xmlns:xsd="http://www.w3.org/2001/XMLSchema" xmlns:xs="http://www.w3.org/2001/XMLSchema" xmlns:p="http://schemas.microsoft.com/office/2006/metadata/properties" xmlns:ns2="998b93e6-9608-4531-9274-4fc13c71b7c0" xmlns:ns3="44856c1c-163a-4db4-9f2d-e69ab44d016d" targetNamespace="http://schemas.microsoft.com/office/2006/metadata/properties" ma:root="true" ma:fieldsID="5ef9ab13b4b97b2d57255685bfee73ce" ns2:_="" ns3:_="">
    <xsd:import namespace="998b93e6-9608-4531-9274-4fc13c71b7c0"/>
    <xsd:import namespace="44856c1c-163a-4db4-9f2d-e69ab44d016d"/>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BillingMetadata"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98b93e6-9608-4531-9274-4fc13c71b7c0"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BillingMetadata" ma:index="21" nillable="true" ma:displayName="MediaServiceBillingMetadata" ma:hidden="true" ma:internalName="MediaServiceBillingMetadata"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4856c1c-163a-4db4-9f2d-e69ab44d016d"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e130cc5a-f088-4ef1-a378-bc25cd1d627f}" ma:internalName="TaxCatchAll" ma:showField="CatchAllData" ma:web="44856c1c-163a-4db4-9f2d-e69ab44d016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9419EB5-63FB-4021-B772-0105E6CCB2CB}">
  <ds:schemaRefs>
    <ds:schemaRef ds:uri="http://purl.org/dc/terms/"/>
    <ds:schemaRef ds:uri="http://schemas.openxmlformats.org/package/2006/metadata/core-properties"/>
    <ds:schemaRef ds:uri="http://schemas.microsoft.com/office/infopath/2007/PartnerControls"/>
    <ds:schemaRef ds:uri="44856c1c-163a-4db4-9f2d-e69ab44d016d"/>
    <ds:schemaRef ds:uri="998b93e6-9608-4531-9274-4fc13c71b7c0"/>
    <ds:schemaRef ds:uri="http://www.w3.org/XML/1998/namespace"/>
    <ds:schemaRef ds:uri="http://schemas.microsoft.com/office/2006/documentManagement/types"/>
    <ds:schemaRef ds:uri="http://purl.org/dc/dcmitype/"/>
    <ds:schemaRef ds:uri="http://purl.org/dc/elements/1.1/"/>
    <ds:schemaRef ds:uri="http://schemas.microsoft.com/office/2006/metadata/properties"/>
  </ds:schemaRefs>
</ds:datastoreItem>
</file>

<file path=customXml/itemProps2.xml><?xml version="1.0" encoding="utf-8"?>
<ds:datastoreItem xmlns:ds="http://schemas.openxmlformats.org/officeDocument/2006/customXml" ds:itemID="{DE262838-D5D1-4AE8-9388-FD0D9A0A73AF}">
  <ds:schemaRefs>
    <ds:schemaRef ds:uri="http://schemas.microsoft.com/sharepoint/v3/contenttype/forms"/>
  </ds:schemaRefs>
</ds:datastoreItem>
</file>

<file path=customXml/itemProps3.xml><?xml version="1.0" encoding="utf-8"?>
<ds:datastoreItem xmlns:ds="http://schemas.openxmlformats.org/officeDocument/2006/customXml" ds:itemID="{770D0205-D594-4874-ACAC-0A846E96505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98b93e6-9608-4531-9274-4fc13c71b7c0"/>
    <ds:schemaRef ds:uri="44856c1c-163a-4db4-9f2d-e69ab44d01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14</vt:i4>
      </vt:variant>
      <vt:variant>
        <vt:lpstr>名前付き一覧</vt:lpstr>
      </vt:variant>
      <vt:variant>
        <vt:i4>32</vt:i4>
      </vt:variant>
    </vt:vector>
  </HeadingPairs>
  <TitlesOfParts>
    <vt:vector size="46" baseType="lpstr">
      <vt:lpstr>マスター</vt:lpstr>
      <vt:lpstr>申請案内文</vt:lpstr>
      <vt:lpstr>チェックリスト</vt:lpstr>
      <vt:lpstr>別添12</vt:lpstr>
      <vt:lpstr>別添２</vt:lpstr>
      <vt:lpstr>別添３</vt:lpstr>
      <vt:lpstr>別添４</vt:lpstr>
      <vt:lpstr>別添５</vt:lpstr>
      <vt:lpstr>別添６</vt:lpstr>
      <vt:lpstr>別添13</vt:lpstr>
      <vt:lpstr>旧_企業情報報告書</vt:lpstr>
      <vt:lpstr>同意確認書</vt:lpstr>
      <vt:lpstr>企業情報報告書</vt:lpstr>
      <vt:lpstr>企業情報報告書 (取込用)</vt:lpstr>
      <vt:lpstr>day_kari</vt:lpstr>
      <vt:lpstr>ikuji_dan</vt:lpstr>
      <vt:lpstr>ikuji_dan_b</vt:lpstr>
      <vt:lpstr>ikuji_jo</vt:lpstr>
      <vt:lpstr>ikuji_jo_b</vt:lpstr>
      <vt:lpstr>ikuji_jo_s</vt:lpstr>
      <vt:lpstr>jigyousyo_kari</vt:lpstr>
      <vt:lpstr>jigyousyo1</vt:lpstr>
      <vt:lpstr>jigyousyo2</vt:lpstr>
      <vt:lpstr>nendo1_1</vt:lpstr>
      <vt:lpstr>nendo1_2</vt:lpstr>
      <vt:lpstr>nendo3_1</vt:lpstr>
      <vt:lpstr>nendo3_2</vt:lpstr>
      <vt:lpstr>nendojime</vt:lpstr>
      <vt:lpstr>企業情報報告書!Print_Area</vt:lpstr>
      <vt:lpstr>'企業情報報告書 (取込用)'!Print_Area</vt:lpstr>
      <vt:lpstr>旧_企業情報報告書!Print_Area</vt:lpstr>
      <vt:lpstr>別添12!Print_Area</vt:lpstr>
      <vt:lpstr>別添２!Print_Area</vt:lpstr>
      <vt:lpstr>別添４!Print_Area</vt:lpstr>
      <vt:lpstr>別添５!Print_Area</vt:lpstr>
      <vt:lpstr>別添６!Print_Area</vt:lpstr>
      <vt:lpstr>企業情報報告書!Print_Titles</vt:lpstr>
      <vt:lpstr>別添２!Print_Titles</vt:lpstr>
      <vt:lpstr>simebi</vt:lpstr>
      <vt:lpstr>simebi_1</vt:lpstr>
      <vt:lpstr>simebi_2</vt:lpstr>
      <vt:lpstr>sinseibi</vt:lpstr>
      <vt:lpstr>syoteigai_60</vt:lpstr>
      <vt:lpstr>syoteigai_ave</vt:lpstr>
      <vt:lpstr>yukyu_ave_day</vt:lpstr>
      <vt:lpstr>yukyu_ave_per</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0x010100EC1671317CE8BD4AB21758ADDC450E13</vt:lpwstr>
  </property>
  <property fmtid="{D5CDD505-2E9C-101B-9397-08002B2CF9AE}" pid="3" name="MediaServiceImageTags">
    <vt:lpwstr/>
  </property>
  <property fmtid="{D5CDD505-2E9C-101B-9397-08002B2CF9AE}" pid="4" name="Order">
    <vt:r8>558000</vt:r8>
  </property>
  <property fmtid="{D5CDD505-2E9C-101B-9397-08002B2CF9AE}" pid="5" name="ComplianceAssetId">
    <vt:lpwstr/>
  </property>
  <property fmtid="{D5CDD505-2E9C-101B-9397-08002B2CF9AE}" pid="6" name="_activity">
    <vt:lpwstr>{"FileActivityType":"9","FileActivityTimeStamp":"2025-12-16T06:58:17.410Z","FileActivityUsersOnPage":[{"DisplayName":"本間智絵","Id":"hcbrts@kikan-ad.esb.mhlw.go.jp"}],"FileActivityNavigationId":null}</vt:lpwstr>
  </property>
  <property fmtid="{D5CDD505-2E9C-101B-9397-08002B2CF9AE}" pid="7" name="TriggerFlowInfo">
    <vt:lpwstr/>
  </property>
</Properties>
</file>