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etApp-549b.kikan-ad.esb.mhlw.go.jp\NAS\SYQOVA\Documents\特定個人情報フォルダ（自動削除対象）\06_求職動向調査（5月15日時点調査→4月上旬依頼）\01進路希望等状況調査依頼\私立・市立・特別支援あて\"/>
    </mc:Choice>
  </mc:AlternateContent>
  <bookViews>
    <workbookView xWindow="0" yWindow="0" windowWidth="20490" windowHeight="7530"/>
  </bookViews>
  <sheets>
    <sheet name="入力シート" sheetId="1" r:id="rId1"/>
    <sheet name="作成上の注意" sheetId="7" r:id="rId2"/>
    <sheet name="職種分類表" sheetId="8" r:id="rId3"/>
    <sheet name="別紙１　進路希望状況" sheetId="2" r:id="rId4"/>
    <sheet name="別紙２　就職希望状況" sheetId="3" r:id="rId5"/>
    <sheet name="別紙３　労働局集計用様式" sheetId="4" r:id="rId6"/>
  </sheets>
  <definedNames>
    <definedName name="_xlnm.Print_Area" localSheetId="1">作成上の注意!$A$1:$J$31</definedName>
    <definedName name="_xlnm.Print_Area" localSheetId="2">職種分類表!$A$1:$C$86</definedName>
    <definedName name="_xlnm.Print_Area" localSheetId="0">入力シート!$A$1:$P$74</definedName>
    <definedName name="_xlnm.Print_Area" localSheetId="4">'別紙２　就職希望状況'!$A$11:$AP$15</definedName>
    <definedName name="_xlnm.Print_Titles" localSheetId="5">'別紙３　労働局集計用様式'!$1:$8</definedName>
  </definedNames>
  <calcPr calcId="162913"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6" i="4" l="1"/>
  <c r="M16" i="4"/>
  <c r="I15" i="3" l="1"/>
  <c r="K22" i="2"/>
  <c r="K21" i="2"/>
  <c r="K23" i="2" s="1"/>
  <c r="K19" i="2"/>
  <c r="K18" i="2"/>
  <c r="K20" i="2" s="1"/>
  <c r="K16" i="2"/>
  <c r="K15" i="2"/>
  <c r="K17" i="2" s="1"/>
  <c r="K13" i="2"/>
  <c r="K14" i="2" s="1"/>
  <c r="K12" i="2"/>
  <c r="H39" i="1"/>
  <c r="H28" i="1"/>
  <c r="H25" i="1"/>
  <c r="H22" i="1"/>
  <c r="H19" i="1"/>
  <c r="K16" i="4" l="1"/>
  <c r="AL15" i="3"/>
  <c r="AK15" i="3"/>
  <c r="AI15" i="3"/>
  <c r="AH15" i="3"/>
  <c r="AG15" i="3"/>
  <c r="AF15" i="3"/>
  <c r="AE15" i="3"/>
  <c r="AD15" i="3"/>
  <c r="AC15" i="3"/>
  <c r="AF17" i="4"/>
  <c r="AE17" i="4"/>
  <c r="J12" i="2"/>
  <c r="J13" i="2"/>
  <c r="F10" i="1"/>
  <c r="M7" i="3" s="1"/>
  <c r="E15" i="3" s="1"/>
  <c r="H16" i="2"/>
  <c r="H15" i="2"/>
  <c r="F19" i="1"/>
  <c r="H12" i="2"/>
  <c r="H13" i="2"/>
  <c r="D10" i="1"/>
  <c r="G7" i="2" s="1"/>
  <c r="J63" i="1"/>
  <c r="AA16" i="4" s="1"/>
  <c r="L63" i="1"/>
  <c r="M15" i="3"/>
  <c r="I74" i="1"/>
  <c r="I87" i="1" s="1"/>
  <c r="K74" i="1"/>
  <c r="K63" i="1"/>
  <c r="L15" i="3" s="1"/>
  <c r="M63" i="1"/>
  <c r="N15" i="3" s="1"/>
  <c r="J74" i="1"/>
  <c r="J87" i="1" s="1"/>
  <c r="L74" i="1"/>
  <c r="J85" i="1"/>
  <c r="J89" i="1" s="1"/>
  <c r="J90" i="1" s="1"/>
  <c r="I85" i="1"/>
  <c r="AE16" i="4" s="1"/>
  <c r="L85" i="1"/>
  <c r="BT16" i="4" s="1"/>
  <c r="K85" i="1"/>
  <c r="BS16" i="4" s="1"/>
  <c r="AI16" i="4"/>
  <c r="AK16" i="4"/>
  <c r="AM16" i="4"/>
  <c r="AO16" i="4"/>
  <c r="AQ16" i="4"/>
  <c r="AS16" i="4"/>
  <c r="AU16" i="4"/>
  <c r="AW16" i="4"/>
  <c r="AY16" i="4"/>
  <c r="BA16" i="4"/>
  <c r="BC16" i="4"/>
  <c r="BE16" i="4"/>
  <c r="BG16" i="4"/>
  <c r="BI16" i="4"/>
  <c r="BK16" i="4"/>
  <c r="BM16" i="4"/>
  <c r="BV16" i="4"/>
  <c r="BU16" i="4"/>
  <c r="AH16" i="4"/>
  <c r="AG16" i="4"/>
  <c r="J16" i="4"/>
  <c r="I16" i="4"/>
  <c r="K81" i="1"/>
  <c r="M86" i="1"/>
  <c r="N86" i="1"/>
  <c r="M88" i="1"/>
  <c r="N88" i="1"/>
  <c r="M39" i="1"/>
  <c r="N39" i="1"/>
  <c r="F39" i="1"/>
  <c r="G39" i="1"/>
  <c r="E39" i="1"/>
  <c r="J39" i="1"/>
  <c r="L39" i="1"/>
  <c r="I39" i="1"/>
  <c r="M73" i="1"/>
  <c r="N73" i="1"/>
  <c r="O24" i="1"/>
  <c r="O27" i="1"/>
  <c r="O23" i="1"/>
  <c r="O26" i="1"/>
  <c r="N72" i="1"/>
  <c r="M72" i="1"/>
  <c r="O72" i="1" s="1"/>
  <c r="N48" i="1"/>
  <c r="O48" i="1"/>
  <c r="N49" i="1"/>
  <c r="O49" i="1"/>
  <c r="N50" i="1"/>
  <c r="O50" i="1"/>
  <c r="N51" i="1"/>
  <c r="O51" i="1"/>
  <c r="N52" i="1"/>
  <c r="O52" i="1"/>
  <c r="N53" i="1"/>
  <c r="O53" i="1"/>
  <c r="N54" i="1"/>
  <c r="O54" i="1"/>
  <c r="N55" i="1"/>
  <c r="O55" i="1"/>
  <c r="N56" i="1"/>
  <c r="O56" i="1"/>
  <c r="N57" i="1"/>
  <c r="O57" i="1"/>
  <c r="N58" i="1"/>
  <c r="P58" i="1" s="1"/>
  <c r="O58" i="1"/>
  <c r="N59" i="1"/>
  <c r="O59" i="1"/>
  <c r="P59" i="1" s="1"/>
  <c r="N60" i="1"/>
  <c r="O60" i="1"/>
  <c r="N61" i="1"/>
  <c r="O61" i="1"/>
  <c r="N62" i="1"/>
  <c r="O62" i="1"/>
  <c r="O47" i="1"/>
  <c r="N47" i="1"/>
  <c r="P47" i="1" s="1"/>
  <c r="I25" i="1"/>
  <c r="J25" i="1"/>
  <c r="L25" i="1"/>
  <c r="M25" i="1"/>
  <c r="N25" i="1"/>
  <c r="E28" i="1"/>
  <c r="F28" i="1"/>
  <c r="G28" i="1"/>
  <c r="I28" i="1"/>
  <c r="J28" i="1"/>
  <c r="K28" i="1"/>
  <c r="L28" i="1"/>
  <c r="M28" i="1"/>
  <c r="N28" i="1"/>
  <c r="E25" i="1"/>
  <c r="F25" i="1"/>
  <c r="G25" i="1"/>
  <c r="K25" i="1"/>
  <c r="E22" i="1"/>
  <c r="F22" i="1"/>
  <c r="G22" i="1"/>
  <c r="I22" i="1"/>
  <c r="J22" i="1"/>
  <c r="K22" i="1"/>
  <c r="L22" i="1"/>
  <c r="M22" i="1"/>
  <c r="N22" i="1"/>
  <c r="O21" i="1"/>
  <c r="O20" i="1"/>
  <c r="E19" i="1"/>
  <c r="G19" i="1"/>
  <c r="I19" i="1"/>
  <c r="J19" i="1"/>
  <c r="K19" i="1"/>
  <c r="L19" i="1"/>
  <c r="M19" i="1"/>
  <c r="N19" i="1"/>
  <c r="O18" i="1"/>
  <c r="O17" i="1"/>
  <c r="O12" i="2"/>
  <c r="N12" i="2"/>
  <c r="M12" i="2"/>
  <c r="L12" i="2"/>
  <c r="I12" i="2"/>
  <c r="H22" i="2"/>
  <c r="I22" i="2"/>
  <c r="J22" i="2"/>
  <c r="L22" i="2"/>
  <c r="M22" i="2"/>
  <c r="N22" i="2"/>
  <c r="O22" i="2"/>
  <c r="H19" i="2"/>
  <c r="I19" i="2"/>
  <c r="J19" i="2"/>
  <c r="L19" i="2"/>
  <c r="M19" i="2"/>
  <c r="N19" i="2"/>
  <c r="O19" i="2"/>
  <c r="L13" i="2"/>
  <c r="I16" i="2"/>
  <c r="J16" i="2"/>
  <c r="L16" i="2"/>
  <c r="M16" i="2"/>
  <c r="N16" i="2"/>
  <c r="O16" i="2"/>
  <c r="O21" i="2"/>
  <c r="N21" i="2"/>
  <c r="M21" i="2"/>
  <c r="L21" i="2"/>
  <c r="J21" i="2"/>
  <c r="I21" i="2"/>
  <c r="H21" i="2"/>
  <c r="O18" i="2"/>
  <c r="N18" i="2"/>
  <c r="M18" i="2"/>
  <c r="L18" i="2"/>
  <c r="J18" i="2"/>
  <c r="I18" i="2"/>
  <c r="H18" i="2"/>
  <c r="O15" i="2"/>
  <c r="N15" i="2"/>
  <c r="M15" i="2"/>
  <c r="L15" i="2"/>
  <c r="J15" i="2"/>
  <c r="I15" i="2"/>
  <c r="I13" i="2"/>
  <c r="M13" i="2"/>
  <c r="N13" i="2"/>
  <c r="O13" i="2"/>
  <c r="L7" i="2"/>
  <c r="B13" i="2" s="1"/>
  <c r="M7" i="2"/>
  <c r="C13" i="2" s="1"/>
  <c r="P7" i="2"/>
  <c r="H7" i="2"/>
  <c r="F7" i="2"/>
  <c r="AP15" i="3"/>
  <c r="AO15" i="3"/>
  <c r="AN15" i="3"/>
  <c r="AM15" i="3"/>
  <c r="AJ15" i="3"/>
  <c r="AB15" i="3"/>
  <c r="AA15" i="3"/>
  <c r="Z15" i="3"/>
  <c r="Y15" i="3"/>
  <c r="X15" i="3"/>
  <c r="W15" i="3"/>
  <c r="V15" i="3"/>
  <c r="U15" i="3"/>
  <c r="T15" i="3"/>
  <c r="S15" i="3"/>
  <c r="R15" i="3"/>
  <c r="Q15" i="3"/>
  <c r="P15" i="3"/>
  <c r="O15" i="3"/>
  <c r="J15" i="3"/>
  <c r="F15" i="3"/>
  <c r="R7" i="3"/>
  <c r="C15" i="3" s="1"/>
  <c r="Q7" i="3"/>
  <c r="B15" i="3" s="1"/>
  <c r="X7" i="3"/>
  <c r="L7" i="3"/>
  <c r="J7" i="3"/>
  <c r="V16" i="4"/>
  <c r="U16" i="4"/>
  <c r="L16" i="4"/>
  <c r="P16" i="4"/>
  <c r="R16" i="4"/>
  <c r="T16" i="4"/>
  <c r="O16" i="4"/>
  <c r="Q16" i="4"/>
  <c r="S16" i="4"/>
  <c r="DF16" i="4"/>
  <c r="DE16" i="4"/>
  <c r="DD16" i="4"/>
  <c r="DC16" i="4"/>
  <c r="DB16" i="4"/>
  <c r="DA16" i="4"/>
  <c r="CZ16" i="4"/>
  <c r="CY16" i="4"/>
  <c r="CX16" i="4"/>
  <c r="CW16" i="4"/>
  <c r="CV16" i="4"/>
  <c r="CU16" i="4"/>
  <c r="CT16" i="4"/>
  <c r="CS16" i="4"/>
  <c r="CR16" i="4"/>
  <c r="CQ16" i="4"/>
  <c r="CP16" i="4"/>
  <c r="CO16" i="4"/>
  <c r="CN16" i="4"/>
  <c r="CM16" i="4"/>
  <c r="CL16" i="4"/>
  <c r="CK16" i="4"/>
  <c r="CJ16" i="4"/>
  <c r="CI16" i="4"/>
  <c r="CH16" i="4"/>
  <c r="CG16" i="4"/>
  <c r="CF16" i="4"/>
  <c r="CE16" i="4"/>
  <c r="CD16" i="4"/>
  <c r="CC16" i="4"/>
  <c r="CB16" i="4"/>
  <c r="CA16" i="4"/>
  <c r="BZ16" i="4"/>
  <c r="BY16" i="4"/>
  <c r="BX16" i="4"/>
  <c r="BW16" i="4"/>
  <c r="BR16" i="4"/>
  <c r="BQ16" i="4"/>
  <c r="BP16" i="4"/>
  <c r="BO16" i="4"/>
  <c r="BN16" i="4"/>
  <c r="BL16" i="4"/>
  <c r="BJ16" i="4"/>
  <c r="BH16" i="4"/>
  <c r="BF16" i="4"/>
  <c r="BD16" i="4"/>
  <c r="BB16" i="4"/>
  <c r="AZ16" i="4"/>
  <c r="AX16" i="4"/>
  <c r="AV16" i="4"/>
  <c r="AT16" i="4"/>
  <c r="AR16" i="4"/>
  <c r="AP16" i="4"/>
  <c r="AN16" i="4"/>
  <c r="AL16" i="4"/>
  <c r="AJ16" i="4"/>
  <c r="F16" i="4"/>
  <c r="T7" i="4"/>
  <c r="C16" i="4" s="1"/>
  <c r="S7" i="4"/>
  <c r="B16" i="4" s="1"/>
  <c r="AB7" i="4"/>
  <c r="P7" i="4"/>
  <c r="L7" i="4"/>
  <c r="B22" i="2"/>
  <c r="B19" i="2"/>
  <c r="P56" i="1" l="1"/>
  <c r="P55" i="1"/>
  <c r="P62" i="1"/>
  <c r="P50" i="1"/>
  <c r="AC16" i="4"/>
  <c r="P51" i="1"/>
  <c r="O73" i="1"/>
  <c r="N85" i="1"/>
  <c r="I89" i="1"/>
  <c r="I90" i="1" s="1"/>
  <c r="AF16" i="4"/>
  <c r="AB18" i="4" s="1"/>
  <c r="N74" i="1"/>
  <c r="K7" i="3"/>
  <c r="D15" i="3" s="1"/>
  <c r="AB16" i="4"/>
  <c r="P52" i="1"/>
  <c r="I14" i="2"/>
  <c r="K15" i="3"/>
  <c r="P57" i="1"/>
  <c r="P53" i="1"/>
  <c r="P60" i="1"/>
  <c r="O7" i="4"/>
  <c r="D16" i="4" s="1"/>
  <c r="P61" i="1"/>
  <c r="G15" i="3"/>
  <c r="O88" i="1"/>
  <c r="O86" i="1"/>
  <c r="O17" i="2"/>
  <c r="N20" i="2"/>
  <c r="M23" i="2"/>
  <c r="H15" i="3"/>
  <c r="J20" i="2"/>
  <c r="J17" i="2"/>
  <c r="N14" i="2"/>
  <c r="J23" i="2"/>
  <c r="B18" i="2"/>
  <c r="C16" i="2"/>
  <c r="C15" i="2"/>
  <c r="M17" i="2"/>
  <c r="O23" i="2"/>
  <c r="B16" i="2"/>
  <c r="C19" i="2"/>
  <c r="L20" i="2"/>
  <c r="C21" i="2"/>
  <c r="P21" i="2"/>
  <c r="P16" i="2"/>
  <c r="P19" i="2"/>
  <c r="H20" i="2"/>
  <c r="AF18" i="4"/>
  <c r="M14" i="2"/>
  <c r="L17" i="2"/>
  <c r="M20" i="2"/>
  <c r="N23" i="2"/>
  <c r="O19" i="1"/>
  <c r="O22" i="1"/>
  <c r="O25" i="1"/>
  <c r="P48" i="1"/>
  <c r="AA18" i="4"/>
  <c r="H14" i="2"/>
  <c r="O28" i="1"/>
  <c r="B15" i="2"/>
  <c r="O63" i="1"/>
  <c r="K38" i="1" s="1"/>
  <c r="O38" i="1" s="1"/>
  <c r="N17" i="2"/>
  <c r="O20" i="2"/>
  <c r="L23" i="2"/>
  <c r="P54" i="1"/>
  <c r="P49" i="1"/>
  <c r="AD16" i="4"/>
  <c r="H17" i="2"/>
  <c r="J14" i="2"/>
  <c r="D21" i="2"/>
  <c r="D18" i="2"/>
  <c r="D12" i="2"/>
  <c r="D13" i="2"/>
  <c r="D16" i="2"/>
  <c r="D15" i="2"/>
  <c r="D22" i="2"/>
  <c r="D19" i="2"/>
  <c r="K43" i="1"/>
  <c r="BS18" i="4"/>
  <c r="AC18" i="4" s="1"/>
  <c r="P18" i="2"/>
  <c r="B21" i="2"/>
  <c r="Q7" i="4"/>
  <c r="E16" i="4" s="1"/>
  <c r="C12" i="2"/>
  <c r="P13" i="2"/>
  <c r="I20" i="2"/>
  <c r="M85" i="1"/>
  <c r="O85" i="1" s="1"/>
  <c r="BT18" i="4"/>
  <c r="AD18" i="4" s="1"/>
  <c r="B12" i="2"/>
  <c r="K87" i="1"/>
  <c r="K89" i="1" s="1"/>
  <c r="K90" i="1" s="1"/>
  <c r="AE18" i="4"/>
  <c r="L87" i="1"/>
  <c r="P22" i="2"/>
  <c r="I17" i="2"/>
  <c r="H23" i="2"/>
  <c r="I7" i="2"/>
  <c r="E16" i="2" s="1"/>
  <c r="C18" i="2"/>
  <c r="M74" i="1"/>
  <c r="O74" i="1" s="1"/>
  <c r="N63" i="1"/>
  <c r="C22" i="2"/>
  <c r="O14" i="2"/>
  <c r="L14" i="2"/>
  <c r="I23" i="2"/>
  <c r="P15" i="2"/>
  <c r="P12" i="2"/>
  <c r="M90" i="1" l="1"/>
  <c r="Y16" i="4" s="1"/>
  <c r="X18" i="4"/>
  <c r="K37" i="1"/>
  <c r="O37" i="1" s="1"/>
  <c r="E19" i="2"/>
  <c r="E13" i="2"/>
  <c r="W18" i="4"/>
  <c r="P23" i="2"/>
  <c r="P17" i="2"/>
  <c r="X16" i="4"/>
  <c r="H18" i="4" s="1"/>
  <c r="P14" i="2"/>
  <c r="P20" i="2"/>
  <c r="M87" i="1"/>
  <c r="P63" i="1"/>
  <c r="E12" i="2"/>
  <c r="E15" i="2"/>
  <c r="E21" i="2"/>
  <c r="E22" i="2"/>
  <c r="N87" i="1"/>
  <c r="L89" i="1"/>
  <c r="J80" i="1"/>
  <c r="H16" i="4"/>
  <c r="E18" i="2"/>
  <c r="M89" i="1"/>
  <c r="O39" i="1" l="1"/>
  <c r="G16" i="4"/>
  <c r="O87" i="1"/>
  <c r="L90" i="1"/>
  <c r="N90" i="1" s="1"/>
  <c r="N89" i="1"/>
  <c r="O89" i="1" s="1"/>
  <c r="W16" i="4"/>
  <c r="G18" i="4" s="1"/>
  <c r="K39" i="1"/>
  <c r="K42" i="1"/>
  <c r="Z16" i="4" l="1"/>
  <c r="O90" i="1"/>
  <c r="I80" i="1"/>
  <c r="K80" i="1" s="1"/>
</calcChain>
</file>

<file path=xl/comments1.xml><?xml version="1.0" encoding="utf-8"?>
<comments xmlns="http://schemas.openxmlformats.org/spreadsheetml/2006/main">
  <authors>
    <author>新潟県</author>
    <author>admin_nigata</author>
  </authors>
  <commentList>
    <comment ref="C10" authorId="0" shapeId="0">
      <text>
        <r>
          <rPr>
            <sz val="11"/>
            <color indexed="81"/>
            <rFont val="ＭＳ Ｐゴシック"/>
            <family val="3"/>
            <charset val="128"/>
          </rPr>
          <t>全日制：Ａ
定時制：Ｂ
通信制：Ｃ
のいずれかを入力</t>
        </r>
      </text>
    </comment>
    <comment ref="E10" authorId="0" shapeId="0">
      <text>
        <r>
          <rPr>
            <sz val="11"/>
            <color indexed="81"/>
            <rFont val="ＭＳ Ｐゴシック"/>
            <family val="3"/>
            <charset val="128"/>
          </rPr>
          <t>普通科：１００、農業科：２００、工業科：３００
商業科：４００、水産科：５００、家庭科：６００
福祉：７００、その他学科：８００、総合学科：９００
のいずれかを入力。</t>
        </r>
      </text>
    </comment>
    <comment ref="L33" authorId="1" shapeId="0">
      <text>
        <r>
          <rPr>
            <b/>
            <sz val="9"/>
            <color indexed="81"/>
            <rFont val="ＭＳ Ｐゴシック"/>
            <family val="3"/>
            <charset val="128"/>
          </rPr>
          <t>リストから選択してください。</t>
        </r>
      </text>
    </comment>
    <comment ref="K36" authorId="1" shapeId="0">
      <text>
        <r>
          <rPr>
            <b/>
            <sz val="9"/>
            <color indexed="81"/>
            <rFont val="ＭＳ Ｐゴシック"/>
            <family val="3"/>
            <charset val="128"/>
          </rPr>
          <t>こちらの人数は下記の、
「２　学校・職業安定所紹介による職種別就職希望者数」と
「３　学校・職業安定所紹介によらない就職希望者数」の合計数となります。</t>
        </r>
      </text>
    </comment>
    <comment ref="C54" authorId="1" shapeId="0">
      <text>
        <r>
          <rPr>
            <b/>
            <sz val="9"/>
            <color indexed="81"/>
            <rFont val="ＭＳ Ｐゴシック"/>
            <family val="3"/>
            <charset val="128"/>
          </rPr>
          <t>主な職業
鍛造工、旋盤工、金属プレス工、鉄工、製缶工、板金工、溶接工　など。</t>
        </r>
      </text>
    </comment>
    <comment ref="C55" authorId="1" shapeId="0">
      <text>
        <r>
          <rPr>
            <b/>
            <sz val="9"/>
            <color indexed="81"/>
            <rFont val="ＭＳ Ｐゴシック"/>
            <family val="3"/>
            <charset val="128"/>
          </rPr>
          <t>主な職業
一般機械組立・検査、電気機械組立・検査、電子部品組立・検査、半導体製品製造・検査、自動車部品組立・検査　　など</t>
        </r>
      </text>
    </comment>
    <comment ref="C56" authorId="1" shapeId="0">
      <text>
        <r>
          <rPr>
            <b/>
            <sz val="9"/>
            <color indexed="81"/>
            <rFont val="ＭＳ Ｐゴシック"/>
            <family val="3"/>
            <charset val="128"/>
          </rPr>
          <t>主な職業
一般機械器具修理、電気機械器具修理、自動車整備　など</t>
        </r>
      </text>
    </comment>
    <comment ref="C58" authorId="1" shapeId="0">
      <text>
        <r>
          <rPr>
            <b/>
            <sz val="9"/>
            <color indexed="81"/>
            <rFont val="ＭＳ Ｐゴシック"/>
            <family val="3"/>
            <charset val="128"/>
          </rPr>
          <t>この項目に分類される製品等
化学製品、ガラス製品、土石製品、繊維製品、木製品、紙製品、プラスチック製品、印刷　など</t>
        </r>
      </text>
    </comment>
  </commentList>
</comments>
</file>

<file path=xl/sharedStrings.xml><?xml version="1.0" encoding="utf-8"?>
<sst xmlns="http://schemas.openxmlformats.org/spreadsheetml/2006/main" count="662" uniqueCount="363">
  <si>
    <t>課程</t>
    <rPh sb="0" eb="2">
      <t>カテイ</t>
    </rPh>
    <phoneticPr fontId="3"/>
  </si>
  <si>
    <t>大学科</t>
    <rPh sb="0" eb="3">
      <t>ダイガッカ</t>
    </rPh>
    <phoneticPr fontId="3"/>
  </si>
  <si>
    <t>学番</t>
    <rPh sb="0" eb="2">
      <t>ガクバン</t>
    </rPh>
    <phoneticPr fontId="3"/>
  </si>
  <si>
    <t>学校名</t>
    <rPh sb="0" eb="2">
      <t>ガッコウ</t>
    </rPh>
    <rPh sb="2" eb="3">
      <t>ナ</t>
    </rPh>
    <phoneticPr fontId="3"/>
  </si>
  <si>
    <t>分校名</t>
    <rPh sb="0" eb="2">
      <t>ブンコウ</t>
    </rPh>
    <rPh sb="2" eb="3">
      <t>ナ</t>
    </rPh>
    <phoneticPr fontId="3"/>
  </si>
  <si>
    <t>分校</t>
    <rPh sb="0" eb="2">
      <t>ブンコウ</t>
    </rPh>
    <phoneticPr fontId="3"/>
  </si>
  <si>
    <t>性別</t>
    <rPh sb="0" eb="2">
      <t>セイベツ</t>
    </rPh>
    <phoneticPr fontId="3"/>
  </si>
  <si>
    <t>国公立大学</t>
    <rPh sb="0" eb="3">
      <t>コクコウリツ</t>
    </rPh>
    <rPh sb="3" eb="5">
      <t>ダイガク</t>
    </rPh>
    <phoneticPr fontId="3"/>
  </si>
  <si>
    <t>私立大学</t>
    <rPh sb="0" eb="2">
      <t>シリツ</t>
    </rPh>
    <rPh sb="2" eb="4">
      <t>ダイガク</t>
    </rPh>
    <phoneticPr fontId="3"/>
  </si>
  <si>
    <t>短期大学</t>
    <rPh sb="0" eb="2">
      <t>タンキ</t>
    </rPh>
    <rPh sb="2" eb="4">
      <t>ダイガク</t>
    </rPh>
    <phoneticPr fontId="3"/>
  </si>
  <si>
    <t>専修各種学校</t>
    <rPh sb="0" eb="2">
      <t>センシュウ</t>
    </rPh>
    <rPh sb="2" eb="4">
      <t>カクシュ</t>
    </rPh>
    <rPh sb="4" eb="6">
      <t>ガッコウ</t>
    </rPh>
    <phoneticPr fontId="3"/>
  </si>
  <si>
    <t>職業訓練校</t>
    <rPh sb="0" eb="2">
      <t>ショクギョウ</t>
    </rPh>
    <rPh sb="2" eb="5">
      <t>クンレンコウ</t>
    </rPh>
    <phoneticPr fontId="3"/>
  </si>
  <si>
    <t>就職</t>
    <rPh sb="0" eb="2">
      <t>シュウショク</t>
    </rPh>
    <phoneticPr fontId="3"/>
  </si>
  <si>
    <t>未定</t>
    <rPh sb="0" eb="2">
      <t>ミテイ</t>
    </rPh>
    <phoneticPr fontId="3"/>
  </si>
  <si>
    <t>休学・留学等</t>
    <rPh sb="0" eb="2">
      <t>キュウガク</t>
    </rPh>
    <rPh sb="3" eb="5">
      <t>リュウガク</t>
    </rPh>
    <rPh sb="5" eb="6">
      <t>ナド</t>
    </rPh>
    <phoneticPr fontId="3"/>
  </si>
  <si>
    <t>在籍</t>
    <rPh sb="0" eb="2">
      <t>ザイセキ</t>
    </rPh>
    <phoneticPr fontId="3"/>
  </si>
  <si>
    <t>男</t>
    <rPh sb="0" eb="1">
      <t>オトコ</t>
    </rPh>
    <phoneticPr fontId="3"/>
  </si>
  <si>
    <t>女</t>
    <rPh sb="0" eb="1">
      <t>オンナ</t>
    </rPh>
    <phoneticPr fontId="3"/>
  </si>
  <si>
    <t>計</t>
    <rPh sb="0" eb="1">
      <t>ケイ</t>
    </rPh>
    <phoneticPr fontId="3"/>
  </si>
  <si>
    <t>２学年</t>
    <rPh sb="1" eb="3">
      <t>ガクネン</t>
    </rPh>
    <phoneticPr fontId="3"/>
  </si>
  <si>
    <t>３学年</t>
    <rPh sb="1" eb="3">
      <t>ガクネン</t>
    </rPh>
    <phoneticPr fontId="3"/>
  </si>
  <si>
    <t>４学年</t>
    <rPh sb="1" eb="3">
      <t>ガクネン</t>
    </rPh>
    <phoneticPr fontId="3"/>
  </si>
  <si>
    <t>項　　　　　　　　目</t>
    <rPh sb="0" eb="1">
      <t>コウ</t>
    </rPh>
    <rPh sb="9" eb="10">
      <t>メ</t>
    </rPh>
    <phoneticPr fontId="3"/>
  </si>
  <si>
    <t>県　　　　内</t>
  </si>
  <si>
    <t>県　　　　外</t>
  </si>
  <si>
    <t>合　　　計</t>
    <rPh sb="0" eb="1">
      <t>ゴウ</t>
    </rPh>
    <rPh sb="4" eb="5">
      <t>ケイ</t>
    </rPh>
    <phoneticPr fontId="3"/>
  </si>
  <si>
    <t>男</t>
  </si>
  <si>
    <t>女</t>
  </si>
  <si>
    <t>　うち　障害者数</t>
  </si>
  <si>
    <t>項　　　　　目</t>
    <rPh sb="0" eb="1">
      <t>コウ</t>
    </rPh>
    <rPh sb="6" eb="7">
      <t>メ</t>
    </rPh>
    <phoneticPr fontId="3"/>
  </si>
  <si>
    <t>職業中分類番号</t>
    <rPh sb="0" eb="2">
      <t>ショクギョウ</t>
    </rPh>
    <rPh sb="2" eb="3">
      <t>チュウ</t>
    </rPh>
    <rPh sb="3" eb="5">
      <t>ブンルイ</t>
    </rPh>
    <rPh sb="5" eb="7">
      <t>バンゴウ</t>
    </rPh>
    <phoneticPr fontId="3"/>
  </si>
  <si>
    <t>４３～４５</t>
    <phoneticPr fontId="3"/>
  </si>
  <si>
    <t>-</t>
    <phoneticPr fontId="3"/>
  </si>
  <si>
    <t>農業科</t>
    <rPh sb="0" eb="2">
      <t>ノウギョウ</t>
    </rPh>
    <rPh sb="2" eb="3">
      <t>カ</t>
    </rPh>
    <phoneticPr fontId="3"/>
  </si>
  <si>
    <t>商業科</t>
    <rPh sb="0" eb="2">
      <t>ショウギョウ</t>
    </rPh>
    <rPh sb="2" eb="3">
      <t>カ</t>
    </rPh>
    <phoneticPr fontId="3"/>
  </si>
  <si>
    <t>水産科</t>
    <rPh sb="0" eb="2">
      <t>スイサン</t>
    </rPh>
    <rPh sb="2" eb="3">
      <t>カ</t>
    </rPh>
    <phoneticPr fontId="3"/>
  </si>
  <si>
    <t>家庭科</t>
    <rPh sb="0" eb="2">
      <t>カテイ</t>
    </rPh>
    <rPh sb="2" eb="3">
      <t>カ</t>
    </rPh>
    <phoneticPr fontId="3"/>
  </si>
  <si>
    <t>福祉科</t>
    <rPh sb="0" eb="2">
      <t>フクシ</t>
    </rPh>
    <rPh sb="2" eb="3">
      <t>カ</t>
    </rPh>
    <phoneticPr fontId="3"/>
  </si>
  <si>
    <t>その他学科</t>
    <rPh sb="2" eb="3">
      <t>タ</t>
    </rPh>
    <rPh sb="3" eb="5">
      <t>ガッカ</t>
    </rPh>
    <phoneticPr fontId="3"/>
  </si>
  <si>
    <t>総合学科</t>
    <rPh sb="0" eb="2">
      <t>ソウゴウ</t>
    </rPh>
    <rPh sb="2" eb="4">
      <t>ガッカ</t>
    </rPh>
    <phoneticPr fontId="3"/>
  </si>
  <si>
    <t>全</t>
    <rPh sb="0" eb="1">
      <t>ゼン</t>
    </rPh>
    <phoneticPr fontId="3"/>
  </si>
  <si>
    <t>定</t>
    <rPh sb="0" eb="1">
      <t>テイ</t>
    </rPh>
    <phoneticPr fontId="3"/>
  </si>
  <si>
    <t>進路希望状況</t>
    <rPh sb="0" eb="2">
      <t>シンロ</t>
    </rPh>
    <rPh sb="2" eb="4">
      <t>キボウ</t>
    </rPh>
    <rPh sb="4" eb="6">
      <t>ジョウキョウ</t>
    </rPh>
    <phoneticPr fontId="3"/>
  </si>
  <si>
    <t>※　基礎データⅠ</t>
    <rPh sb="2" eb="4">
      <t>キソ</t>
    </rPh>
    <phoneticPr fontId="3"/>
  </si>
  <si>
    <t>普通科</t>
    <rPh sb="0" eb="2">
      <t>フツウ</t>
    </rPh>
    <rPh sb="2" eb="3">
      <t>カ</t>
    </rPh>
    <phoneticPr fontId="3"/>
  </si>
  <si>
    <t>工業科</t>
    <rPh sb="0" eb="2">
      <t>コウギョウ</t>
    </rPh>
    <rPh sb="2" eb="3">
      <t>カ</t>
    </rPh>
    <phoneticPr fontId="3"/>
  </si>
  <si>
    <t>A</t>
    <phoneticPr fontId="3"/>
  </si>
  <si>
    <t>B</t>
    <phoneticPr fontId="3"/>
  </si>
  <si>
    <t>Ａ</t>
    <phoneticPr fontId="3"/>
  </si>
  <si>
    <t>Ｂ</t>
    <phoneticPr fontId="3"/>
  </si>
  <si>
    <t>学番</t>
    <rPh sb="0" eb="1">
      <t>ガク</t>
    </rPh>
    <rPh sb="1" eb="2">
      <t>バン</t>
    </rPh>
    <phoneticPr fontId="3"/>
  </si>
  <si>
    <t>校名</t>
    <rPh sb="0" eb="2">
      <t>コウメイ</t>
    </rPh>
    <phoneticPr fontId="3"/>
  </si>
  <si>
    <t>学科</t>
    <rPh sb="0" eb="2">
      <t>ガッカ</t>
    </rPh>
    <phoneticPr fontId="3"/>
  </si>
  <si>
    <t>県　　内　　就　　職　　希　　望　　者　　の　　職　　種　　別　　内　　訳</t>
    <rPh sb="0" eb="1">
      <t>ケン</t>
    </rPh>
    <rPh sb="3" eb="4">
      <t>ナイ</t>
    </rPh>
    <rPh sb="6" eb="10">
      <t>シュウショク</t>
    </rPh>
    <rPh sb="12" eb="16">
      <t>キボウ</t>
    </rPh>
    <rPh sb="18" eb="19">
      <t>シャ</t>
    </rPh>
    <rPh sb="24" eb="25">
      <t>ショク</t>
    </rPh>
    <rPh sb="27" eb="31">
      <t>シュベツ</t>
    </rPh>
    <rPh sb="33" eb="37">
      <t>ウチワケ</t>
    </rPh>
    <phoneticPr fontId="3"/>
  </si>
  <si>
    <t>合計</t>
    <rPh sb="0" eb="2">
      <t>ゴウケイ</t>
    </rPh>
    <phoneticPr fontId="3"/>
  </si>
  <si>
    <t>県内</t>
    <rPh sb="0" eb="2">
      <t>ケンナイ</t>
    </rPh>
    <phoneticPr fontId="3"/>
  </si>
  <si>
    <t>県外</t>
    <rPh sb="0" eb="1">
      <t>ケン</t>
    </rPh>
    <rPh sb="1" eb="2">
      <t>ガイ</t>
    </rPh>
    <phoneticPr fontId="3"/>
  </si>
  <si>
    <t>職安</t>
    <rPh sb="0" eb="2">
      <t>ショクアン</t>
    </rPh>
    <phoneticPr fontId="3"/>
  </si>
  <si>
    <t>貴校を担当する公共職業安定所はどこですか。</t>
    <rPh sb="0" eb="2">
      <t>キコウ</t>
    </rPh>
    <rPh sb="3" eb="5">
      <t>タントウ</t>
    </rPh>
    <rPh sb="7" eb="9">
      <t>コウキョウ</t>
    </rPh>
    <rPh sb="9" eb="11">
      <t>ショクギョウ</t>
    </rPh>
    <rPh sb="11" eb="13">
      <t>アンテイ</t>
    </rPh>
    <rPh sb="13" eb="14">
      <t>ショ</t>
    </rPh>
    <phoneticPr fontId="3"/>
  </si>
  <si>
    <t>公共職業安定所</t>
    <rPh sb="0" eb="2">
      <t>コウキョウ</t>
    </rPh>
    <rPh sb="2" eb="4">
      <t>ショクギョウ</t>
    </rPh>
    <rPh sb="4" eb="6">
      <t>アンテイ</t>
    </rPh>
    <rPh sb="6" eb="7">
      <t>ショ</t>
    </rPh>
    <phoneticPr fontId="3"/>
  </si>
  <si>
    <t>うち就職希望者</t>
    <rPh sb="2" eb="4">
      <t>シュウショク</t>
    </rPh>
    <rPh sb="4" eb="6">
      <t>キボウ</t>
    </rPh>
    <rPh sb="6" eb="7">
      <t>シャ</t>
    </rPh>
    <phoneticPr fontId="3"/>
  </si>
  <si>
    <t>-</t>
  </si>
  <si>
    <t>公務員・団体職員等</t>
    <rPh sb="0" eb="3">
      <t>コウムイン</t>
    </rPh>
    <rPh sb="4" eb="6">
      <t>ダンタイ</t>
    </rPh>
    <rPh sb="6" eb="8">
      <t>ショクイン</t>
    </rPh>
    <rPh sb="8" eb="9">
      <t>トウ</t>
    </rPh>
    <phoneticPr fontId="3"/>
  </si>
  <si>
    <t>　公務員、団体職員等</t>
    <rPh sb="1" eb="4">
      <t>コウムイン</t>
    </rPh>
    <rPh sb="5" eb="7">
      <t>ダンタイ</t>
    </rPh>
    <rPh sb="7" eb="9">
      <t>ショクイン</t>
    </rPh>
    <rPh sb="9" eb="10">
      <t>トウ</t>
    </rPh>
    <phoneticPr fontId="3"/>
  </si>
  <si>
    <t>非表示とします。</t>
    <rPh sb="0" eb="3">
      <t>ヒヒョウジ</t>
    </rPh>
    <phoneticPr fontId="3"/>
  </si>
  <si>
    <t>　縁故就職等</t>
    <rPh sb="3" eb="5">
      <t>シュウショク</t>
    </rPh>
    <rPh sb="5" eb="6">
      <t>トウ</t>
    </rPh>
    <phoneticPr fontId="3"/>
  </si>
  <si>
    <t>卒業予定者数</t>
    <rPh sb="0" eb="2">
      <t>ソツギョウ</t>
    </rPh>
    <rPh sb="2" eb="5">
      <t>ヨテイシャ</t>
    </rPh>
    <rPh sb="5" eb="6">
      <t>スウ</t>
    </rPh>
    <phoneticPr fontId="3"/>
  </si>
  <si>
    <t>１　卒業予定者数</t>
    <rPh sb="2" eb="4">
      <t>ソツギョウ</t>
    </rPh>
    <rPh sb="4" eb="7">
      <t>ヨテイシャ</t>
    </rPh>
    <rPh sb="7" eb="8">
      <t>スウ</t>
    </rPh>
    <phoneticPr fontId="3"/>
  </si>
  <si>
    <t>２　学校・職業安定所紹介による職種別就職希望者数</t>
    <rPh sb="15" eb="16">
      <t>ショク</t>
    </rPh>
    <rPh sb="16" eb="17">
      <t>シュ</t>
    </rPh>
    <rPh sb="17" eb="18">
      <t>ベツ</t>
    </rPh>
    <phoneticPr fontId="3"/>
  </si>
  <si>
    <t>家業従事</t>
    <rPh sb="0" eb="2">
      <t>カギョウ</t>
    </rPh>
    <rPh sb="2" eb="4">
      <t>ジュウジ</t>
    </rPh>
    <phoneticPr fontId="3"/>
  </si>
  <si>
    <t>専修・各種学校</t>
    <rPh sb="0" eb="2">
      <t>センシュウ</t>
    </rPh>
    <rPh sb="3" eb="5">
      <t>カクシュ</t>
    </rPh>
    <rPh sb="5" eb="7">
      <t>ガッコウ</t>
    </rPh>
    <phoneticPr fontId="3"/>
  </si>
  <si>
    <t>その他</t>
    <rPh sb="2" eb="3">
      <t>タ</t>
    </rPh>
    <phoneticPr fontId="3"/>
  </si>
  <si>
    <t>県外</t>
    <rPh sb="0" eb="2">
      <t>ケンガイ</t>
    </rPh>
    <phoneticPr fontId="3"/>
  </si>
  <si>
    <t>就職希望者数</t>
    <rPh sb="0" eb="2">
      <t>シュウショク</t>
    </rPh>
    <rPh sb="2" eb="6">
      <t>キボウシャスウ</t>
    </rPh>
    <phoneticPr fontId="3"/>
  </si>
  <si>
    <t>学校・安定所紹介就職希望者数</t>
    <rPh sb="0" eb="2">
      <t>ガッコウ</t>
    </rPh>
    <rPh sb="3" eb="6">
      <t>アンテイショ</t>
    </rPh>
    <rPh sb="6" eb="8">
      <t>ショウカイ</t>
    </rPh>
    <rPh sb="8" eb="10">
      <t>シュウショク</t>
    </rPh>
    <rPh sb="10" eb="13">
      <t>キボウシャ</t>
    </rPh>
    <rPh sb="13" eb="14">
      <t>スウ</t>
    </rPh>
    <phoneticPr fontId="3"/>
  </si>
  <si>
    <t>学校・安定所紹介によらない就職希望者数</t>
    <rPh sb="0" eb="2">
      <t>ガッコウ</t>
    </rPh>
    <rPh sb="3" eb="6">
      <t>アンテイショ</t>
    </rPh>
    <rPh sb="6" eb="8">
      <t>ショウカイ</t>
    </rPh>
    <rPh sb="13" eb="15">
      <t>シュウショク</t>
    </rPh>
    <rPh sb="15" eb="19">
      <t>キボウシャスウ</t>
    </rPh>
    <phoneticPr fontId="3"/>
  </si>
  <si>
    <t>縁故等</t>
    <rPh sb="0" eb="2">
      <t>エンコ</t>
    </rPh>
    <rPh sb="2" eb="3">
      <t>トウ</t>
    </rPh>
    <phoneticPr fontId="3"/>
  </si>
  <si>
    <t>公務員等</t>
    <rPh sb="0" eb="3">
      <t>コウムイン</t>
    </rPh>
    <rPh sb="3" eb="4">
      <t>トウ</t>
    </rPh>
    <phoneticPr fontId="3"/>
  </si>
  <si>
    <t>進学（大学・短大）</t>
    <rPh sb="0" eb="2">
      <t>シンガク</t>
    </rPh>
    <rPh sb="3" eb="5">
      <t>ダイガク</t>
    </rPh>
    <rPh sb="6" eb="8">
      <t>タンダイ</t>
    </rPh>
    <phoneticPr fontId="3"/>
  </si>
  <si>
    <t>就職希望者数内訳</t>
    <rPh sb="0" eb="2">
      <t>シュウショク</t>
    </rPh>
    <rPh sb="2" eb="6">
      <t>キボウシャスウ</t>
    </rPh>
    <rPh sb="6" eb="8">
      <t>ウチワケ</t>
    </rPh>
    <phoneticPr fontId="3"/>
  </si>
  <si>
    <t>　</t>
    <phoneticPr fontId="3"/>
  </si>
  <si>
    <t>うち障害者数</t>
    <rPh sb="2" eb="5">
      <t>ショウガイシャ</t>
    </rPh>
    <rPh sb="5" eb="6">
      <t>スウ</t>
    </rPh>
    <phoneticPr fontId="3"/>
  </si>
  <si>
    <t>合　　　　　　　計</t>
    <rPh sb="0" eb="1">
      <t>ゴウ</t>
    </rPh>
    <rPh sb="8" eb="9">
      <t>ケイ</t>
    </rPh>
    <phoneticPr fontId="3"/>
  </si>
  <si>
    <t>　うち　障害者数合計</t>
    <rPh sb="8" eb="10">
      <t>ゴウケイ</t>
    </rPh>
    <phoneticPr fontId="3"/>
  </si>
  <si>
    <t>３　学校・職業安定所紹介によらない就職希望者数</t>
    <phoneticPr fontId="3"/>
  </si>
  <si>
    <t>４　障害者数(注)</t>
    <rPh sb="2" eb="4">
      <t>ショウガイ</t>
    </rPh>
    <rPh sb="4" eb="5">
      <t>シャ</t>
    </rPh>
    <rPh sb="5" eb="6">
      <t>スウ</t>
    </rPh>
    <rPh sb="7" eb="8">
      <t>チュウ</t>
    </rPh>
    <phoneticPr fontId="3"/>
  </si>
  <si>
    <t>　２　学校・職業安定所紹介就職希望者数</t>
    <rPh sb="3" eb="5">
      <t>ガッコウ</t>
    </rPh>
    <rPh sb="6" eb="8">
      <t>ショクギョウ</t>
    </rPh>
    <rPh sb="8" eb="11">
      <t>アンテイショ</t>
    </rPh>
    <phoneticPr fontId="3"/>
  </si>
  <si>
    <t>　３　学校・職業安定所紹介によらない就職希望者数</t>
    <rPh sb="3" eb="5">
      <t>ガッコウ</t>
    </rPh>
    <rPh sb="6" eb="8">
      <t>ショクギョウ</t>
    </rPh>
    <rPh sb="8" eb="11">
      <t>アンテイショ</t>
    </rPh>
    <rPh sb="11" eb="13">
      <t>ショウカイ</t>
    </rPh>
    <rPh sb="18" eb="20">
      <t>シュウショク</t>
    </rPh>
    <rPh sb="20" eb="24">
      <t>キボウシャスウ</t>
    </rPh>
    <phoneticPr fontId="3"/>
  </si>
  <si>
    <t>　１　卒業予定者数</t>
    <rPh sb="3" eb="5">
      <t>ソツギョウ</t>
    </rPh>
    <rPh sb="5" eb="8">
      <t>ヨテイシャ</t>
    </rPh>
    <rPh sb="8" eb="9">
      <t>スウ</t>
    </rPh>
    <phoneticPr fontId="3"/>
  </si>
  <si>
    <t>進路希望等状況調査の結果は下記のとおりです。</t>
    <rPh sb="0" eb="2">
      <t>シンロ</t>
    </rPh>
    <rPh sb="2" eb="4">
      <t>キボウ</t>
    </rPh>
    <rPh sb="4" eb="5">
      <t>トウ</t>
    </rPh>
    <rPh sb="5" eb="7">
      <t>ジョウキョウ</t>
    </rPh>
    <rPh sb="7" eb="9">
      <t>チョウサ</t>
    </rPh>
    <rPh sb="10" eb="12">
      <t>ケッカ</t>
    </rPh>
    <rPh sb="13" eb="15">
      <t>カキ</t>
    </rPh>
    <phoneticPr fontId="3"/>
  </si>
  <si>
    <t>　県内就職希望者（男・女別）のうち、「島内」を希望する人数（内数）→</t>
    <rPh sb="1" eb="3">
      <t>ケンナイ</t>
    </rPh>
    <rPh sb="3" eb="5">
      <t>シュウショク</t>
    </rPh>
    <rPh sb="5" eb="7">
      <t>キボウ</t>
    </rPh>
    <rPh sb="7" eb="8">
      <t>シャ</t>
    </rPh>
    <rPh sb="9" eb="10">
      <t>ダン</t>
    </rPh>
    <rPh sb="11" eb="12">
      <t>ジョ</t>
    </rPh>
    <rPh sb="12" eb="13">
      <t>ベツ</t>
    </rPh>
    <rPh sb="19" eb="21">
      <t>トウナイ</t>
    </rPh>
    <rPh sb="23" eb="25">
      <t>キボウ</t>
    </rPh>
    <rPh sb="27" eb="29">
      <t>ニンズウ</t>
    </rPh>
    <rPh sb="30" eb="31">
      <t>ウチ</t>
    </rPh>
    <rPh sb="31" eb="32">
      <t>スウ</t>
    </rPh>
    <phoneticPr fontId="3"/>
  </si>
  <si>
    <t>←佐渡市内の高校のみの回答（県内就職希望者のうち、「島内」就職を希望する人数（内数））</t>
    <rPh sb="1" eb="3">
      <t>サド</t>
    </rPh>
    <rPh sb="3" eb="4">
      <t>シ</t>
    </rPh>
    <rPh sb="4" eb="5">
      <t>ナイ</t>
    </rPh>
    <rPh sb="6" eb="8">
      <t>コウコウ</t>
    </rPh>
    <rPh sb="11" eb="13">
      <t>カイトウ</t>
    </rPh>
    <rPh sb="14" eb="16">
      <t>ケンナイ</t>
    </rPh>
    <rPh sb="16" eb="18">
      <t>シュウショク</t>
    </rPh>
    <rPh sb="18" eb="20">
      <t>キボウ</t>
    </rPh>
    <rPh sb="20" eb="21">
      <t>シャ</t>
    </rPh>
    <rPh sb="26" eb="28">
      <t>トウナイ</t>
    </rPh>
    <rPh sb="29" eb="31">
      <t>シュウショク</t>
    </rPh>
    <rPh sb="32" eb="34">
      <t>キボウ</t>
    </rPh>
    <rPh sb="36" eb="37">
      <t>ヒト</t>
    </rPh>
    <rPh sb="37" eb="38">
      <t>カズ</t>
    </rPh>
    <rPh sb="39" eb="40">
      <t>ウチ</t>
    </rPh>
    <rPh sb="40" eb="41">
      <t>スウ</t>
    </rPh>
    <phoneticPr fontId="3"/>
  </si>
  <si>
    <t>学校･安定所紹介
によらない就職</t>
    <rPh sb="0" eb="2">
      <t>ガッコウ</t>
    </rPh>
    <rPh sb="3" eb="5">
      <t>アンテイ</t>
    </rPh>
    <rPh sb="5" eb="6">
      <t>ショ</t>
    </rPh>
    <rPh sb="6" eb="8">
      <t>ショウカイ</t>
    </rPh>
    <rPh sb="14" eb="16">
      <t>シュウショク</t>
    </rPh>
    <phoneticPr fontId="3"/>
  </si>
  <si>
    <t>年</t>
    <rPh sb="0" eb="1">
      <t>トシ</t>
    </rPh>
    <phoneticPr fontId="3"/>
  </si>
  <si>
    <t>１年</t>
    <rPh sb="1" eb="2">
      <t>ネン</t>
    </rPh>
    <phoneticPr fontId="3"/>
  </si>
  <si>
    <t>２年</t>
    <rPh sb="1" eb="2">
      <t>ネン</t>
    </rPh>
    <phoneticPr fontId="3"/>
  </si>
  <si>
    <t>３年</t>
    <rPh sb="1" eb="2">
      <t>ネン</t>
    </rPh>
    <phoneticPr fontId="3"/>
  </si>
  <si>
    <t>４年</t>
    <rPh sb="1" eb="2">
      <t>ネン</t>
    </rPh>
    <phoneticPr fontId="3"/>
  </si>
  <si>
    <t>注：障害者数については、「特別支援学校」及び「特別支援学級」に在籍する卒業予定者及びそのうち就職を希望している者の数をあげること。</t>
    <rPh sb="0" eb="1">
      <t>チュウ</t>
    </rPh>
    <rPh sb="2" eb="4">
      <t>ショウガイ</t>
    </rPh>
    <rPh sb="4" eb="5">
      <t>シャ</t>
    </rPh>
    <rPh sb="5" eb="6">
      <t>スウ</t>
    </rPh>
    <rPh sb="13" eb="15">
      <t>トクベツ</t>
    </rPh>
    <rPh sb="15" eb="17">
      <t>シエン</t>
    </rPh>
    <rPh sb="17" eb="19">
      <t>ガッコウ</t>
    </rPh>
    <rPh sb="20" eb="21">
      <t>オヨ</t>
    </rPh>
    <rPh sb="23" eb="25">
      <t>トクベツ</t>
    </rPh>
    <rPh sb="25" eb="27">
      <t>シエン</t>
    </rPh>
    <rPh sb="27" eb="29">
      <t>ガッキュウ</t>
    </rPh>
    <rPh sb="31" eb="33">
      <t>ザイセキ</t>
    </rPh>
    <rPh sb="35" eb="37">
      <t>ソツギョウ</t>
    </rPh>
    <rPh sb="37" eb="39">
      <t>ヨテイ</t>
    </rPh>
    <rPh sb="39" eb="40">
      <t>モノ</t>
    </rPh>
    <rPh sb="40" eb="41">
      <t>オヨ</t>
    </rPh>
    <rPh sb="46" eb="48">
      <t>シュウショク</t>
    </rPh>
    <rPh sb="49" eb="51">
      <t>キボウ</t>
    </rPh>
    <rPh sb="55" eb="56">
      <t>モノ</t>
    </rPh>
    <rPh sb="57" eb="58">
      <t>カズ</t>
    </rPh>
    <phoneticPr fontId="3"/>
  </si>
  <si>
    <t>新潟労働局職業安定部職業安定課長　あて</t>
    <rPh sb="0" eb="2">
      <t>ニイガタ</t>
    </rPh>
    <rPh sb="2" eb="5">
      <t>ロウドウキョク</t>
    </rPh>
    <rPh sb="5" eb="7">
      <t>ショクギョウ</t>
    </rPh>
    <rPh sb="7" eb="9">
      <t>アンテイ</t>
    </rPh>
    <rPh sb="9" eb="10">
      <t>ブ</t>
    </rPh>
    <rPh sb="10" eb="12">
      <t>ショクギョウ</t>
    </rPh>
    <rPh sb="12" eb="15">
      <t>アンテイカ</t>
    </rPh>
    <rPh sb="15" eb="16">
      <t>チョウ</t>
    </rPh>
    <phoneticPr fontId="3"/>
  </si>
  <si>
    <t>（若年者対策主任取扱い）</t>
    <rPh sb="1" eb="4">
      <t>ジャクネンシャ</t>
    </rPh>
    <rPh sb="4" eb="6">
      <t>タイサク</t>
    </rPh>
    <rPh sb="6" eb="8">
      <t>シュニン</t>
    </rPh>
    <rPh sb="8" eb="10">
      <t>トリアツカ</t>
    </rPh>
    <phoneticPr fontId="3"/>
  </si>
  <si>
    <t>Ａ　管理的職業</t>
    <rPh sb="2" eb="5">
      <t>カンリテキ</t>
    </rPh>
    <phoneticPr fontId="3"/>
  </si>
  <si>
    <t>希望職種未定</t>
    <phoneticPr fontId="3"/>
  </si>
  <si>
    <t>Ｋ　運搬・清掃・包装等の職業</t>
    <rPh sb="2" eb="4">
      <t>ウンパン</t>
    </rPh>
    <rPh sb="5" eb="7">
      <t>セイソウ</t>
    </rPh>
    <rPh sb="8" eb="10">
      <t>ホウソウ</t>
    </rPh>
    <rPh sb="10" eb="11">
      <t>トウ</t>
    </rPh>
    <rPh sb="12" eb="14">
      <t>ショクギョウ</t>
    </rPh>
    <phoneticPr fontId="3"/>
  </si>
  <si>
    <t>Ｊ　建設・採掘の職業</t>
    <rPh sb="2" eb="4">
      <t>ケンセツ</t>
    </rPh>
    <rPh sb="5" eb="7">
      <t>サイクツ</t>
    </rPh>
    <phoneticPr fontId="3"/>
  </si>
  <si>
    <t>Ｉ　輸送・機械運転の職業</t>
    <rPh sb="2" eb="4">
      <t>ユソウ</t>
    </rPh>
    <rPh sb="5" eb="7">
      <t>キカイ</t>
    </rPh>
    <rPh sb="7" eb="9">
      <t>ウンテン</t>
    </rPh>
    <phoneticPr fontId="3"/>
  </si>
  <si>
    <t>⑤　その他の製品製造・生産工程の職業</t>
    <rPh sb="4" eb="5">
      <t>タ</t>
    </rPh>
    <rPh sb="6" eb="8">
      <t>セイヒン</t>
    </rPh>
    <rPh sb="8" eb="10">
      <t>セイゾウ</t>
    </rPh>
    <rPh sb="11" eb="13">
      <t>セイサン</t>
    </rPh>
    <rPh sb="13" eb="15">
      <t>コウテイ</t>
    </rPh>
    <phoneticPr fontId="3"/>
  </si>
  <si>
    <t>F　保安の職業</t>
    <rPh sb="2" eb="4">
      <t>ホアン</t>
    </rPh>
    <rPh sb="5" eb="7">
      <t>ショクギョウ</t>
    </rPh>
    <phoneticPr fontId="3"/>
  </si>
  <si>
    <t>Ｅ　サービスの職業</t>
    <rPh sb="7" eb="9">
      <t>ショクギョウ</t>
    </rPh>
    <phoneticPr fontId="3"/>
  </si>
  <si>
    <t>Ｄ　販売の職業</t>
    <rPh sb="2" eb="4">
      <t>ハンバイ</t>
    </rPh>
    <rPh sb="5" eb="7">
      <t>ショクギョウ</t>
    </rPh>
    <phoneticPr fontId="3"/>
  </si>
  <si>
    <t>Ｃ　事務的職業</t>
    <phoneticPr fontId="3"/>
  </si>
  <si>
    <t>G　農林漁業の職業</t>
    <rPh sb="2" eb="4">
      <t>ノウリン</t>
    </rPh>
    <rPh sb="4" eb="6">
      <t>ギョギョウ</t>
    </rPh>
    <rPh sb="7" eb="9">
      <t>ショクギョウ</t>
    </rPh>
    <phoneticPr fontId="3"/>
  </si>
  <si>
    <t>Ｂ　専門的・技術的職業</t>
    <rPh sb="2" eb="5">
      <t>センモンテキ</t>
    </rPh>
    <rPh sb="6" eb="8">
      <t>ギジュツ</t>
    </rPh>
    <rPh sb="8" eb="9">
      <t>テキ</t>
    </rPh>
    <rPh sb="9" eb="11">
      <t>ショクギョウ</t>
    </rPh>
    <phoneticPr fontId="3"/>
  </si>
  <si>
    <t>０１～０４</t>
    <phoneticPr fontId="3"/>
  </si>
  <si>
    <t>０５～２４</t>
    <phoneticPr fontId="3"/>
  </si>
  <si>
    <t>２５～３１</t>
    <phoneticPr fontId="3"/>
  </si>
  <si>
    <t>３２～３４</t>
    <phoneticPr fontId="3"/>
  </si>
  <si>
    <t>３５～４２</t>
    <phoneticPr fontId="3"/>
  </si>
  <si>
    <t>４６～４８</t>
    <phoneticPr fontId="3"/>
  </si>
  <si>
    <t>６５～６９</t>
    <phoneticPr fontId="3"/>
  </si>
  <si>
    <t>Ｈ生産工程の職業</t>
    <rPh sb="1" eb="3">
      <t>セイサン</t>
    </rPh>
    <rPh sb="3" eb="5">
      <t>コウテイ</t>
    </rPh>
    <rPh sb="6" eb="8">
      <t>ショクギョウ</t>
    </rPh>
    <phoneticPr fontId="3"/>
  </si>
  <si>
    <t>②　機械組立・検査の職業</t>
    <rPh sb="2" eb="4">
      <t>キカイ</t>
    </rPh>
    <rPh sb="4" eb="6">
      <t>クミタテ</t>
    </rPh>
    <rPh sb="7" eb="9">
      <t>ケンサ</t>
    </rPh>
    <phoneticPr fontId="3"/>
  </si>
  <si>
    <t>①　金属材料製造、金属加工・溶接・切断・検査の職業</t>
    <rPh sb="4" eb="6">
      <t>ザイリョウ</t>
    </rPh>
    <rPh sb="6" eb="8">
      <t>セイゾウ</t>
    </rPh>
    <rPh sb="9" eb="11">
      <t>キンゾク</t>
    </rPh>
    <rPh sb="11" eb="13">
      <t>カコウ</t>
    </rPh>
    <rPh sb="14" eb="16">
      <t>ヨウセツ</t>
    </rPh>
    <rPh sb="17" eb="19">
      <t>セツダン</t>
    </rPh>
    <rPh sb="20" eb="22">
      <t>ケンサ</t>
    </rPh>
    <phoneticPr fontId="3"/>
  </si>
  <si>
    <t>③　機械・電気機器・自動車の整備・修理の職業</t>
    <rPh sb="2" eb="4">
      <t>キカイ</t>
    </rPh>
    <rPh sb="5" eb="7">
      <t>デンキ</t>
    </rPh>
    <rPh sb="7" eb="9">
      <t>キキ</t>
    </rPh>
    <rPh sb="10" eb="13">
      <t>ジドウシャ</t>
    </rPh>
    <rPh sb="14" eb="16">
      <t>セイビ</t>
    </rPh>
    <rPh sb="17" eb="19">
      <t>シュウリ</t>
    </rPh>
    <phoneticPr fontId="3"/>
  </si>
  <si>
    <t>④　飲料・食料品製造の職業</t>
    <rPh sb="2" eb="4">
      <t>インリョウ</t>
    </rPh>
    <rPh sb="5" eb="8">
      <t>ショクリョウヒン</t>
    </rPh>
    <phoneticPr fontId="3"/>
  </si>
  <si>
    <t>　　　　希望の職種が未定</t>
    <rPh sb="4" eb="6">
      <t>キボウ</t>
    </rPh>
    <rPh sb="7" eb="8">
      <t>ショク</t>
    </rPh>
    <rPh sb="8" eb="9">
      <t>シュ</t>
    </rPh>
    <rPh sb="10" eb="12">
      <t>ミテイ</t>
    </rPh>
    <phoneticPr fontId="3"/>
  </si>
  <si>
    <t>Ｋ
運搬・清掃・包装等の職業</t>
    <rPh sb="2" eb="4">
      <t>ウンパン</t>
    </rPh>
    <rPh sb="5" eb="7">
      <t>セイソウ</t>
    </rPh>
    <rPh sb="8" eb="11">
      <t>ホウソウトウ</t>
    </rPh>
    <rPh sb="12" eb="14">
      <t>ショクギョウ</t>
    </rPh>
    <phoneticPr fontId="3"/>
  </si>
  <si>
    <t>Ｊ
建設・採掘の職業</t>
    <rPh sb="2" eb="4">
      <t>ケンセツ</t>
    </rPh>
    <rPh sb="5" eb="7">
      <t>サイクツ</t>
    </rPh>
    <rPh sb="8" eb="10">
      <t>ショクギョウ</t>
    </rPh>
    <phoneticPr fontId="3"/>
  </si>
  <si>
    <t>Ｉ
輸送・機械運転の職業</t>
    <rPh sb="2" eb="4">
      <t>ユソウ</t>
    </rPh>
    <rPh sb="5" eb="7">
      <t>キカイ</t>
    </rPh>
    <rPh sb="7" eb="9">
      <t>ウンテン</t>
    </rPh>
    <rPh sb="10" eb="12">
      <t>ショクギョウ</t>
    </rPh>
    <phoneticPr fontId="3"/>
  </si>
  <si>
    <t>Ｈ
生産工程の職業</t>
    <rPh sb="2" eb="4">
      <t>セイサン</t>
    </rPh>
    <rPh sb="4" eb="6">
      <t>コウテイ</t>
    </rPh>
    <rPh sb="7" eb="9">
      <t>ショクギョウ</t>
    </rPh>
    <phoneticPr fontId="3"/>
  </si>
  <si>
    <t>Ｇ
農林漁業の職業</t>
    <rPh sb="2" eb="4">
      <t>ノウリン</t>
    </rPh>
    <rPh sb="4" eb="6">
      <t>ギョギョウ</t>
    </rPh>
    <rPh sb="7" eb="9">
      <t>ショクギョウ</t>
    </rPh>
    <phoneticPr fontId="3"/>
  </si>
  <si>
    <t>Ｆ
保安の職業</t>
    <rPh sb="2" eb="4">
      <t>ホアン</t>
    </rPh>
    <rPh sb="5" eb="7">
      <t>ショクギョウ</t>
    </rPh>
    <phoneticPr fontId="3"/>
  </si>
  <si>
    <t>Ｅ
サービスの職業</t>
    <rPh sb="7" eb="9">
      <t>ショクギョウ</t>
    </rPh>
    <phoneticPr fontId="3"/>
  </si>
  <si>
    <t>Ｄ
販売の職業</t>
    <rPh sb="2" eb="4">
      <t>ハンバイ</t>
    </rPh>
    <rPh sb="5" eb="7">
      <t>ショクギョウ</t>
    </rPh>
    <phoneticPr fontId="3"/>
  </si>
  <si>
    <t>Ｃ
事務的職業</t>
    <rPh sb="2" eb="4">
      <t>ジム</t>
    </rPh>
    <rPh sb="4" eb="5">
      <t>テキ</t>
    </rPh>
    <rPh sb="5" eb="7">
      <t>ショクギョウ</t>
    </rPh>
    <phoneticPr fontId="3"/>
  </si>
  <si>
    <t>Ｂ
専門的・技術的職業</t>
    <rPh sb="2" eb="4">
      <t>センモン</t>
    </rPh>
    <rPh sb="4" eb="5">
      <t>テキ</t>
    </rPh>
    <rPh sb="6" eb="9">
      <t>ギジュツテキ</t>
    </rPh>
    <rPh sb="9" eb="11">
      <t>ショクギョウ</t>
    </rPh>
    <phoneticPr fontId="3"/>
  </si>
  <si>
    <t>Ａ　　　管理的職業</t>
    <rPh sb="4" eb="7">
      <t>カンリテキ</t>
    </rPh>
    <rPh sb="7" eb="9">
      <t>ショクギョウ</t>
    </rPh>
    <phoneticPr fontId="3"/>
  </si>
  <si>
    <t>Ａ　管理的職業</t>
    <rPh sb="2" eb="5">
      <t>カンリテキ</t>
    </rPh>
    <rPh sb="5" eb="7">
      <t>ショクギョウ</t>
    </rPh>
    <phoneticPr fontId="3"/>
  </si>
  <si>
    <t>Ｂ　専門的・技術的職業</t>
    <rPh sb="2" eb="5">
      <t>センモンテキ</t>
    </rPh>
    <rPh sb="6" eb="9">
      <t>ギジュツテキ</t>
    </rPh>
    <rPh sb="9" eb="11">
      <t>ショクギョウ</t>
    </rPh>
    <phoneticPr fontId="3"/>
  </si>
  <si>
    <t>Ｃ　事務的職業</t>
    <rPh sb="2" eb="5">
      <t>ジムテキ</t>
    </rPh>
    <rPh sb="5" eb="7">
      <t>ショクギョウ</t>
    </rPh>
    <phoneticPr fontId="3"/>
  </si>
  <si>
    <t>Ｆ　保安の職業</t>
    <rPh sb="2" eb="4">
      <t>ホアン</t>
    </rPh>
    <rPh sb="5" eb="7">
      <t>ショクギョウ</t>
    </rPh>
    <phoneticPr fontId="3"/>
  </si>
  <si>
    <t>Ｇ　農林漁業の職業</t>
    <rPh sb="2" eb="4">
      <t>ノウリン</t>
    </rPh>
    <rPh sb="4" eb="6">
      <t>ギョギョウ</t>
    </rPh>
    <rPh sb="7" eb="9">
      <t>ショクギョウ</t>
    </rPh>
    <phoneticPr fontId="3"/>
  </si>
  <si>
    <t>Ｈ①　金属材料製造、金属加工等</t>
    <rPh sb="3" eb="5">
      <t>キンゾク</t>
    </rPh>
    <rPh sb="5" eb="7">
      <t>ザイリョウ</t>
    </rPh>
    <rPh sb="7" eb="9">
      <t>セイゾウ</t>
    </rPh>
    <rPh sb="10" eb="12">
      <t>キンゾク</t>
    </rPh>
    <rPh sb="12" eb="14">
      <t>カコウ</t>
    </rPh>
    <rPh sb="14" eb="15">
      <t>トウ</t>
    </rPh>
    <phoneticPr fontId="3"/>
  </si>
  <si>
    <t>Ｈ②　機械組立・検査</t>
    <rPh sb="3" eb="5">
      <t>キカイ</t>
    </rPh>
    <rPh sb="5" eb="7">
      <t>クミタテ</t>
    </rPh>
    <rPh sb="8" eb="10">
      <t>ケンサ</t>
    </rPh>
    <phoneticPr fontId="3"/>
  </si>
  <si>
    <t>Ｈ③機械の整備修理</t>
    <rPh sb="2" eb="4">
      <t>キカイ</t>
    </rPh>
    <rPh sb="5" eb="7">
      <t>セイビ</t>
    </rPh>
    <rPh sb="7" eb="9">
      <t>シュウリ</t>
    </rPh>
    <phoneticPr fontId="3"/>
  </si>
  <si>
    <t>Ｈ④　食料品製造</t>
    <rPh sb="3" eb="6">
      <t>ショクリョウヒン</t>
    </rPh>
    <rPh sb="6" eb="8">
      <t>セイゾウ</t>
    </rPh>
    <phoneticPr fontId="3"/>
  </si>
  <si>
    <t>Ｈ⑤その他製造</t>
    <rPh sb="4" eb="5">
      <t>タ</t>
    </rPh>
    <rPh sb="5" eb="7">
      <t>セイゾウ</t>
    </rPh>
    <phoneticPr fontId="3"/>
  </si>
  <si>
    <t>Ｉ　輸送・機械運転の職業</t>
    <rPh sb="2" eb="4">
      <t>ユソウ</t>
    </rPh>
    <rPh sb="5" eb="7">
      <t>キカイ</t>
    </rPh>
    <rPh sb="7" eb="9">
      <t>ウンテン</t>
    </rPh>
    <rPh sb="10" eb="12">
      <t>ショクギョウ</t>
    </rPh>
    <phoneticPr fontId="3"/>
  </si>
  <si>
    <t>Ｊ　建設・採掘の職業</t>
    <rPh sb="2" eb="4">
      <t>ケンセツ</t>
    </rPh>
    <rPh sb="5" eb="7">
      <t>サイクツ</t>
    </rPh>
    <rPh sb="8" eb="10">
      <t>ショクギョウ</t>
    </rPh>
    <phoneticPr fontId="3"/>
  </si>
  <si>
    <t>Ｋ　運搬・清掃・包装等</t>
    <rPh sb="2" eb="4">
      <t>ウンパン</t>
    </rPh>
    <rPh sb="5" eb="7">
      <t>セイソウ</t>
    </rPh>
    <rPh sb="8" eb="11">
      <t>ホウソウトウ</t>
    </rPh>
    <phoneticPr fontId="3"/>
  </si>
  <si>
    <t>希望職種未定</t>
    <rPh sb="0" eb="2">
      <t>キボウ</t>
    </rPh>
    <rPh sb="2" eb="4">
      <t>ショクシュ</t>
    </rPh>
    <rPh sb="4" eb="6">
      <t>ミテイ</t>
    </rPh>
    <phoneticPr fontId="3"/>
  </si>
  <si>
    <t>●●学校長</t>
    <rPh sb="2" eb="4">
      <t>ガッコウ</t>
    </rPh>
    <rPh sb="4" eb="5">
      <t>チョウ</t>
    </rPh>
    <phoneticPr fontId="3"/>
  </si>
  <si>
    <t>●●第●号</t>
    <rPh sb="2" eb="3">
      <t>ダイ</t>
    </rPh>
    <rPh sb="4" eb="5">
      <t>ゴウ</t>
    </rPh>
    <phoneticPr fontId="3"/>
  </si>
  <si>
    <t>●●</t>
    <phoneticPr fontId="3"/>
  </si>
  <si>
    <t>01</t>
    <phoneticPr fontId="3"/>
  </si>
  <si>
    <t>管理的公務員</t>
  </si>
  <si>
    <t>02</t>
    <phoneticPr fontId="3"/>
  </si>
  <si>
    <t>03</t>
    <phoneticPr fontId="3"/>
  </si>
  <si>
    <t>04</t>
    <phoneticPr fontId="3"/>
  </si>
  <si>
    <t>05</t>
    <phoneticPr fontId="3"/>
  </si>
  <si>
    <t>研究者</t>
    <phoneticPr fontId="3"/>
  </si>
  <si>
    <t>06</t>
    <phoneticPr fontId="3"/>
  </si>
  <si>
    <t>農林水産技術者</t>
    <phoneticPr fontId="3"/>
  </si>
  <si>
    <t>07</t>
    <phoneticPr fontId="3"/>
  </si>
  <si>
    <t>08</t>
    <phoneticPr fontId="3"/>
  </si>
  <si>
    <t>09</t>
    <phoneticPr fontId="3"/>
  </si>
  <si>
    <t>建築・土木・測量技術者</t>
    <phoneticPr fontId="3"/>
  </si>
  <si>
    <t>10</t>
    <phoneticPr fontId="3"/>
  </si>
  <si>
    <t>情報処理･通信技術者</t>
    <phoneticPr fontId="3"/>
  </si>
  <si>
    <t>11</t>
    <phoneticPr fontId="3"/>
  </si>
  <si>
    <t>その他の技術者</t>
    <phoneticPr fontId="3"/>
  </si>
  <si>
    <t>12</t>
    <phoneticPr fontId="3"/>
  </si>
  <si>
    <t>医師、歯科医師、獣医師、薬剤師</t>
    <phoneticPr fontId="3"/>
  </si>
  <si>
    <t>13</t>
    <phoneticPr fontId="3"/>
  </si>
  <si>
    <t>保健師、助産師、看護師</t>
    <phoneticPr fontId="3"/>
  </si>
  <si>
    <t>14</t>
    <phoneticPr fontId="3"/>
  </si>
  <si>
    <t>医療技術者</t>
    <phoneticPr fontId="3"/>
  </si>
  <si>
    <t>15</t>
    <phoneticPr fontId="3"/>
  </si>
  <si>
    <t>16</t>
    <phoneticPr fontId="3"/>
  </si>
  <si>
    <t>17</t>
    <phoneticPr fontId="3"/>
  </si>
  <si>
    <t>18</t>
    <phoneticPr fontId="3"/>
  </si>
  <si>
    <t>19</t>
    <phoneticPr fontId="3"/>
  </si>
  <si>
    <t>20</t>
    <phoneticPr fontId="3"/>
  </si>
  <si>
    <t>宗教家</t>
    <phoneticPr fontId="3"/>
  </si>
  <si>
    <t>21</t>
    <phoneticPr fontId="3"/>
  </si>
  <si>
    <t>著述家、記者、編集者</t>
    <phoneticPr fontId="3"/>
  </si>
  <si>
    <t>22</t>
    <phoneticPr fontId="3"/>
  </si>
  <si>
    <t>美術家、デザイナー、写真家、映像撮影者</t>
    <phoneticPr fontId="3"/>
  </si>
  <si>
    <t>23</t>
    <phoneticPr fontId="3"/>
  </si>
  <si>
    <t>音楽家、舞台芸術家</t>
    <phoneticPr fontId="3"/>
  </si>
  <si>
    <t>24</t>
    <phoneticPr fontId="3"/>
  </si>
  <si>
    <t>Ｃ</t>
    <phoneticPr fontId="3"/>
  </si>
  <si>
    <t>25</t>
    <phoneticPr fontId="3"/>
  </si>
  <si>
    <t>26</t>
    <phoneticPr fontId="3"/>
  </si>
  <si>
    <t>27</t>
    <phoneticPr fontId="3"/>
  </si>
  <si>
    <t>28</t>
    <phoneticPr fontId="3"/>
  </si>
  <si>
    <t>29</t>
    <phoneticPr fontId="3"/>
  </si>
  <si>
    <t>30</t>
    <phoneticPr fontId="3"/>
  </si>
  <si>
    <t>31</t>
    <phoneticPr fontId="3"/>
  </si>
  <si>
    <t>Ｄ</t>
    <phoneticPr fontId="3"/>
  </si>
  <si>
    <t>32</t>
    <phoneticPr fontId="3"/>
  </si>
  <si>
    <t>33</t>
    <phoneticPr fontId="3"/>
  </si>
  <si>
    <t>34</t>
    <phoneticPr fontId="3"/>
  </si>
  <si>
    <t>Ｅ</t>
    <phoneticPr fontId="3"/>
  </si>
  <si>
    <t>36</t>
    <phoneticPr fontId="3"/>
  </si>
  <si>
    <t>37</t>
    <phoneticPr fontId="3"/>
  </si>
  <si>
    <t>38</t>
    <phoneticPr fontId="3"/>
  </si>
  <si>
    <t>39</t>
    <phoneticPr fontId="3"/>
  </si>
  <si>
    <t>40</t>
    <phoneticPr fontId="3"/>
  </si>
  <si>
    <t>41</t>
    <phoneticPr fontId="3"/>
  </si>
  <si>
    <t>Ｆ</t>
    <phoneticPr fontId="3"/>
  </si>
  <si>
    <t>43</t>
    <phoneticPr fontId="3"/>
  </si>
  <si>
    <t>自衛官</t>
    <phoneticPr fontId="3"/>
  </si>
  <si>
    <t>44</t>
    <phoneticPr fontId="3"/>
  </si>
  <si>
    <t>司法警察職員</t>
    <phoneticPr fontId="3"/>
  </si>
  <si>
    <t>45</t>
    <phoneticPr fontId="3"/>
  </si>
  <si>
    <t>Ｇ</t>
    <phoneticPr fontId="3"/>
  </si>
  <si>
    <t>46</t>
    <phoneticPr fontId="3"/>
  </si>
  <si>
    <t>47</t>
    <phoneticPr fontId="3"/>
  </si>
  <si>
    <t>48</t>
    <phoneticPr fontId="3"/>
  </si>
  <si>
    <t>Ｈ</t>
    <phoneticPr fontId="3"/>
  </si>
  <si>
    <t>49</t>
    <phoneticPr fontId="3"/>
  </si>
  <si>
    <t>50</t>
    <phoneticPr fontId="3"/>
  </si>
  <si>
    <t>51</t>
    <phoneticPr fontId="3"/>
  </si>
  <si>
    <t>52</t>
    <phoneticPr fontId="3"/>
  </si>
  <si>
    <t>54</t>
    <phoneticPr fontId="3"/>
  </si>
  <si>
    <t>57</t>
    <phoneticPr fontId="3"/>
  </si>
  <si>
    <t>60</t>
    <phoneticPr fontId="3"/>
  </si>
  <si>
    <t>61</t>
    <phoneticPr fontId="3"/>
  </si>
  <si>
    <t>62</t>
    <phoneticPr fontId="3"/>
  </si>
  <si>
    <t>63</t>
    <phoneticPr fontId="3"/>
  </si>
  <si>
    <t>64</t>
    <phoneticPr fontId="3"/>
  </si>
  <si>
    <t>Ｉ</t>
    <phoneticPr fontId="3"/>
  </si>
  <si>
    <t>66</t>
    <phoneticPr fontId="3"/>
  </si>
  <si>
    <t>67</t>
    <phoneticPr fontId="3"/>
  </si>
  <si>
    <t>68</t>
    <phoneticPr fontId="3"/>
  </si>
  <si>
    <t>69</t>
    <phoneticPr fontId="3"/>
  </si>
  <si>
    <t>Ｊ</t>
    <phoneticPr fontId="3"/>
  </si>
  <si>
    <t>71</t>
    <phoneticPr fontId="3"/>
  </si>
  <si>
    <t>72</t>
    <phoneticPr fontId="3"/>
  </si>
  <si>
    <t>73</t>
    <phoneticPr fontId="3"/>
  </si>
  <si>
    <t>Ｋ</t>
    <phoneticPr fontId="3"/>
  </si>
  <si>
    <t>「作成上の注意」</t>
  </si>
  <si>
    <t xml:space="preserve">         </t>
  </si>
  <si>
    <t>②</t>
    <phoneticPr fontId="3"/>
  </si>
  <si>
    <t>③</t>
    <phoneticPr fontId="3"/>
  </si>
  <si>
    <t>④</t>
    <phoneticPr fontId="3"/>
  </si>
  <si>
    <t>⑤</t>
    <phoneticPr fontId="3"/>
  </si>
  <si>
    <t>⑥</t>
    <phoneticPr fontId="3"/>
  </si>
  <si>
    <t>⑧</t>
    <phoneticPr fontId="3"/>
  </si>
  <si>
    <t>２</t>
    <phoneticPr fontId="3"/>
  </si>
  <si>
    <t>①</t>
    <phoneticPr fontId="3"/>
  </si>
  <si>
    <t>色の該当セルに数値等を入力してください。</t>
    <phoneticPr fontId="3"/>
  </si>
  <si>
    <t>３</t>
    <phoneticPr fontId="3"/>
  </si>
  <si>
    <t>右上「●●第●号」は、業務上、文書発出番号が必要な場合に記載してください。</t>
    <rPh sb="0" eb="2">
      <t>ミギウエ</t>
    </rPh>
    <rPh sb="11" eb="14">
      <t>ギョウムジョウ</t>
    </rPh>
    <rPh sb="15" eb="17">
      <t>ブンショ</t>
    </rPh>
    <rPh sb="17" eb="19">
      <t>ハッシュツ</t>
    </rPh>
    <rPh sb="19" eb="21">
      <t>バンゴウ</t>
    </rPh>
    <rPh sb="22" eb="24">
      <t>ヒツヨウ</t>
    </rPh>
    <rPh sb="25" eb="27">
      <t>バアイ</t>
    </rPh>
    <rPh sb="28" eb="30">
      <t>キサイ</t>
    </rPh>
    <phoneticPr fontId="3"/>
  </si>
  <si>
    <t>⑨</t>
    <phoneticPr fontId="3"/>
  </si>
  <si>
    <t>⑩</t>
    <phoneticPr fontId="3"/>
  </si>
  <si>
    <t>注：それぞれの希望状況は、重複して計上せず、いずれか（第一希望）に振り分けて下さい。
注2：中等教育学校後期課程の４・５・６年は、１・２・３年の欄に入力してください。</t>
    <rPh sb="0" eb="1">
      <t>チュウ</t>
    </rPh>
    <rPh sb="7" eb="9">
      <t>キボウ</t>
    </rPh>
    <rPh sb="9" eb="11">
      <t>ジョウキョウ</t>
    </rPh>
    <rPh sb="13" eb="15">
      <t>チョウフク</t>
    </rPh>
    <rPh sb="17" eb="19">
      <t>ケイジョウ</t>
    </rPh>
    <rPh sb="27" eb="29">
      <t>ダイイチ</t>
    </rPh>
    <rPh sb="29" eb="31">
      <t>キボウ</t>
    </rPh>
    <rPh sb="33" eb="34">
      <t>フ</t>
    </rPh>
    <rPh sb="35" eb="36">
      <t>ワ</t>
    </rPh>
    <rPh sb="38" eb="39">
      <t>クダ</t>
    </rPh>
    <phoneticPr fontId="3"/>
  </si>
  <si>
    <t>【高等学校・中等教育学校用】</t>
    <rPh sb="1" eb="3">
      <t>コウトウ</t>
    </rPh>
    <rPh sb="3" eb="5">
      <t>ガッコウ</t>
    </rPh>
    <rPh sb="6" eb="8">
      <t>チュウトウ</t>
    </rPh>
    <rPh sb="8" eb="10">
      <t>キョウイク</t>
    </rPh>
    <rPh sb="10" eb="12">
      <t>ガッコウ</t>
    </rPh>
    <rPh sb="12" eb="13">
      <t>ヨウ</t>
    </rPh>
    <phoneticPr fontId="3"/>
  </si>
  <si>
    <r>
      <t>※</t>
    </r>
    <r>
      <rPr>
        <u/>
        <sz val="10"/>
        <rFont val="ＭＳ Ｐゴシック"/>
        <family val="3"/>
        <charset val="128"/>
      </rPr>
      <t>佐渡市内の学校のみ</t>
    </r>
    <r>
      <rPr>
        <sz val="10"/>
        <rFont val="ＭＳ Ｐゴシック"/>
        <family val="3"/>
        <charset val="128"/>
      </rPr>
      <t>お答えください。</t>
    </r>
    <rPh sb="1" eb="3">
      <t>サド</t>
    </rPh>
    <rPh sb="3" eb="4">
      <t>シ</t>
    </rPh>
    <rPh sb="4" eb="5">
      <t>ナイ</t>
    </rPh>
    <rPh sb="6" eb="8">
      <t>ガッコウ</t>
    </rPh>
    <rPh sb="11" eb="12">
      <t>コタ</t>
    </rPh>
    <phoneticPr fontId="3"/>
  </si>
  <si>
    <t>注：通常は、基礎データⅠの最終学年と同数となります。</t>
    <rPh sb="0" eb="1">
      <t>チュウ</t>
    </rPh>
    <rPh sb="2" eb="4">
      <t>ツウジョウ</t>
    </rPh>
    <rPh sb="6" eb="8">
      <t>キソ</t>
    </rPh>
    <rPh sb="13" eb="15">
      <t>サイシュウ</t>
    </rPh>
    <rPh sb="15" eb="17">
      <t>ガクネン</t>
    </rPh>
    <rPh sb="18" eb="20">
      <t>ドウスウ</t>
    </rPh>
    <phoneticPr fontId="3"/>
  </si>
  <si>
    <t>進路希望状況調査票</t>
    <rPh sb="0" eb="4">
      <t>シンロキボウ</t>
    </rPh>
    <rPh sb="4" eb="6">
      <t>ジョウキョウ</t>
    </rPh>
    <rPh sb="6" eb="9">
      <t>チョウサヒョウ</t>
    </rPh>
    <phoneticPr fontId="3"/>
  </si>
  <si>
    <t>佐渡</t>
    <rPh sb="0" eb="2">
      <t>サド</t>
    </rPh>
    <phoneticPr fontId="3"/>
  </si>
  <si>
    <t>海外大学</t>
    <rPh sb="0" eb="2">
      <t>カイガイ</t>
    </rPh>
    <rPh sb="2" eb="4">
      <t>ダイガク</t>
    </rPh>
    <phoneticPr fontId="3"/>
  </si>
  <si>
    <t>⑦</t>
    <phoneticPr fontId="3"/>
  </si>
  <si>
    <t>⑪</t>
    <phoneticPr fontId="3"/>
  </si>
  <si>
    <t>海外大学</t>
    <rPh sb="0" eb="2">
      <t>カイガイ</t>
    </rPh>
    <rPh sb="2" eb="4">
      <t>ダイガク</t>
    </rPh>
    <phoneticPr fontId="3"/>
  </si>
  <si>
    <t>平成30年3月新規高等学校卒業予定者就職希望調査（職種別状況）</t>
    <rPh sb="0" eb="2">
      <t>ヘイセイ</t>
    </rPh>
    <rPh sb="4" eb="5">
      <t>ネン</t>
    </rPh>
    <rPh sb="6" eb="7">
      <t>ツキ</t>
    </rPh>
    <rPh sb="7" eb="9">
      <t>シンキ</t>
    </rPh>
    <rPh sb="9" eb="11">
      <t>コウトウ</t>
    </rPh>
    <rPh sb="11" eb="13">
      <t>ガッコウ</t>
    </rPh>
    <rPh sb="13" eb="15">
      <t>ソツギョウ</t>
    </rPh>
    <rPh sb="15" eb="18">
      <t>ヨテイシャ</t>
    </rPh>
    <rPh sb="18" eb="20">
      <t>シュウショク</t>
    </rPh>
    <rPh sb="20" eb="22">
      <t>キボウ</t>
    </rPh>
    <rPh sb="22" eb="24">
      <t>チョウサ</t>
    </rPh>
    <rPh sb="25" eb="27">
      <t>ショクシュ</t>
    </rPh>
    <rPh sb="27" eb="28">
      <t>ベツ</t>
    </rPh>
    <rPh sb="28" eb="30">
      <t>ジョウキョウ</t>
    </rPh>
    <phoneticPr fontId="3"/>
  </si>
  <si>
    <t>課程には、全日制はＡ、定時制はＢ、通信制はＣを入力してくだざい。</t>
    <rPh sb="17" eb="20">
      <t>ツウシンセイ</t>
    </rPh>
    <phoneticPr fontId="3"/>
  </si>
  <si>
    <t>１</t>
    <phoneticPr fontId="3"/>
  </si>
  <si>
    <t>「全日制、定時制・通信制」、「本校・分校」、「大学科」ごとにエクセルファイルを作成してください。</t>
    <rPh sb="39" eb="41">
      <t>サクセイ</t>
    </rPh>
    <phoneticPr fontId="3"/>
  </si>
  <si>
    <t>データの入力は、「入力シート」だけです。</t>
    <phoneticPr fontId="3"/>
  </si>
  <si>
    <t>大学科には、普通科は100、農業科は200、工業科は300、商業科は400、水産科は500、家庭科は600、福祉科は700、その他の専門学科は800、総合学科は900を入力してください。</t>
    <phoneticPr fontId="3"/>
  </si>
  <si>
    <t>分校は、分校名を入力してください。</t>
    <phoneticPr fontId="3"/>
  </si>
  <si>
    <t>それぞれの進路・就職希望状況は、重複して計上せず、いずれか（第一希望）に振り分けてください。</t>
    <rPh sb="8" eb="10">
      <t>シュウショク</t>
    </rPh>
    <rPh sb="16" eb="18">
      <t>チョウフク</t>
    </rPh>
    <rPh sb="20" eb="22">
      <t>ケイジョウ</t>
    </rPh>
    <rPh sb="30" eb="32">
      <t>ダイイチ</t>
    </rPh>
    <rPh sb="32" eb="34">
      <t>キボウ</t>
    </rPh>
    <rPh sb="36" eb="37">
      <t>フ</t>
    </rPh>
    <rPh sb="38" eb="39">
      <t>ワ</t>
    </rPh>
    <phoneticPr fontId="3"/>
  </si>
  <si>
    <t>佐渡市内の学校は、佐渡市内に就職を希望する生徒の人数(内数)を入力してください。</t>
    <rPh sb="0" eb="2">
      <t>サド</t>
    </rPh>
    <rPh sb="2" eb="4">
      <t>シナイ</t>
    </rPh>
    <rPh sb="5" eb="7">
      <t>ガッコウ</t>
    </rPh>
    <rPh sb="9" eb="11">
      <t>サド</t>
    </rPh>
    <rPh sb="11" eb="13">
      <t>シナイ</t>
    </rPh>
    <rPh sb="14" eb="16">
      <t>シュウショク</t>
    </rPh>
    <rPh sb="17" eb="19">
      <t>キボウ</t>
    </rPh>
    <rPh sb="21" eb="23">
      <t>セイト</t>
    </rPh>
    <rPh sb="24" eb="26">
      <t>ニンズウ</t>
    </rPh>
    <rPh sb="27" eb="28">
      <t>ウチ</t>
    </rPh>
    <rPh sb="28" eb="29">
      <t>スウ</t>
    </rPh>
    <rPh sb="31" eb="33">
      <t>ニュウリョク</t>
    </rPh>
    <phoneticPr fontId="3"/>
  </si>
  <si>
    <t>エクセルのファイル名は「学校名」（ファイルが複数の場合は「学校名・学科等」）としてください。</t>
    <rPh sb="12" eb="14">
      <t>ガッコウ</t>
    </rPh>
    <rPh sb="14" eb="15">
      <t>メイ</t>
    </rPh>
    <rPh sb="22" eb="24">
      <t>フクスウ</t>
    </rPh>
    <rPh sb="25" eb="27">
      <t>バアイ</t>
    </rPh>
    <rPh sb="29" eb="31">
      <t>ガッコウ</t>
    </rPh>
    <rPh sb="31" eb="32">
      <t>メイ</t>
    </rPh>
    <rPh sb="33" eb="35">
      <t>ガッカ</t>
    </rPh>
    <rPh sb="35" eb="36">
      <t>トウ</t>
    </rPh>
    <phoneticPr fontId="3"/>
  </si>
  <si>
    <t>集計用務の都合上、行・列の挿入や削除、シートの削除や分割を行わないよう、シートに保護がかけられています。</t>
    <rPh sb="29" eb="30">
      <t>オコナ</t>
    </rPh>
    <rPh sb="40" eb="42">
      <t>ホゴ</t>
    </rPh>
    <phoneticPr fontId="3"/>
  </si>
  <si>
    <t>進路希望状況について、防衛医科大学校や気象大学校等、文部科学省以外が所管している大学校等については、「国公立大学」に計上してください。</t>
    <rPh sb="0" eb="2">
      <t>シンロ</t>
    </rPh>
    <rPh sb="2" eb="4">
      <t>キボウ</t>
    </rPh>
    <rPh sb="4" eb="6">
      <t>ジョウキョウ</t>
    </rPh>
    <rPh sb="11" eb="13">
      <t>ボウエイ</t>
    </rPh>
    <rPh sb="13" eb="15">
      <t>イカ</t>
    </rPh>
    <rPh sb="15" eb="18">
      <t>ダイガッコウ</t>
    </rPh>
    <rPh sb="19" eb="21">
      <t>キショウ</t>
    </rPh>
    <rPh sb="21" eb="23">
      <t>ダイガク</t>
    </rPh>
    <rPh sb="23" eb="24">
      <t>コウ</t>
    </rPh>
    <rPh sb="24" eb="25">
      <t>トウ</t>
    </rPh>
    <rPh sb="26" eb="28">
      <t>モンブ</t>
    </rPh>
    <rPh sb="28" eb="31">
      <t>カガクショウ</t>
    </rPh>
    <rPh sb="31" eb="33">
      <t>イガイ</t>
    </rPh>
    <rPh sb="34" eb="36">
      <t>ショカン</t>
    </rPh>
    <rPh sb="40" eb="42">
      <t>ダイガク</t>
    </rPh>
    <rPh sb="42" eb="43">
      <t>コウ</t>
    </rPh>
    <rPh sb="43" eb="44">
      <t>トウ</t>
    </rPh>
    <rPh sb="51" eb="54">
      <t>コッコウリツ</t>
    </rPh>
    <rPh sb="54" eb="56">
      <t>ダイガク</t>
    </rPh>
    <rPh sb="58" eb="60">
      <t>ケイジョウ</t>
    </rPh>
    <phoneticPr fontId="3"/>
  </si>
  <si>
    <t>日本標準職業分類表</t>
    <rPh sb="0" eb="2">
      <t>ニホン</t>
    </rPh>
    <rPh sb="2" eb="4">
      <t>ヒョウジュン</t>
    </rPh>
    <rPh sb="4" eb="6">
      <t>ショクギョウ</t>
    </rPh>
    <rPh sb="6" eb="8">
      <t>ブンルイ</t>
    </rPh>
    <rPh sb="8" eb="9">
      <t>ヒョウ</t>
    </rPh>
    <phoneticPr fontId="3"/>
  </si>
  <si>
    <t>管理的職業従事者</t>
    <rPh sb="0" eb="2">
      <t>カンリ</t>
    </rPh>
    <rPh sb="5" eb="8">
      <t>ジュウジシャ</t>
    </rPh>
    <phoneticPr fontId="24"/>
  </si>
  <si>
    <t>専門的・技術的職業従事者</t>
    <rPh sb="9" eb="12">
      <t>ジュウジシャ</t>
    </rPh>
    <phoneticPr fontId="3"/>
  </si>
  <si>
    <t>事務従事者</t>
    <rPh sb="2" eb="5">
      <t>ジュウジシャ</t>
    </rPh>
    <phoneticPr fontId="3"/>
  </si>
  <si>
    <t>販売従事者</t>
    <rPh sb="2" eb="5">
      <t>ジュウジシャ</t>
    </rPh>
    <phoneticPr fontId="3"/>
  </si>
  <si>
    <t>サービス職業従事者</t>
    <rPh sb="6" eb="9">
      <t>ジュウジシャ</t>
    </rPh>
    <phoneticPr fontId="3"/>
  </si>
  <si>
    <t>保安職業従事者</t>
    <rPh sb="4" eb="7">
      <t>ジュウジシャ</t>
    </rPh>
    <phoneticPr fontId="3"/>
  </si>
  <si>
    <t>農林漁業従事者</t>
    <rPh sb="4" eb="7">
      <t>ジュウジシャ</t>
    </rPh>
    <phoneticPr fontId="3"/>
  </si>
  <si>
    <t>生産工程従事者</t>
    <rPh sb="4" eb="7">
      <t>ジュウジシャ</t>
    </rPh>
    <phoneticPr fontId="3"/>
  </si>
  <si>
    <t>輸送・機械運転従事者</t>
    <rPh sb="7" eb="10">
      <t>ジュウジシャ</t>
    </rPh>
    <phoneticPr fontId="3"/>
  </si>
  <si>
    <t>建設・採掘従事者</t>
    <rPh sb="3" eb="5">
      <t>サイクツ</t>
    </rPh>
    <rPh sb="5" eb="8">
      <t>ジュウジシャ</t>
    </rPh>
    <phoneticPr fontId="3"/>
  </si>
  <si>
    <t>運搬・清掃・包装等従事者</t>
    <rPh sb="0" eb="2">
      <t>ウンパン</t>
    </rPh>
    <rPh sb="3" eb="5">
      <t>セイソウ</t>
    </rPh>
    <rPh sb="6" eb="8">
      <t>ホウソウ</t>
    </rPh>
    <rPh sb="8" eb="9">
      <t>トウ</t>
    </rPh>
    <rPh sb="9" eb="12">
      <t>ジュウジシャ</t>
    </rPh>
    <phoneticPr fontId="3"/>
  </si>
  <si>
    <t>法人・団体役員</t>
    <rPh sb="0" eb="2">
      <t>ホウジン</t>
    </rPh>
    <phoneticPr fontId="3"/>
  </si>
  <si>
    <t>法人・団体管理職員</t>
    <rPh sb="0" eb="2">
      <t>ホウジン</t>
    </rPh>
    <phoneticPr fontId="3"/>
  </si>
  <si>
    <t>その他の管理的職業従事者</t>
    <rPh sb="9" eb="12">
      <t>ジュウジシャ</t>
    </rPh>
    <phoneticPr fontId="3"/>
  </si>
  <si>
    <t>開発技術者（開発）</t>
    <rPh sb="0" eb="2">
      <t>カイハツ</t>
    </rPh>
    <rPh sb="6" eb="8">
      <t>カイハツ</t>
    </rPh>
    <phoneticPr fontId="3"/>
  </si>
  <si>
    <t>製造技術者（開発除く）</t>
    <rPh sb="6" eb="8">
      <t>カイハツ</t>
    </rPh>
    <rPh sb="8" eb="9">
      <t>ノゾ</t>
    </rPh>
    <phoneticPr fontId="3"/>
  </si>
  <si>
    <t>その他の保健医療従事者</t>
    <rPh sb="6" eb="8">
      <t>イリョウ</t>
    </rPh>
    <rPh sb="8" eb="11">
      <t>ジュウジシャ</t>
    </rPh>
    <phoneticPr fontId="3"/>
  </si>
  <si>
    <t>社会福祉専門職業従事者</t>
    <rPh sb="8" eb="11">
      <t>ジュウジシャ</t>
    </rPh>
    <phoneticPr fontId="3"/>
  </si>
  <si>
    <t>法務従事者</t>
    <rPh sb="2" eb="5">
      <t>ジュウジシャ</t>
    </rPh>
    <phoneticPr fontId="3"/>
  </si>
  <si>
    <t>経営・金融・保険専門職業従事者</t>
    <rPh sb="10" eb="12">
      <t>ショクギョウ</t>
    </rPh>
    <rPh sb="12" eb="15">
      <t>ジュウジシャ</t>
    </rPh>
    <phoneticPr fontId="3"/>
  </si>
  <si>
    <t>教員</t>
    <rPh sb="0" eb="2">
      <t>キョウイン</t>
    </rPh>
    <phoneticPr fontId="3"/>
  </si>
  <si>
    <t>その他の専門的職業従事者</t>
    <rPh sb="9" eb="12">
      <t>ジュウジシャ</t>
    </rPh>
    <phoneticPr fontId="3"/>
  </si>
  <si>
    <t>一般事務従事者</t>
    <rPh sb="4" eb="7">
      <t>ジュウジシャ</t>
    </rPh>
    <phoneticPr fontId="3"/>
  </si>
  <si>
    <t>会計事務従事者</t>
    <rPh sb="4" eb="7">
      <t>ジュウジシャ</t>
    </rPh>
    <phoneticPr fontId="3"/>
  </si>
  <si>
    <t>生産関連事務従事者</t>
    <rPh sb="6" eb="9">
      <t>ジュウジシャ</t>
    </rPh>
    <phoneticPr fontId="3"/>
  </si>
  <si>
    <t>営業・販売事務従事者</t>
    <rPh sb="7" eb="10">
      <t>ジュウジシャ</t>
    </rPh>
    <phoneticPr fontId="3"/>
  </si>
  <si>
    <t>外勤事務従事者</t>
    <rPh sb="4" eb="7">
      <t>ジュウジシャ</t>
    </rPh>
    <phoneticPr fontId="3"/>
  </si>
  <si>
    <t>運輸・郵便事務従事者</t>
    <rPh sb="7" eb="10">
      <t>ジュウジシャ</t>
    </rPh>
    <phoneticPr fontId="3"/>
  </si>
  <si>
    <t>事務用機器操作員</t>
    <rPh sb="7" eb="8">
      <t>イン</t>
    </rPh>
    <phoneticPr fontId="3"/>
  </si>
  <si>
    <t>商品販売従事者</t>
    <rPh sb="4" eb="7">
      <t>ジュウジシャ</t>
    </rPh>
    <phoneticPr fontId="3"/>
  </si>
  <si>
    <t>販売類似職業従事者</t>
    <rPh sb="4" eb="6">
      <t>ショクギョウ</t>
    </rPh>
    <rPh sb="6" eb="9">
      <t>ジュウジシャ</t>
    </rPh>
    <phoneticPr fontId="3"/>
  </si>
  <si>
    <t>営業職業従事者</t>
    <rPh sb="4" eb="7">
      <t>ジュウジシャ</t>
    </rPh>
    <phoneticPr fontId="3"/>
  </si>
  <si>
    <t>家庭生活支援サービス職業従事者</t>
    <rPh sb="10" eb="12">
      <t>ショクギョウ</t>
    </rPh>
    <rPh sb="12" eb="15">
      <t>ジュウジシャ</t>
    </rPh>
    <phoneticPr fontId="3"/>
  </si>
  <si>
    <t>介護サービス職業従事者</t>
    <rPh sb="8" eb="11">
      <t>ジュウジシャ</t>
    </rPh>
    <phoneticPr fontId="3"/>
  </si>
  <si>
    <t>保健医療サービス職業従事者</t>
    <rPh sb="10" eb="13">
      <t>ジュウジシャ</t>
    </rPh>
    <phoneticPr fontId="3"/>
  </si>
  <si>
    <t>生活衛生サービス職業従事者</t>
    <rPh sb="10" eb="13">
      <t>ジュウジシャ</t>
    </rPh>
    <phoneticPr fontId="3"/>
  </si>
  <si>
    <t>飲食物調理従事者</t>
    <rPh sb="5" eb="8">
      <t>ジュウジシャ</t>
    </rPh>
    <phoneticPr fontId="3"/>
  </si>
  <si>
    <t>接客・給仕職業従事者</t>
    <rPh sb="7" eb="10">
      <t>ジュウジシャ</t>
    </rPh>
    <phoneticPr fontId="3"/>
  </si>
  <si>
    <t>居住施設・ビル等管理人</t>
    <rPh sb="10" eb="11">
      <t>ニン</t>
    </rPh>
    <phoneticPr fontId="3"/>
  </si>
  <si>
    <t>その他のサービス職業従事者</t>
    <rPh sb="10" eb="13">
      <t>ジュウジシャ</t>
    </rPh>
    <phoneticPr fontId="3"/>
  </si>
  <si>
    <t>その他の保安職業従事者</t>
    <rPh sb="4" eb="6">
      <t>ホアン</t>
    </rPh>
    <rPh sb="6" eb="8">
      <t>ショクギョウ</t>
    </rPh>
    <rPh sb="8" eb="11">
      <t>ジュウジシャ</t>
    </rPh>
    <phoneticPr fontId="3"/>
  </si>
  <si>
    <t>農業従事者</t>
    <rPh sb="2" eb="5">
      <t>ジュウジシャ</t>
    </rPh>
    <phoneticPr fontId="3"/>
  </si>
  <si>
    <t>林業従事者</t>
    <rPh sb="2" eb="5">
      <t>ジュウジシャ</t>
    </rPh>
    <phoneticPr fontId="3"/>
  </si>
  <si>
    <t>漁業従事者</t>
    <rPh sb="2" eb="5">
      <t>ジュウジシャ</t>
    </rPh>
    <phoneticPr fontId="3"/>
  </si>
  <si>
    <t>生産設備制御・監視従事者（金属製品）</t>
    <rPh sb="9" eb="12">
      <t>ジュウジシャ</t>
    </rPh>
    <rPh sb="15" eb="17">
      <t>セイヒン</t>
    </rPh>
    <phoneticPr fontId="3"/>
  </si>
  <si>
    <t>生産設備制御・監視従事者（金属製品を除く）</t>
    <rPh sb="9" eb="12">
      <t>ジュウジシャ</t>
    </rPh>
    <rPh sb="15" eb="17">
      <t>セイヒン</t>
    </rPh>
    <phoneticPr fontId="3"/>
  </si>
  <si>
    <t>機械組立設備制御・監視従事者</t>
    <rPh sb="0" eb="2">
      <t>キカイ</t>
    </rPh>
    <rPh sb="2" eb="4">
      <t>クミタテ</t>
    </rPh>
    <rPh sb="4" eb="6">
      <t>セツビ</t>
    </rPh>
    <rPh sb="11" eb="14">
      <t>ジュウジシャ</t>
    </rPh>
    <phoneticPr fontId="3"/>
  </si>
  <si>
    <t>製品製造・加工処理従事者（金属製品）</t>
    <rPh sb="0" eb="2">
      <t>セイヒン</t>
    </rPh>
    <rPh sb="7" eb="9">
      <t>ショリ</t>
    </rPh>
    <rPh sb="9" eb="12">
      <t>ジュウジシャ</t>
    </rPh>
    <rPh sb="13" eb="15">
      <t>キンゾク</t>
    </rPh>
    <rPh sb="15" eb="17">
      <t>セイヒン</t>
    </rPh>
    <phoneticPr fontId="3"/>
  </si>
  <si>
    <t>53</t>
    <phoneticPr fontId="3"/>
  </si>
  <si>
    <t>製品製造・加工処理従事者（金属製品を除く）</t>
    <rPh sb="0" eb="2">
      <t>セイヒン</t>
    </rPh>
    <rPh sb="7" eb="9">
      <t>ショリ</t>
    </rPh>
    <rPh sb="9" eb="12">
      <t>ジュウジシャ</t>
    </rPh>
    <rPh sb="13" eb="15">
      <t>キンゾク</t>
    </rPh>
    <rPh sb="15" eb="17">
      <t>セイヒン</t>
    </rPh>
    <rPh sb="18" eb="19">
      <t>ノゾ</t>
    </rPh>
    <phoneticPr fontId="3"/>
  </si>
  <si>
    <t>機械組立従事者</t>
    <rPh sb="0" eb="2">
      <t>キカイ</t>
    </rPh>
    <rPh sb="2" eb="4">
      <t>クミタテ</t>
    </rPh>
    <rPh sb="4" eb="7">
      <t>ジュウジシャ</t>
    </rPh>
    <phoneticPr fontId="3"/>
  </si>
  <si>
    <t>55</t>
    <phoneticPr fontId="3"/>
  </si>
  <si>
    <t>機械整備・修理従事者</t>
    <rPh sb="0" eb="2">
      <t>キカイ</t>
    </rPh>
    <rPh sb="2" eb="4">
      <t>セイビ</t>
    </rPh>
    <rPh sb="5" eb="7">
      <t>シュウリ</t>
    </rPh>
    <rPh sb="7" eb="10">
      <t>ジュウジシャ</t>
    </rPh>
    <phoneticPr fontId="3"/>
  </si>
  <si>
    <t>56</t>
    <phoneticPr fontId="3"/>
  </si>
  <si>
    <t>製品検査従事者（金属製品）</t>
    <rPh sb="0" eb="2">
      <t>セイヒン</t>
    </rPh>
    <rPh sb="2" eb="4">
      <t>ケンサ</t>
    </rPh>
    <rPh sb="4" eb="7">
      <t>ジュウジシャ</t>
    </rPh>
    <rPh sb="8" eb="10">
      <t>キンゾク</t>
    </rPh>
    <rPh sb="10" eb="12">
      <t>セイヒン</t>
    </rPh>
    <phoneticPr fontId="3"/>
  </si>
  <si>
    <t>製品検査従事者（金属製品を除く）</t>
    <rPh sb="0" eb="2">
      <t>セイヒン</t>
    </rPh>
    <rPh sb="2" eb="4">
      <t>ケンサ</t>
    </rPh>
    <rPh sb="4" eb="7">
      <t>ジュウジシャ</t>
    </rPh>
    <rPh sb="8" eb="10">
      <t>キンゾク</t>
    </rPh>
    <rPh sb="10" eb="12">
      <t>セイヒン</t>
    </rPh>
    <rPh sb="13" eb="14">
      <t>ノゾ</t>
    </rPh>
    <phoneticPr fontId="3"/>
  </si>
  <si>
    <t>58</t>
    <phoneticPr fontId="3"/>
  </si>
  <si>
    <t>機械検査従事者</t>
    <rPh sb="0" eb="2">
      <t>キカイ</t>
    </rPh>
    <rPh sb="2" eb="4">
      <t>ケンサ</t>
    </rPh>
    <rPh sb="4" eb="7">
      <t>ジュウジシャ</t>
    </rPh>
    <phoneticPr fontId="3"/>
  </si>
  <si>
    <t>59</t>
    <phoneticPr fontId="3"/>
  </si>
  <si>
    <t>鉄道運転従事者</t>
    <rPh sb="4" eb="7">
      <t>ジュウジシャ</t>
    </rPh>
    <phoneticPr fontId="3"/>
  </si>
  <si>
    <t>自動車運転従事者</t>
    <rPh sb="0" eb="3">
      <t>ジドウシャ</t>
    </rPh>
    <rPh sb="3" eb="5">
      <t>ウンテン</t>
    </rPh>
    <rPh sb="5" eb="8">
      <t>ジュウジシャ</t>
    </rPh>
    <phoneticPr fontId="3"/>
  </si>
  <si>
    <t>船舶・航空機運転従事者</t>
    <rPh sb="8" eb="11">
      <t>ジュウジシャ</t>
    </rPh>
    <phoneticPr fontId="3"/>
  </si>
  <si>
    <t>その他の輸送従事者</t>
    <rPh sb="4" eb="6">
      <t>ユソウ</t>
    </rPh>
    <rPh sb="6" eb="9">
      <t>ジュウジシャ</t>
    </rPh>
    <phoneticPr fontId="3"/>
  </si>
  <si>
    <t>定置・建設機械運転従事者</t>
    <rPh sb="9" eb="12">
      <t>ジュウジシャ</t>
    </rPh>
    <phoneticPr fontId="3"/>
  </si>
  <si>
    <t>65</t>
    <phoneticPr fontId="3"/>
  </si>
  <si>
    <t>建設躯体工事従事者</t>
    <rPh sb="6" eb="9">
      <t>ジュウジシャ</t>
    </rPh>
    <phoneticPr fontId="3"/>
  </si>
  <si>
    <t>電気工事従事者</t>
    <rPh sb="4" eb="7">
      <t>ジュウジシャ</t>
    </rPh>
    <phoneticPr fontId="3"/>
  </si>
  <si>
    <t>土木作業従事者</t>
    <rPh sb="2" eb="4">
      <t>サギョウ</t>
    </rPh>
    <rPh sb="4" eb="7">
      <t>ジュウジシャ</t>
    </rPh>
    <phoneticPr fontId="3"/>
  </si>
  <si>
    <t>採掘従事者</t>
    <rPh sb="2" eb="5">
      <t>ジュウジシャ</t>
    </rPh>
    <phoneticPr fontId="3"/>
  </si>
  <si>
    <t>70</t>
    <phoneticPr fontId="3"/>
  </si>
  <si>
    <t>運搬従事者</t>
    <rPh sb="2" eb="5">
      <t>ジュウジシャ</t>
    </rPh>
    <phoneticPr fontId="3"/>
  </si>
  <si>
    <t>清掃従事者</t>
    <rPh sb="2" eb="5">
      <t>ジュウジシャ</t>
    </rPh>
    <phoneticPr fontId="3"/>
  </si>
  <si>
    <t>包装従事者</t>
    <rPh sb="0" eb="2">
      <t>ホウソウ</t>
    </rPh>
    <rPh sb="2" eb="5">
      <t>ジュウジシャ</t>
    </rPh>
    <phoneticPr fontId="3"/>
  </si>
  <si>
    <t>生産関連・生産類似作業従事者</t>
    <rPh sb="0" eb="2">
      <t>セイサン</t>
    </rPh>
    <rPh sb="2" eb="4">
      <t>カンレン</t>
    </rPh>
    <rPh sb="5" eb="7">
      <t>セイサン</t>
    </rPh>
    <rPh sb="7" eb="9">
      <t>ルイジ</t>
    </rPh>
    <rPh sb="9" eb="11">
      <t>サギョウ</t>
    </rPh>
    <rPh sb="11" eb="14">
      <t>ジュウジシャ</t>
    </rPh>
    <phoneticPr fontId="3"/>
  </si>
  <si>
    <t>建設従事者（建設躯体工事従事者を除く）</t>
    <rPh sb="2" eb="5">
      <t>ジュウジシャ</t>
    </rPh>
    <rPh sb="12" eb="15">
      <t>ジュウジシャ</t>
    </rPh>
    <phoneticPr fontId="3"/>
  </si>
  <si>
    <t>その他の運搬・清掃・包装等従事者</t>
    <rPh sb="2" eb="3">
      <t>タ</t>
    </rPh>
    <rPh sb="4" eb="6">
      <t>ウンパン</t>
    </rPh>
    <rPh sb="7" eb="9">
      <t>セイソウ</t>
    </rPh>
    <rPh sb="10" eb="12">
      <t>ホウソウ</t>
    </rPh>
    <rPh sb="12" eb="13">
      <t>トウ</t>
    </rPh>
    <rPh sb="13" eb="16">
      <t>ジュウジシャ</t>
    </rPh>
    <phoneticPr fontId="3"/>
  </si>
  <si>
    <t>４９～５９</t>
    <phoneticPr fontId="3"/>
  </si>
  <si>
    <t>６０～６４</t>
    <phoneticPr fontId="3"/>
  </si>
  <si>
    <t>７０～７３</t>
    <phoneticPr fontId="3"/>
  </si>
  <si>
    <r>
      <t xml:space="preserve">「２学校・職業安定所紹介による職種別就職希望者数」の記入に当たっては、別添「日本標準職業分類表」を参考に職種分けしてください。
また、「Ｈ　生産工程の職業」については、詳細な希望職種を①～⑤に、重複せず振り分けて計上してください（総務省ホームページや入力シートのコメントを参考にしてください。）。
＜総務省ホームページ＞
 </t>
    </r>
    <r>
      <rPr>
        <sz val="10"/>
        <rFont val="ＭＳ 明朝"/>
        <family val="1"/>
        <charset val="128"/>
      </rPr>
      <t>URL:https://www.soumu.go.jp/toukei_toukatsu/index/seido/shokgyou/21index.htm</t>
    </r>
    <rPh sb="23" eb="24">
      <t>スウ</t>
    </rPh>
    <rPh sb="38" eb="40">
      <t>ニホン</t>
    </rPh>
    <rPh sb="40" eb="42">
      <t>ヒョウジュン</t>
    </rPh>
    <rPh sb="70" eb="72">
      <t>セイサン</t>
    </rPh>
    <rPh sb="72" eb="74">
      <t>コウテイ</t>
    </rPh>
    <rPh sb="75" eb="77">
      <t>ショクギョウ</t>
    </rPh>
    <rPh sb="84" eb="86">
      <t>ショウサイ</t>
    </rPh>
    <rPh sb="87" eb="89">
      <t>キボウ</t>
    </rPh>
    <rPh sb="89" eb="91">
      <t>ショクシュ</t>
    </rPh>
    <rPh sb="97" eb="99">
      <t>チョウフク</t>
    </rPh>
    <rPh sb="101" eb="102">
      <t>フ</t>
    </rPh>
    <rPh sb="103" eb="104">
      <t>ワ</t>
    </rPh>
    <rPh sb="106" eb="108">
      <t>ケイジョウ</t>
    </rPh>
    <rPh sb="115" eb="118">
      <t>ソウムショウ</t>
    </rPh>
    <rPh sb="125" eb="127">
      <t>ニュウリョク</t>
    </rPh>
    <rPh sb="136" eb="138">
      <t>サンコウ</t>
    </rPh>
    <rPh sb="151" eb="154">
      <t>ソウムショウ</t>
    </rPh>
    <phoneticPr fontId="3"/>
  </si>
  <si>
    <t>基礎データⅡの「１卒業予定者数」の「就職」の数値と、「２学校・職業安定所紹介による職種別就職希望者数」および「３学校・職業安定所紹介によらない就職希望者」の合計数は一致となります。</t>
    <rPh sb="49" eb="50">
      <t>スウ</t>
    </rPh>
    <rPh sb="80" eb="81">
      <t>スウ</t>
    </rPh>
    <rPh sb="82" eb="84">
      <t>イッチ</t>
    </rPh>
    <phoneticPr fontId="3"/>
  </si>
  <si>
    <t>令和７年●月●日</t>
    <rPh sb="0" eb="1">
      <t>レイ</t>
    </rPh>
    <rPh sb="1" eb="2">
      <t>ワ</t>
    </rPh>
    <rPh sb="3" eb="4">
      <t>ネン</t>
    </rPh>
    <rPh sb="5" eb="6">
      <t>ガツ</t>
    </rPh>
    <rPh sb="7" eb="8">
      <t>ニチ</t>
    </rPh>
    <phoneticPr fontId="3"/>
  </si>
  <si>
    <t>※　基礎データⅡ（令和８年３月卒業予定者の就職希望について）</t>
    <rPh sb="2" eb="4">
      <t>キソ</t>
    </rPh>
    <rPh sb="9" eb="11">
      <t>レイワ</t>
    </rPh>
    <rPh sb="12" eb="13">
      <t>ネン</t>
    </rPh>
    <rPh sb="14" eb="15">
      <t>ガツ</t>
    </rPh>
    <rPh sb="15" eb="17">
      <t>ソツギョウ</t>
    </rPh>
    <rPh sb="17" eb="19">
      <t>ヨテイ</t>
    </rPh>
    <rPh sb="19" eb="20">
      <t>シャ</t>
    </rPh>
    <rPh sb="21" eb="23">
      <t>シュウショク</t>
    </rPh>
    <rPh sb="23" eb="25">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</si>
</sst>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 &quot;#,###&quot; )&quot;"/>
    <numFmt numFmtId="178" formatCode="\(#,##0\)"/>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u/>
      <sz val="10"/>
      <name val="ＭＳ Ｐゴシック"/>
      <family val="3"/>
      <charset val="128"/>
    </font>
    <font>
      <b/>
      <sz val="10"/>
      <name val="ＭＳ Ｐゴシック"/>
      <family val="3"/>
      <charset val="128"/>
    </font>
    <font>
      <sz val="12"/>
      <name val="ＭＳ Ｐゴシック"/>
      <family val="3"/>
      <charset val="128"/>
    </font>
    <font>
      <sz val="11"/>
      <color indexed="81"/>
      <name val="ＭＳ Ｐゴシック"/>
      <family val="3"/>
      <charset val="128"/>
    </font>
    <font>
      <sz val="16"/>
      <name val="ＭＳ 明朝"/>
      <family val="1"/>
      <charset val="128"/>
    </font>
    <font>
      <sz val="14"/>
      <name val="ＭＳ 明朝"/>
      <family val="1"/>
      <charset val="128"/>
    </font>
    <font>
      <sz val="12"/>
      <name val="ＭＳ 明朝"/>
      <family val="1"/>
      <charset val="128"/>
    </font>
    <font>
      <sz val="10"/>
      <name val="ＭＳ 明朝"/>
      <family val="1"/>
      <charset val="128"/>
    </font>
    <font>
      <b/>
      <sz val="12"/>
      <color indexed="10"/>
      <name val="ＭＳ Ｐゴシック"/>
      <family val="3"/>
      <charset val="128"/>
    </font>
    <font>
      <sz val="12"/>
      <color indexed="10"/>
      <name val="ＭＳ 明朝"/>
      <family val="1"/>
      <charset val="128"/>
    </font>
    <font>
      <sz val="11"/>
      <color indexed="10"/>
      <name val="ＭＳ Ｐゴシック"/>
      <family val="3"/>
      <charset val="128"/>
    </font>
    <font>
      <sz val="11"/>
      <name val="ＭＳ 明朝"/>
      <family val="1"/>
      <charset val="128"/>
    </font>
    <font>
      <sz val="14"/>
      <name val="ＭＳ Ｐゴシック"/>
      <family val="3"/>
      <charset val="128"/>
    </font>
    <font>
      <sz val="8"/>
      <name val="ＭＳ Ｐゴシック"/>
      <family val="3"/>
      <charset val="128"/>
    </font>
    <font>
      <b/>
      <sz val="9"/>
      <color indexed="81"/>
      <name val="ＭＳ Ｐゴシック"/>
      <family val="3"/>
      <charset val="128"/>
    </font>
    <font>
      <sz val="18"/>
      <name val="ＭＳ 明朝"/>
      <family val="1"/>
      <charset val="128"/>
    </font>
    <font>
      <sz val="6"/>
      <name val="ＭＳ Ｐゴシック"/>
      <family val="3"/>
      <charset val="128"/>
    </font>
    <font>
      <b/>
      <sz val="16"/>
      <name val="ＭＳ 明朝"/>
      <family val="1"/>
      <charset val="128"/>
    </font>
    <font>
      <b/>
      <sz val="12"/>
      <name val="HG丸ｺﾞｼｯｸM-PRO"/>
      <family val="3"/>
      <charset val="128"/>
    </font>
    <font>
      <sz val="10"/>
      <color theme="1"/>
      <name val="ＭＳ 明朝"/>
      <family val="1"/>
      <charset val="128"/>
    </font>
    <font>
      <sz val="11"/>
      <color theme="1"/>
      <name val="ＭＳ 明朝"/>
      <family val="1"/>
      <charset val="128"/>
    </font>
    <font>
      <sz val="14"/>
      <color theme="1"/>
      <name val="ＭＳ 明朝"/>
      <family val="1"/>
      <charset val="128"/>
    </font>
    <font>
      <sz val="18"/>
      <color theme="1"/>
      <name val="ＭＳ 明朝"/>
      <family val="1"/>
      <charset val="128"/>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50"/>
        <bgColor indexed="64"/>
      </patternFill>
    </fill>
    <fill>
      <patternFill patternType="solid">
        <fgColor indexed="52"/>
        <bgColor indexed="64"/>
      </patternFill>
    </fill>
    <fill>
      <patternFill patternType="solid">
        <fgColor indexed="40"/>
        <bgColor indexed="64"/>
      </patternFill>
    </fill>
    <fill>
      <patternFill patternType="solid">
        <fgColor indexed="1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103">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bottom style="medium">
        <color indexed="64"/>
      </bottom>
      <diagonal/>
    </border>
    <border>
      <left/>
      <right style="dotted">
        <color indexed="64"/>
      </right>
      <top/>
      <bottom style="medium">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81">
    <xf numFmtId="0" fontId="0" fillId="0" borderId="0" xfId="0">
      <alignment vertical="center"/>
    </xf>
    <xf numFmtId="0" fontId="0" fillId="0" borderId="0" xfId="0" applyAlignment="1">
      <alignment horizontal="left"/>
    </xf>
    <xf numFmtId="0" fontId="0" fillId="0" borderId="1" xfId="0" applyFill="1" applyBorder="1" applyAlignment="1">
      <alignment horizontal="center" vertical="center"/>
    </xf>
    <xf numFmtId="0" fontId="0" fillId="0" borderId="0" xfId="0" applyBorder="1" applyAlignment="1">
      <alignment horizont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Alignment="1">
      <alignment horizontal="center"/>
    </xf>
    <xf numFmtId="0" fontId="0" fillId="0" borderId="0" xfId="0" applyAlignment="1">
      <alignment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0" fillId="0" borderId="0" xfId="0" applyAlignment="1">
      <alignment horizontal="center" vertical="center"/>
    </xf>
    <xf numFmtId="0" fontId="0" fillId="2" borderId="7" xfId="0" applyFill="1" applyBorder="1" applyProtection="1">
      <alignment vertical="center"/>
      <protection locked="0"/>
    </xf>
    <xf numFmtId="3" fontId="0" fillId="2" borderId="8" xfId="0" applyNumberFormat="1" applyFill="1" applyBorder="1" applyProtection="1">
      <alignment vertical="center"/>
      <protection locked="0"/>
    </xf>
    <xf numFmtId="3" fontId="0" fillId="2" borderId="9" xfId="0" applyNumberFormat="1" applyFill="1" applyBorder="1" applyProtection="1">
      <alignment vertical="center"/>
      <protection locked="0"/>
    </xf>
    <xf numFmtId="3" fontId="0" fillId="0" borderId="1" xfId="0" applyNumberFormat="1" applyFill="1" applyBorder="1">
      <alignment vertical="center"/>
    </xf>
    <xf numFmtId="0" fontId="0" fillId="2" borderId="10" xfId="0" applyFill="1" applyBorder="1" applyProtection="1">
      <alignment vertical="center"/>
      <protection locked="0"/>
    </xf>
    <xf numFmtId="3" fontId="0" fillId="2" borderId="11" xfId="0" applyNumberFormat="1" applyFill="1" applyBorder="1" applyProtection="1">
      <alignment vertical="center"/>
      <protection locked="0"/>
    </xf>
    <xf numFmtId="3" fontId="0" fillId="2" borderId="12" xfId="0" applyNumberFormat="1" applyFill="1" applyBorder="1" applyProtection="1">
      <alignment vertical="center"/>
      <protection locked="0"/>
    </xf>
    <xf numFmtId="3" fontId="0" fillId="0" borderId="13" xfId="0" applyNumberFormat="1" applyFill="1" applyBorder="1">
      <alignment vertical="center"/>
    </xf>
    <xf numFmtId="0" fontId="0" fillId="0" borderId="5" xfId="0" applyFill="1" applyBorder="1">
      <alignment vertical="center"/>
    </xf>
    <xf numFmtId="3" fontId="0" fillId="0" borderId="3" xfId="0" applyNumberFormat="1" applyFill="1" applyBorder="1">
      <alignment vertical="center"/>
    </xf>
    <xf numFmtId="3" fontId="0" fillId="0" borderId="4" xfId="0" applyNumberFormat="1" applyFill="1" applyBorder="1">
      <alignment vertical="center"/>
    </xf>
    <xf numFmtId="3" fontId="0" fillId="0" borderId="6" xfId="0" applyNumberFormat="1" applyFill="1" applyBorder="1">
      <alignment vertical="center"/>
    </xf>
    <xf numFmtId="0" fontId="0" fillId="2" borderId="14" xfId="0" applyFill="1" applyBorder="1" applyProtection="1">
      <alignment vertical="center"/>
      <protection locked="0"/>
    </xf>
    <xf numFmtId="3" fontId="0" fillId="2" borderId="15" xfId="0" applyNumberFormat="1" applyFill="1" applyBorder="1" applyProtection="1">
      <alignment vertical="center"/>
      <protection locked="0"/>
    </xf>
    <xf numFmtId="3" fontId="0" fillId="2" borderId="16" xfId="0" applyNumberFormat="1" applyFill="1" applyBorder="1" applyProtection="1">
      <alignment vertical="center"/>
      <protection locked="0"/>
    </xf>
    <xf numFmtId="3" fontId="0" fillId="0" borderId="17" xfId="0" applyNumberFormat="1" applyFill="1" applyBorder="1">
      <alignment vertical="center"/>
    </xf>
    <xf numFmtId="0" fontId="0" fillId="2" borderId="18" xfId="0" applyFill="1" applyBorder="1" applyProtection="1">
      <alignment vertical="center"/>
      <protection locked="0"/>
    </xf>
    <xf numFmtId="3" fontId="0" fillId="2" borderId="19" xfId="0" applyNumberFormat="1" applyFill="1" applyBorder="1" applyProtection="1">
      <alignment vertical="center"/>
      <protection locked="0"/>
    </xf>
    <xf numFmtId="3" fontId="0" fillId="2" borderId="20" xfId="0" applyNumberFormat="1" applyFill="1" applyBorder="1" applyProtection="1">
      <alignment vertical="center"/>
      <protection locked="0"/>
    </xf>
    <xf numFmtId="3" fontId="0" fillId="0" borderId="21" xfId="0" applyNumberFormat="1" applyFill="1" applyBorder="1">
      <alignment vertical="center"/>
    </xf>
    <xf numFmtId="0" fontId="0" fillId="2" borderId="22" xfId="0" applyFill="1" applyBorder="1">
      <alignment vertical="center"/>
    </xf>
    <xf numFmtId="3" fontId="0" fillId="2" borderId="23" xfId="0" applyNumberFormat="1" applyFill="1" applyBorder="1">
      <alignment vertical="center"/>
    </xf>
    <xf numFmtId="3" fontId="0" fillId="2" borderId="24" xfId="0" applyNumberFormat="1" applyFill="1" applyBorder="1">
      <alignment vertical="center"/>
    </xf>
    <xf numFmtId="3" fontId="0" fillId="0" borderId="25" xfId="0" applyNumberFormat="1" applyFill="1" applyBorder="1">
      <alignment vertical="center"/>
    </xf>
    <xf numFmtId="0" fontId="0" fillId="2" borderId="10" xfId="0" applyFill="1" applyBorder="1">
      <alignment vertical="center"/>
    </xf>
    <xf numFmtId="3" fontId="0" fillId="2" borderId="11" xfId="0" applyNumberFormat="1" applyFill="1" applyBorder="1">
      <alignment vertical="center"/>
    </xf>
    <xf numFmtId="3" fontId="0" fillId="2" borderId="12" xfId="0" applyNumberFormat="1" applyFill="1" applyBorder="1">
      <alignment vertical="center"/>
    </xf>
    <xf numFmtId="0" fontId="0" fillId="0" borderId="0" xfId="0" applyFill="1">
      <alignment vertical="center"/>
    </xf>
    <xf numFmtId="0" fontId="0" fillId="0" borderId="0" xfId="0" applyFill="1" applyBorder="1" applyAlignment="1"/>
    <xf numFmtId="0" fontId="6" fillId="0" borderId="0" xfId="0" applyFont="1">
      <alignment vertical="center"/>
    </xf>
    <xf numFmtId="0" fontId="6" fillId="0" borderId="15"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9"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vertical="center" shrinkToFit="1"/>
    </xf>
    <xf numFmtId="176" fontId="6" fillId="0" borderId="28" xfId="0" applyNumberFormat="1" applyFont="1" applyBorder="1" applyAlignment="1">
      <alignment vertical="center"/>
    </xf>
    <xf numFmtId="176" fontId="6" fillId="0" borderId="29" xfId="0" applyNumberFormat="1" applyFont="1" applyBorder="1" applyAlignment="1">
      <alignment vertical="center"/>
    </xf>
    <xf numFmtId="176" fontId="6" fillId="0" borderId="30" xfId="0" applyNumberFormat="1" applyFont="1" applyBorder="1" applyAlignment="1">
      <alignment vertical="center"/>
    </xf>
    <xf numFmtId="177" fontId="6" fillId="0" borderId="31" xfId="0" applyNumberFormat="1" applyFont="1" applyFill="1" applyBorder="1" applyAlignment="1">
      <alignment vertical="center"/>
    </xf>
    <xf numFmtId="177" fontId="6" fillId="0" borderId="32" xfId="0" applyNumberFormat="1" applyFont="1" applyFill="1" applyBorder="1" applyAlignment="1">
      <alignment vertical="center"/>
    </xf>
    <xf numFmtId="177" fontId="6" fillId="0" borderId="33" xfId="0" applyNumberFormat="1" applyFont="1" applyFill="1" applyBorder="1" applyAlignment="1">
      <alignment vertical="center"/>
    </xf>
    <xf numFmtId="0" fontId="6" fillId="0" borderId="0" xfId="0" applyFont="1" applyBorder="1" applyAlignment="1">
      <alignment horizontal="center" vertical="center" shrinkToFit="1"/>
    </xf>
    <xf numFmtId="176" fontId="6" fillId="0" borderId="0" xfId="0" applyNumberFormat="1" applyFont="1" applyBorder="1" applyAlignment="1">
      <alignment vertical="center"/>
    </xf>
    <xf numFmtId="176" fontId="6" fillId="2" borderId="19" xfId="0" applyNumberFormat="1" applyFont="1" applyFill="1" applyBorder="1" applyAlignment="1">
      <alignment vertical="center"/>
    </xf>
    <xf numFmtId="176" fontId="6" fillId="0" borderId="34" xfId="0" applyNumberFormat="1" applyFont="1" applyBorder="1" applyAlignment="1">
      <alignment vertical="center"/>
    </xf>
    <xf numFmtId="176" fontId="6" fillId="0" borderId="19" xfId="0" applyNumberFormat="1" applyFont="1" applyBorder="1" applyAlignment="1">
      <alignment vertical="center"/>
    </xf>
    <xf numFmtId="176" fontId="6" fillId="0" borderId="20" xfId="0" applyNumberFormat="1" applyFont="1" applyBorder="1" applyAlignment="1">
      <alignment vertical="center"/>
    </xf>
    <xf numFmtId="176" fontId="6" fillId="2" borderId="35" xfId="0" applyNumberFormat="1" applyFont="1" applyFill="1" applyBorder="1" applyAlignment="1">
      <alignment vertical="center"/>
    </xf>
    <xf numFmtId="176" fontId="6" fillId="2" borderId="15" xfId="0" applyNumberFormat="1" applyFont="1" applyFill="1" applyBorder="1" applyAlignment="1">
      <alignment vertical="center"/>
    </xf>
    <xf numFmtId="0" fontId="6" fillId="0" borderId="0" xfId="0" applyFont="1" applyBorder="1" applyAlignment="1">
      <alignment horizontal="left" vertical="center" shrinkToFit="1"/>
    </xf>
    <xf numFmtId="0" fontId="6" fillId="0" borderId="0" xfId="0" applyFont="1" applyBorder="1">
      <alignment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176" fontId="6" fillId="2" borderId="8" xfId="0" applyNumberFormat="1" applyFont="1" applyFill="1" applyBorder="1" applyAlignment="1">
      <alignment vertical="center"/>
    </xf>
    <xf numFmtId="176" fontId="6" fillId="0" borderId="3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10" fillId="0" borderId="0" xfId="0" applyFont="1" applyFill="1" applyBorder="1">
      <alignment vertical="center"/>
    </xf>
    <xf numFmtId="0" fontId="6" fillId="0" borderId="2"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39" xfId="0"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0" fillId="0" borderId="42" xfId="0" applyFill="1" applyBorder="1" applyAlignment="1">
      <alignment horizontal="center"/>
    </xf>
    <xf numFmtId="0" fontId="0" fillId="0" borderId="43" xfId="0" applyFill="1" applyBorder="1" applyAlignment="1">
      <alignment horizontal="center"/>
    </xf>
    <xf numFmtId="0" fontId="0" fillId="0" borderId="35" xfId="0" applyBorder="1">
      <alignment vertical="center"/>
    </xf>
    <xf numFmtId="0" fontId="0" fillId="2" borderId="41" xfId="0" applyFill="1" applyBorder="1" applyAlignment="1" applyProtection="1">
      <alignment horizontal="center"/>
      <protection locked="0"/>
    </xf>
    <xf numFmtId="0" fontId="5" fillId="2" borderId="17" xfId="0" applyFont="1" applyFill="1" applyBorder="1" applyAlignment="1" applyProtection="1">
      <alignment horizontal="center" vertical="center"/>
      <protection locked="0"/>
    </xf>
    <xf numFmtId="0" fontId="6" fillId="0" borderId="44"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8" xfId="0" applyFont="1" applyBorder="1" applyAlignment="1">
      <alignment horizontal="center" vertical="center" shrinkToFit="1"/>
    </xf>
    <xf numFmtId="49" fontId="6" fillId="0" borderId="44" xfId="0" applyNumberFormat="1" applyFont="1" applyBorder="1" applyAlignment="1">
      <alignment horizontal="center" vertical="center" shrinkToFit="1"/>
    </xf>
    <xf numFmtId="0" fontId="6" fillId="0" borderId="10" xfId="0" applyFont="1" applyBorder="1" applyAlignment="1">
      <alignment horizontal="center" vertical="center"/>
    </xf>
    <xf numFmtId="176" fontId="6" fillId="2" borderId="7" xfId="0" applyNumberFormat="1" applyFont="1" applyFill="1" applyBorder="1" applyAlignment="1">
      <alignment vertical="center"/>
    </xf>
    <xf numFmtId="0" fontId="6" fillId="0" borderId="14" xfId="0" applyFont="1" applyBorder="1" applyAlignment="1">
      <alignment horizontal="center" vertical="center"/>
    </xf>
    <xf numFmtId="176" fontId="6" fillId="0" borderId="45" xfId="0" applyNumberFormat="1" applyFont="1" applyBorder="1" applyAlignment="1">
      <alignment vertical="center"/>
    </xf>
    <xf numFmtId="176" fontId="6" fillId="0" borderId="46" xfId="0" applyNumberFormat="1" applyFont="1" applyBorder="1" applyAlignment="1">
      <alignment vertical="center"/>
    </xf>
    <xf numFmtId="176" fontId="6" fillId="0" borderId="47" xfId="0" applyNumberFormat="1" applyFont="1" applyBorder="1" applyAlignment="1">
      <alignment vertical="center"/>
    </xf>
    <xf numFmtId="176" fontId="6" fillId="0" borderId="48" xfId="0" applyNumberFormat="1" applyFont="1" applyBorder="1" applyAlignment="1">
      <alignment vertical="center"/>
    </xf>
    <xf numFmtId="177" fontId="6" fillId="2" borderId="49" xfId="0" applyNumberFormat="1" applyFont="1" applyFill="1" applyBorder="1" applyAlignment="1">
      <alignment vertical="center"/>
    </xf>
    <xf numFmtId="177" fontId="6" fillId="2" borderId="50" xfId="0" applyNumberFormat="1" applyFont="1" applyFill="1" applyBorder="1" applyAlignment="1">
      <alignment vertical="center"/>
    </xf>
    <xf numFmtId="0" fontId="6" fillId="0" borderId="51" xfId="0" applyFont="1" applyBorder="1" applyAlignment="1">
      <alignment vertical="center" shrinkToFit="1"/>
    </xf>
    <xf numFmtId="0" fontId="6" fillId="0" borderId="52" xfId="0" applyFont="1" applyBorder="1" applyAlignment="1">
      <alignment vertical="center" shrinkToFit="1"/>
    </xf>
    <xf numFmtId="0" fontId="0" fillId="0" borderId="0" xfId="0" applyBorder="1">
      <alignment vertical="center"/>
    </xf>
    <xf numFmtId="0" fontId="7" fillId="0" borderId="0" xfId="0" applyFont="1" applyBorder="1">
      <alignment vertical="center"/>
    </xf>
    <xf numFmtId="0" fontId="0" fillId="0" borderId="0" xfId="0" applyBorder="1" applyAlignment="1">
      <alignment shrinkToFit="1"/>
    </xf>
    <xf numFmtId="0" fontId="0" fillId="0" borderId="35" xfId="0" applyBorder="1" applyAlignment="1">
      <alignment vertical="center" shrinkToFit="1"/>
    </xf>
    <xf numFmtId="0" fontId="0" fillId="0" borderId="53" xfId="0" applyFill="1" applyBorder="1">
      <alignment vertical="center"/>
    </xf>
    <xf numFmtId="3" fontId="0" fillId="0" borderId="23" xfId="0" applyNumberFormat="1" applyFill="1" applyBorder="1">
      <alignment vertical="center"/>
    </xf>
    <xf numFmtId="3" fontId="0" fillId="0" borderId="24" xfId="0" applyNumberFormat="1" applyFill="1" applyBorder="1">
      <alignment vertical="center"/>
    </xf>
    <xf numFmtId="0" fontId="6" fillId="0" borderId="6" xfId="0" applyFont="1" applyFill="1" applyBorder="1" applyAlignment="1">
      <alignment horizontal="center" vertical="center" wrapText="1"/>
    </xf>
    <xf numFmtId="3" fontId="0" fillId="3" borderId="1" xfId="0" applyNumberFormat="1" applyFill="1" applyBorder="1">
      <alignment vertical="center"/>
    </xf>
    <xf numFmtId="3" fontId="0" fillId="3" borderId="13" xfId="0" applyNumberFormat="1" applyFill="1" applyBorder="1">
      <alignment vertical="center"/>
    </xf>
    <xf numFmtId="0" fontId="0" fillId="3" borderId="2" xfId="0" applyFill="1" applyBorder="1" applyAlignment="1">
      <alignment horizontal="center"/>
    </xf>
    <xf numFmtId="0" fontId="0" fillId="3" borderId="38" xfId="0" applyFill="1" applyBorder="1">
      <alignment vertical="center"/>
    </xf>
    <xf numFmtId="3" fontId="0" fillId="3" borderId="3" xfId="0" applyNumberFormat="1" applyFill="1" applyBorder="1">
      <alignment vertical="center"/>
    </xf>
    <xf numFmtId="3" fontId="0" fillId="3" borderId="4" xfId="0" applyNumberFormat="1" applyFill="1" applyBorder="1">
      <alignment vertical="center"/>
    </xf>
    <xf numFmtId="3" fontId="0" fillId="3" borderId="54" xfId="0" applyNumberFormat="1" applyFill="1" applyBorder="1">
      <alignment vertical="center"/>
    </xf>
    <xf numFmtId="3" fontId="0" fillId="3" borderId="55" xfId="0" applyNumberFormat="1" applyFill="1" applyBorder="1">
      <alignment vertical="center"/>
    </xf>
    <xf numFmtId="3" fontId="0" fillId="3" borderId="6" xfId="0" applyNumberFormat="1" applyFill="1" applyBorder="1">
      <alignment vertical="center"/>
    </xf>
    <xf numFmtId="3" fontId="0" fillId="3" borderId="17" xfId="0" applyNumberFormat="1" applyFill="1" applyBorder="1">
      <alignment vertical="center"/>
    </xf>
    <xf numFmtId="3" fontId="0" fillId="3" borderId="21" xfId="0" applyNumberFormat="1" applyFill="1" applyBorder="1">
      <alignment vertical="center"/>
    </xf>
    <xf numFmtId="3" fontId="0" fillId="3" borderId="25" xfId="0" applyNumberFormat="1" applyFill="1" applyBorder="1">
      <alignment vertical="center"/>
    </xf>
    <xf numFmtId="0" fontId="12" fillId="0" borderId="0" xfId="0" applyFont="1">
      <alignment vertical="center"/>
    </xf>
    <xf numFmtId="0" fontId="13" fillId="0" borderId="0" xfId="0" applyNumberFormat="1" applyFont="1" applyAlignment="1"/>
    <xf numFmtId="0" fontId="14" fillId="0" borderId="0" xfId="0" applyFont="1">
      <alignment vertical="center"/>
    </xf>
    <xf numFmtId="0" fontId="12" fillId="0" borderId="0" xfId="0" applyFont="1" applyAlignment="1">
      <alignment vertical="center"/>
    </xf>
    <xf numFmtId="0" fontId="14" fillId="0" borderId="35" xfId="0" applyNumberFormat="1" applyFont="1" applyFill="1" applyBorder="1" applyAlignment="1">
      <alignment horizontal="center" vertical="center"/>
    </xf>
    <xf numFmtId="0" fontId="14" fillId="0" borderId="56" xfId="0" applyNumberFormat="1" applyFont="1" applyFill="1" applyBorder="1" applyAlignment="1">
      <alignment horizontal="center" vertical="center"/>
    </xf>
    <xf numFmtId="0" fontId="14" fillId="0" borderId="57" xfId="0" applyNumberFormat="1" applyFont="1" applyFill="1" applyBorder="1" applyAlignment="1">
      <alignment horizontal="center" vertical="center"/>
    </xf>
    <xf numFmtId="0" fontId="0" fillId="4" borderId="0" xfId="0" applyFill="1">
      <alignment vertical="center"/>
    </xf>
    <xf numFmtId="0" fontId="0" fillId="4" borderId="0" xfId="0" applyFill="1" applyAlignment="1">
      <alignment horizontal="center" vertical="center"/>
    </xf>
    <xf numFmtId="0" fontId="0" fillId="4" borderId="0" xfId="0" applyFill="1" applyAlignment="1">
      <alignment vertical="center" shrinkToFit="1"/>
    </xf>
    <xf numFmtId="176" fontId="6" fillId="0" borderId="14" xfId="0" applyNumberFormat="1" applyFont="1" applyFill="1" applyBorder="1" applyAlignment="1">
      <alignment vertical="center"/>
    </xf>
    <xf numFmtId="3" fontId="13" fillId="0" borderId="35" xfId="0" applyNumberFormat="1" applyFont="1" applyFill="1" applyBorder="1" applyAlignment="1">
      <alignment horizontal="right" vertical="center"/>
    </xf>
    <xf numFmtId="0" fontId="13" fillId="0" borderId="35" xfId="0" applyNumberFormat="1" applyFont="1" applyFill="1" applyBorder="1" applyAlignment="1">
      <alignment horizontal="right" vertical="center"/>
    </xf>
    <xf numFmtId="0" fontId="13" fillId="0" borderId="35" xfId="0" applyNumberFormat="1" applyFont="1" applyBorder="1" applyAlignment="1">
      <alignment horizontal="right" vertical="center"/>
    </xf>
    <xf numFmtId="0" fontId="13" fillId="0" borderId="56" xfId="0" applyNumberFormat="1" applyFont="1" applyBorder="1" applyAlignment="1">
      <alignment horizontal="right" vertical="center"/>
    </xf>
    <xf numFmtId="0" fontId="13" fillId="0" borderId="57" xfId="0" applyNumberFormat="1" applyFont="1" applyFill="1" applyBorder="1" applyAlignment="1">
      <alignment horizontal="right" vertical="center"/>
    </xf>
    <xf numFmtId="176" fontId="6" fillId="2" borderId="58" xfId="0" applyNumberFormat="1" applyFont="1" applyFill="1" applyBorder="1" applyAlignment="1">
      <alignment vertical="center"/>
    </xf>
    <xf numFmtId="176" fontId="6" fillId="2" borderId="47" xfId="0" applyNumberFormat="1" applyFont="1" applyFill="1" applyBorder="1" applyAlignment="1">
      <alignment vertical="center"/>
    </xf>
    <xf numFmtId="176" fontId="6" fillId="0" borderId="58" xfId="0" applyNumberFormat="1" applyFont="1" applyFill="1" applyBorder="1" applyAlignment="1">
      <alignment vertical="center"/>
    </xf>
    <xf numFmtId="0" fontId="0" fillId="0" borderId="59" xfId="0" applyBorder="1">
      <alignment vertical="center"/>
    </xf>
    <xf numFmtId="0" fontId="0" fillId="0" borderId="56" xfId="0" applyBorder="1">
      <alignment vertical="center"/>
    </xf>
    <xf numFmtId="0" fontId="0" fillId="0" borderId="60" xfId="0" applyBorder="1" applyAlignment="1">
      <alignment horizontal="center" vertical="center"/>
    </xf>
    <xf numFmtId="0" fontId="0" fillId="0" borderId="61" xfId="0" applyBorder="1">
      <alignment vertical="center"/>
    </xf>
    <xf numFmtId="0" fontId="0" fillId="5" borderId="59" xfId="0" applyFill="1" applyBorder="1">
      <alignment vertical="center"/>
    </xf>
    <xf numFmtId="0" fontId="0" fillId="5" borderId="44" xfId="0" applyFill="1" applyBorder="1">
      <alignment vertical="center"/>
    </xf>
    <xf numFmtId="0" fontId="0" fillId="6" borderId="56" xfId="0" applyFill="1" applyBorder="1">
      <alignment vertical="center"/>
    </xf>
    <xf numFmtId="0" fontId="0" fillId="6" borderId="59" xfId="0" applyFill="1" applyBorder="1">
      <alignment vertical="center"/>
    </xf>
    <xf numFmtId="0" fontId="0" fillId="6" borderId="44" xfId="0" applyFill="1" applyBorder="1">
      <alignment vertical="center"/>
    </xf>
    <xf numFmtId="0" fontId="0" fillId="7" borderId="60" xfId="0" applyFill="1" applyBorder="1" applyAlignment="1">
      <alignment horizontal="center" vertical="center"/>
    </xf>
    <xf numFmtId="0" fontId="0" fillId="7" borderId="59" xfId="0" applyFill="1" applyBorder="1">
      <alignment vertical="center"/>
    </xf>
    <xf numFmtId="0" fontId="0" fillId="7" borderId="44" xfId="0" applyFill="1" applyBorder="1">
      <alignment vertical="center"/>
    </xf>
    <xf numFmtId="0" fontId="0" fillId="7" borderId="62" xfId="0" applyFill="1" applyBorder="1">
      <alignment vertical="center"/>
    </xf>
    <xf numFmtId="0" fontId="0" fillId="5" borderId="62" xfId="0" applyFill="1" applyBorder="1">
      <alignment vertical="center"/>
    </xf>
    <xf numFmtId="0" fontId="0" fillId="0" borderId="57" xfId="0" applyBorder="1">
      <alignment vertical="center"/>
    </xf>
    <xf numFmtId="0" fontId="7" fillId="0" borderId="3" xfId="0" applyFont="1" applyFill="1" applyBorder="1" applyAlignment="1">
      <alignment horizontal="center" vertical="center" wrapText="1"/>
    </xf>
    <xf numFmtId="0" fontId="0" fillId="0" borderId="58" xfId="0" applyBorder="1" applyAlignment="1">
      <alignment vertical="center"/>
    </xf>
    <xf numFmtId="0" fontId="0" fillId="0" borderId="28" xfId="0" applyBorder="1" applyAlignment="1">
      <alignment horizontal="center" vertical="center"/>
    </xf>
    <xf numFmtId="0" fontId="7" fillId="0" borderId="28" xfId="0" applyFont="1" applyFill="1" applyBorder="1" applyAlignment="1">
      <alignment horizontal="center" vertical="center" shrinkToFit="1"/>
    </xf>
    <xf numFmtId="0" fontId="0" fillId="0" borderId="28" xfId="0" applyBorder="1">
      <alignment vertical="center"/>
    </xf>
    <xf numFmtId="0" fontId="0" fillId="0" borderId="47" xfId="0" applyBorder="1">
      <alignment vertical="center"/>
    </xf>
    <xf numFmtId="0" fontId="0" fillId="0" borderId="63" xfId="0" applyBorder="1" applyAlignment="1">
      <alignment vertical="center"/>
    </xf>
    <xf numFmtId="0" fontId="0" fillId="2" borderId="8" xfId="0" applyFill="1" applyBorder="1">
      <alignment vertical="center"/>
    </xf>
    <xf numFmtId="0" fontId="0" fillId="2" borderId="8" xfId="0" applyFill="1" applyBorder="1" applyAlignment="1">
      <alignment vertical="center"/>
    </xf>
    <xf numFmtId="0" fontId="0" fillId="2" borderId="15" xfId="0" applyFill="1" applyBorder="1" applyAlignment="1">
      <alignment vertical="center"/>
    </xf>
    <xf numFmtId="0" fontId="0" fillId="2" borderId="15" xfId="0" applyFill="1" applyBorder="1">
      <alignment vertical="center"/>
    </xf>
    <xf numFmtId="0" fontId="0" fillId="2" borderId="14" xfId="0" applyFill="1" applyBorder="1" applyAlignment="1">
      <alignment vertical="center"/>
    </xf>
    <xf numFmtId="0" fontId="0" fillId="2" borderId="7" xfId="0" applyFill="1" applyBorder="1" applyAlignment="1">
      <alignment vertical="center"/>
    </xf>
    <xf numFmtId="0" fontId="6" fillId="0" borderId="64" xfId="0" applyFont="1" applyFill="1" applyBorder="1" applyAlignment="1">
      <alignment horizontal="center" vertical="center" shrinkToFit="1"/>
    </xf>
    <xf numFmtId="0" fontId="0" fillId="2" borderId="65" xfId="0" applyFill="1" applyBorder="1" applyAlignment="1">
      <alignment vertical="center"/>
    </xf>
    <xf numFmtId="0" fontId="0" fillId="2" borderId="66" xfId="0" applyFill="1" applyBorder="1" applyAlignment="1">
      <alignment vertical="center"/>
    </xf>
    <xf numFmtId="0" fontId="7" fillId="0" borderId="67" xfId="0" applyFont="1" applyFill="1" applyBorder="1" applyAlignment="1">
      <alignment horizontal="center" vertical="center" shrinkToFit="1"/>
    </xf>
    <xf numFmtId="0" fontId="0" fillId="0" borderId="1" xfId="0" applyBorder="1">
      <alignment vertical="center"/>
    </xf>
    <xf numFmtId="0" fontId="0" fillId="0" borderId="17" xfId="0" applyBorder="1">
      <alignment vertical="center"/>
    </xf>
    <xf numFmtId="0" fontId="0" fillId="0" borderId="68" xfId="0" applyBorder="1">
      <alignment vertical="center"/>
    </xf>
    <xf numFmtId="0" fontId="0" fillId="4" borderId="0" xfId="0" applyFill="1" applyAlignment="1">
      <alignment horizontal="center" vertical="center" shrinkToFit="1"/>
    </xf>
    <xf numFmtId="0" fontId="16" fillId="0" borderId="0" xfId="0" applyFont="1">
      <alignment vertical="center"/>
    </xf>
    <xf numFmtId="177" fontId="0" fillId="0" borderId="35" xfId="0" applyNumberFormat="1" applyBorder="1">
      <alignment vertical="center"/>
    </xf>
    <xf numFmtId="0" fontId="0" fillId="0" borderId="37" xfId="0" applyFill="1" applyBorder="1">
      <alignment vertical="center"/>
    </xf>
    <xf numFmtId="3" fontId="0" fillId="0" borderId="8" xfId="0" applyNumberFormat="1" applyFill="1" applyBorder="1">
      <alignment vertical="center"/>
    </xf>
    <xf numFmtId="3" fontId="0" fillId="0" borderId="9" xfId="0" applyNumberFormat="1" applyFill="1" applyBorder="1">
      <alignment vertical="center"/>
    </xf>
    <xf numFmtId="3" fontId="17" fillId="0" borderId="35" xfId="0" applyNumberFormat="1" applyFont="1" applyBorder="1" applyAlignment="1">
      <alignment vertical="center"/>
    </xf>
    <xf numFmtId="0" fontId="6" fillId="0" borderId="0" xfId="0" applyFont="1" applyBorder="1" applyAlignment="1">
      <alignment vertical="center" shrinkToFit="1"/>
    </xf>
    <xf numFmtId="177" fontId="6" fillId="0" borderId="0" xfId="0" applyNumberFormat="1" applyFont="1" applyFill="1" applyBorder="1" applyAlignment="1">
      <alignment vertical="center"/>
    </xf>
    <xf numFmtId="176" fontId="6" fillId="0" borderId="10" xfId="0" applyNumberFormat="1" applyFont="1" applyBorder="1" applyAlignment="1">
      <alignment vertical="center"/>
    </xf>
    <xf numFmtId="176" fontId="6" fillId="0" borderId="11" xfId="0" applyNumberFormat="1" applyFont="1" applyBorder="1" applyAlignment="1">
      <alignment vertical="center"/>
    </xf>
    <xf numFmtId="176" fontId="6" fillId="0" borderId="53" xfId="0" applyNumberFormat="1" applyFont="1" applyBorder="1" applyAlignment="1">
      <alignment vertical="center"/>
    </xf>
    <xf numFmtId="176" fontId="6" fillId="0" borderId="23" xfId="0" applyNumberFormat="1" applyFont="1" applyBorder="1" applyAlignment="1">
      <alignment vertical="center"/>
    </xf>
    <xf numFmtId="176" fontId="6" fillId="0" borderId="24" xfId="0" applyNumberFormat="1" applyFont="1" applyBorder="1" applyAlignment="1">
      <alignment vertical="center"/>
    </xf>
    <xf numFmtId="0" fontId="6" fillId="0" borderId="42" xfId="0" applyFont="1" applyBorder="1" applyAlignment="1">
      <alignment vertical="center" shrinkToFit="1"/>
    </xf>
    <xf numFmtId="0" fontId="6" fillId="0" borderId="69" xfId="0" applyFont="1" applyBorder="1" applyAlignment="1">
      <alignment vertical="center" shrinkToFit="1"/>
    </xf>
    <xf numFmtId="0" fontId="6" fillId="0" borderId="70" xfId="0" applyFont="1" applyBorder="1" applyAlignment="1">
      <alignment vertical="center" shrinkToFit="1"/>
    </xf>
    <xf numFmtId="177" fontId="6" fillId="2" borderId="71" xfId="0" applyNumberFormat="1" applyFont="1" applyFill="1" applyBorder="1" applyAlignment="1">
      <alignment vertical="center"/>
    </xf>
    <xf numFmtId="177" fontId="6" fillId="2" borderId="72" xfId="0" applyNumberFormat="1" applyFont="1" applyFill="1" applyBorder="1" applyAlignment="1">
      <alignment vertical="center"/>
    </xf>
    <xf numFmtId="177" fontId="6" fillId="0" borderId="73" xfId="0" applyNumberFormat="1" applyFont="1" applyFill="1" applyBorder="1" applyAlignment="1">
      <alignment vertical="center"/>
    </xf>
    <xf numFmtId="177" fontId="6" fillId="0" borderId="74" xfId="0" applyNumberFormat="1" applyFont="1" applyFill="1" applyBorder="1" applyAlignment="1">
      <alignment vertical="center"/>
    </xf>
    <xf numFmtId="177" fontId="6" fillId="0" borderId="75" xfId="0" applyNumberFormat="1" applyFont="1" applyFill="1" applyBorder="1" applyAlignment="1">
      <alignment vertical="center"/>
    </xf>
    <xf numFmtId="176" fontId="6" fillId="0" borderId="22" xfId="0" applyNumberFormat="1" applyFont="1" applyBorder="1" applyAlignment="1">
      <alignment vertical="center"/>
    </xf>
    <xf numFmtId="0" fontId="6" fillId="0" borderId="27" xfId="0" applyFont="1" applyBorder="1" applyAlignment="1">
      <alignment vertical="center"/>
    </xf>
    <xf numFmtId="177" fontId="6" fillId="0" borderId="49" xfId="0" applyNumberFormat="1" applyFont="1" applyFill="1" applyBorder="1" applyAlignment="1">
      <alignment vertical="center"/>
    </xf>
    <xf numFmtId="177" fontId="6" fillId="0" borderId="50" xfId="0" applyNumberFormat="1" applyFont="1" applyFill="1" applyBorder="1" applyAlignment="1">
      <alignment vertical="center"/>
    </xf>
    <xf numFmtId="0" fontId="6" fillId="0" borderId="0" xfId="0" applyFont="1" applyBorder="1" applyAlignment="1">
      <alignment vertical="center"/>
    </xf>
    <xf numFmtId="0" fontId="0" fillId="0" borderId="76" xfId="0" applyFill="1" applyBorder="1" applyAlignment="1" applyProtection="1"/>
    <xf numFmtId="0" fontId="0" fillId="0" borderId="76" xfId="0" applyFill="1" applyBorder="1" applyAlignment="1" applyProtection="1">
      <alignment horizontal="center"/>
    </xf>
    <xf numFmtId="0" fontId="0" fillId="0" borderId="41" xfId="0" applyFill="1" applyBorder="1" applyAlignment="1" applyProtection="1">
      <alignment horizontal="center"/>
    </xf>
    <xf numFmtId="0" fontId="5" fillId="0" borderId="17" xfId="0" applyFont="1" applyFill="1" applyBorder="1" applyAlignment="1" applyProtection="1">
      <alignment horizontal="center" vertical="center"/>
    </xf>
    <xf numFmtId="0" fontId="0" fillId="0" borderId="39" xfId="0" applyFill="1" applyBorder="1" applyProtection="1">
      <alignment vertical="center"/>
    </xf>
    <xf numFmtId="0" fontId="0" fillId="0" borderId="8" xfId="0" applyFill="1" applyBorder="1" applyProtection="1">
      <alignment vertical="center"/>
    </xf>
    <xf numFmtId="3" fontId="0" fillId="0" borderId="8" xfId="0" applyNumberFormat="1" applyFill="1" applyBorder="1" applyProtection="1">
      <alignment vertical="center"/>
    </xf>
    <xf numFmtId="3" fontId="0" fillId="0" borderId="9" xfId="0" applyNumberFormat="1" applyFill="1" applyBorder="1" applyProtection="1">
      <alignment vertical="center"/>
    </xf>
    <xf numFmtId="0" fontId="0" fillId="0" borderId="27" xfId="0" applyFill="1" applyBorder="1" applyProtection="1">
      <alignment vertical="center"/>
    </xf>
    <xf numFmtId="0" fontId="0" fillId="0" borderId="47" xfId="0" applyFill="1" applyBorder="1" applyProtection="1">
      <alignment vertical="center"/>
    </xf>
    <xf numFmtId="3" fontId="0" fillId="0" borderId="47" xfId="0" applyNumberFormat="1" applyFill="1" applyBorder="1" applyProtection="1">
      <alignment vertical="center"/>
    </xf>
    <xf numFmtId="3" fontId="0" fillId="0" borderId="48" xfId="0" applyNumberFormat="1" applyFill="1" applyBorder="1" applyProtection="1">
      <alignment vertical="center"/>
    </xf>
    <xf numFmtId="0" fontId="0" fillId="0" borderId="37" xfId="0" applyFill="1" applyBorder="1" applyProtection="1">
      <alignment vertical="center"/>
    </xf>
    <xf numFmtId="0" fontId="0" fillId="0" borderId="34" xfId="0" applyFill="1" applyBorder="1" applyProtection="1">
      <alignment vertical="center"/>
    </xf>
    <xf numFmtId="3" fontId="0" fillId="0" borderId="19" xfId="0" applyNumberFormat="1" applyFill="1" applyBorder="1" applyProtection="1">
      <alignment vertical="center"/>
    </xf>
    <xf numFmtId="3" fontId="0" fillId="0" borderId="20" xfId="0" applyNumberFormat="1" applyFill="1" applyBorder="1" applyProtection="1">
      <alignment vertical="center"/>
    </xf>
    <xf numFmtId="3" fontId="0" fillId="0" borderId="51" xfId="0" applyNumberFormat="1" applyFill="1" applyBorder="1" applyProtection="1">
      <alignment vertical="center"/>
    </xf>
    <xf numFmtId="3" fontId="0" fillId="0" borderId="77" xfId="0" applyNumberFormat="1" applyFill="1" applyBorder="1" applyProtection="1">
      <alignment vertical="center"/>
    </xf>
    <xf numFmtId="176" fontId="6" fillId="0" borderId="0" xfId="0" applyNumberFormat="1" applyFont="1" applyFill="1" applyBorder="1" applyAlignment="1">
      <alignment vertical="center"/>
    </xf>
    <xf numFmtId="0" fontId="18" fillId="0" borderId="0" xfId="0" applyFont="1">
      <alignment vertical="center"/>
    </xf>
    <xf numFmtId="178" fontId="18" fillId="0" borderId="0" xfId="0" applyNumberFormat="1" applyFont="1">
      <alignment vertical="center"/>
    </xf>
    <xf numFmtId="0" fontId="20" fillId="0" borderId="0" xfId="0" applyFont="1">
      <alignment vertical="center"/>
    </xf>
    <xf numFmtId="0" fontId="27" fillId="0" borderId="0" xfId="0" applyFont="1" applyFill="1" applyAlignment="1">
      <alignment vertical="center"/>
    </xf>
    <xf numFmtId="49" fontId="23" fillId="9" borderId="0" xfId="0" applyNumberFormat="1" applyFont="1" applyFill="1" applyBorder="1" applyAlignment="1">
      <alignment horizontal="center" vertical="center"/>
    </xf>
    <xf numFmtId="49" fontId="14" fillId="9" borderId="0" xfId="0" applyNumberFormat="1" applyFont="1" applyFill="1" applyBorder="1" applyAlignment="1">
      <alignment vertical="center"/>
    </xf>
    <xf numFmtId="0" fontId="28" fillId="0" borderId="0" xfId="0" applyFont="1" applyFill="1" applyAlignment="1">
      <alignment vertical="center"/>
    </xf>
    <xf numFmtId="49" fontId="13" fillId="0" borderId="0" xfId="0" applyNumberFormat="1" applyFont="1" applyFill="1" applyBorder="1" applyAlignment="1">
      <alignment horizontal="right" vertical="center"/>
    </xf>
    <xf numFmtId="0" fontId="15" fillId="0" borderId="0" xfId="0" applyFont="1" applyFill="1" applyBorder="1" applyAlignment="1">
      <alignment horizontal="left" vertical="center" wrapText="1"/>
    </xf>
    <xf numFmtId="0" fontId="14" fillId="9"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29" fillId="0" borderId="0" xfId="0" applyFont="1" applyFill="1" applyAlignment="1">
      <alignment horizontal="left" vertical="center"/>
    </xf>
    <xf numFmtId="0" fontId="27" fillId="0" borderId="60" xfId="0" applyFont="1" applyFill="1" applyBorder="1" applyAlignment="1">
      <alignment vertical="center"/>
    </xf>
    <xf numFmtId="49" fontId="30" fillId="9" borderId="0" xfId="0" applyNumberFormat="1" applyFont="1" applyFill="1" applyBorder="1" applyAlignment="1">
      <alignment horizontal="center" vertical="center"/>
    </xf>
    <xf numFmtId="49" fontId="29" fillId="0" borderId="0" xfId="0" applyNumberFormat="1" applyFont="1" applyFill="1" applyBorder="1" applyAlignment="1">
      <alignment horizontal="right"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xf>
    <xf numFmtId="0" fontId="14" fillId="9" borderId="0" xfId="0" applyFont="1" applyFill="1" applyBorder="1" applyAlignment="1">
      <alignment horizontal="left" vertical="center" wrapText="1"/>
    </xf>
    <xf numFmtId="0" fontId="30" fillId="0" borderId="0" xfId="0" applyFont="1" applyFill="1" applyAlignment="1">
      <alignment vertical="center"/>
    </xf>
    <xf numFmtId="0" fontId="30" fillId="10" borderId="0" xfId="0" applyFont="1" applyFill="1" applyAlignment="1">
      <alignment vertical="center"/>
    </xf>
    <xf numFmtId="0" fontId="30" fillId="10" borderId="60" xfId="0" applyFont="1" applyFill="1" applyBorder="1" applyAlignment="1">
      <alignment vertical="center"/>
    </xf>
    <xf numFmtId="0" fontId="30" fillId="0" borderId="0" xfId="0" applyFont="1" applyFill="1" applyAlignment="1">
      <alignment horizontal="left" vertical="center"/>
    </xf>
    <xf numFmtId="0" fontId="14" fillId="9" borderId="0" xfId="0" applyFont="1" applyFill="1" applyBorder="1" applyAlignment="1">
      <alignment vertical="center" wrapText="1"/>
    </xf>
    <xf numFmtId="0" fontId="0" fillId="0" borderId="0" xfId="0" applyFill="1" applyAlignment="1">
      <alignment vertical="center"/>
    </xf>
    <xf numFmtId="49" fontId="2" fillId="0" borderId="0" xfId="0" applyNumberFormat="1" applyFont="1" applyFill="1" applyBorder="1" applyAlignment="1">
      <alignment vertical="center"/>
    </xf>
    <xf numFmtId="0" fontId="6" fillId="0" borderId="0" xfId="0" applyFont="1" applyFill="1" applyBorder="1" applyAlignment="1">
      <alignment vertical="center" wrapText="1"/>
    </xf>
    <xf numFmtId="0" fontId="19" fillId="0" borderId="0" xfId="0" applyFont="1">
      <alignment vertical="center"/>
    </xf>
    <xf numFmtId="0" fontId="19" fillId="0" borderId="0" xfId="0" quotePrefix="1" applyFont="1" applyAlignment="1">
      <alignment vertical="top"/>
    </xf>
    <xf numFmtId="0" fontId="19" fillId="0" borderId="0" xfId="0" quotePrefix="1" applyFont="1">
      <alignment vertical="center"/>
    </xf>
    <xf numFmtId="0" fontId="19" fillId="0" borderId="0" xfId="0" applyFont="1" applyAlignment="1">
      <alignment horizontal="right" vertical="center"/>
    </xf>
    <xf numFmtId="0" fontId="19" fillId="2" borderId="35" xfId="0" applyFont="1" applyFill="1" applyBorder="1">
      <alignment vertical="center"/>
    </xf>
    <xf numFmtId="0" fontId="19" fillId="0" borderId="0" xfId="0" applyFont="1" applyFill="1" applyBorder="1">
      <alignment vertical="center"/>
    </xf>
    <xf numFmtId="0" fontId="19" fillId="0" borderId="0" xfId="0" applyFont="1" applyAlignment="1">
      <alignment horizontal="right" vertical="top"/>
    </xf>
    <xf numFmtId="176" fontId="0" fillId="0" borderId="8" xfId="0" applyNumberFormat="1" applyFill="1" applyBorder="1">
      <alignment vertical="center"/>
    </xf>
    <xf numFmtId="176" fontId="0" fillId="0" borderId="15" xfId="0" applyNumberFormat="1" applyFill="1" applyBorder="1">
      <alignment vertical="center"/>
    </xf>
    <xf numFmtId="176" fontId="6" fillId="0" borderId="0" xfId="0" applyNumberFormat="1" applyFont="1" applyFill="1" applyBorder="1" applyAlignment="1">
      <alignment horizontal="center" vertical="center"/>
    </xf>
    <xf numFmtId="178" fontId="6" fillId="11" borderId="3" xfId="0" applyNumberFormat="1" applyFont="1" applyFill="1" applyBorder="1" applyAlignment="1">
      <alignment vertical="center"/>
    </xf>
    <xf numFmtId="178" fontId="6" fillId="11" borderId="4" xfId="0" applyNumberFormat="1" applyFont="1" applyFill="1" applyBorder="1" applyAlignment="1">
      <alignment vertical="center"/>
    </xf>
    <xf numFmtId="0" fontId="0" fillId="0" borderId="0" xfId="0" applyBorder="1" applyAlignment="1">
      <alignment vertical="center"/>
    </xf>
    <xf numFmtId="0" fontId="21" fillId="0" borderId="0" xfId="0" applyFont="1" applyBorder="1" applyAlignment="1">
      <alignment horizontal="left" vertical="center"/>
    </xf>
    <xf numFmtId="0" fontId="7" fillId="0" borderId="0" xfId="0" applyFont="1">
      <alignment vertical="center"/>
    </xf>
    <xf numFmtId="0" fontId="6" fillId="0" borderId="99" xfId="0" applyFont="1" applyBorder="1" applyAlignment="1">
      <alignment horizontal="left" vertical="center" shrinkToFit="1"/>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51" xfId="0" applyFont="1" applyBorder="1" applyAlignment="1">
      <alignment horizontal="center" vertical="center"/>
    </xf>
    <xf numFmtId="0" fontId="6" fillId="0" borderId="93" xfId="0" applyFont="1" applyBorder="1" applyAlignment="1">
      <alignment horizontal="center" vertical="center"/>
    </xf>
    <xf numFmtId="0" fontId="21" fillId="0" borderId="99" xfId="0" applyFont="1" applyBorder="1" applyAlignment="1">
      <alignment horizontal="left" vertical="center" shrinkToFit="1"/>
    </xf>
    <xf numFmtId="0" fontId="6" fillId="0" borderId="91" xfId="0" applyFont="1" applyBorder="1" applyAlignment="1">
      <alignment horizontal="left" vertical="center" shrinkToFit="1"/>
    </xf>
    <xf numFmtId="0" fontId="6" fillId="0" borderId="99" xfId="0" applyNumberFormat="1" applyFont="1" applyBorder="1" applyAlignment="1">
      <alignment horizontal="left" vertical="center" shrinkToFit="1"/>
    </xf>
    <xf numFmtId="0" fontId="6" fillId="0" borderId="91" xfId="0" applyFont="1" applyBorder="1" applyAlignment="1">
      <alignment vertical="center" shrinkToFit="1"/>
    </xf>
    <xf numFmtId="0" fontId="6" fillId="0" borderId="0" xfId="0" applyFont="1" applyBorder="1" applyAlignment="1">
      <alignment horizontal="center" vertical="center"/>
    </xf>
    <xf numFmtId="0" fontId="6" fillId="0" borderId="97" xfId="0" applyFont="1" applyBorder="1" applyAlignment="1">
      <alignment horizontal="center" vertical="center"/>
    </xf>
    <xf numFmtId="0" fontId="6" fillId="0" borderId="55" xfId="0" applyFont="1" applyBorder="1" applyAlignment="1">
      <alignment horizontal="left" vertical="center" shrinkToFit="1"/>
    </xf>
    <xf numFmtId="0" fontId="6" fillId="0" borderId="93" xfId="0" applyFont="1" applyBorder="1" applyAlignment="1">
      <alignment horizontal="left" vertical="center" shrinkToFit="1"/>
    </xf>
    <xf numFmtId="0" fontId="6" fillId="0" borderId="82" xfId="0" applyFont="1" applyBorder="1" applyAlignment="1">
      <alignment horizontal="center" vertical="center" shrinkToFit="1"/>
    </xf>
    <xf numFmtId="0" fontId="6" fillId="0" borderId="54" xfId="0" applyFont="1" applyBorder="1" applyAlignment="1">
      <alignment horizontal="left" vertical="center" shrinkToFit="1"/>
    </xf>
    <xf numFmtId="0" fontId="6" fillId="0" borderId="51"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97" xfId="0" applyFont="1" applyBorder="1" applyAlignment="1">
      <alignment horizontal="left" vertical="center" shrinkToFit="1"/>
    </xf>
    <xf numFmtId="0" fontId="21" fillId="0" borderId="55" xfId="0" applyFont="1" applyBorder="1" applyAlignment="1">
      <alignment horizontal="left" vertical="center" shrinkToFit="1"/>
    </xf>
    <xf numFmtId="0" fontId="6" fillId="0" borderId="93" xfId="0" applyFont="1" applyBorder="1" applyAlignment="1">
      <alignment horizontal="center" vertical="center" shrinkToFit="1"/>
    </xf>
    <xf numFmtId="0" fontId="6" fillId="0" borderId="64" xfId="0" applyFont="1" applyFill="1" applyBorder="1" applyAlignment="1">
      <alignment horizontal="center" vertical="center" wrapText="1"/>
    </xf>
    <xf numFmtId="3" fontId="0" fillId="3" borderId="64" xfId="0" applyNumberFormat="1" applyFill="1" applyBorder="1">
      <alignment vertical="center"/>
    </xf>
    <xf numFmtId="3" fontId="0" fillId="0" borderId="65" xfId="0" applyNumberFormat="1" applyFill="1" applyBorder="1" applyProtection="1">
      <alignment vertical="center"/>
    </xf>
    <xf numFmtId="3" fontId="0" fillId="0" borderId="79" xfId="0" applyNumberFormat="1" applyFill="1" applyBorder="1" applyProtection="1">
      <alignment vertical="center"/>
    </xf>
    <xf numFmtId="3" fontId="0" fillId="0" borderId="65" xfId="0" applyNumberFormat="1" applyFill="1" applyBorder="1">
      <alignment vertical="center"/>
    </xf>
    <xf numFmtId="3" fontId="0" fillId="0" borderId="78" xfId="0" applyNumberFormat="1" applyFill="1" applyBorder="1">
      <alignment vertical="center"/>
    </xf>
    <xf numFmtId="3" fontId="0" fillId="0" borderId="47" xfId="0" applyNumberFormat="1" applyFill="1" applyBorder="1">
      <alignment vertical="center"/>
    </xf>
    <xf numFmtId="0" fontId="6" fillId="0" borderId="3"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0" fillId="0" borderId="100" xfId="0" applyFill="1" applyBorder="1" applyAlignment="1" applyProtection="1">
      <alignment horizontal="center"/>
    </xf>
    <xf numFmtId="0" fontId="19" fillId="0" borderId="0" xfId="0" applyFont="1" applyAlignment="1">
      <alignment horizontal="left" vertical="center"/>
    </xf>
    <xf numFmtId="0" fontId="19" fillId="0" borderId="0" xfId="0" applyFont="1" applyAlignment="1">
      <alignment vertical="top" wrapText="1"/>
    </xf>
    <xf numFmtId="0" fontId="6" fillId="0" borderId="39" xfId="0" applyFont="1" applyBorder="1" applyAlignment="1">
      <alignment horizontal="center" vertical="center"/>
    </xf>
    <xf numFmtId="0" fontId="6" fillId="0" borderId="7" xfId="0" applyFont="1" applyBorder="1" applyAlignment="1">
      <alignment horizontal="center" vertical="center"/>
    </xf>
    <xf numFmtId="0" fontId="6" fillId="0" borderId="65" xfId="0" applyFont="1" applyBorder="1" applyAlignment="1">
      <alignment horizontal="center" vertical="center"/>
    </xf>
    <xf numFmtId="0" fontId="6" fillId="0" borderId="54" xfId="0" applyFont="1" applyBorder="1" applyAlignment="1">
      <alignment horizontal="center" vertical="center"/>
    </xf>
    <xf numFmtId="0" fontId="6" fillId="0" borderId="77" xfId="0" applyFont="1" applyBorder="1" applyAlignment="1">
      <alignment horizontal="center" vertical="center"/>
    </xf>
    <xf numFmtId="0" fontId="6" fillId="0" borderId="27"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27" xfId="0" applyFont="1" applyBorder="1" applyAlignment="1">
      <alignment horizontal="center" vertical="center"/>
    </xf>
    <xf numFmtId="0" fontId="6" fillId="0" borderId="5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0" xfId="0" applyFont="1" applyBorder="1" applyAlignment="1">
      <alignment horizontal="left" vertical="center" shrinkToFit="1"/>
    </xf>
    <xf numFmtId="0" fontId="6" fillId="0" borderId="91" xfId="0" applyFont="1" applyBorder="1" applyAlignment="1">
      <alignment horizontal="left" vertical="center" shrinkToFit="1"/>
    </xf>
    <xf numFmtId="0" fontId="6" fillId="0" borderId="92" xfId="0" applyFont="1" applyBorder="1" applyAlignment="1">
      <alignment horizontal="left" vertical="center" shrinkToFit="1"/>
    </xf>
    <xf numFmtId="0" fontId="6" fillId="0" borderId="2"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39"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98" xfId="0" applyFont="1" applyBorder="1" applyAlignment="1">
      <alignment horizontal="left" vertical="center" shrinkToFit="1"/>
    </xf>
    <xf numFmtId="0" fontId="6" fillId="0" borderId="59"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60" xfId="0" applyFont="1" applyBorder="1" applyAlignment="1">
      <alignment horizontal="left" vertical="center" shrinkToFit="1"/>
    </xf>
    <xf numFmtId="0" fontId="6" fillId="0" borderId="36" xfId="0" applyFont="1" applyBorder="1" applyAlignment="1">
      <alignment horizontal="center" vertical="center" textRotation="255" shrinkToFit="1"/>
    </xf>
    <xf numFmtId="0" fontId="6" fillId="0" borderId="53" xfId="0" applyFont="1" applyBorder="1" applyAlignment="1">
      <alignment horizontal="center" vertical="center" textRotation="255" shrinkToFit="1"/>
    </xf>
    <xf numFmtId="0" fontId="21" fillId="0" borderId="56" xfId="0" applyFont="1" applyBorder="1" applyAlignment="1">
      <alignment horizontal="left" vertical="center" shrinkToFit="1"/>
    </xf>
    <xf numFmtId="0" fontId="21" fillId="0" borderId="59" xfId="0" applyFont="1" applyBorder="1" applyAlignment="1">
      <alignment horizontal="left" vertical="center" shrinkToFit="1"/>
    </xf>
    <xf numFmtId="0" fontId="6" fillId="0" borderId="90" xfId="0" applyFont="1" applyBorder="1" applyAlignment="1">
      <alignment vertical="center" shrinkToFit="1"/>
    </xf>
    <xf numFmtId="0" fontId="6" fillId="0" borderId="91" xfId="0" applyFont="1" applyBorder="1" applyAlignment="1">
      <alignment vertical="center" shrinkToFit="1"/>
    </xf>
    <xf numFmtId="0" fontId="6" fillId="0" borderId="92" xfId="0" applyFont="1" applyBorder="1" applyAlignment="1">
      <alignment vertical="center" shrinkToFit="1"/>
    </xf>
    <xf numFmtId="0" fontId="6" fillId="0" borderId="94" xfId="0" applyFont="1" applyBorder="1" applyAlignment="1">
      <alignment horizontal="center" vertical="center" shrinkToFit="1"/>
    </xf>
    <xf numFmtId="0" fontId="6" fillId="0" borderId="95" xfId="0" applyFont="1" applyBorder="1" applyAlignment="1">
      <alignment horizontal="center" vertical="center" shrinkToFit="1"/>
    </xf>
    <xf numFmtId="0" fontId="6" fillId="0" borderId="96" xfId="0" applyFont="1" applyBorder="1" applyAlignment="1">
      <alignment horizontal="center" vertical="center" shrinkToFit="1"/>
    </xf>
    <xf numFmtId="0" fontId="6" fillId="0" borderId="43" xfId="0" applyFont="1" applyBorder="1" applyAlignment="1">
      <alignment horizontal="center" vertical="center"/>
    </xf>
    <xf numFmtId="0" fontId="6" fillId="0" borderId="0" xfId="0" applyFont="1" applyBorder="1" applyAlignment="1">
      <alignment horizontal="center" vertical="center"/>
    </xf>
    <xf numFmtId="0" fontId="6" fillId="0" borderId="97" xfId="0" applyFont="1" applyBorder="1" applyAlignment="1">
      <alignment horizontal="center" vertical="center"/>
    </xf>
    <xf numFmtId="0" fontId="21" fillId="0" borderId="38" xfId="0" applyFont="1" applyBorder="1" applyAlignment="1">
      <alignment horizontal="center" vertical="center"/>
    </xf>
    <xf numFmtId="0" fontId="21" fillId="0" borderId="3" xfId="0" applyFont="1" applyBorder="1" applyAlignment="1">
      <alignment horizontal="center" vertical="center"/>
    </xf>
    <xf numFmtId="0" fontId="6" fillId="0" borderId="1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9" xfId="0" applyFont="1" applyBorder="1" applyAlignment="1">
      <alignment horizontal="center" vertical="center" wrapText="1"/>
    </xf>
    <xf numFmtId="0" fontId="6" fillId="0" borderId="58" xfId="0" applyFont="1" applyBorder="1" applyAlignment="1">
      <alignment horizontal="center" vertical="center" wrapText="1"/>
    </xf>
    <xf numFmtId="0" fontId="21" fillId="0" borderId="80" xfId="0" applyFont="1" applyBorder="1" applyAlignment="1">
      <alignment horizontal="left" vertical="center" shrinkToFit="1"/>
    </xf>
    <xf numFmtId="0" fontId="21" fillId="0" borderId="60" xfId="0" applyFont="1" applyBorder="1" applyAlignment="1">
      <alignment horizontal="left" vertical="center" shrinkToFit="1"/>
    </xf>
    <xf numFmtId="0" fontId="6" fillId="0" borderId="98" xfId="0" applyNumberFormat="1" applyFont="1" applyBorder="1" applyAlignment="1">
      <alignment horizontal="left" vertical="center" shrinkToFit="1"/>
    </xf>
    <xf numFmtId="0" fontId="6" fillId="0" borderId="59" xfId="0" applyNumberFormat="1" applyFont="1" applyBorder="1" applyAlignment="1">
      <alignment horizontal="left" vertical="center" shrinkToFit="1"/>
    </xf>
    <xf numFmtId="0" fontId="0" fillId="0" borderId="29" xfId="0" applyFill="1" applyBorder="1" applyAlignment="1">
      <alignment horizontal="center" vertical="center"/>
    </xf>
    <xf numFmtId="0" fontId="0" fillId="0" borderId="53" xfId="0" applyFill="1" applyBorder="1" applyAlignment="1">
      <alignment horizontal="center" vertical="center"/>
    </xf>
    <xf numFmtId="0" fontId="0" fillId="0" borderId="46" xfId="0" applyFill="1" applyBorder="1" applyAlignment="1">
      <alignment horizontal="center" vertic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top"/>
    </xf>
    <xf numFmtId="0" fontId="0" fillId="0" borderId="2"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2" borderId="2" xfId="0" applyFill="1" applyBorder="1" applyAlignment="1">
      <alignment horizontal="center" vertical="center"/>
    </xf>
    <xf numFmtId="0" fontId="0" fillId="2" borderId="81" xfId="0" applyFill="1" applyBorder="1" applyAlignment="1">
      <alignment horizontal="center" vertical="center"/>
    </xf>
    <xf numFmtId="0" fontId="26" fillId="8" borderId="2" xfId="0" applyFont="1" applyFill="1" applyBorder="1" applyAlignment="1">
      <alignment horizontal="center" vertical="center"/>
    </xf>
    <xf numFmtId="0" fontId="26" fillId="8" borderId="81" xfId="0" applyFont="1" applyFill="1" applyBorder="1" applyAlignment="1">
      <alignment horizontal="center" vertical="center"/>
    </xf>
    <xf numFmtId="0" fontId="26" fillId="8" borderId="82" xfId="0" applyFont="1" applyFill="1" applyBorder="1" applyAlignment="1">
      <alignment horizontal="center" vertical="center"/>
    </xf>
    <xf numFmtId="0" fontId="6" fillId="2" borderId="51" xfId="0" applyFont="1" applyFill="1" applyBorder="1" applyAlignment="1" applyProtection="1">
      <alignment horizontal="center" vertical="center"/>
      <protection locked="0"/>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0" fillId="0" borderId="0" xfId="0" applyAlignment="1">
      <alignment horizontal="center" vertical="top"/>
    </xf>
    <xf numFmtId="58" fontId="6" fillId="2" borderId="81" xfId="0" applyNumberFormat="1" applyFont="1" applyFill="1" applyBorder="1" applyAlignment="1">
      <alignment horizontal="distributed" vertical="center"/>
    </xf>
    <xf numFmtId="0" fontId="6" fillId="0" borderId="81" xfId="0" applyFont="1" applyBorder="1">
      <alignment vertical="center"/>
    </xf>
    <xf numFmtId="0" fontId="10" fillId="2" borderId="51" xfId="0" applyFont="1" applyFill="1" applyBorder="1" applyAlignment="1" applyProtection="1">
      <alignment horizontal="distributed"/>
      <protection locked="0"/>
    </xf>
    <xf numFmtId="0" fontId="0" fillId="0" borderId="39" xfId="0" applyFill="1" applyBorder="1" applyAlignment="1">
      <alignment horizontal="center" vertical="center"/>
    </xf>
    <xf numFmtId="0" fontId="0" fillId="0" borderId="77" xfId="0" applyFill="1" applyBorder="1" applyAlignment="1">
      <alignment horizontal="center" vertical="center"/>
    </xf>
    <xf numFmtId="0" fontId="0" fillId="0" borderId="54" xfId="0" applyFill="1" applyBorder="1" applyAlignment="1">
      <alignment horizontal="center" vertical="center"/>
    </xf>
    <xf numFmtId="0" fontId="4" fillId="2" borderId="41" xfId="0"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0" fillId="0" borderId="39" xfId="0" applyFill="1" applyBorder="1" applyAlignment="1">
      <alignment horizontal="center"/>
    </xf>
    <xf numFmtId="0" fontId="0" fillId="0" borderId="54" xfId="0" applyFill="1" applyBorder="1" applyAlignment="1">
      <alignment horizontal="center"/>
    </xf>
    <xf numFmtId="0" fontId="0" fillId="2" borderId="41" xfId="0" applyFill="1" applyBorder="1" applyAlignment="1" applyProtection="1">
      <alignment horizontal="right" vertical="center"/>
      <protection locked="0"/>
    </xf>
    <xf numFmtId="0" fontId="0" fillId="2" borderId="86" xfId="0" applyFill="1" applyBorder="1" applyAlignment="1" applyProtection="1">
      <alignment horizontal="right" vertical="center"/>
      <protection locked="0"/>
    </xf>
    <xf numFmtId="0" fontId="25"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left" vertical="center" wrapText="1"/>
    </xf>
    <xf numFmtId="49" fontId="20" fillId="0" borderId="0" xfId="0" applyNumberFormat="1" applyFont="1" applyFill="1" applyBorder="1" applyAlignment="1">
      <alignment horizontal="center" vertical="center"/>
    </xf>
    <xf numFmtId="0" fontId="4" fillId="0" borderId="41"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86" xfId="0" applyFont="1" applyFill="1" applyBorder="1" applyAlignment="1" applyProtection="1">
      <alignment horizontal="center" vertical="center"/>
    </xf>
    <xf numFmtId="0" fontId="0" fillId="0" borderId="41" xfId="0" applyFill="1" applyBorder="1" applyAlignment="1" applyProtection="1">
      <alignment horizontal="right" vertical="center"/>
    </xf>
    <xf numFmtId="0" fontId="0" fillId="0" borderId="86" xfId="0" applyFill="1" applyBorder="1" applyAlignment="1" applyProtection="1">
      <alignment horizontal="right" vertical="center"/>
    </xf>
    <xf numFmtId="0" fontId="4" fillId="0" borderId="27"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14" fillId="0" borderId="80" xfId="0" applyFont="1" applyBorder="1" applyAlignment="1">
      <alignment horizontal="center"/>
    </xf>
    <xf numFmtId="0" fontId="0" fillId="0" borderId="60" xfId="0" applyBorder="1">
      <alignment vertical="center"/>
    </xf>
    <xf numFmtId="0" fontId="0" fillId="0" borderId="101" xfId="0" applyBorder="1">
      <alignment vertical="center"/>
    </xf>
    <xf numFmtId="0" fontId="13" fillId="0" borderId="62" xfId="0" applyNumberFormat="1" applyFont="1" applyFill="1" applyBorder="1" applyAlignment="1">
      <alignment horizontal="center" vertical="center"/>
    </xf>
    <xf numFmtId="0" fontId="13" fillId="0" borderId="59" xfId="0" applyNumberFormat="1" applyFont="1" applyFill="1" applyBorder="1" applyAlignment="1">
      <alignment horizontal="center" vertical="center"/>
    </xf>
    <xf numFmtId="0" fontId="13" fillId="0" borderId="44" xfId="0" applyNumberFormat="1" applyFont="1" applyFill="1" applyBorder="1" applyAlignment="1">
      <alignment horizontal="center" vertical="center"/>
    </xf>
    <xf numFmtId="0" fontId="12" fillId="0" borderId="19" xfId="0" applyFont="1" applyBorder="1" applyAlignment="1">
      <alignment horizontal="center" vertical="center"/>
    </xf>
    <xf numFmtId="0" fontId="12" fillId="0" borderId="35" xfId="0" applyFont="1" applyBorder="1" applyAlignment="1">
      <alignment horizontal="center" vertical="center"/>
    </xf>
    <xf numFmtId="0" fontId="13" fillId="0" borderId="56" xfId="0" applyNumberFormat="1" applyFont="1" applyBorder="1" applyAlignment="1">
      <alignment horizontal="center" vertical="center" shrinkToFit="1"/>
    </xf>
    <xf numFmtId="0" fontId="0" fillId="0" borderId="59" xfId="0" applyBorder="1">
      <alignment vertical="center"/>
    </xf>
    <xf numFmtId="0" fontId="0" fillId="0" borderId="102" xfId="0" applyBorder="1">
      <alignment vertical="center"/>
    </xf>
    <xf numFmtId="0" fontId="14" fillId="0" borderId="57" xfId="0" applyNumberFormat="1" applyFont="1" applyFill="1" applyBorder="1" applyAlignment="1">
      <alignment horizontal="left" vertical="top" wrapText="1" shrinkToFit="1"/>
    </xf>
    <xf numFmtId="0" fontId="14" fillId="0" borderId="35" xfId="0" applyNumberFormat="1" applyFont="1" applyFill="1" applyBorder="1" applyAlignment="1">
      <alignment horizontal="left" vertical="top" wrapText="1" shrinkToFit="1"/>
    </xf>
    <xf numFmtId="0" fontId="13" fillId="0" borderId="56" xfId="0" applyNumberFormat="1" applyFont="1" applyBorder="1" applyAlignment="1">
      <alignment horizontal="center" vertical="center"/>
    </xf>
    <xf numFmtId="0" fontId="13" fillId="0" borderId="44" xfId="0" applyNumberFormat="1" applyFont="1" applyBorder="1" applyAlignment="1">
      <alignment horizontal="center" vertical="center"/>
    </xf>
    <xf numFmtId="0" fontId="19" fillId="0" borderId="56" xfId="0" applyNumberFormat="1" applyFont="1" applyFill="1" applyBorder="1" applyAlignment="1">
      <alignment horizontal="center" vertical="center" wrapText="1" shrinkToFit="1"/>
    </xf>
    <xf numFmtId="0" fontId="19" fillId="0" borderId="44" xfId="0" applyNumberFormat="1" applyFont="1" applyFill="1" applyBorder="1" applyAlignment="1">
      <alignment horizontal="center" vertical="center" wrapText="1" shrinkToFit="1"/>
    </xf>
    <xf numFmtId="0" fontId="15" fillId="0" borderId="79" xfId="0" applyNumberFormat="1" applyFont="1" applyBorder="1" applyAlignment="1">
      <alignment horizontal="center" vertical="center" wrapText="1"/>
    </xf>
    <xf numFmtId="0" fontId="15" fillId="0" borderId="18" xfId="0" applyNumberFormat="1" applyFont="1" applyBorder="1" applyAlignment="1">
      <alignment horizontal="center" vertical="center" wrapText="1"/>
    </xf>
    <xf numFmtId="0" fontId="0" fillId="0" borderId="27" xfId="0" applyFill="1" applyBorder="1" applyAlignment="1" applyProtection="1">
      <alignment horizontal="right" vertical="center"/>
    </xf>
    <xf numFmtId="0" fontId="0" fillId="0" borderId="51" xfId="0" applyFill="1" applyBorder="1" applyAlignment="1" applyProtection="1">
      <alignment horizontal="right" vertical="center"/>
    </xf>
    <xf numFmtId="0" fontId="0" fillId="0" borderId="93" xfId="0" applyFill="1" applyBorder="1" applyAlignment="1" applyProtection="1">
      <alignment horizontal="right" vertical="center"/>
    </xf>
    <xf numFmtId="0" fontId="14" fillId="0" borderId="56" xfId="0" applyNumberFormat="1" applyFont="1" applyFill="1" applyBorder="1" applyAlignment="1">
      <alignment horizontal="center" vertical="top" wrapText="1" shrinkToFit="1"/>
    </xf>
    <xf numFmtId="0" fontId="14" fillId="0" borderId="59" xfId="0" applyNumberFormat="1" applyFont="1" applyFill="1" applyBorder="1" applyAlignment="1">
      <alignment horizontal="center" vertical="top" wrapText="1" shrinkToFit="1"/>
    </xf>
    <xf numFmtId="0" fontId="14" fillId="0" borderId="44" xfId="0" applyNumberFormat="1" applyFont="1" applyFill="1" applyBorder="1" applyAlignment="1">
      <alignment horizontal="center" vertical="top" wrapText="1" shrinkToFit="1"/>
    </xf>
    <xf numFmtId="0" fontId="0" fillId="0" borderId="35" xfId="0" applyBorder="1" applyAlignment="1">
      <alignment horizontal="center" vertical="center" wrapText="1" shrinkToFit="1"/>
    </xf>
    <xf numFmtId="0" fontId="0" fillId="0" borderId="77" xfId="0" applyFill="1" applyBorder="1" applyAlignment="1">
      <alignment horizontal="center"/>
    </xf>
    <xf numFmtId="0" fontId="0" fillId="7" borderId="80" xfId="0" applyFill="1" applyBorder="1" applyAlignment="1">
      <alignment horizontal="center" vertical="center"/>
    </xf>
    <xf numFmtId="0" fontId="0" fillId="7" borderId="10" xfId="0" applyFill="1" applyBorder="1" applyAlignment="1">
      <alignment horizontal="center" vertical="center"/>
    </xf>
    <xf numFmtId="0" fontId="0" fillId="7" borderId="78" xfId="0" applyFill="1" applyBorder="1" applyAlignment="1">
      <alignment horizontal="center" vertical="center"/>
    </xf>
    <xf numFmtId="0" fontId="0" fillId="7" borderId="22" xfId="0" applyFill="1" applyBorder="1" applyAlignment="1">
      <alignment horizontal="center" vertical="center"/>
    </xf>
    <xf numFmtId="0" fontId="0" fillId="7" borderId="79" xfId="0" applyFill="1" applyBorder="1" applyAlignment="1">
      <alignment horizontal="center" vertical="center"/>
    </xf>
    <xf numFmtId="0" fontId="0" fillId="7" borderId="18" xfId="0" applyFill="1" applyBorder="1" applyAlignment="1">
      <alignment horizontal="center" vertical="center"/>
    </xf>
    <xf numFmtId="0" fontId="0" fillId="0" borderId="80" xfId="0" applyBorder="1" applyAlignment="1">
      <alignment horizontal="center" vertical="center"/>
    </xf>
    <xf numFmtId="0" fontId="0" fillId="0" borderId="10" xfId="0" applyBorder="1" applyAlignment="1">
      <alignment horizontal="center" vertical="center"/>
    </xf>
    <xf numFmtId="0" fontId="0" fillId="0" borderId="78" xfId="0" applyBorder="1" applyAlignment="1">
      <alignment horizontal="center" vertical="center"/>
    </xf>
    <xf numFmtId="0" fontId="0" fillId="0" borderId="22" xfId="0" applyBorder="1" applyAlignment="1">
      <alignment horizontal="center" vertical="center"/>
    </xf>
    <xf numFmtId="0" fontId="0" fillId="0" borderId="79" xfId="0" applyBorder="1" applyAlignment="1">
      <alignment horizontal="center" vertical="center"/>
    </xf>
    <xf numFmtId="0" fontId="0" fillId="0" borderId="18" xfId="0" applyBorder="1" applyAlignment="1">
      <alignment horizontal="center" vertical="center"/>
    </xf>
    <xf numFmtId="0" fontId="0" fillId="0" borderId="80" xfId="0" applyBorder="1" applyAlignment="1">
      <alignment horizontal="center" vertical="center" wrapText="1"/>
    </xf>
    <xf numFmtId="0" fontId="0" fillId="0" borderId="60" xfId="0" applyBorder="1" applyAlignment="1">
      <alignment horizontal="center" vertical="center" wrapText="1"/>
    </xf>
    <xf numFmtId="0" fontId="0" fillId="0" borderId="79" xfId="0" applyBorder="1" applyAlignment="1">
      <alignment horizontal="center" vertical="center" wrapText="1"/>
    </xf>
    <xf numFmtId="0" fontId="0" fillId="0" borderId="69" xfId="0" applyBorder="1" applyAlignment="1">
      <alignment horizontal="center" vertical="center" wrapText="1"/>
    </xf>
    <xf numFmtId="0" fontId="0" fillId="0" borderId="35" xfId="0" applyBorder="1" applyAlignment="1">
      <alignment horizontal="center" vertical="center" wrapText="1"/>
    </xf>
    <xf numFmtId="0" fontId="0" fillId="0" borderId="80"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9"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56" xfId="0" applyBorder="1" applyAlignment="1">
      <alignment horizontal="center" vertical="center" shrinkToFit="1"/>
    </xf>
    <xf numFmtId="0" fontId="0" fillId="0" borderId="59" xfId="0" applyBorder="1" applyAlignment="1">
      <alignment horizontal="center" vertical="center" shrinkToFit="1"/>
    </xf>
    <xf numFmtId="0" fontId="0" fillId="0" borderId="44" xfId="0" applyBorder="1" applyAlignment="1">
      <alignment horizontal="center" vertical="center" shrinkToFit="1"/>
    </xf>
    <xf numFmtId="0" fontId="0" fillId="0" borderId="35" xfId="0" applyBorder="1" applyAlignment="1">
      <alignment horizontal="center" vertical="center"/>
    </xf>
    <xf numFmtId="0" fontId="0" fillId="7" borderId="59" xfId="0" applyFill="1" applyBorder="1" applyAlignment="1">
      <alignment horizontal="center" vertical="center"/>
    </xf>
    <xf numFmtId="0" fontId="0" fillId="5" borderId="35" xfId="0" applyFill="1" applyBorder="1" applyAlignment="1">
      <alignment horizontal="center" vertical="center"/>
    </xf>
    <xf numFmtId="0" fontId="0" fillId="6" borderId="35" xfId="0" applyFill="1" applyBorder="1" applyAlignment="1">
      <alignment horizontal="center" vertical="center"/>
    </xf>
    <xf numFmtId="0" fontId="0" fillId="6" borderId="56" xfId="0" applyFill="1"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0" xfId="0" applyBorder="1" applyAlignment="1">
      <alignment horizontal="center" vertical="center"/>
    </xf>
    <xf numFmtId="0" fontId="0" fillId="0" borderId="69" xfId="0" applyBorder="1" applyAlignment="1">
      <alignment horizontal="center" vertical="center"/>
    </xf>
    <xf numFmtId="0" fontId="0" fillId="7" borderId="60" xfId="0" applyFill="1" applyBorder="1" applyAlignment="1">
      <alignment horizontal="center" vertical="center"/>
    </xf>
    <xf numFmtId="0" fontId="0" fillId="7" borderId="0" xfId="0" applyFill="1" applyBorder="1" applyAlignment="1">
      <alignment horizontal="center" vertical="center"/>
    </xf>
    <xf numFmtId="0" fontId="0" fillId="7" borderId="69" xfId="0" applyFill="1" applyBorder="1" applyAlignment="1">
      <alignment horizontal="center" vertical="center"/>
    </xf>
    <xf numFmtId="0" fontId="0" fillId="0" borderId="59" xfId="0" applyBorder="1" applyAlignment="1">
      <alignment horizontal="center" vertical="center"/>
    </xf>
  </cellXfs>
  <cellStyles count="2">
    <cellStyle name="標準" xfId="0" builtinId="0"/>
    <cellStyle name="標準 2" xfId="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8</xdr:col>
      <xdr:colOff>647700</xdr:colOff>
      <xdr:row>21</xdr:row>
      <xdr:rowOff>866775</xdr:rowOff>
    </xdr:from>
    <xdr:to>
      <xdr:col>9</xdr:col>
      <xdr:colOff>676274</xdr:colOff>
      <xdr:row>22</xdr:row>
      <xdr:rowOff>57149</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0" y="5762625"/>
          <a:ext cx="714374" cy="71437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0</xdr:row>
      <xdr:rowOff>53340</xdr:rowOff>
    </xdr:from>
    <xdr:to>
      <xdr:col>14</xdr:col>
      <xdr:colOff>373380</xdr:colOff>
      <xdr:row>2</xdr:row>
      <xdr:rowOff>68580</xdr:rowOff>
    </xdr:to>
    <xdr:sp macro="" textlink="">
      <xdr:nvSpPr>
        <xdr:cNvPr id="2180" name="AutoShape 9">
          <a:extLst>
            <a:ext uri="{FF2B5EF4-FFF2-40B4-BE49-F238E27FC236}">
              <a16:creationId xmlns:a16="http://schemas.microsoft.com/office/drawing/2014/main" id="{00000000-0008-0000-0400-000084080000}"/>
            </a:ext>
          </a:extLst>
        </xdr:cNvPr>
        <xdr:cNvSpPr>
          <a:spLocks noChangeArrowheads="1"/>
        </xdr:cNvSpPr>
      </xdr:nvSpPr>
      <xdr:spPr bwMode="auto">
        <a:xfrm>
          <a:off x="304800" y="53340"/>
          <a:ext cx="5471160" cy="35052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5</xdr:col>
      <xdr:colOff>127635</xdr:colOff>
      <xdr:row>0</xdr:row>
      <xdr:rowOff>114300</xdr:rowOff>
    </xdr:from>
    <xdr:to>
      <xdr:col>14</xdr:col>
      <xdr:colOff>253360</xdr:colOff>
      <xdr:row>1</xdr:row>
      <xdr:rowOff>152400</xdr:rowOff>
    </xdr:to>
    <xdr:sp macro="" textlink="">
      <xdr:nvSpPr>
        <xdr:cNvPr id="2058" name="Text Box 10">
          <a:extLst>
            <a:ext uri="{FF2B5EF4-FFF2-40B4-BE49-F238E27FC236}">
              <a16:creationId xmlns:a16="http://schemas.microsoft.com/office/drawing/2014/main" id="{00000000-0008-0000-0400-00000A080000}"/>
            </a:ext>
          </a:extLst>
        </xdr:cNvPr>
        <xdr:cNvSpPr txBox="1">
          <a:spLocks noChangeArrowheads="1"/>
        </xdr:cNvSpPr>
      </xdr:nvSpPr>
      <xdr:spPr bwMode="auto">
        <a:xfrm>
          <a:off x="400050" y="114300"/>
          <a:ext cx="5867400" cy="209550"/>
        </a:xfrm>
        <a:prstGeom prst="rect">
          <a:avLst/>
        </a:prstGeom>
        <a:solidFill>
          <a:srgbClr val="FFFFFF"/>
        </a:solidFill>
        <a:ln w="9525">
          <a:noFill/>
          <a:miter lim="800000"/>
          <a:headEnd/>
          <a:tailEnd/>
        </a:ln>
      </xdr:spPr>
      <xdr:txBody>
        <a:bodyPr vertOverflow="clip" wrap="square" lIns="45720" tIns="18288" rIns="45720" bIns="0" anchor="t" upright="1"/>
        <a:lstStyle/>
        <a:p>
          <a:pPr algn="ctr" rtl="0">
            <a:defRPr sz="1000"/>
          </a:pPr>
          <a:r>
            <a:rPr lang="ja-JP" altLang="en-US" sz="1200" b="1" i="0" u="none" strike="noStrike" baseline="0">
              <a:solidFill>
                <a:srgbClr val="FF00FF"/>
              </a:solidFill>
              <a:latin typeface="HG丸ｺﾞｼｯｸM-PRO"/>
              <a:ea typeface="HG丸ｺﾞｼｯｸM-PRO"/>
            </a:rPr>
            <a:t>このシートは、入力シートから自動的にデータが入ります。確認ください。</a:t>
          </a:r>
        </a:p>
      </xdr:txBody>
    </xdr:sp>
    <xdr:clientData/>
  </xdr:twoCellAnchor>
  <xdr:twoCellAnchor>
    <xdr:from>
      <xdr:col>1</xdr:col>
      <xdr:colOff>76200</xdr:colOff>
      <xdr:row>0</xdr:row>
      <xdr:rowOff>121920</xdr:rowOff>
    </xdr:from>
    <xdr:to>
      <xdr:col>4</xdr:col>
      <xdr:colOff>259080</xdr:colOff>
      <xdr:row>1</xdr:row>
      <xdr:rowOff>99060</xdr:rowOff>
    </xdr:to>
    <xdr:sp macro="" textlink="">
      <xdr:nvSpPr>
        <xdr:cNvPr id="2182" name="AutoShape 11">
          <a:extLst>
            <a:ext uri="{FF2B5EF4-FFF2-40B4-BE49-F238E27FC236}">
              <a16:creationId xmlns:a16="http://schemas.microsoft.com/office/drawing/2014/main" id="{00000000-0008-0000-0400-000086080000}"/>
            </a:ext>
          </a:extLst>
        </xdr:cNvPr>
        <xdr:cNvSpPr>
          <a:spLocks/>
        </xdr:cNvSpPr>
      </xdr:nvSpPr>
      <xdr:spPr bwMode="auto">
        <a:xfrm rot="-5400000">
          <a:off x="156210" y="194310"/>
          <a:ext cx="144780" cy="0"/>
        </a:xfrm>
        <a:prstGeom prst="leftBrace">
          <a:avLst>
            <a:gd name="adj1" fmla="val -2147483648"/>
            <a:gd name="adj2" fmla="val 49995"/>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121920</xdr:colOff>
      <xdr:row>0</xdr:row>
      <xdr:rowOff>91440</xdr:rowOff>
    </xdr:from>
    <xdr:to>
      <xdr:col>24</xdr:col>
      <xdr:colOff>0</xdr:colOff>
      <xdr:row>2</xdr:row>
      <xdr:rowOff>99060</xdr:rowOff>
    </xdr:to>
    <xdr:sp macro="" textlink="">
      <xdr:nvSpPr>
        <xdr:cNvPr id="3197" name="AutoShape 2">
          <a:extLst>
            <a:ext uri="{FF2B5EF4-FFF2-40B4-BE49-F238E27FC236}">
              <a16:creationId xmlns:a16="http://schemas.microsoft.com/office/drawing/2014/main" id="{00000000-0008-0000-0500-00007D0C0000}"/>
            </a:ext>
          </a:extLst>
        </xdr:cNvPr>
        <xdr:cNvSpPr>
          <a:spLocks noChangeArrowheads="1"/>
        </xdr:cNvSpPr>
      </xdr:nvSpPr>
      <xdr:spPr bwMode="auto">
        <a:xfrm>
          <a:off x="1310640" y="91440"/>
          <a:ext cx="5303520" cy="34290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8</xdr:col>
      <xdr:colOff>146685</xdr:colOff>
      <xdr:row>0</xdr:row>
      <xdr:rowOff>152400</xdr:rowOff>
    </xdr:from>
    <xdr:to>
      <xdr:col>23</xdr:col>
      <xdr:colOff>312426</xdr:colOff>
      <xdr:row>2</xdr:row>
      <xdr:rowOff>11475</xdr:rowOff>
    </xdr:to>
    <xdr:sp macro="" textlink="">
      <xdr:nvSpPr>
        <xdr:cNvPr id="3075" name="Text Box 3">
          <a:extLst>
            <a:ext uri="{FF2B5EF4-FFF2-40B4-BE49-F238E27FC236}">
              <a16:creationId xmlns:a16="http://schemas.microsoft.com/office/drawing/2014/main" id="{00000000-0008-0000-0500-0000030C0000}"/>
            </a:ext>
          </a:extLst>
        </xdr:cNvPr>
        <xdr:cNvSpPr txBox="1">
          <a:spLocks noChangeArrowheads="1"/>
        </xdr:cNvSpPr>
      </xdr:nvSpPr>
      <xdr:spPr bwMode="auto">
        <a:xfrm>
          <a:off x="1495425" y="152400"/>
          <a:ext cx="5829300" cy="209550"/>
        </a:xfrm>
        <a:prstGeom prst="rect">
          <a:avLst/>
        </a:prstGeom>
        <a:solidFill>
          <a:srgbClr val="FFFFFF"/>
        </a:solidFill>
        <a:ln w="9525">
          <a:noFill/>
          <a:miter lim="800000"/>
          <a:headEnd/>
          <a:tailEnd/>
        </a:ln>
      </xdr:spPr>
      <xdr:txBody>
        <a:bodyPr vertOverflow="clip" wrap="square" lIns="45720" tIns="18288" rIns="45720" bIns="0" anchor="t" upright="1"/>
        <a:lstStyle/>
        <a:p>
          <a:pPr algn="ctr" rtl="0">
            <a:defRPr sz="1000"/>
          </a:pPr>
          <a:r>
            <a:rPr lang="ja-JP" altLang="en-US" sz="1200" b="1" i="0" u="none" strike="noStrike" baseline="0">
              <a:solidFill>
                <a:srgbClr val="FF00FF"/>
              </a:solidFill>
              <a:latin typeface="HG丸ｺﾞｼｯｸM-PRO"/>
              <a:ea typeface="HG丸ｺﾞｼｯｸM-PRO"/>
            </a:rPr>
            <a:t>このシートは、入力シートから自動的にデータが入ります。確認ください。</a:t>
          </a:r>
        </a:p>
      </xdr:txBody>
    </xdr:sp>
    <xdr:clientData/>
  </xdr:twoCellAnchor>
  <xdr:twoCellAnchor>
    <xdr:from>
      <xdr:col>1</xdr:col>
      <xdr:colOff>114300</xdr:colOff>
      <xdr:row>0</xdr:row>
      <xdr:rowOff>137160</xdr:rowOff>
    </xdr:from>
    <xdr:to>
      <xdr:col>5</xdr:col>
      <xdr:colOff>182880</xdr:colOff>
      <xdr:row>1</xdr:row>
      <xdr:rowOff>129540</xdr:rowOff>
    </xdr:to>
    <xdr:sp macro="" textlink="">
      <xdr:nvSpPr>
        <xdr:cNvPr id="3199" name="AutoShape 4">
          <a:extLst>
            <a:ext uri="{FF2B5EF4-FFF2-40B4-BE49-F238E27FC236}">
              <a16:creationId xmlns:a16="http://schemas.microsoft.com/office/drawing/2014/main" id="{00000000-0008-0000-0500-00007F0C0000}"/>
            </a:ext>
          </a:extLst>
        </xdr:cNvPr>
        <xdr:cNvSpPr>
          <a:spLocks/>
        </xdr:cNvSpPr>
      </xdr:nvSpPr>
      <xdr:spPr bwMode="auto">
        <a:xfrm rot="-5400000">
          <a:off x="87630" y="217170"/>
          <a:ext cx="160020" cy="0"/>
        </a:xfrm>
        <a:prstGeom prst="lef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365760</xdr:colOff>
      <xdr:row>0</xdr:row>
      <xdr:rowOff>91440</xdr:rowOff>
    </xdr:from>
    <xdr:to>
      <xdr:col>29</xdr:col>
      <xdr:colOff>190500</xdr:colOff>
      <xdr:row>2</xdr:row>
      <xdr:rowOff>99060</xdr:rowOff>
    </xdr:to>
    <xdr:sp macro="" textlink="">
      <xdr:nvSpPr>
        <xdr:cNvPr id="4220" name="AutoShape 1">
          <a:extLst>
            <a:ext uri="{FF2B5EF4-FFF2-40B4-BE49-F238E27FC236}">
              <a16:creationId xmlns:a16="http://schemas.microsoft.com/office/drawing/2014/main" id="{00000000-0008-0000-0600-00007C100000}"/>
            </a:ext>
          </a:extLst>
        </xdr:cNvPr>
        <xdr:cNvSpPr>
          <a:spLocks noChangeArrowheads="1"/>
        </xdr:cNvSpPr>
      </xdr:nvSpPr>
      <xdr:spPr bwMode="auto">
        <a:xfrm>
          <a:off x="1996440" y="91440"/>
          <a:ext cx="7482840" cy="34290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8</xdr:col>
      <xdr:colOff>0</xdr:colOff>
      <xdr:row>0</xdr:row>
      <xdr:rowOff>161925</xdr:rowOff>
    </xdr:from>
    <xdr:to>
      <xdr:col>29</xdr:col>
      <xdr:colOff>139082</xdr:colOff>
      <xdr:row>2</xdr:row>
      <xdr:rowOff>28575</xdr:rowOff>
    </xdr:to>
    <xdr:sp macro="" textlink="">
      <xdr:nvSpPr>
        <xdr:cNvPr id="4098" name="Text Box 2">
          <a:extLst>
            <a:ext uri="{FF2B5EF4-FFF2-40B4-BE49-F238E27FC236}">
              <a16:creationId xmlns:a16="http://schemas.microsoft.com/office/drawing/2014/main" id="{00000000-0008-0000-0600-000002100000}"/>
            </a:ext>
          </a:extLst>
        </xdr:cNvPr>
        <xdr:cNvSpPr txBox="1">
          <a:spLocks noChangeArrowheads="1"/>
        </xdr:cNvSpPr>
      </xdr:nvSpPr>
      <xdr:spPr bwMode="auto">
        <a:xfrm>
          <a:off x="1828800" y="161925"/>
          <a:ext cx="8734425" cy="209550"/>
        </a:xfrm>
        <a:prstGeom prst="rect">
          <a:avLst/>
        </a:prstGeom>
        <a:solidFill>
          <a:srgbClr val="FFFFFF"/>
        </a:solidFill>
        <a:ln w="9525">
          <a:noFill/>
          <a:miter lim="800000"/>
          <a:headEnd/>
          <a:tailEnd/>
        </a:ln>
      </xdr:spPr>
      <xdr:txBody>
        <a:bodyPr vertOverflow="clip" wrap="square" lIns="45720" tIns="18288" rIns="45720" bIns="0" anchor="t" upright="1"/>
        <a:lstStyle/>
        <a:p>
          <a:pPr algn="ctr" rtl="0">
            <a:defRPr sz="1000"/>
          </a:pPr>
          <a:r>
            <a:rPr lang="ja-JP" altLang="en-US" sz="1200" b="1" i="0" u="none" strike="noStrike" baseline="0">
              <a:solidFill>
                <a:srgbClr val="FF00FF"/>
              </a:solidFill>
              <a:latin typeface="HG丸ｺﾞｼｯｸM-PRO"/>
              <a:ea typeface="HG丸ｺﾞｼｯｸM-PRO"/>
            </a:rPr>
            <a:t>このシートは、入力シートから自動的にデータが入ります。確認ください。</a:t>
          </a:r>
        </a:p>
      </xdr:txBody>
    </xdr:sp>
    <xdr:clientData/>
  </xdr:twoCellAnchor>
  <xdr:twoCellAnchor>
    <xdr:from>
      <xdr:col>1</xdr:col>
      <xdr:colOff>106680</xdr:colOff>
      <xdr:row>0</xdr:row>
      <xdr:rowOff>137160</xdr:rowOff>
    </xdr:from>
    <xdr:to>
      <xdr:col>5</xdr:col>
      <xdr:colOff>175260</xdr:colOff>
      <xdr:row>1</xdr:row>
      <xdr:rowOff>129540</xdr:rowOff>
    </xdr:to>
    <xdr:sp macro="" textlink="">
      <xdr:nvSpPr>
        <xdr:cNvPr id="4222" name="AutoShape 3">
          <a:extLst>
            <a:ext uri="{FF2B5EF4-FFF2-40B4-BE49-F238E27FC236}">
              <a16:creationId xmlns:a16="http://schemas.microsoft.com/office/drawing/2014/main" id="{00000000-0008-0000-0600-00007E100000}"/>
            </a:ext>
          </a:extLst>
        </xdr:cNvPr>
        <xdr:cNvSpPr>
          <a:spLocks/>
        </xdr:cNvSpPr>
      </xdr:nvSpPr>
      <xdr:spPr bwMode="auto">
        <a:xfrm rot="-5400000">
          <a:off x="529590" y="217170"/>
          <a:ext cx="160020" cy="0"/>
        </a:xfrm>
        <a:prstGeom prst="lef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1"/>
    <pageSetUpPr fitToPage="1"/>
  </sheetPr>
  <dimension ref="A1:AD109"/>
  <sheetViews>
    <sheetView tabSelected="1" zoomScaleNormal="100" zoomScaleSheetLayoutView="100" workbookViewId="0">
      <selection activeCell="I26" sqref="I26"/>
    </sheetView>
  </sheetViews>
  <sheetFormatPr defaultRowHeight="13.5" x14ac:dyDescent="0.15"/>
  <cols>
    <col min="1" max="1" width="1.75" customWidth="1"/>
    <col min="2" max="2" width="3.125" customWidth="1"/>
    <col min="3" max="3" width="3.125" style="7" customWidth="1"/>
    <col min="4" max="4" width="3.125" customWidth="1"/>
    <col min="5" max="18" width="8.625" customWidth="1"/>
    <col min="26" max="26" width="5.125" customWidth="1"/>
    <col min="29" max="29" width="6.125" customWidth="1"/>
  </cols>
  <sheetData>
    <row r="1" spans="1:30" ht="21.75" customHeight="1" thickBot="1" x14ac:dyDescent="0.2">
      <c r="B1" s="381" t="s">
        <v>261</v>
      </c>
      <c r="C1" s="382"/>
      <c r="D1" s="382"/>
      <c r="E1" s="382"/>
      <c r="F1" s="383"/>
      <c r="G1" s="266" t="s">
        <v>258</v>
      </c>
      <c r="H1" s="266"/>
      <c r="N1" s="384" t="s">
        <v>152</v>
      </c>
      <c r="O1" s="384"/>
    </row>
    <row r="2" spans="1:30" ht="14.25" customHeight="1" thickBot="1" x14ac:dyDescent="0.2">
      <c r="N2" s="388" t="s">
        <v>361</v>
      </c>
      <c r="O2" s="389"/>
    </row>
    <row r="3" spans="1:30" x14ac:dyDescent="0.15">
      <c r="B3" s="1" t="s">
        <v>99</v>
      </c>
      <c r="C3" s="1"/>
    </row>
    <row r="4" spans="1:30" ht="18.75" customHeight="1" x14ac:dyDescent="0.15">
      <c r="C4" s="387" t="s">
        <v>100</v>
      </c>
      <c r="D4" s="387"/>
      <c r="E4" s="387"/>
      <c r="F4" s="387"/>
    </row>
    <row r="5" spans="1:30" ht="15" thickBot="1" x14ac:dyDescent="0.2">
      <c r="I5" s="78"/>
      <c r="M5" s="390" t="s">
        <v>151</v>
      </c>
      <c r="N5" s="390"/>
      <c r="O5" s="390"/>
    </row>
    <row r="7" spans="1:30" x14ac:dyDescent="0.15">
      <c r="C7" s="1" t="s">
        <v>89</v>
      </c>
    </row>
    <row r="8" spans="1:30" ht="14.25" thickBot="1" x14ac:dyDescent="0.2">
      <c r="F8" s="1"/>
      <c r="Z8" s="106"/>
      <c r="AA8" s="106"/>
      <c r="AB8" s="106"/>
      <c r="AC8" s="106"/>
      <c r="AD8" s="107"/>
    </row>
    <row r="9" spans="1:30" x14ac:dyDescent="0.15">
      <c r="C9" s="397" t="s">
        <v>0</v>
      </c>
      <c r="D9" s="398"/>
      <c r="E9" s="397" t="s">
        <v>1</v>
      </c>
      <c r="F9" s="398"/>
      <c r="J9" s="2" t="s">
        <v>2</v>
      </c>
      <c r="K9" s="391" t="s">
        <v>3</v>
      </c>
      <c r="L9" s="392"/>
      <c r="M9" s="393"/>
      <c r="N9" s="391" t="s">
        <v>4</v>
      </c>
      <c r="O9" s="393"/>
      <c r="Z9" s="106"/>
      <c r="AA9" s="106"/>
      <c r="AB9" s="106"/>
      <c r="AC9" s="108"/>
      <c r="AD9" s="107"/>
    </row>
    <row r="10" spans="1:30" ht="18" thickBot="1" x14ac:dyDescent="0.2">
      <c r="C10" s="89"/>
      <c r="D10" s="208" t="str">
        <f>IF(C10="","",VLOOKUP(C10,$Z$101:$AA$104,2))</f>
        <v/>
      </c>
      <c r="E10" s="89"/>
      <c r="F10" s="207" t="str">
        <f>IF(E10="","",VLOOKUP(E10,$AC$101:$AD$109,2))</f>
        <v/>
      </c>
      <c r="J10" s="90"/>
      <c r="K10" s="394" t="s">
        <v>153</v>
      </c>
      <c r="L10" s="395"/>
      <c r="M10" s="396"/>
      <c r="N10" s="399" t="s">
        <v>5</v>
      </c>
      <c r="O10" s="400"/>
      <c r="Z10" s="106"/>
      <c r="AA10" s="106"/>
      <c r="AB10" s="106"/>
      <c r="AC10" s="106"/>
      <c r="AD10" s="107"/>
    </row>
    <row r="11" spans="1:30" ht="17.25" x14ac:dyDescent="0.15">
      <c r="F11" s="3"/>
      <c r="G11" s="3"/>
      <c r="H11" s="3"/>
      <c r="J11" s="4"/>
      <c r="K11" s="5"/>
      <c r="L11" s="5"/>
      <c r="M11" s="5"/>
      <c r="N11" s="6"/>
    </row>
    <row r="12" spans="1:30" ht="17.25" x14ac:dyDescent="0.15">
      <c r="A12" s="228" t="s">
        <v>43</v>
      </c>
      <c r="F12" s="3"/>
      <c r="G12" s="3"/>
      <c r="H12" s="3"/>
      <c r="J12" s="4"/>
      <c r="K12" s="5"/>
      <c r="L12" s="5"/>
      <c r="M12" s="5"/>
      <c r="N12" s="6"/>
    </row>
    <row r="13" spans="1:30" ht="8.25" customHeight="1" x14ac:dyDescent="0.15">
      <c r="C13" s="1"/>
    </row>
    <row r="14" spans="1:30" ht="15.75" customHeight="1" x14ac:dyDescent="0.15">
      <c r="B14" t="s">
        <v>42</v>
      </c>
    </row>
    <row r="15" spans="1:30" ht="6.75" customHeight="1" thickBot="1" x14ac:dyDescent="0.2"/>
    <row r="16" spans="1:30" s="8" customFormat="1" ht="22.5" customHeight="1" thickBot="1" x14ac:dyDescent="0.2">
      <c r="B16" s="9" t="s">
        <v>93</v>
      </c>
      <c r="C16" s="385" t="s">
        <v>6</v>
      </c>
      <c r="D16" s="386"/>
      <c r="E16" s="12" t="s">
        <v>7</v>
      </c>
      <c r="F16" s="10" t="s">
        <v>8</v>
      </c>
      <c r="G16" s="10" t="s">
        <v>9</v>
      </c>
      <c r="H16" s="295" t="s">
        <v>263</v>
      </c>
      <c r="I16" s="10" t="s">
        <v>10</v>
      </c>
      <c r="J16" s="10" t="s">
        <v>11</v>
      </c>
      <c r="K16" s="10" t="s">
        <v>12</v>
      </c>
      <c r="L16" s="81" t="s">
        <v>69</v>
      </c>
      <c r="M16" s="10" t="s">
        <v>13</v>
      </c>
      <c r="N16" s="11" t="s">
        <v>14</v>
      </c>
      <c r="O16" s="13" t="s">
        <v>15</v>
      </c>
    </row>
    <row r="17" spans="1:15" ht="18.75" customHeight="1" x14ac:dyDescent="0.15">
      <c r="A17" s="14"/>
      <c r="B17" s="351">
        <v>1</v>
      </c>
      <c r="C17" s="354" t="s">
        <v>16</v>
      </c>
      <c r="D17" s="355"/>
      <c r="E17" s="15"/>
      <c r="F17" s="16"/>
      <c r="G17" s="16"/>
      <c r="H17" s="16"/>
      <c r="I17" s="16"/>
      <c r="J17" s="16"/>
      <c r="K17" s="16"/>
      <c r="L17" s="16"/>
      <c r="M17" s="16"/>
      <c r="N17" s="17"/>
      <c r="O17" s="18">
        <f t="shared" ref="O17:O28" si="0">SUM(E17:N17)</f>
        <v>0</v>
      </c>
    </row>
    <row r="18" spans="1:15" ht="18.75" customHeight="1" thickBot="1" x14ac:dyDescent="0.2">
      <c r="A18" s="14"/>
      <c r="B18" s="352"/>
      <c r="C18" s="356" t="s">
        <v>17</v>
      </c>
      <c r="D18" s="357"/>
      <c r="E18" s="19"/>
      <c r="F18" s="20"/>
      <c r="G18" s="20"/>
      <c r="H18" s="20"/>
      <c r="I18" s="20"/>
      <c r="J18" s="20"/>
      <c r="K18" s="20"/>
      <c r="L18" s="20"/>
      <c r="M18" s="20"/>
      <c r="N18" s="21"/>
      <c r="O18" s="22">
        <f t="shared" si="0"/>
        <v>0</v>
      </c>
    </row>
    <row r="19" spans="1:15" ht="18.75" customHeight="1" thickBot="1" x14ac:dyDescent="0.2">
      <c r="A19" s="14"/>
      <c r="B19" s="353"/>
      <c r="C19" s="358" t="s">
        <v>18</v>
      </c>
      <c r="D19" s="359"/>
      <c r="E19" s="23">
        <f>SUM(E17:E18)</f>
        <v>0</v>
      </c>
      <c r="F19" s="24">
        <f>SUM(F17:F18)</f>
        <v>0</v>
      </c>
      <c r="G19" s="24">
        <f t="shared" ref="G19:N19" si="1">SUM(G17:G18)</f>
        <v>0</v>
      </c>
      <c r="H19" s="24">
        <f>SUM(H17:H18)</f>
        <v>0</v>
      </c>
      <c r="I19" s="24">
        <f t="shared" si="1"/>
        <v>0</v>
      </c>
      <c r="J19" s="24">
        <f t="shared" si="1"/>
        <v>0</v>
      </c>
      <c r="K19" s="24">
        <f t="shared" si="1"/>
        <v>0</v>
      </c>
      <c r="L19" s="24">
        <f t="shared" si="1"/>
        <v>0</v>
      </c>
      <c r="M19" s="24">
        <f t="shared" si="1"/>
        <v>0</v>
      </c>
      <c r="N19" s="25">
        <f t="shared" si="1"/>
        <v>0</v>
      </c>
      <c r="O19" s="26">
        <f t="shared" si="0"/>
        <v>0</v>
      </c>
    </row>
    <row r="20" spans="1:15" ht="18.75" customHeight="1" x14ac:dyDescent="0.15">
      <c r="A20" s="14"/>
      <c r="B20" s="351">
        <v>2</v>
      </c>
      <c r="C20" s="354" t="s">
        <v>16</v>
      </c>
      <c r="D20" s="355"/>
      <c r="E20" s="15"/>
      <c r="F20" s="16"/>
      <c r="G20" s="16"/>
      <c r="H20" s="16"/>
      <c r="I20" s="16"/>
      <c r="J20" s="16"/>
      <c r="K20" s="16"/>
      <c r="L20" s="16"/>
      <c r="M20" s="16"/>
      <c r="N20" s="17"/>
      <c r="O20" s="18">
        <f t="shared" si="0"/>
        <v>0</v>
      </c>
    </row>
    <row r="21" spans="1:15" ht="18.75" customHeight="1" thickBot="1" x14ac:dyDescent="0.2">
      <c r="A21" s="14"/>
      <c r="B21" s="352" t="s">
        <v>19</v>
      </c>
      <c r="C21" s="356" t="s">
        <v>17</v>
      </c>
      <c r="D21" s="357"/>
      <c r="E21" s="27"/>
      <c r="F21" s="28"/>
      <c r="G21" s="28"/>
      <c r="H21" s="28"/>
      <c r="I21" s="28"/>
      <c r="J21" s="28"/>
      <c r="K21" s="28"/>
      <c r="L21" s="28"/>
      <c r="M21" s="28"/>
      <c r="N21" s="29"/>
      <c r="O21" s="30">
        <f t="shared" si="0"/>
        <v>0</v>
      </c>
    </row>
    <row r="22" spans="1:15" ht="18.75" customHeight="1" thickBot="1" x14ac:dyDescent="0.2">
      <c r="A22" s="14"/>
      <c r="B22" s="353" t="s">
        <v>19</v>
      </c>
      <c r="C22" s="358" t="s">
        <v>18</v>
      </c>
      <c r="D22" s="359"/>
      <c r="E22" s="23">
        <f>SUM(E20:E21)</f>
        <v>0</v>
      </c>
      <c r="F22" s="24">
        <f t="shared" ref="F22:N22" si="2">SUM(F20:F21)</f>
        <v>0</v>
      </c>
      <c r="G22" s="24">
        <f t="shared" si="2"/>
        <v>0</v>
      </c>
      <c r="H22" s="24">
        <f t="shared" si="2"/>
        <v>0</v>
      </c>
      <c r="I22" s="24">
        <f t="shared" si="2"/>
        <v>0</v>
      </c>
      <c r="J22" s="24">
        <f t="shared" si="2"/>
        <v>0</v>
      </c>
      <c r="K22" s="24">
        <f t="shared" si="2"/>
        <v>0</v>
      </c>
      <c r="L22" s="24">
        <f t="shared" si="2"/>
        <v>0</v>
      </c>
      <c r="M22" s="24">
        <f t="shared" si="2"/>
        <v>0</v>
      </c>
      <c r="N22" s="25">
        <f t="shared" si="2"/>
        <v>0</v>
      </c>
      <c r="O22" s="26">
        <f t="shared" si="0"/>
        <v>0</v>
      </c>
    </row>
    <row r="23" spans="1:15" ht="18.75" customHeight="1" x14ac:dyDescent="0.15">
      <c r="A23" s="14"/>
      <c r="B23" s="351">
        <v>3</v>
      </c>
      <c r="C23" s="354" t="s">
        <v>16</v>
      </c>
      <c r="D23" s="355"/>
      <c r="E23" s="31"/>
      <c r="F23" s="32"/>
      <c r="G23" s="32"/>
      <c r="H23" s="32"/>
      <c r="I23" s="32"/>
      <c r="J23" s="32"/>
      <c r="K23" s="32"/>
      <c r="L23" s="32"/>
      <c r="M23" s="32"/>
      <c r="N23" s="33"/>
      <c r="O23" s="34">
        <f t="shared" si="0"/>
        <v>0</v>
      </c>
    </row>
    <row r="24" spans="1:15" ht="18.75" customHeight="1" thickBot="1" x14ac:dyDescent="0.2">
      <c r="A24" s="14"/>
      <c r="B24" s="352" t="s">
        <v>20</v>
      </c>
      <c r="C24" s="356" t="s">
        <v>17</v>
      </c>
      <c r="D24" s="357"/>
      <c r="E24" s="19"/>
      <c r="F24" s="20"/>
      <c r="G24" s="20"/>
      <c r="H24" s="20"/>
      <c r="I24" s="20"/>
      <c r="J24" s="20"/>
      <c r="K24" s="20"/>
      <c r="L24" s="20"/>
      <c r="M24" s="20"/>
      <c r="N24" s="21"/>
      <c r="O24" s="22">
        <f t="shared" si="0"/>
        <v>0</v>
      </c>
    </row>
    <row r="25" spans="1:15" ht="18.75" customHeight="1" thickBot="1" x14ac:dyDescent="0.2">
      <c r="A25" s="14"/>
      <c r="B25" s="353" t="s">
        <v>20</v>
      </c>
      <c r="C25" s="358" t="s">
        <v>18</v>
      </c>
      <c r="D25" s="359"/>
      <c r="E25" s="23">
        <f>SUM(E23:E24)</f>
        <v>0</v>
      </c>
      <c r="F25" s="24">
        <f t="shared" ref="F25:N25" si="3">SUM(F23:F24)</f>
        <v>0</v>
      </c>
      <c r="G25" s="24">
        <f t="shared" si="3"/>
        <v>0</v>
      </c>
      <c r="H25" s="24">
        <f t="shared" si="3"/>
        <v>0</v>
      </c>
      <c r="I25" s="24">
        <f t="shared" si="3"/>
        <v>0</v>
      </c>
      <c r="J25" s="24">
        <f t="shared" si="3"/>
        <v>0</v>
      </c>
      <c r="K25" s="24">
        <f t="shared" si="3"/>
        <v>0</v>
      </c>
      <c r="L25" s="24">
        <f t="shared" si="3"/>
        <v>0</v>
      </c>
      <c r="M25" s="24">
        <f t="shared" si="3"/>
        <v>0</v>
      </c>
      <c r="N25" s="25">
        <f t="shared" si="3"/>
        <v>0</v>
      </c>
      <c r="O25" s="26">
        <f t="shared" si="0"/>
        <v>0</v>
      </c>
    </row>
    <row r="26" spans="1:15" ht="18.75" customHeight="1" x14ac:dyDescent="0.15">
      <c r="A26" s="14"/>
      <c r="B26" s="351">
        <v>4</v>
      </c>
      <c r="C26" s="354" t="s">
        <v>16</v>
      </c>
      <c r="D26" s="355"/>
      <c r="E26" s="35"/>
      <c r="F26" s="36"/>
      <c r="G26" s="36"/>
      <c r="H26" s="36"/>
      <c r="I26" s="36"/>
      <c r="J26" s="36"/>
      <c r="K26" s="36"/>
      <c r="L26" s="36"/>
      <c r="M26" s="36"/>
      <c r="N26" s="37"/>
      <c r="O26" s="38">
        <f t="shared" si="0"/>
        <v>0</v>
      </c>
    </row>
    <row r="27" spans="1:15" ht="18" customHeight="1" thickBot="1" x14ac:dyDescent="0.2">
      <c r="A27" s="14"/>
      <c r="B27" s="352" t="s">
        <v>21</v>
      </c>
      <c r="C27" s="356" t="s">
        <v>17</v>
      </c>
      <c r="D27" s="357"/>
      <c r="E27" s="39"/>
      <c r="F27" s="40"/>
      <c r="G27" s="40"/>
      <c r="H27" s="40"/>
      <c r="I27" s="40"/>
      <c r="J27" s="40"/>
      <c r="K27" s="40"/>
      <c r="L27" s="40"/>
      <c r="M27" s="40"/>
      <c r="N27" s="41"/>
      <c r="O27" s="22">
        <f t="shared" si="0"/>
        <v>0</v>
      </c>
    </row>
    <row r="28" spans="1:15" ht="18.75" customHeight="1" thickBot="1" x14ac:dyDescent="0.2">
      <c r="A28" s="14"/>
      <c r="B28" s="353" t="s">
        <v>21</v>
      </c>
      <c r="C28" s="358" t="s">
        <v>18</v>
      </c>
      <c r="D28" s="359"/>
      <c r="E28" s="23">
        <f>SUM(E26:E27)</f>
        <v>0</v>
      </c>
      <c r="F28" s="24">
        <f t="shared" ref="F28:N28" si="4">SUM(F26:F27)</f>
        <v>0</v>
      </c>
      <c r="G28" s="24">
        <f t="shared" si="4"/>
        <v>0</v>
      </c>
      <c r="H28" s="24">
        <f t="shared" si="4"/>
        <v>0</v>
      </c>
      <c r="I28" s="24">
        <f t="shared" si="4"/>
        <v>0</v>
      </c>
      <c r="J28" s="24">
        <f t="shared" si="4"/>
        <v>0</v>
      </c>
      <c r="K28" s="24">
        <f t="shared" si="4"/>
        <v>0</v>
      </c>
      <c r="L28" s="24">
        <f t="shared" si="4"/>
        <v>0</v>
      </c>
      <c r="M28" s="24">
        <f t="shared" si="4"/>
        <v>0</v>
      </c>
      <c r="N28" s="25">
        <f t="shared" si="4"/>
        <v>0</v>
      </c>
      <c r="O28" s="26">
        <f t="shared" si="0"/>
        <v>0</v>
      </c>
    </row>
    <row r="29" spans="1:15" ht="6.75" customHeight="1" x14ac:dyDescent="0.15">
      <c r="D29" s="42"/>
      <c r="E29" s="42"/>
      <c r="F29" s="42"/>
      <c r="G29" s="42"/>
      <c r="H29" s="42"/>
      <c r="I29" s="42"/>
    </row>
    <row r="30" spans="1:15" ht="34.15" customHeight="1" x14ac:dyDescent="0.15">
      <c r="B30" s="372" t="s">
        <v>257</v>
      </c>
      <c r="C30" s="373"/>
      <c r="D30" s="373"/>
      <c r="E30" s="373"/>
      <c r="F30" s="373"/>
      <c r="G30" s="373"/>
      <c r="H30" s="373"/>
      <c r="I30" s="373"/>
      <c r="J30" s="373"/>
      <c r="K30" s="373"/>
      <c r="L30" s="373"/>
      <c r="M30" s="373"/>
      <c r="N30" s="373"/>
      <c r="O30" s="373"/>
    </row>
    <row r="31" spans="1:15" ht="17.25" customHeight="1" x14ac:dyDescent="0.15">
      <c r="A31" s="228" t="s">
        <v>362</v>
      </c>
    </row>
    <row r="32" spans="1:15" ht="17.25" customHeight="1" thickBot="1" x14ac:dyDescent="0.2"/>
    <row r="33" spans="2:18" ht="22.5" customHeight="1" thickBot="1" x14ac:dyDescent="0.2">
      <c r="F33" s="374" t="s">
        <v>58</v>
      </c>
      <c r="G33" s="375"/>
      <c r="H33" s="375"/>
      <c r="I33" s="375"/>
      <c r="J33" s="375"/>
      <c r="K33" s="376"/>
      <c r="L33" s="379"/>
      <c r="M33" s="380"/>
      <c r="N33" s="377" t="s">
        <v>59</v>
      </c>
      <c r="O33" s="378"/>
    </row>
    <row r="34" spans="2:18" ht="17.25" customHeight="1" x14ac:dyDescent="0.15"/>
    <row r="35" spans="2:18" ht="17.25" customHeight="1" thickBot="1" x14ac:dyDescent="0.2">
      <c r="B35" t="s">
        <v>67</v>
      </c>
    </row>
    <row r="36" spans="2:18" ht="21.75" customHeight="1" thickBot="1" x14ac:dyDescent="0.2">
      <c r="B36" s="363"/>
      <c r="C36" s="364"/>
      <c r="D36" s="365"/>
      <c r="E36" s="12" t="s">
        <v>7</v>
      </c>
      <c r="F36" s="10" t="s">
        <v>8</v>
      </c>
      <c r="G36" s="10" t="s">
        <v>9</v>
      </c>
      <c r="H36" s="296" t="s">
        <v>263</v>
      </c>
      <c r="I36" s="163" t="s">
        <v>10</v>
      </c>
      <c r="J36" s="163" t="s">
        <v>11</v>
      </c>
      <c r="K36" s="162" t="s">
        <v>12</v>
      </c>
      <c r="L36" s="164" t="s">
        <v>69</v>
      </c>
      <c r="M36" s="10" t="s">
        <v>13</v>
      </c>
      <c r="N36" s="173" t="s">
        <v>14</v>
      </c>
      <c r="O36" s="176" t="s">
        <v>66</v>
      </c>
    </row>
    <row r="37" spans="2:18" ht="17.25" customHeight="1" x14ac:dyDescent="0.15">
      <c r="B37" s="366" t="s">
        <v>16</v>
      </c>
      <c r="C37" s="367"/>
      <c r="D37" s="368"/>
      <c r="E37" s="172"/>
      <c r="F37" s="168"/>
      <c r="G37" s="168"/>
      <c r="H37" s="168"/>
      <c r="I37" s="167"/>
      <c r="J37" s="167"/>
      <c r="K37" s="259">
        <f>N63+M74</f>
        <v>0</v>
      </c>
      <c r="L37" s="167"/>
      <c r="M37" s="168"/>
      <c r="N37" s="174"/>
      <c r="O37" s="177">
        <f>SUM(E37:N37)</f>
        <v>0</v>
      </c>
    </row>
    <row r="38" spans="2:18" ht="17.25" customHeight="1" thickBot="1" x14ac:dyDescent="0.2">
      <c r="B38" s="369" t="s">
        <v>17</v>
      </c>
      <c r="C38" s="370"/>
      <c r="D38" s="371"/>
      <c r="E38" s="171"/>
      <c r="F38" s="169"/>
      <c r="G38" s="169"/>
      <c r="H38" s="169"/>
      <c r="I38" s="170"/>
      <c r="J38" s="170"/>
      <c r="K38" s="260">
        <f>O63+N74</f>
        <v>0</v>
      </c>
      <c r="L38" s="170"/>
      <c r="M38" s="169"/>
      <c r="N38" s="175"/>
      <c r="O38" s="178">
        <f>SUM(E38:N38)</f>
        <v>0</v>
      </c>
    </row>
    <row r="39" spans="2:18" ht="17.25" customHeight="1" thickBot="1" x14ac:dyDescent="0.2">
      <c r="B39" s="360" t="s">
        <v>18</v>
      </c>
      <c r="C39" s="361"/>
      <c r="D39" s="362"/>
      <c r="E39" s="161">
        <f t="shared" ref="E39:N39" si="5">SUM(E37:E38)</f>
        <v>0</v>
      </c>
      <c r="F39" s="161">
        <f t="shared" si="5"/>
        <v>0</v>
      </c>
      <c r="G39" s="161">
        <f t="shared" si="5"/>
        <v>0</v>
      </c>
      <c r="H39" s="161">
        <f t="shared" si="5"/>
        <v>0</v>
      </c>
      <c r="I39" s="165">
        <f t="shared" si="5"/>
        <v>0</v>
      </c>
      <c r="J39" s="165">
        <f t="shared" si="5"/>
        <v>0</v>
      </c>
      <c r="K39" s="165">
        <f>SUM(K37:K38)</f>
        <v>0</v>
      </c>
      <c r="L39" s="165">
        <f t="shared" si="5"/>
        <v>0</v>
      </c>
      <c r="M39" s="166">
        <f t="shared" si="5"/>
        <v>0</v>
      </c>
      <c r="N39" s="166">
        <f t="shared" si="5"/>
        <v>0</v>
      </c>
      <c r="O39" s="179">
        <f>SUM(O37:O38)</f>
        <v>0</v>
      </c>
    </row>
    <row r="40" spans="2:18" ht="17.25" customHeight="1" x14ac:dyDescent="0.15">
      <c r="B40" s="265" t="s">
        <v>260</v>
      </c>
      <c r="C40" s="5"/>
      <c r="D40" s="5"/>
      <c r="E40" s="264"/>
      <c r="F40" s="264"/>
      <c r="G40" s="264"/>
      <c r="H40" s="264"/>
      <c r="I40" s="106"/>
      <c r="J40" s="106"/>
      <c r="K40" s="106"/>
      <c r="L40" s="106"/>
      <c r="M40" s="264"/>
      <c r="N40" s="264"/>
      <c r="O40" s="106"/>
    </row>
    <row r="41" spans="2:18" ht="17.25" customHeight="1" x14ac:dyDescent="0.15"/>
    <row r="42" spans="2:18" ht="13.5" customHeight="1" x14ac:dyDescent="0.15">
      <c r="B42" s="43" t="s">
        <v>68</v>
      </c>
      <c r="K42" s="181" t="str">
        <f>IF($K$37=SUM($N$63,$M$74),"","男子データ入力ミス、確認してください。")</f>
        <v/>
      </c>
    </row>
    <row r="43" spans="2:18" ht="13.5" customHeight="1" x14ac:dyDescent="0.15">
      <c r="B43" s="43"/>
      <c r="K43" s="181" t="str">
        <f>IF($K$38=SUM($O$63,$N$74),"","女子データ入力ミス、確認してください。")</f>
        <v/>
      </c>
    </row>
    <row r="44" spans="2:18" ht="6" customHeight="1" thickBot="1" x14ac:dyDescent="0.2"/>
    <row r="45" spans="2:18" ht="18" customHeight="1" x14ac:dyDescent="0.15">
      <c r="B45" s="310" t="s">
        <v>29</v>
      </c>
      <c r="C45" s="311"/>
      <c r="D45" s="311"/>
      <c r="E45" s="311"/>
      <c r="F45" s="311"/>
      <c r="G45" s="311"/>
      <c r="H45" s="269"/>
      <c r="I45" s="345" t="s">
        <v>30</v>
      </c>
      <c r="J45" s="302" t="s">
        <v>23</v>
      </c>
      <c r="K45" s="301"/>
      <c r="L45" s="302" t="s">
        <v>24</v>
      </c>
      <c r="M45" s="303"/>
      <c r="N45" s="300" t="s">
        <v>25</v>
      </c>
      <c r="O45" s="304"/>
      <c r="P45" s="303"/>
      <c r="R45" s="44"/>
    </row>
    <row r="46" spans="2:18" ht="18" customHeight="1" thickBot="1" x14ac:dyDescent="0.2">
      <c r="B46" s="312"/>
      <c r="C46" s="313"/>
      <c r="D46" s="313"/>
      <c r="E46" s="313"/>
      <c r="F46" s="313"/>
      <c r="G46" s="313"/>
      <c r="H46" s="271"/>
      <c r="I46" s="346"/>
      <c r="J46" s="45" t="s">
        <v>26</v>
      </c>
      <c r="K46" s="45" t="s">
        <v>27</v>
      </c>
      <c r="L46" s="45" t="s">
        <v>26</v>
      </c>
      <c r="M46" s="45" t="s">
        <v>27</v>
      </c>
      <c r="N46" s="52" t="s">
        <v>26</v>
      </c>
      <c r="O46" s="45" t="s">
        <v>27</v>
      </c>
      <c r="P46" s="53" t="s">
        <v>18</v>
      </c>
      <c r="R46" s="44"/>
    </row>
    <row r="47" spans="2:18" ht="18" customHeight="1" x14ac:dyDescent="0.15">
      <c r="B47" s="316" t="s">
        <v>101</v>
      </c>
      <c r="C47" s="317"/>
      <c r="D47" s="317"/>
      <c r="E47" s="317"/>
      <c r="F47" s="317"/>
      <c r="G47" s="317"/>
      <c r="H47" s="285"/>
      <c r="I47" s="93" t="s">
        <v>113</v>
      </c>
      <c r="J47" s="63"/>
      <c r="K47" s="63"/>
      <c r="L47" s="63"/>
      <c r="M47" s="63"/>
      <c r="N47" s="75">
        <f>SUM(J47,L47)</f>
        <v>0</v>
      </c>
      <c r="O47" s="76">
        <f>SUM(K47,M47)</f>
        <v>0</v>
      </c>
      <c r="P47" s="77">
        <f>SUM(N47,O47)</f>
        <v>0</v>
      </c>
      <c r="R47" s="44"/>
    </row>
    <row r="48" spans="2:18" ht="18" customHeight="1" x14ac:dyDescent="0.15">
      <c r="B48" s="323" t="s">
        <v>112</v>
      </c>
      <c r="C48" s="324"/>
      <c r="D48" s="324"/>
      <c r="E48" s="324"/>
      <c r="F48" s="324"/>
      <c r="G48" s="324"/>
      <c r="H48" s="267"/>
      <c r="I48" s="91" t="s">
        <v>114</v>
      </c>
      <c r="J48" s="67"/>
      <c r="K48" s="67"/>
      <c r="L48" s="67"/>
      <c r="M48" s="67"/>
      <c r="N48" s="64">
        <f t="shared" ref="N48:N62" si="6">SUM(J48,L48)</f>
        <v>0</v>
      </c>
      <c r="O48" s="65">
        <f t="shared" ref="O48:O62" si="7">SUM(K48,M48)</f>
        <v>0</v>
      </c>
      <c r="P48" s="66">
        <f t="shared" ref="P48:P62" si="8">SUM(N48,O48)</f>
        <v>0</v>
      </c>
      <c r="R48" s="44"/>
    </row>
    <row r="49" spans="2:18" ht="18" customHeight="1" x14ac:dyDescent="0.15">
      <c r="B49" s="323" t="s">
        <v>110</v>
      </c>
      <c r="C49" s="324"/>
      <c r="D49" s="324"/>
      <c r="E49" s="324"/>
      <c r="F49" s="324"/>
      <c r="G49" s="324"/>
      <c r="H49" s="267"/>
      <c r="I49" s="91" t="s">
        <v>115</v>
      </c>
      <c r="J49" s="67"/>
      <c r="K49" s="67"/>
      <c r="L49" s="67"/>
      <c r="M49" s="67"/>
      <c r="N49" s="64">
        <f t="shared" si="6"/>
        <v>0</v>
      </c>
      <c r="O49" s="65">
        <f t="shared" si="7"/>
        <v>0</v>
      </c>
      <c r="P49" s="66">
        <f t="shared" si="8"/>
        <v>0</v>
      </c>
      <c r="R49" s="44"/>
    </row>
    <row r="50" spans="2:18" ht="18" customHeight="1" x14ac:dyDescent="0.15">
      <c r="B50" s="323" t="s">
        <v>109</v>
      </c>
      <c r="C50" s="324"/>
      <c r="D50" s="324"/>
      <c r="E50" s="324"/>
      <c r="F50" s="324"/>
      <c r="G50" s="324"/>
      <c r="H50" s="267"/>
      <c r="I50" s="91" t="s">
        <v>116</v>
      </c>
      <c r="J50" s="67"/>
      <c r="K50" s="67"/>
      <c r="L50" s="67"/>
      <c r="M50" s="67"/>
      <c r="N50" s="64">
        <f t="shared" si="6"/>
        <v>0</v>
      </c>
      <c r="O50" s="65">
        <f t="shared" si="7"/>
        <v>0</v>
      </c>
      <c r="P50" s="66">
        <f t="shared" si="8"/>
        <v>0</v>
      </c>
      <c r="R50" s="44"/>
    </row>
    <row r="51" spans="2:18" ht="18" customHeight="1" x14ac:dyDescent="0.15">
      <c r="B51" s="323" t="s">
        <v>108</v>
      </c>
      <c r="C51" s="324"/>
      <c r="D51" s="324"/>
      <c r="E51" s="324"/>
      <c r="F51" s="324"/>
      <c r="G51" s="324"/>
      <c r="H51" s="267"/>
      <c r="I51" s="94" t="s">
        <v>117</v>
      </c>
      <c r="J51" s="67"/>
      <c r="K51" s="67"/>
      <c r="L51" s="67"/>
      <c r="M51" s="67"/>
      <c r="N51" s="64">
        <f t="shared" si="6"/>
        <v>0</v>
      </c>
      <c r="O51" s="65">
        <f t="shared" si="7"/>
        <v>0</v>
      </c>
      <c r="P51" s="66">
        <f t="shared" si="8"/>
        <v>0</v>
      </c>
      <c r="R51" s="44"/>
    </row>
    <row r="52" spans="2:18" ht="18" customHeight="1" x14ac:dyDescent="0.15">
      <c r="B52" s="323" t="s">
        <v>107</v>
      </c>
      <c r="C52" s="324"/>
      <c r="D52" s="324"/>
      <c r="E52" s="324"/>
      <c r="F52" s="324"/>
      <c r="G52" s="324"/>
      <c r="H52" s="267"/>
      <c r="I52" s="91" t="s">
        <v>31</v>
      </c>
      <c r="J52" s="67"/>
      <c r="K52" s="67"/>
      <c r="L52" s="67"/>
      <c r="M52" s="67"/>
      <c r="N52" s="64">
        <f t="shared" si="6"/>
        <v>0</v>
      </c>
      <c r="O52" s="65">
        <f t="shared" si="7"/>
        <v>0</v>
      </c>
      <c r="P52" s="66">
        <f t="shared" si="8"/>
        <v>0</v>
      </c>
      <c r="R52" s="44"/>
    </row>
    <row r="53" spans="2:18" ht="18" customHeight="1" x14ac:dyDescent="0.15">
      <c r="B53" s="323" t="s">
        <v>111</v>
      </c>
      <c r="C53" s="324"/>
      <c r="D53" s="324"/>
      <c r="E53" s="324"/>
      <c r="F53" s="324"/>
      <c r="G53" s="324"/>
      <c r="H53" s="267"/>
      <c r="I53" s="91" t="s">
        <v>118</v>
      </c>
      <c r="J53" s="67"/>
      <c r="K53" s="67"/>
      <c r="L53" s="67"/>
      <c r="M53" s="67"/>
      <c r="N53" s="64">
        <f t="shared" si="6"/>
        <v>0</v>
      </c>
      <c r="O53" s="65">
        <f t="shared" si="7"/>
        <v>0</v>
      </c>
      <c r="P53" s="66">
        <f t="shared" si="8"/>
        <v>0</v>
      </c>
      <c r="R53" s="44"/>
    </row>
    <row r="54" spans="2:18" ht="18" customHeight="1" x14ac:dyDescent="0.15">
      <c r="B54" s="327" t="s">
        <v>120</v>
      </c>
      <c r="C54" s="347" t="s">
        <v>122</v>
      </c>
      <c r="D54" s="348"/>
      <c r="E54" s="348"/>
      <c r="F54" s="348"/>
      <c r="G54" s="348"/>
      <c r="H54" s="286"/>
      <c r="I54" s="342" t="s">
        <v>356</v>
      </c>
      <c r="J54" s="67"/>
      <c r="K54" s="67"/>
      <c r="L54" s="67"/>
      <c r="M54" s="67"/>
      <c r="N54" s="64">
        <f t="shared" si="6"/>
        <v>0</v>
      </c>
      <c r="O54" s="65">
        <f t="shared" si="7"/>
        <v>0</v>
      </c>
      <c r="P54" s="66">
        <f t="shared" si="8"/>
        <v>0</v>
      </c>
      <c r="R54" s="44"/>
    </row>
    <row r="55" spans="2:18" ht="18" customHeight="1" x14ac:dyDescent="0.15">
      <c r="B55" s="328"/>
      <c r="C55" s="329" t="s">
        <v>121</v>
      </c>
      <c r="D55" s="330"/>
      <c r="E55" s="330"/>
      <c r="F55" s="330"/>
      <c r="G55" s="330"/>
      <c r="H55" s="272"/>
      <c r="I55" s="343"/>
      <c r="J55" s="67"/>
      <c r="K55" s="67"/>
      <c r="L55" s="67"/>
      <c r="M55" s="67"/>
      <c r="N55" s="64">
        <f t="shared" si="6"/>
        <v>0</v>
      </c>
      <c r="O55" s="65">
        <f t="shared" si="7"/>
        <v>0</v>
      </c>
      <c r="P55" s="66">
        <f t="shared" si="8"/>
        <v>0</v>
      </c>
      <c r="R55" s="44"/>
    </row>
    <row r="56" spans="2:18" ht="18" customHeight="1" x14ac:dyDescent="0.15">
      <c r="B56" s="328"/>
      <c r="C56" s="329" t="s">
        <v>123</v>
      </c>
      <c r="D56" s="330"/>
      <c r="E56" s="330"/>
      <c r="F56" s="330"/>
      <c r="G56" s="330"/>
      <c r="H56" s="272"/>
      <c r="I56" s="343"/>
      <c r="J56" s="67"/>
      <c r="K56" s="67"/>
      <c r="L56" s="67"/>
      <c r="M56" s="67"/>
      <c r="N56" s="64">
        <f t="shared" si="6"/>
        <v>0</v>
      </c>
      <c r="O56" s="65">
        <f t="shared" si="7"/>
        <v>0</v>
      </c>
      <c r="P56" s="66">
        <f t="shared" si="8"/>
        <v>0</v>
      </c>
      <c r="R56" s="44"/>
    </row>
    <row r="57" spans="2:18" ht="18" customHeight="1" x14ac:dyDescent="0.15">
      <c r="B57" s="328"/>
      <c r="C57" s="329" t="s">
        <v>124</v>
      </c>
      <c r="D57" s="330"/>
      <c r="E57" s="330"/>
      <c r="F57" s="330"/>
      <c r="G57" s="330"/>
      <c r="H57" s="272"/>
      <c r="I57" s="343"/>
      <c r="J57" s="67"/>
      <c r="K57" s="67"/>
      <c r="L57" s="67"/>
      <c r="M57" s="67"/>
      <c r="N57" s="64">
        <f t="shared" si="6"/>
        <v>0</v>
      </c>
      <c r="O57" s="65">
        <f t="shared" si="7"/>
        <v>0</v>
      </c>
      <c r="P57" s="66">
        <f t="shared" si="8"/>
        <v>0</v>
      </c>
      <c r="R57" s="44"/>
    </row>
    <row r="58" spans="2:18" ht="18" customHeight="1" x14ac:dyDescent="0.15">
      <c r="B58" s="328"/>
      <c r="C58" s="329" t="s">
        <v>106</v>
      </c>
      <c r="D58" s="330"/>
      <c r="E58" s="330"/>
      <c r="F58" s="330"/>
      <c r="G58" s="330"/>
      <c r="H58" s="272"/>
      <c r="I58" s="344"/>
      <c r="J58" s="67"/>
      <c r="K58" s="67"/>
      <c r="L58" s="67"/>
      <c r="M58" s="67"/>
      <c r="N58" s="64">
        <f t="shared" si="6"/>
        <v>0</v>
      </c>
      <c r="O58" s="65">
        <f t="shared" si="7"/>
        <v>0</v>
      </c>
      <c r="P58" s="66">
        <f t="shared" si="8"/>
        <v>0</v>
      </c>
      <c r="R58" s="44"/>
    </row>
    <row r="59" spans="2:18" ht="18" customHeight="1" x14ac:dyDescent="0.15">
      <c r="B59" s="325" t="s">
        <v>105</v>
      </c>
      <c r="C59" s="326"/>
      <c r="D59" s="326"/>
      <c r="E59" s="326"/>
      <c r="F59" s="326"/>
      <c r="G59" s="326"/>
      <c r="H59" s="278"/>
      <c r="I59" s="91" t="s">
        <v>357</v>
      </c>
      <c r="J59" s="67"/>
      <c r="K59" s="67"/>
      <c r="L59" s="67"/>
      <c r="M59" s="67"/>
      <c r="N59" s="64">
        <f t="shared" si="6"/>
        <v>0</v>
      </c>
      <c r="O59" s="65">
        <f t="shared" si="7"/>
        <v>0</v>
      </c>
      <c r="P59" s="66">
        <f t="shared" si="8"/>
        <v>0</v>
      </c>
      <c r="R59" s="44"/>
    </row>
    <row r="60" spans="2:18" ht="18" customHeight="1" x14ac:dyDescent="0.15">
      <c r="B60" s="323" t="s">
        <v>104</v>
      </c>
      <c r="C60" s="324"/>
      <c r="D60" s="324"/>
      <c r="E60" s="324"/>
      <c r="F60" s="324"/>
      <c r="G60" s="324"/>
      <c r="H60" s="267"/>
      <c r="I60" s="91" t="s">
        <v>119</v>
      </c>
      <c r="J60" s="67"/>
      <c r="K60" s="67"/>
      <c r="L60" s="67"/>
      <c r="M60" s="67"/>
      <c r="N60" s="64">
        <f t="shared" si="6"/>
        <v>0</v>
      </c>
      <c r="O60" s="65">
        <f t="shared" si="7"/>
        <v>0</v>
      </c>
      <c r="P60" s="66">
        <f t="shared" si="8"/>
        <v>0</v>
      </c>
      <c r="R60" s="44"/>
    </row>
    <row r="61" spans="2:18" ht="18" customHeight="1" x14ac:dyDescent="0.15">
      <c r="B61" s="349" t="s">
        <v>103</v>
      </c>
      <c r="C61" s="350"/>
      <c r="D61" s="350"/>
      <c r="E61" s="350"/>
      <c r="F61" s="350"/>
      <c r="G61" s="350"/>
      <c r="H61" s="274"/>
      <c r="I61" s="91" t="s">
        <v>358</v>
      </c>
      <c r="J61" s="67"/>
      <c r="K61" s="67"/>
      <c r="L61" s="67"/>
      <c r="M61" s="67"/>
      <c r="N61" s="64">
        <f t="shared" si="6"/>
        <v>0</v>
      </c>
      <c r="O61" s="65">
        <f t="shared" si="7"/>
        <v>0</v>
      </c>
      <c r="P61" s="66">
        <f t="shared" si="8"/>
        <v>0</v>
      </c>
      <c r="R61" s="44"/>
    </row>
    <row r="62" spans="2:18" ht="18" customHeight="1" thickBot="1" x14ac:dyDescent="0.2">
      <c r="B62" s="305" t="s">
        <v>102</v>
      </c>
      <c r="C62" s="306"/>
      <c r="D62" s="306"/>
      <c r="E62" s="306"/>
      <c r="F62" s="306"/>
      <c r="G62" s="306"/>
      <c r="H62" s="279"/>
      <c r="I62" s="92" t="s">
        <v>32</v>
      </c>
      <c r="J62" s="68"/>
      <c r="K62" s="68"/>
      <c r="L62" s="68"/>
      <c r="M62" s="68"/>
      <c r="N62" s="99">
        <f t="shared" si="6"/>
        <v>0</v>
      </c>
      <c r="O62" s="100">
        <f t="shared" si="7"/>
        <v>0</v>
      </c>
      <c r="P62" s="101">
        <f t="shared" si="8"/>
        <v>0</v>
      </c>
      <c r="R62" s="44"/>
    </row>
    <row r="63" spans="2:18" ht="16.5" customHeight="1" thickBot="1" x14ac:dyDescent="0.2">
      <c r="B63" s="319" t="s">
        <v>25</v>
      </c>
      <c r="C63" s="320"/>
      <c r="D63" s="320"/>
      <c r="E63" s="320"/>
      <c r="F63" s="320"/>
      <c r="G63" s="320"/>
      <c r="H63" s="280"/>
      <c r="I63" s="284" t="s">
        <v>61</v>
      </c>
      <c r="J63" s="136">
        <f>SUM(J47:J62)</f>
        <v>0</v>
      </c>
      <c r="K63" s="136">
        <f>SUM(K47:K62)</f>
        <v>0</v>
      </c>
      <c r="L63" s="136">
        <f>SUM(L47:L62)</f>
        <v>0</v>
      </c>
      <c r="M63" s="136">
        <f>SUM(M47:M62)</f>
        <v>0</v>
      </c>
      <c r="N63" s="99">
        <f>SUM(J63,L63)</f>
        <v>0</v>
      </c>
      <c r="O63" s="100">
        <f>SUM(K63,M63)</f>
        <v>0</v>
      </c>
      <c r="P63" s="101">
        <f>SUM(N63,O63)</f>
        <v>0</v>
      </c>
    </row>
    <row r="64" spans="2:18" ht="16.5" customHeight="1" x14ac:dyDescent="0.15">
      <c r="B64" s="61"/>
      <c r="C64" s="61"/>
      <c r="D64" s="61"/>
      <c r="E64" s="61"/>
      <c r="F64" s="61"/>
      <c r="G64" s="61"/>
      <c r="H64" s="61"/>
      <c r="I64" s="61"/>
      <c r="J64" s="225"/>
      <c r="K64" s="225"/>
      <c r="L64" s="225"/>
      <c r="M64" s="225"/>
      <c r="N64" s="62"/>
      <c r="O64" s="62"/>
      <c r="P64" s="62"/>
    </row>
    <row r="65" spans="2:18" ht="16.5" customHeight="1" thickBot="1" x14ac:dyDescent="0.2">
      <c r="B65" s="206" t="s">
        <v>259</v>
      </c>
      <c r="C65" s="61"/>
      <c r="D65" s="61"/>
      <c r="E65" s="206"/>
      <c r="F65" s="61"/>
      <c r="G65" s="61"/>
      <c r="H65" s="61"/>
      <c r="I65" s="61"/>
      <c r="J65" s="261" t="s">
        <v>16</v>
      </c>
      <c r="K65" s="261" t="s">
        <v>17</v>
      </c>
      <c r="L65" s="225"/>
      <c r="M65" s="225"/>
      <c r="N65" s="62"/>
      <c r="O65" s="62"/>
      <c r="P65" s="62"/>
    </row>
    <row r="66" spans="2:18" ht="20.45" customHeight="1" thickBot="1" x14ac:dyDescent="0.2">
      <c r="B66" s="340" t="s">
        <v>90</v>
      </c>
      <c r="C66" s="341"/>
      <c r="D66" s="341"/>
      <c r="E66" s="341"/>
      <c r="F66" s="341"/>
      <c r="G66" s="341"/>
      <c r="H66" s="341"/>
      <c r="I66" s="341"/>
      <c r="J66" s="262"/>
      <c r="K66" s="263"/>
      <c r="L66" s="225"/>
      <c r="M66" s="225"/>
      <c r="N66" s="62"/>
      <c r="O66" s="62"/>
      <c r="P66" s="62"/>
    </row>
    <row r="68" spans="2:18" x14ac:dyDescent="0.15">
      <c r="B68" s="43" t="s">
        <v>84</v>
      </c>
    </row>
    <row r="69" spans="2:18" ht="6" customHeight="1" thickBot="1" x14ac:dyDescent="0.2"/>
    <row r="70" spans="2:18" ht="18" customHeight="1" x14ac:dyDescent="0.15">
      <c r="B70" s="310" t="s">
        <v>22</v>
      </c>
      <c r="C70" s="311"/>
      <c r="D70" s="311"/>
      <c r="E70" s="311"/>
      <c r="F70" s="311"/>
      <c r="G70" s="311"/>
      <c r="H70" s="269"/>
      <c r="I70" s="304" t="s">
        <v>23</v>
      </c>
      <c r="J70" s="301"/>
      <c r="K70" s="302" t="s">
        <v>24</v>
      </c>
      <c r="L70" s="303"/>
      <c r="M70" s="300" t="s">
        <v>25</v>
      </c>
      <c r="N70" s="304"/>
      <c r="O70" s="303"/>
      <c r="R70" s="70"/>
    </row>
    <row r="71" spans="2:18" ht="18" customHeight="1" thickBot="1" x14ac:dyDescent="0.2">
      <c r="B71" s="312"/>
      <c r="C71" s="313"/>
      <c r="D71" s="313"/>
      <c r="E71" s="313"/>
      <c r="F71" s="313"/>
      <c r="G71" s="313"/>
      <c r="H71" s="277"/>
      <c r="I71" s="95" t="s">
        <v>26</v>
      </c>
      <c r="J71" s="71" t="s">
        <v>27</v>
      </c>
      <c r="K71" s="71" t="s">
        <v>26</v>
      </c>
      <c r="L71" s="71" t="s">
        <v>27</v>
      </c>
      <c r="M71" s="72" t="s">
        <v>26</v>
      </c>
      <c r="N71" s="71" t="s">
        <v>27</v>
      </c>
      <c r="O71" s="73" t="s">
        <v>18</v>
      </c>
      <c r="R71" s="70"/>
    </row>
    <row r="72" spans="2:18" ht="18" customHeight="1" x14ac:dyDescent="0.15">
      <c r="B72" s="321" t="s">
        <v>65</v>
      </c>
      <c r="C72" s="322"/>
      <c r="D72" s="322"/>
      <c r="E72" s="322"/>
      <c r="F72" s="322"/>
      <c r="G72" s="322"/>
      <c r="H72" s="281"/>
      <c r="I72" s="96"/>
      <c r="J72" s="74"/>
      <c r="K72" s="74"/>
      <c r="L72" s="74"/>
      <c r="M72" s="75">
        <f t="shared" ref="M72:N74" si="9">SUM(I72,K72)</f>
        <v>0</v>
      </c>
      <c r="N72" s="76">
        <f t="shared" si="9"/>
        <v>0</v>
      </c>
      <c r="O72" s="77">
        <f>SUM(M72,N72)</f>
        <v>0</v>
      </c>
      <c r="R72" s="44"/>
    </row>
    <row r="73" spans="2:18" ht="18" customHeight="1" thickBot="1" x14ac:dyDescent="0.2">
      <c r="B73" s="305" t="s">
        <v>63</v>
      </c>
      <c r="C73" s="306"/>
      <c r="D73" s="306"/>
      <c r="E73" s="306"/>
      <c r="F73" s="306"/>
      <c r="G73" s="306"/>
      <c r="H73" s="279"/>
      <c r="I73" s="142"/>
      <c r="J73" s="143"/>
      <c r="K73" s="143"/>
      <c r="L73" s="143"/>
      <c r="M73" s="99">
        <f t="shared" si="9"/>
        <v>0</v>
      </c>
      <c r="N73" s="100">
        <f t="shared" si="9"/>
        <v>0</v>
      </c>
      <c r="O73" s="101">
        <f>SUM(M73,N73)</f>
        <v>0</v>
      </c>
    </row>
    <row r="74" spans="2:18" ht="18" customHeight="1" thickBot="1" x14ac:dyDescent="0.2">
      <c r="B74" s="319" t="s">
        <v>25</v>
      </c>
      <c r="C74" s="320"/>
      <c r="D74" s="320"/>
      <c r="E74" s="320"/>
      <c r="F74" s="320"/>
      <c r="G74" s="320"/>
      <c r="H74" s="287"/>
      <c r="I74" s="144">
        <f>SUM(I72:I73)</f>
        <v>0</v>
      </c>
      <c r="J74" s="144">
        <f>SUM(J72:J73)</f>
        <v>0</v>
      </c>
      <c r="K74" s="144">
        <f>SUM(K72:K73)</f>
        <v>0</v>
      </c>
      <c r="L74" s="144">
        <f>SUM(L72:L73)</f>
        <v>0</v>
      </c>
      <c r="M74" s="99">
        <f t="shared" si="9"/>
        <v>0</v>
      </c>
      <c r="N74" s="100">
        <f t="shared" si="9"/>
        <v>0</v>
      </c>
      <c r="O74" s="101">
        <f>SUM(M74,N74)</f>
        <v>0</v>
      </c>
    </row>
    <row r="76" spans="2:18" hidden="1" x14ac:dyDescent="0.15">
      <c r="B76" t="s">
        <v>85</v>
      </c>
    </row>
    <row r="77" spans="2:18" ht="6" hidden="1" customHeight="1" thickBot="1" x14ac:dyDescent="0.2">
      <c r="B77" s="46"/>
      <c r="C77" s="44"/>
      <c r="D77" s="44"/>
      <c r="E77" s="47"/>
      <c r="F77" s="47"/>
      <c r="I77" s="47"/>
      <c r="J77" s="47"/>
      <c r="K77" s="44"/>
      <c r="L77" s="44"/>
      <c r="M77" s="48"/>
      <c r="N77" s="49"/>
      <c r="O77" s="50"/>
      <c r="Q77" s="50"/>
      <c r="R77" s="44"/>
    </row>
    <row r="78" spans="2:18" ht="18" hidden="1" customHeight="1" x14ac:dyDescent="0.15">
      <c r="B78" s="310" t="s">
        <v>22</v>
      </c>
      <c r="C78" s="311"/>
      <c r="D78" s="311"/>
      <c r="E78" s="311"/>
      <c r="F78" s="311"/>
      <c r="G78" s="314"/>
      <c r="H78" s="268"/>
      <c r="I78" s="300" t="s">
        <v>25</v>
      </c>
      <c r="J78" s="304"/>
      <c r="K78" s="303"/>
      <c r="L78" s="206"/>
      <c r="M78" s="106"/>
      <c r="N78" s="106"/>
      <c r="R78" s="51"/>
    </row>
    <row r="79" spans="2:18" ht="18" hidden="1" customHeight="1" thickBot="1" x14ac:dyDescent="0.2">
      <c r="B79" s="312"/>
      <c r="C79" s="313"/>
      <c r="D79" s="313"/>
      <c r="E79" s="313"/>
      <c r="F79" s="313"/>
      <c r="G79" s="315"/>
      <c r="H79" s="270"/>
      <c r="I79" s="52" t="s">
        <v>26</v>
      </c>
      <c r="J79" s="45" t="s">
        <v>27</v>
      </c>
      <c r="K79" s="53" t="s">
        <v>18</v>
      </c>
      <c r="L79" s="51"/>
      <c r="M79" s="106"/>
      <c r="N79" s="106"/>
      <c r="R79" s="51"/>
    </row>
    <row r="80" spans="2:18" ht="18" hidden="1" customHeight="1" x14ac:dyDescent="0.15">
      <c r="B80" s="316" t="s">
        <v>88</v>
      </c>
      <c r="C80" s="317"/>
      <c r="D80" s="317"/>
      <c r="E80" s="317"/>
      <c r="F80" s="317"/>
      <c r="G80" s="318"/>
      <c r="H80" s="273"/>
      <c r="I80" s="98">
        <f>O37</f>
        <v>0</v>
      </c>
      <c r="J80" s="55">
        <f>O38</f>
        <v>0</v>
      </c>
      <c r="K80" s="57">
        <f>I80+J80</f>
        <v>0</v>
      </c>
      <c r="L80" s="62"/>
      <c r="M80" s="62"/>
      <c r="N80" s="62"/>
      <c r="R80" s="44"/>
    </row>
    <row r="81" spans="2:18" ht="18" hidden="1" customHeight="1" thickBot="1" x14ac:dyDescent="0.2">
      <c r="B81" s="54"/>
      <c r="C81" s="104"/>
      <c r="D81" s="105"/>
      <c r="E81" s="307" t="s">
        <v>28</v>
      </c>
      <c r="F81" s="308"/>
      <c r="G81" s="309"/>
      <c r="H81" s="282"/>
      <c r="I81" s="102"/>
      <c r="J81" s="103"/>
      <c r="K81" s="58" t="str">
        <f>IF((I81="")*AND(J81=""),"",I81+J81)</f>
        <v/>
      </c>
      <c r="L81" s="188"/>
      <c r="M81" s="188"/>
      <c r="N81" s="188"/>
      <c r="R81" s="44"/>
    </row>
    <row r="82" spans="2:18" s="106" customFormat="1" ht="8.25" hidden="1" customHeight="1" thickBot="1" x14ac:dyDescent="0.2">
      <c r="B82" s="187"/>
      <c r="C82" s="187"/>
      <c r="D82" s="187"/>
      <c r="E82" s="61"/>
      <c r="F82" s="61"/>
      <c r="G82" s="61"/>
      <c r="H82" s="61"/>
      <c r="I82" s="188"/>
      <c r="J82" s="188"/>
      <c r="K82" s="188"/>
      <c r="L82" s="188"/>
      <c r="M82" s="188"/>
      <c r="N82" s="188"/>
      <c r="O82" s="188"/>
      <c r="R82" s="70"/>
    </row>
    <row r="83" spans="2:18" ht="18" hidden="1" customHeight="1" x14ac:dyDescent="0.15">
      <c r="B83" s="310" t="s">
        <v>22</v>
      </c>
      <c r="C83" s="311"/>
      <c r="D83" s="311"/>
      <c r="E83" s="311"/>
      <c r="F83" s="311"/>
      <c r="G83" s="314"/>
      <c r="H83" s="268"/>
      <c r="I83" s="300" t="s">
        <v>23</v>
      </c>
      <c r="J83" s="301"/>
      <c r="K83" s="302" t="s">
        <v>24</v>
      </c>
      <c r="L83" s="303"/>
      <c r="M83" s="300" t="s">
        <v>25</v>
      </c>
      <c r="N83" s="304"/>
      <c r="O83" s="303"/>
      <c r="R83" s="51"/>
    </row>
    <row r="84" spans="2:18" ht="18" hidden="1" customHeight="1" thickBot="1" x14ac:dyDescent="0.2">
      <c r="B84" s="312"/>
      <c r="C84" s="313"/>
      <c r="D84" s="313"/>
      <c r="E84" s="313"/>
      <c r="F84" s="313"/>
      <c r="G84" s="315"/>
      <c r="H84" s="270"/>
      <c r="I84" s="97" t="s">
        <v>26</v>
      </c>
      <c r="J84" s="45" t="s">
        <v>27</v>
      </c>
      <c r="K84" s="45" t="s">
        <v>26</v>
      </c>
      <c r="L84" s="45" t="s">
        <v>27</v>
      </c>
      <c r="M84" s="52" t="s">
        <v>26</v>
      </c>
      <c r="N84" s="45" t="s">
        <v>27</v>
      </c>
      <c r="O84" s="53" t="s">
        <v>18</v>
      </c>
      <c r="R84" s="51"/>
    </row>
    <row r="85" spans="2:18" ht="18" hidden="1" customHeight="1" x14ac:dyDescent="0.15">
      <c r="B85" s="331" t="s">
        <v>86</v>
      </c>
      <c r="C85" s="332"/>
      <c r="D85" s="332"/>
      <c r="E85" s="332"/>
      <c r="F85" s="332"/>
      <c r="G85" s="333"/>
      <c r="H85" s="275"/>
      <c r="I85" s="98">
        <f>SUM(J47:J62)</f>
        <v>0</v>
      </c>
      <c r="J85" s="55">
        <f>SUM(K47:K62)</f>
        <v>0</v>
      </c>
      <c r="K85" s="55">
        <f>SUM(L47:L62)</f>
        <v>0</v>
      </c>
      <c r="L85" s="55">
        <f>SUM(M47:M62)</f>
        <v>0</v>
      </c>
      <c r="M85" s="56">
        <f>SUM(I85,K85)</f>
        <v>0</v>
      </c>
      <c r="N85" s="55">
        <f>SUM(J85,L85)</f>
        <v>0</v>
      </c>
      <c r="O85" s="57">
        <f>M85+N85</f>
        <v>0</v>
      </c>
      <c r="R85" s="44"/>
    </row>
    <row r="86" spans="2:18" ht="18" hidden="1" customHeight="1" thickBot="1" x14ac:dyDescent="0.2">
      <c r="B86" s="54"/>
      <c r="C86" s="104"/>
      <c r="D86" s="105"/>
      <c r="E86" s="307" t="s">
        <v>28</v>
      </c>
      <c r="F86" s="308"/>
      <c r="G86" s="309"/>
      <c r="H86" s="282"/>
      <c r="I86" s="102"/>
      <c r="J86" s="103"/>
      <c r="K86" s="103"/>
      <c r="L86" s="103"/>
      <c r="M86" s="59" t="str">
        <f>IF(SUM(I86,K86)=0,"",SUM(I86,K86))</f>
        <v/>
      </c>
      <c r="N86" s="60" t="str">
        <f>IF(SUM(J86,L86)=0,"",SUM(J86,L86))</f>
        <v/>
      </c>
      <c r="O86" s="58" t="str">
        <f>IF((M86="")*AND(N86=""),"",M86+N86)</f>
        <v/>
      </c>
      <c r="R86" s="44"/>
    </row>
    <row r="87" spans="2:18" ht="18" hidden="1" customHeight="1" x14ac:dyDescent="0.15">
      <c r="B87" s="331" t="s">
        <v>87</v>
      </c>
      <c r="C87" s="332"/>
      <c r="D87" s="332"/>
      <c r="E87" s="332"/>
      <c r="F87" s="332"/>
      <c r="G87" s="333"/>
      <c r="H87" s="187"/>
      <c r="I87" s="189">
        <f>$I$74</f>
        <v>0</v>
      </c>
      <c r="J87" s="190">
        <f>$J$74</f>
        <v>0</v>
      </c>
      <c r="K87" s="190">
        <f>$K$74</f>
        <v>0</v>
      </c>
      <c r="L87" s="190">
        <f>$L$74</f>
        <v>0</v>
      </c>
      <c r="M87" s="191">
        <f>SUM(I87,K87)</f>
        <v>0</v>
      </c>
      <c r="N87" s="192">
        <f>SUM(J87,L87)</f>
        <v>0</v>
      </c>
      <c r="O87" s="193">
        <f>M87+N87</f>
        <v>0</v>
      </c>
      <c r="R87" s="44"/>
    </row>
    <row r="88" spans="2:18" ht="18" hidden="1" customHeight="1" x14ac:dyDescent="0.15">
      <c r="B88" s="194"/>
      <c r="C88" s="195"/>
      <c r="D88" s="196"/>
      <c r="E88" s="334" t="s">
        <v>28</v>
      </c>
      <c r="F88" s="335"/>
      <c r="G88" s="336"/>
      <c r="H88" s="283"/>
      <c r="I88" s="197"/>
      <c r="J88" s="198"/>
      <c r="K88" s="198"/>
      <c r="L88" s="198"/>
      <c r="M88" s="199" t="str">
        <f>IF(SUM(I88,K88)=0,"",SUM(I88,K88))</f>
        <v/>
      </c>
      <c r="N88" s="200" t="str">
        <f>IF(SUM(J88,L88)=0,"",SUM(J88,L88))</f>
        <v/>
      </c>
      <c r="O88" s="201" t="str">
        <f>IF((M88="")*AND(N88=""),"",M88+N88)</f>
        <v/>
      </c>
      <c r="R88" s="44"/>
    </row>
    <row r="89" spans="2:18" ht="18" hidden="1" customHeight="1" x14ac:dyDescent="0.15">
      <c r="B89" s="337" t="s">
        <v>82</v>
      </c>
      <c r="C89" s="338"/>
      <c r="D89" s="338"/>
      <c r="E89" s="338"/>
      <c r="F89" s="338"/>
      <c r="G89" s="339"/>
      <c r="H89" s="276"/>
      <c r="I89" s="202">
        <f>I85+I87</f>
        <v>0</v>
      </c>
      <c r="J89" s="192">
        <f>J85+J87</f>
        <v>0</v>
      </c>
      <c r="K89" s="192">
        <f>K85+K87</f>
        <v>0</v>
      </c>
      <c r="L89" s="192">
        <f>L85+L87</f>
        <v>0</v>
      </c>
      <c r="M89" s="191">
        <f>SUM(I89,K89)</f>
        <v>0</v>
      </c>
      <c r="N89" s="192">
        <f>SUM(J89,L89)</f>
        <v>0</v>
      </c>
      <c r="O89" s="193">
        <f>M89+N89</f>
        <v>0</v>
      </c>
      <c r="R89" s="44"/>
    </row>
    <row r="90" spans="2:18" ht="18" hidden="1" customHeight="1" thickBot="1" x14ac:dyDescent="0.2">
      <c r="B90" s="203"/>
      <c r="C90" s="104"/>
      <c r="D90" s="105"/>
      <c r="E90" s="307" t="s">
        <v>83</v>
      </c>
      <c r="F90" s="308"/>
      <c r="G90" s="309"/>
      <c r="H90" s="282"/>
      <c r="I90" s="204" t="str">
        <f>IF(SUM(I86,I88)&gt;I89,"内数！", IF(SUM(I86,I88)=0,"",SUM(I86,I88)))</f>
        <v/>
      </c>
      <c r="J90" s="205" t="str">
        <f>IF(SUM(J86,J88)&gt;J89,"内数！", IF(SUM(J86,J88)=0,"",SUM(J86,J88)))</f>
        <v/>
      </c>
      <c r="K90" s="205" t="str">
        <f>IF(SUM(K86,K88)&gt;K89,"内数！", IF(SUM(K86,K88)=0,"",SUM(K86,K88)))</f>
        <v/>
      </c>
      <c r="L90" s="205" t="str">
        <f>IF(SUM(L86,L88)&gt;L89,"内数！", IF(SUM(L86,L88)=0,"",SUM(L86,L88)))</f>
        <v/>
      </c>
      <c r="M90" s="59" t="str">
        <f>IF(SUM(I90,K90)=0,"",SUM(I90,K90))</f>
        <v/>
      </c>
      <c r="N90" s="60" t="str">
        <f>IF(SUM(J90,L90)=0,"",SUM(J90,L90))</f>
        <v/>
      </c>
      <c r="O90" s="58" t="str">
        <f>IF((M90="")*AND(N90=""),"",M90+N90)</f>
        <v/>
      </c>
      <c r="R90" s="44"/>
    </row>
    <row r="91" spans="2:18" ht="18" hidden="1" customHeight="1" x14ac:dyDescent="0.15">
      <c r="B91" s="44"/>
      <c r="C91" s="48" t="s">
        <v>98</v>
      </c>
      <c r="D91" s="69"/>
      <c r="F91" s="69"/>
      <c r="G91" s="61"/>
      <c r="H91" s="61"/>
      <c r="I91" s="62"/>
      <c r="J91" s="62"/>
      <c r="K91" s="62"/>
      <c r="L91" s="62"/>
      <c r="M91" s="62"/>
      <c r="N91" s="62"/>
      <c r="O91" s="62"/>
      <c r="P91" s="62"/>
      <c r="Q91" s="62"/>
      <c r="R91" s="44"/>
    </row>
    <row r="100" spans="26:30" ht="18" customHeight="1" x14ac:dyDescent="0.15"/>
    <row r="101" spans="26:30" x14ac:dyDescent="0.15">
      <c r="Z101" s="88" t="s">
        <v>46</v>
      </c>
      <c r="AA101" s="88" t="s">
        <v>40</v>
      </c>
      <c r="AC101" s="88">
        <v>100</v>
      </c>
      <c r="AD101" s="109" t="s">
        <v>44</v>
      </c>
    </row>
    <row r="102" spans="26:30" x14ac:dyDescent="0.15">
      <c r="Z102" s="88" t="s">
        <v>48</v>
      </c>
      <c r="AA102" s="88" t="s">
        <v>40</v>
      </c>
      <c r="AC102" s="88">
        <v>200</v>
      </c>
      <c r="AD102" s="109" t="s">
        <v>33</v>
      </c>
    </row>
    <row r="103" spans="26:30" x14ac:dyDescent="0.15">
      <c r="Z103" s="88" t="s">
        <v>47</v>
      </c>
      <c r="AA103" s="88" t="s">
        <v>41</v>
      </c>
      <c r="AC103" s="88">
        <v>300</v>
      </c>
      <c r="AD103" s="109" t="s">
        <v>45</v>
      </c>
    </row>
    <row r="104" spans="26:30" x14ac:dyDescent="0.15">
      <c r="Z104" s="88" t="s">
        <v>49</v>
      </c>
      <c r="AA104" s="88" t="s">
        <v>41</v>
      </c>
      <c r="AC104" s="88">
        <v>400</v>
      </c>
      <c r="AD104" s="109" t="s">
        <v>34</v>
      </c>
    </row>
    <row r="105" spans="26:30" x14ac:dyDescent="0.15">
      <c r="AC105" s="88">
        <v>500</v>
      </c>
      <c r="AD105" s="109" t="s">
        <v>35</v>
      </c>
    </row>
    <row r="106" spans="26:30" x14ac:dyDescent="0.15">
      <c r="AC106" s="88">
        <v>600</v>
      </c>
      <c r="AD106" s="109" t="s">
        <v>36</v>
      </c>
    </row>
    <row r="107" spans="26:30" x14ac:dyDescent="0.15">
      <c r="AC107" s="88">
        <v>700</v>
      </c>
      <c r="AD107" s="109" t="s">
        <v>37</v>
      </c>
    </row>
    <row r="108" spans="26:30" x14ac:dyDescent="0.15">
      <c r="AC108" s="88">
        <v>800</v>
      </c>
      <c r="AD108" s="109" t="s">
        <v>38</v>
      </c>
    </row>
    <row r="109" spans="26:30" x14ac:dyDescent="0.15">
      <c r="AC109" s="88">
        <v>900</v>
      </c>
      <c r="AD109" s="109" t="s">
        <v>39</v>
      </c>
    </row>
  </sheetData>
  <protectedRanges>
    <protectedRange sqref="L37:N38" name="卒業予定者２"/>
    <protectedRange sqref="E37:J38" name="卒業予定者１"/>
    <protectedRange sqref="I88:L88" name="縁故・公務員等希望の障害者内数"/>
    <protectedRange sqref="I86:L86" name="学校・安定所紹介希望の障害者内数"/>
    <protectedRange sqref="I81:J81" name="卒業予定の障害者内数"/>
    <protectedRange sqref="I72:L73" name="縁故・公務員等希望者数"/>
    <protectedRange sqref="J47:M62" name="学校・安定所紹介就職希望"/>
    <protectedRange sqref="L33" name="管轄安定所名"/>
    <protectedRange sqref="E26:N27" name="進路希望４学年"/>
    <protectedRange sqref="E23:N24" name="進路希望３学年"/>
    <protectedRange sqref="E20:N21" name="進路希望２学年"/>
    <protectedRange sqref="E17:N18" name="進路希望１学年"/>
    <protectedRange sqref="J10:O10" name="学番学校・分校名"/>
    <protectedRange sqref="E10" name="大学科"/>
    <protectedRange sqref="C10" name="課程"/>
    <protectedRange sqref="M5" name="学校長名"/>
    <protectedRange sqref="N1:O2" name="発番日付"/>
    <protectedRange sqref="J66:K66" name="佐渡"/>
  </protectedRanges>
  <mergeCells count="82">
    <mergeCell ref="B1:F1"/>
    <mergeCell ref="N1:O1"/>
    <mergeCell ref="C16:D16"/>
    <mergeCell ref="B17:B19"/>
    <mergeCell ref="C17:D17"/>
    <mergeCell ref="C18:D18"/>
    <mergeCell ref="C19:D19"/>
    <mergeCell ref="C4:F4"/>
    <mergeCell ref="N2:O2"/>
    <mergeCell ref="M5:O5"/>
    <mergeCell ref="K9:M9"/>
    <mergeCell ref="K10:M10"/>
    <mergeCell ref="C9:D9"/>
    <mergeCell ref="E9:F9"/>
    <mergeCell ref="N9:O9"/>
    <mergeCell ref="N10:O10"/>
    <mergeCell ref="B23:B25"/>
    <mergeCell ref="C23:D23"/>
    <mergeCell ref="C24:D24"/>
    <mergeCell ref="C25:D25"/>
    <mergeCell ref="B20:B22"/>
    <mergeCell ref="C20:D20"/>
    <mergeCell ref="C21:D21"/>
    <mergeCell ref="C22:D22"/>
    <mergeCell ref="B26:B28"/>
    <mergeCell ref="C26:D26"/>
    <mergeCell ref="C27:D27"/>
    <mergeCell ref="C28:D28"/>
    <mergeCell ref="B39:D39"/>
    <mergeCell ref="B36:D36"/>
    <mergeCell ref="B37:D37"/>
    <mergeCell ref="B38:D38"/>
    <mergeCell ref="B30:O30"/>
    <mergeCell ref="F33:K33"/>
    <mergeCell ref="N33:O33"/>
    <mergeCell ref="L33:M33"/>
    <mergeCell ref="L45:M45"/>
    <mergeCell ref="N45:P45"/>
    <mergeCell ref="B66:I66"/>
    <mergeCell ref="B48:G48"/>
    <mergeCell ref="B51:G51"/>
    <mergeCell ref="B50:G50"/>
    <mergeCell ref="B52:G52"/>
    <mergeCell ref="J45:K45"/>
    <mergeCell ref="I54:I58"/>
    <mergeCell ref="B45:G46"/>
    <mergeCell ref="I45:I46"/>
    <mergeCell ref="C54:G54"/>
    <mergeCell ref="C55:G55"/>
    <mergeCell ref="B47:G47"/>
    <mergeCell ref="B49:G49"/>
    <mergeCell ref="B61:G61"/>
    <mergeCell ref="E90:G90"/>
    <mergeCell ref="B83:G84"/>
    <mergeCell ref="E86:G86"/>
    <mergeCell ref="B87:G87"/>
    <mergeCell ref="E88:G88"/>
    <mergeCell ref="B89:G89"/>
    <mergeCell ref="B85:G85"/>
    <mergeCell ref="B60:G60"/>
    <mergeCell ref="B53:G53"/>
    <mergeCell ref="B59:G59"/>
    <mergeCell ref="B54:B58"/>
    <mergeCell ref="C56:G56"/>
    <mergeCell ref="C57:G57"/>
    <mergeCell ref="C58:G58"/>
    <mergeCell ref="I83:J83"/>
    <mergeCell ref="K83:L83"/>
    <mergeCell ref="M83:O83"/>
    <mergeCell ref="I78:K78"/>
    <mergeCell ref="B62:G62"/>
    <mergeCell ref="B73:G73"/>
    <mergeCell ref="E81:G81"/>
    <mergeCell ref="B70:G71"/>
    <mergeCell ref="B78:G79"/>
    <mergeCell ref="B80:G80"/>
    <mergeCell ref="B74:G74"/>
    <mergeCell ref="I70:J70"/>
    <mergeCell ref="B72:G72"/>
    <mergeCell ref="K70:L70"/>
    <mergeCell ref="M70:O70"/>
    <mergeCell ref="B63:G63"/>
  </mergeCells>
  <phoneticPr fontId="3"/>
  <conditionalFormatting sqref="K42:K43">
    <cfRule type="cellIs" dxfId="0" priority="1" stopIfTrue="1" operator="notEqual">
      <formula>""""""</formula>
    </cfRule>
  </conditionalFormatting>
  <dataValidations count="4">
    <dataValidation imeMode="off" allowBlank="1" showInputMessage="1" showErrorMessage="1" sqref="I86:L86 K82 L81:L82 I81:J82 J47:M62 I72:L73 E37:N38 E26:N27 E17:N18 E20:N21 E23:N24"/>
    <dataValidation imeMode="hiragana" allowBlank="1" showInputMessage="1" showErrorMessage="1" sqref="M5:O5 N1:N2 K10:O10"/>
    <dataValidation imeMode="halfAlpha" allowBlank="1" showInputMessage="1" showErrorMessage="1" sqref="C10 J10 E10"/>
    <dataValidation type="list" imeMode="hiragana" allowBlank="1" showInputMessage="1" showErrorMessage="1" sqref="L33:M33">
      <formula1>",村上,新発田,新潟,新津,巻,三条,長岡,十日町,南魚沼,柏崎,上越,糸魚川,佐渡"</formula1>
    </dataValidation>
  </dataValidations>
  <pageMargins left="0.45" right="0.4" top="0.74" bottom="0.73" header="0.51200000000000001" footer="0.55000000000000004"/>
  <pageSetup paperSize="9" scale="83" fitToHeight="0" orientation="portrait" r:id="rId1"/>
  <headerFooter alignWithMargins="0"/>
  <rowBreaks count="2" manualBreakCount="2">
    <brk id="30" max="14" man="1"/>
    <brk id="74"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J32"/>
  <sheetViews>
    <sheetView view="pageBreakPreview" zoomScaleNormal="100" zoomScaleSheetLayoutView="100" workbookViewId="0">
      <selection activeCell="A2" sqref="A2:J2"/>
    </sheetView>
  </sheetViews>
  <sheetFormatPr defaultRowHeight="13.5" x14ac:dyDescent="0.15"/>
  <cols>
    <col min="1" max="1" width="3.75" customWidth="1"/>
  </cols>
  <sheetData>
    <row r="2" spans="1:10" ht="18.75" x14ac:dyDescent="0.15">
      <c r="A2" s="401" t="s">
        <v>242</v>
      </c>
      <c r="B2" s="401"/>
      <c r="C2" s="401"/>
      <c r="D2" s="401"/>
      <c r="E2" s="401"/>
      <c r="F2" s="401"/>
      <c r="G2" s="401"/>
      <c r="H2" s="401"/>
      <c r="I2" s="401"/>
      <c r="J2" s="401"/>
    </row>
    <row r="3" spans="1:10" ht="18.75" customHeight="1" x14ac:dyDescent="0.15">
      <c r="A3" s="252"/>
      <c r="B3" s="252"/>
      <c r="C3" s="252"/>
      <c r="D3" s="252"/>
      <c r="E3" s="252"/>
      <c r="F3" s="252"/>
      <c r="G3" s="252"/>
      <c r="H3" s="252"/>
      <c r="I3" s="252"/>
      <c r="J3" s="252"/>
    </row>
    <row r="4" spans="1:10" ht="31.15" customHeight="1" x14ac:dyDescent="0.15">
      <c r="A4" s="253" t="s">
        <v>269</v>
      </c>
      <c r="B4" s="402" t="s">
        <v>270</v>
      </c>
      <c r="C4" s="402"/>
      <c r="D4" s="402"/>
      <c r="E4" s="402"/>
      <c r="F4" s="402"/>
      <c r="G4" s="402"/>
      <c r="H4" s="402"/>
      <c r="I4" s="402"/>
      <c r="J4" s="402"/>
    </row>
    <row r="5" spans="1:10" ht="18.75" customHeight="1" x14ac:dyDescent="0.15">
      <c r="A5" s="252"/>
      <c r="B5" s="252"/>
      <c r="C5" s="252"/>
      <c r="D5" s="252"/>
      <c r="E5" s="252"/>
      <c r="F5" s="252"/>
      <c r="G5" s="252"/>
      <c r="H5" s="252"/>
      <c r="I5" s="252"/>
      <c r="J5" s="252"/>
    </row>
    <row r="6" spans="1:10" x14ac:dyDescent="0.15">
      <c r="A6" s="254" t="s">
        <v>250</v>
      </c>
      <c r="B6" s="252" t="s">
        <v>271</v>
      </c>
      <c r="C6" s="252"/>
      <c r="D6" s="252"/>
      <c r="E6" s="252"/>
      <c r="F6" s="252"/>
      <c r="G6" s="252"/>
      <c r="H6" s="252"/>
      <c r="I6" s="252"/>
      <c r="J6" s="252"/>
    </row>
    <row r="7" spans="1:10" x14ac:dyDescent="0.15">
      <c r="A7" s="252"/>
      <c r="B7" s="252" t="s">
        <v>243</v>
      </c>
      <c r="C7" s="252"/>
      <c r="D7" s="252"/>
      <c r="E7" s="252"/>
      <c r="F7" s="252"/>
      <c r="G7" s="252"/>
      <c r="H7" s="252"/>
      <c r="I7" s="252"/>
      <c r="J7" s="252"/>
    </row>
    <row r="8" spans="1:10" ht="14.25" customHeight="1" x14ac:dyDescent="0.15">
      <c r="A8" s="255" t="s">
        <v>251</v>
      </c>
      <c r="B8" s="256"/>
      <c r="C8" s="252" t="s">
        <v>252</v>
      </c>
      <c r="D8" s="252"/>
      <c r="E8" s="252"/>
      <c r="F8" s="252"/>
      <c r="G8" s="252"/>
      <c r="H8" s="252"/>
      <c r="I8" s="252"/>
      <c r="J8" s="252"/>
    </row>
    <row r="9" spans="1:10" ht="9.75" customHeight="1" x14ac:dyDescent="0.15">
      <c r="A9" s="255"/>
      <c r="B9" s="257"/>
      <c r="C9" s="252"/>
      <c r="D9" s="252"/>
      <c r="E9" s="252"/>
      <c r="F9" s="252"/>
      <c r="G9" s="252"/>
      <c r="H9" s="252"/>
      <c r="I9" s="252"/>
      <c r="J9" s="252"/>
    </row>
    <row r="10" spans="1:10" ht="16.899999999999999" customHeight="1" x14ac:dyDescent="0.15">
      <c r="A10" s="255" t="s">
        <v>244</v>
      </c>
      <c r="B10" s="257" t="s">
        <v>254</v>
      </c>
      <c r="C10" s="252"/>
      <c r="D10" s="252"/>
      <c r="E10" s="252"/>
      <c r="F10" s="252"/>
      <c r="G10" s="252"/>
      <c r="H10" s="252"/>
      <c r="I10" s="252"/>
      <c r="J10" s="252"/>
    </row>
    <row r="11" spans="1:10" ht="16.899999999999999" customHeight="1" x14ac:dyDescent="0.15">
      <c r="A11" s="255"/>
      <c r="B11" s="257"/>
      <c r="C11" s="252"/>
      <c r="D11" s="252"/>
      <c r="E11" s="252"/>
      <c r="F11" s="252"/>
      <c r="G11" s="252"/>
      <c r="H11" s="252"/>
      <c r="I11" s="252"/>
      <c r="J11" s="252"/>
    </row>
    <row r="12" spans="1:10" ht="16.5" customHeight="1" x14ac:dyDescent="0.15">
      <c r="A12" s="255" t="s">
        <v>245</v>
      </c>
      <c r="B12" s="252" t="s">
        <v>268</v>
      </c>
      <c r="C12" s="252"/>
      <c r="D12" s="252"/>
      <c r="E12" s="252"/>
      <c r="F12" s="252"/>
      <c r="G12" s="252"/>
      <c r="H12" s="252"/>
      <c r="I12" s="252"/>
      <c r="J12" s="252"/>
    </row>
    <row r="13" spans="1:10" ht="16.5" customHeight="1" x14ac:dyDescent="0.15">
      <c r="A13" s="255"/>
      <c r="B13" s="252"/>
      <c r="C13" s="252"/>
      <c r="D13" s="252"/>
      <c r="E13" s="252"/>
      <c r="F13" s="252"/>
      <c r="G13" s="252"/>
      <c r="H13" s="252"/>
      <c r="I13" s="252"/>
      <c r="J13" s="252"/>
    </row>
    <row r="14" spans="1:10" ht="33.75" customHeight="1" x14ac:dyDescent="0.15">
      <c r="A14" s="258" t="s">
        <v>246</v>
      </c>
      <c r="B14" s="403" t="s">
        <v>272</v>
      </c>
      <c r="C14" s="403"/>
      <c r="D14" s="403"/>
      <c r="E14" s="403"/>
      <c r="F14" s="403"/>
      <c r="G14" s="403"/>
      <c r="H14" s="403"/>
      <c r="I14" s="403"/>
      <c r="J14" s="403"/>
    </row>
    <row r="15" spans="1:10" ht="16.5" customHeight="1" x14ac:dyDescent="0.15">
      <c r="A15" s="252"/>
      <c r="B15" s="252"/>
      <c r="C15" s="406"/>
      <c r="D15" s="406"/>
      <c r="E15" s="406"/>
      <c r="F15" s="406"/>
      <c r="G15" s="406"/>
      <c r="H15" s="406"/>
      <c r="I15" s="406"/>
      <c r="J15" s="406"/>
    </row>
    <row r="16" spans="1:10" ht="14.25" customHeight="1" x14ac:dyDescent="0.15">
      <c r="A16" s="255" t="s">
        <v>247</v>
      </c>
      <c r="B16" s="252" t="s">
        <v>273</v>
      </c>
      <c r="C16" s="252"/>
      <c r="D16" s="252"/>
      <c r="E16" s="252"/>
      <c r="F16" s="252"/>
      <c r="G16" s="252"/>
      <c r="H16" s="252"/>
      <c r="I16" s="252"/>
      <c r="J16" s="252"/>
    </row>
    <row r="17" spans="1:10" x14ac:dyDescent="0.15">
      <c r="A17" s="252"/>
      <c r="B17" s="252"/>
      <c r="C17" s="252"/>
      <c r="D17" s="252"/>
      <c r="E17" s="252"/>
      <c r="F17" s="252"/>
      <c r="G17" s="252"/>
      <c r="H17" s="252"/>
      <c r="I17" s="252"/>
      <c r="J17" s="252"/>
    </row>
    <row r="18" spans="1:10" ht="30" customHeight="1" x14ac:dyDescent="0.15">
      <c r="A18" s="258" t="s">
        <v>248</v>
      </c>
      <c r="B18" s="402" t="s">
        <v>274</v>
      </c>
      <c r="C18" s="402"/>
      <c r="D18" s="402"/>
      <c r="E18" s="402"/>
      <c r="F18" s="402"/>
      <c r="G18" s="402"/>
      <c r="H18" s="402"/>
      <c r="I18" s="402"/>
      <c r="J18" s="402"/>
    </row>
    <row r="19" spans="1:10" x14ac:dyDescent="0.15">
      <c r="A19" s="258"/>
      <c r="B19" s="299"/>
      <c r="C19" s="299"/>
      <c r="D19" s="299"/>
      <c r="E19" s="299"/>
      <c r="F19" s="299"/>
      <c r="G19" s="299"/>
      <c r="H19" s="299"/>
      <c r="I19" s="299"/>
      <c r="J19" s="299"/>
    </row>
    <row r="20" spans="1:10" ht="30" customHeight="1" x14ac:dyDescent="0.15">
      <c r="A20" s="258" t="s">
        <v>264</v>
      </c>
      <c r="B20" s="402" t="s">
        <v>278</v>
      </c>
      <c r="C20" s="402"/>
      <c r="D20" s="402"/>
      <c r="E20" s="402"/>
      <c r="F20" s="402"/>
      <c r="G20" s="402"/>
      <c r="H20" s="402"/>
      <c r="I20" s="402"/>
      <c r="J20" s="402"/>
    </row>
    <row r="21" spans="1:10" ht="16.5" customHeight="1" x14ac:dyDescent="0.15">
      <c r="A21" s="252"/>
      <c r="B21" s="252"/>
      <c r="C21" s="252"/>
      <c r="D21" s="252"/>
      <c r="E21" s="252"/>
      <c r="F21" s="252"/>
      <c r="G21" s="252"/>
      <c r="H21" s="252"/>
      <c r="I21" s="252"/>
      <c r="J21" s="252"/>
    </row>
    <row r="22" spans="1:10" ht="120" customHeight="1" x14ac:dyDescent="0.15">
      <c r="A22" s="258" t="s">
        <v>249</v>
      </c>
      <c r="B22" s="404" t="s">
        <v>359</v>
      </c>
      <c r="C22" s="404"/>
      <c r="D22" s="404"/>
      <c r="E22" s="404"/>
      <c r="F22" s="404"/>
      <c r="G22" s="404"/>
      <c r="H22" s="404"/>
      <c r="I22" s="404"/>
      <c r="J22" s="404"/>
    </row>
    <row r="23" spans="1:10" x14ac:dyDescent="0.15">
      <c r="A23" s="258"/>
      <c r="B23" s="299"/>
      <c r="C23" s="252"/>
      <c r="D23" s="252"/>
      <c r="E23" s="252"/>
      <c r="F23" s="252"/>
      <c r="G23" s="252"/>
      <c r="H23" s="252"/>
      <c r="I23" s="252"/>
      <c r="J23" s="252"/>
    </row>
    <row r="24" spans="1:10" ht="49.5" customHeight="1" x14ac:dyDescent="0.15">
      <c r="A24" s="258" t="s">
        <v>255</v>
      </c>
      <c r="B24" s="404" t="s">
        <v>360</v>
      </c>
      <c r="C24" s="404"/>
      <c r="D24" s="404"/>
      <c r="E24" s="404"/>
      <c r="F24" s="404"/>
      <c r="G24" s="404"/>
      <c r="H24" s="404"/>
      <c r="I24" s="404"/>
      <c r="J24" s="404"/>
    </row>
    <row r="25" spans="1:10" x14ac:dyDescent="0.15">
      <c r="A25" s="252"/>
      <c r="B25" s="252"/>
      <c r="C25" s="298"/>
      <c r="D25" s="252"/>
      <c r="E25" s="252"/>
      <c r="F25" s="252"/>
      <c r="G25" s="252"/>
      <c r="H25" s="252"/>
      <c r="I25" s="252"/>
      <c r="J25" s="252"/>
    </row>
    <row r="26" spans="1:10" x14ac:dyDescent="0.15">
      <c r="A26" s="258" t="s">
        <v>256</v>
      </c>
      <c r="B26" s="405" t="s">
        <v>275</v>
      </c>
      <c r="C26" s="405"/>
      <c r="D26" s="405"/>
      <c r="E26" s="405"/>
      <c r="F26" s="405"/>
      <c r="G26" s="405"/>
      <c r="H26" s="405"/>
      <c r="I26" s="405"/>
      <c r="J26" s="405"/>
    </row>
    <row r="27" spans="1:10" ht="15" customHeight="1" x14ac:dyDescent="0.15">
      <c r="A27" s="258"/>
      <c r="B27" s="299"/>
      <c r="C27" s="252"/>
      <c r="D27" s="252"/>
      <c r="E27" s="252"/>
      <c r="F27" s="252"/>
      <c r="G27" s="252"/>
      <c r="H27" s="252"/>
      <c r="I27" s="252"/>
      <c r="J27" s="252"/>
    </row>
    <row r="28" spans="1:10" ht="15" customHeight="1" x14ac:dyDescent="0.15">
      <c r="A28" s="258"/>
      <c r="B28" s="252"/>
      <c r="C28" s="252"/>
      <c r="D28" s="252"/>
      <c r="E28" s="252"/>
      <c r="F28" s="252"/>
      <c r="G28" s="252"/>
      <c r="H28" s="252"/>
      <c r="I28" s="252"/>
      <c r="J28" s="252"/>
    </row>
    <row r="29" spans="1:10" ht="31.5" customHeight="1" x14ac:dyDescent="0.15">
      <c r="A29" s="258" t="s">
        <v>265</v>
      </c>
      <c r="B29" s="407" t="s">
        <v>276</v>
      </c>
      <c r="C29" s="407"/>
      <c r="D29" s="407"/>
      <c r="E29" s="407"/>
      <c r="F29" s="407"/>
      <c r="G29" s="407"/>
      <c r="H29" s="407"/>
      <c r="I29" s="407"/>
      <c r="J29" s="407"/>
    </row>
    <row r="30" spans="1:10" ht="33" customHeight="1" x14ac:dyDescent="0.15">
      <c r="A30" s="252"/>
      <c r="B30" s="252"/>
      <c r="C30" s="252"/>
      <c r="D30" s="252"/>
      <c r="E30" s="252"/>
      <c r="F30" s="252"/>
      <c r="G30" s="252"/>
      <c r="H30" s="252"/>
      <c r="I30" s="252"/>
      <c r="J30" s="252"/>
    </row>
    <row r="31" spans="1:10" ht="50.25" customHeight="1" x14ac:dyDescent="0.15">
      <c r="A31" s="253" t="s">
        <v>253</v>
      </c>
      <c r="B31" s="404" t="s">
        <v>277</v>
      </c>
      <c r="C31" s="404"/>
      <c r="D31" s="404"/>
      <c r="E31" s="404"/>
      <c r="F31" s="404"/>
      <c r="G31" s="404"/>
      <c r="H31" s="404"/>
      <c r="I31" s="404"/>
      <c r="J31" s="404"/>
    </row>
    <row r="32" spans="1:10" ht="30" customHeight="1" x14ac:dyDescent="0.15">
      <c r="A32" s="252"/>
      <c r="B32" s="252"/>
      <c r="C32" s="252"/>
      <c r="D32" s="252"/>
      <c r="E32" s="252"/>
      <c r="F32" s="252"/>
      <c r="G32" s="252"/>
      <c r="H32" s="252"/>
      <c r="I32" s="252"/>
      <c r="J32" s="252"/>
    </row>
  </sheetData>
  <mergeCells count="11">
    <mergeCell ref="B31:J31"/>
    <mergeCell ref="B26:J26"/>
    <mergeCell ref="B22:J22"/>
    <mergeCell ref="C15:J15"/>
    <mergeCell ref="B18:J18"/>
    <mergeCell ref="B29:J29"/>
    <mergeCell ref="A2:J2"/>
    <mergeCell ref="B4:J4"/>
    <mergeCell ref="B14:J14"/>
    <mergeCell ref="B20:J20"/>
    <mergeCell ref="B24:J2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86"/>
  <sheetViews>
    <sheetView view="pageBreakPreview" topLeftCell="B1" zoomScaleNormal="100" zoomScaleSheetLayoutView="100" workbookViewId="0">
      <selection activeCell="B1" sqref="B1:C1"/>
    </sheetView>
  </sheetViews>
  <sheetFormatPr defaultColWidth="9" defaultRowHeight="13.5" x14ac:dyDescent="0.15"/>
  <cols>
    <col min="1" max="1" width="3.5" style="249" hidden="1" customWidth="1"/>
    <col min="2" max="2" width="8.25" style="250" customWidth="1"/>
    <col min="3" max="3" width="80.5" style="251" bestFit="1" customWidth="1"/>
    <col min="4" max="4" width="5.125" style="249" customWidth="1"/>
    <col min="5" max="16384" width="9" style="249"/>
  </cols>
  <sheetData>
    <row r="1" spans="1:3" ht="22.15" customHeight="1" x14ac:dyDescent="0.15">
      <c r="B1" s="408" t="s">
        <v>279</v>
      </c>
      <c r="C1" s="408"/>
    </row>
    <row r="3" spans="1:3" s="232" customFormat="1" ht="18.600000000000001" customHeight="1" x14ac:dyDescent="0.15">
      <c r="A3" s="229">
        <v>1</v>
      </c>
      <c r="B3" s="230" t="s">
        <v>48</v>
      </c>
      <c r="C3" s="231" t="s">
        <v>280</v>
      </c>
    </row>
    <row r="4" spans="1:3" s="232" customFormat="1" ht="16.149999999999999" customHeight="1" x14ac:dyDescent="0.15">
      <c r="A4" s="229">
        <v>1</v>
      </c>
      <c r="B4" s="233" t="s">
        <v>154</v>
      </c>
      <c r="C4" s="234" t="s">
        <v>155</v>
      </c>
    </row>
    <row r="5" spans="1:3" s="232" customFormat="1" ht="16.149999999999999" customHeight="1" x14ac:dyDescent="0.15">
      <c r="A5" s="229">
        <v>1</v>
      </c>
      <c r="B5" s="233" t="s">
        <v>156</v>
      </c>
      <c r="C5" s="234" t="s">
        <v>291</v>
      </c>
    </row>
    <row r="6" spans="1:3" s="232" customFormat="1" ht="16.149999999999999" customHeight="1" x14ac:dyDescent="0.15">
      <c r="A6" s="229">
        <v>1</v>
      </c>
      <c r="B6" s="233" t="s">
        <v>157</v>
      </c>
      <c r="C6" s="234" t="s">
        <v>292</v>
      </c>
    </row>
    <row r="7" spans="1:3" s="232" customFormat="1" ht="16.149999999999999" customHeight="1" x14ac:dyDescent="0.15">
      <c r="A7" s="229">
        <v>1</v>
      </c>
      <c r="B7" s="233" t="s">
        <v>158</v>
      </c>
      <c r="C7" s="234" t="s">
        <v>293</v>
      </c>
    </row>
    <row r="8" spans="1:3" s="232" customFormat="1" ht="21" x14ac:dyDescent="0.15">
      <c r="A8" s="229">
        <v>1</v>
      </c>
      <c r="B8" s="230" t="s">
        <v>49</v>
      </c>
      <c r="C8" s="235" t="s">
        <v>281</v>
      </c>
    </row>
    <row r="9" spans="1:3" s="232" customFormat="1" ht="16.149999999999999" customHeight="1" x14ac:dyDescent="0.15">
      <c r="A9" s="229">
        <v>1</v>
      </c>
      <c r="B9" s="233" t="s">
        <v>159</v>
      </c>
      <c r="C9" s="236" t="s">
        <v>160</v>
      </c>
    </row>
    <row r="10" spans="1:3" s="232" customFormat="1" ht="16.149999999999999" customHeight="1" x14ac:dyDescent="0.15">
      <c r="A10" s="229">
        <v>1</v>
      </c>
      <c r="B10" s="233" t="s">
        <v>161</v>
      </c>
      <c r="C10" s="236" t="s">
        <v>162</v>
      </c>
    </row>
    <row r="11" spans="1:3" s="232" customFormat="1" ht="16.149999999999999" customHeight="1" x14ac:dyDescent="0.15">
      <c r="A11" s="229">
        <v>1</v>
      </c>
      <c r="B11" s="233" t="s">
        <v>163</v>
      </c>
      <c r="C11" s="236" t="s">
        <v>294</v>
      </c>
    </row>
    <row r="12" spans="1:3" s="232" customFormat="1" ht="16.149999999999999" customHeight="1" x14ac:dyDescent="0.15">
      <c r="A12" s="229">
        <v>1</v>
      </c>
      <c r="B12" s="233" t="s">
        <v>164</v>
      </c>
      <c r="C12" s="236" t="s">
        <v>295</v>
      </c>
    </row>
    <row r="13" spans="1:3" s="232" customFormat="1" ht="16.149999999999999" customHeight="1" x14ac:dyDescent="0.15">
      <c r="A13" s="229">
        <v>1</v>
      </c>
      <c r="B13" s="233" t="s">
        <v>165</v>
      </c>
      <c r="C13" s="236" t="s">
        <v>166</v>
      </c>
    </row>
    <row r="14" spans="1:3" s="232" customFormat="1" ht="16.149999999999999" customHeight="1" x14ac:dyDescent="0.15">
      <c r="A14" s="229">
        <v>1</v>
      </c>
      <c r="B14" s="233" t="s">
        <v>167</v>
      </c>
      <c r="C14" s="236" t="s">
        <v>168</v>
      </c>
    </row>
    <row r="15" spans="1:3" s="232" customFormat="1" ht="16.149999999999999" customHeight="1" x14ac:dyDescent="0.15">
      <c r="A15" s="229">
        <v>1</v>
      </c>
      <c r="B15" s="233" t="s">
        <v>169</v>
      </c>
      <c r="C15" s="236" t="s">
        <v>170</v>
      </c>
    </row>
    <row r="16" spans="1:3" s="237" customFormat="1" ht="16.149999999999999" customHeight="1" x14ac:dyDescent="0.15">
      <c r="A16" s="237">
        <v>1</v>
      </c>
      <c r="B16" s="233" t="s">
        <v>171</v>
      </c>
      <c r="C16" s="236" t="s">
        <v>172</v>
      </c>
    </row>
    <row r="17" spans="1:3" s="232" customFormat="1" ht="16.149999999999999" customHeight="1" x14ac:dyDescent="0.15">
      <c r="A17" s="229">
        <v>1</v>
      </c>
      <c r="B17" s="233" t="s">
        <v>173</v>
      </c>
      <c r="C17" s="236" t="s">
        <v>174</v>
      </c>
    </row>
    <row r="18" spans="1:3" s="232" customFormat="1" ht="16.149999999999999" customHeight="1" x14ac:dyDescent="0.15">
      <c r="A18" s="229">
        <v>1</v>
      </c>
      <c r="B18" s="233" t="s">
        <v>175</v>
      </c>
      <c r="C18" s="236" t="s">
        <v>176</v>
      </c>
    </row>
    <row r="19" spans="1:3" s="232" customFormat="1" ht="16.149999999999999" customHeight="1" x14ac:dyDescent="0.15">
      <c r="A19" s="229">
        <v>1</v>
      </c>
      <c r="B19" s="233" t="s">
        <v>177</v>
      </c>
      <c r="C19" s="236" t="s">
        <v>296</v>
      </c>
    </row>
    <row r="20" spans="1:3" s="232" customFormat="1" ht="16.149999999999999" customHeight="1" x14ac:dyDescent="0.15">
      <c r="A20" s="229">
        <v>1</v>
      </c>
      <c r="B20" s="233" t="s">
        <v>178</v>
      </c>
      <c r="C20" s="236" t="s">
        <v>297</v>
      </c>
    </row>
    <row r="21" spans="1:3" s="232" customFormat="1" ht="16.149999999999999" customHeight="1" x14ac:dyDescent="0.15">
      <c r="A21" s="229">
        <v>1</v>
      </c>
      <c r="B21" s="233" t="s">
        <v>179</v>
      </c>
      <c r="C21" s="236" t="s">
        <v>298</v>
      </c>
    </row>
    <row r="22" spans="1:3" s="232" customFormat="1" ht="16.149999999999999" customHeight="1" x14ac:dyDescent="0.15">
      <c r="A22" s="229">
        <v>1</v>
      </c>
      <c r="B22" s="233" t="s">
        <v>180</v>
      </c>
      <c r="C22" s="236" t="s">
        <v>299</v>
      </c>
    </row>
    <row r="23" spans="1:3" s="232" customFormat="1" ht="16.149999999999999" customHeight="1" x14ac:dyDescent="0.15">
      <c r="A23" s="229">
        <v>1</v>
      </c>
      <c r="B23" s="233" t="s">
        <v>181</v>
      </c>
      <c r="C23" s="236" t="s">
        <v>300</v>
      </c>
    </row>
    <row r="24" spans="1:3" s="232" customFormat="1" ht="16.149999999999999" customHeight="1" x14ac:dyDescent="0.15">
      <c r="A24" s="229">
        <v>1</v>
      </c>
      <c r="B24" s="233" t="s">
        <v>182</v>
      </c>
      <c r="C24" s="236" t="s">
        <v>183</v>
      </c>
    </row>
    <row r="25" spans="1:3" s="232" customFormat="1" ht="16.149999999999999" customHeight="1" x14ac:dyDescent="0.15">
      <c r="A25" s="229">
        <v>1</v>
      </c>
      <c r="B25" s="233" t="s">
        <v>184</v>
      </c>
      <c r="C25" s="236" t="s">
        <v>185</v>
      </c>
    </row>
    <row r="26" spans="1:3" s="232" customFormat="1" ht="16.149999999999999" customHeight="1" x14ac:dyDescent="0.15">
      <c r="A26" s="229">
        <v>1</v>
      </c>
      <c r="B26" s="233" t="s">
        <v>186</v>
      </c>
      <c r="C26" s="236" t="s">
        <v>187</v>
      </c>
    </row>
    <row r="27" spans="1:3" s="237" customFormat="1" ht="16.149999999999999" customHeight="1" x14ac:dyDescent="0.15">
      <c r="A27" s="237">
        <v>1</v>
      </c>
      <c r="B27" s="233" t="s">
        <v>188</v>
      </c>
      <c r="C27" s="236" t="s">
        <v>189</v>
      </c>
    </row>
    <row r="28" spans="1:3" s="237" customFormat="1" ht="16.149999999999999" customHeight="1" x14ac:dyDescent="0.15">
      <c r="A28" s="237">
        <v>1</v>
      </c>
      <c r="B28" s="233" t="s">
        <v>190</v>
      </c>
      <c r="C28" s="236" t="s">
        <v>301</v>
      </c>
    </row>
    <row r="29" spans="1:3" s="232" customFormat="1" ht="18.600000000000001" customHeight="1" x14ac:dyDescent="0.15">
      <c r="A29" s="238">
        <v>1</v>
      </c>
      <c r="B29" s="230" t="s">
        <v>191</v>
      </c>
      <c r="C29" s="235" t="s">
        <v>282</v>
      </c>
    </row>
    <row r="30" spans="1:3" s="232" customFormat="1" ht="16.149999999999999" customHeight="1" x14ac:dyDescent="0.15">
      <c r="A30" s="229">
        <v>1</v>
      </c>
      <c r="B30" s="233" t="s">
        <v>192</v>
      </c>
      <c r="C30" s="236" t="s">
        <v>302</v>
      </c>
    </row>
    <row r="31" spans="1:3" s="232" customFormat="1" ht="16.149999999999999" customHeight="1" x14ac:dyDescent="0.15">
      <c r="A31" s="229">
        <v>1</v>
      </c>
      <c r="B31" s="233" t="s">
        <v>193</v>
      </c>
      <c r="C31" s="236" t="s">
        <v>303</v>
      </c>
    </row>
    <row r="32" spans="1:3" s="232" customFormat="1" ht="16.149999999999999" customHeight="1" x14ac:dyDescent="0.15">
      <c r="A32" s="229">
        <v>1</v>
      </c>
      <c r="B32" s="233" t="s">
        <v>194</v>
      </c>
      <c r="C32" s="236" t="s">
        <v>304</v>
      </c>
    </row>
    <row r="33" spans="1:3" s="232" customFormat="1" ht="16.149999999999999" customHeight="1" x14ac:dyDescent="0.15">
      <c r="A33" s="229">
        <v>1</v>
      </c>
      <c r="B33" s="233" t="s">
        <v>195</v>
      </c>
      <c r="C33" s="236" t="s">
        <v>305</v>
      </c>
    </row>
    <row r="34" spans="1:3" s="232" customFormat="1" ht="16.149999999999999" customHeight="1" x14ac:dyDescent="0.15">
      <c r="A34" s="229">
        <v>1</v>
      </c>
      <c r="B34" s="233" t="s">
        <v>196</v>
      </c>
      <c r="C34" s="236" t="s">
        <v>306</v>
      </c>
    </row>
    <row r="35" spans="1:3" s="232" customFormat="1" ht="16.149999999999999" customHeight="1" x14ac:dyDescent="0.15">
      <c r="A35" s="229">
        <v>1</v>
      </c>
      <c r="B35" s="233" t="s">
        <v>197</v>
      </c>
      <c r="C35" s="236" t="s">
        <v>307</v>
      </c>
    </row>
    <row r="36" spans="1:3" s="232" customFormat="1" ht="16.149999999999999" customHeight="1" x14ac:dyDescent="0.15">
      <c r="A36" s="229">
        <v>1</v>
      </c>
      <c r="B36" s="233" t="s">
        <v>198</v>
      </c>
      <c r="C36" s="236" t="s">
        <v>308</v>
      </c>
    </row>
    <row r="37" spans="1:3" s="232" customFormat="1" ht="18.600000000000001" customHeight="1" x14ac:dyDescent="0.15">
      <c r="A37" s="229">
        <v>1</v>
      </c>
      <c r="B37" s="230" t="s">
        <v>199</v>
      </c>
      <c r="C37" s="235" t="s">
        <v>283</v>
      </c>
    </row>
    <row r="38" spans="1:3" s="232" customFormat="1" ht="16.149999999999999" customHeight="1" x14ac:dyDescent="0.15">
      <c r="A38" s="229">
        <v>1</v>
      </c>
      <c r="B38" s="233" t="s">
        <v>200</v>
      </c>
      <c r="C38" s="236" t="s">
        <v>309</v>
      </c>
    </row>
    <row r="39" spans="1:3" s="237" customFormat="1" ht="16.149999999999999" customHeight="1" x14ac:dyDescent="0.15">
      <c r="A39" s="237">
        <v>1</v>
      </c>
      <c r="B39" s="233" t="s">
        <v>201</v>
      </c>
      <c r="C39" s="236" t="s">
        <v>310</v>
      </c>
    </row>
    <row r="40" spans="1:3" s="237" customFormat="1" ht="16.149999999999999" customHeight="1" x14ac:dyDescent="0.15">
      <c r="A40" s="237">
        <v>1</v>
      </c>
      <c r="B40" s="233" t="s">
        <v>202</v>
      </c>
      <c r="C40" s="236" t="s">
        <v>311</v>
      </c>
    </row>
    <row r="41" spans="1:3" s="232" customFormat="1" ht="18.600000000000001" customHeight="1" x14ac:dyDescent="0.15">
      <c r="A41" s="229">
        <v>1</v>
      </c>
      <c r="B41" s="239" t="s">
        <v>203</v>
      </c>
      <c r="C41" s="235" t="s">
        <v>284</v>
      </c>
    </row>
    <row r="42" spans="1:3" s="232" customFormat="1" ht="16.149999999999999" customHeight="1" x14ac:dyDescent="0.15">
      <c r="A42" s="229">
        <v>1</v>
      </c>
      <c r="B42" s="240">
        <v>35</v>
      </c>
      <c r="C42" s="241" t="s">
        <v>312</v>
      </c>
    </row>
    <row r="43" spans="1:3" s="237" customFormat="1" ht="16.149999999999999" customHeight="1" x14ac:dyDescent="0.15">
      <c r="A43" s="237">
        <v>1</v>
      </c>
      <c r="B43" s="240" t="s">
        <v>204</v>
      </c>
      <c r="C43" s="241" t="s">
        <v>313</v>
      </c>
    </row>
    <row r="44" spans="1:3" s="237" customFormat="1" ht="16.149999999999999" customHeight="1" x14ac:dyDescent="0.15">
      <c r="A44" s="237">
        <v>1</v>
      </c>
      <c r="B44" s="240" t="s">
        <v>205</v>
      </c>
      <c r="C44" s="241" t="s">
        <v>314</v>
      </c>
    </row>
    <row r="45" spans="1:3" s="232" customFormat="1" ht="16.149999999999999" customHeight="1" x14ac:dyDescent="0.15">
      <c r="A45" s="229">
        <v>1</v>
      </c>
      <c r="B45" s="240" t="s">
        <v>206</v>
      </c>
      <c r="C45" s="241" t="s">
        <v>315</v>
      </c>
    </row>
    <row r="46" spans="1:3" s="237" customFormat="1" ht="16.149999999999999" customHeight="1" x14ac:dyDescent="0.15">
      <c r="A46" s="237">
        <v>1</v>
      </c>
      <c r="B46" s="240" t="s">
        <v>207</v>
      </c>
      <c r="C46" s="242" t="s">
        <v>316</v>
      </c>
    </row>
    <row r="47" spans="1:3" s="237" customFormat="1" ht="16.149999999999999" customHeight="1" x14ac:dyDescent="0.15">
      <c r="A47" s="237">
        <v>1</v>
      </c>
      <c r="B47" s="240" t="s">
        <v>208</v>
      </c>
      <c r="C47" s="242" t="s">
        <v>317</v>
      </c>
    </row>
    <row r="48" spans="1:3" s="237" customFormat="1" ht="16.149999999999999" customHeight="1" x14ac:dyDescent="0.15">
      <c r="A48" s="237">
        <v>1</v>
      </c>
      <c r="B48" s="240" t="s">
        <v>209</v>
      </c>
      <c r="C48" s="242" t="s">
        <v>318</v>
      </c>
    </row>
    <row r="49" spans="1:3" s="237" customFormat="1" ht="16.149999999999999" customHeight="1" x14ac:dyDescent="0.15">
      <c r="A49" s="237">
        <v>1</v>
      </c>
      <c r="B49" s="240">
        <v>42</v>
      </c>
      <c r="C49" s="242" t="s">
        <v>319</v>
      </c>
    </row>
    <row r="50" spans="1:3" s="232" customFormat="1" ht="18.600000000000001" customHeight="1" x14ac:dyDescent="0.15">
      <c r="A50" s="229">
        <v>1</v>
      </c>
      <c r="B50" s="239" t="s">
        <v>210</v>
      </c>
      <c r="C50" s="243" t="s">
        <v>285</v>
      </c>
    </row>
    <row r="51" spans="1:3" s="237" customFormat="1" ht="16.149999999999999" customHeight="1" x14ac:dyDescent="0.15">
      <c r="A51" s="237">
        <v>1</v>
      </c>
      <c r="B51" s="240" t="s">
        <v>211</v>
      </c>
      <c r="C51" s="242" t="s">
        <v>212</v>
      </c>
    </row>
    <row r="52" spans="1:3" s="237" customFormat="1" ht="16.149999999999999" customHeight="1" x14ac:dyDescent="0.15">
      <c r="A52" s="237">
        <v>1</v>
      </c>
      <c r="B52" s="240" t="s">
        <v>213</v>
      </c>
      <c r="C52" s="242" t="s">
        <v>214</v>
      </c>
    </row>
    <row r="53" spans="1:3" s="237" customFormat="1" ht="16.149999999999999" customHeight="1" x14ac:dyDescent="0.15">
      <c r="A53" s="237">
        <v>1</v>
      </c>
      <c r="B53" s="240" t="s">
        <v>215</v>
      </c>
      <c r="C53" s="242" t="s">
        <v>320</v>
      </c>
    </row>
    <row r="54" spans="1:3" s="244" customFormat="1" ht="18.600000000000001" customHeight="1" x14ac:dyDescent="0.15">
      <c r="A54" s="244">
        <v>1</v>
      </c>
      <c r="B54" s="239" t="s">
        <v>216</v>
      </c>
      <c r="C54" s="243" t="s">
        <v>286</v>
      </c>
    </row>
    <row r="55" spans="1:3" s="237" customFormat="1" ht="16.149999999999999" customHeight="1" x14ac:dyDescent="0.15">
      <c r="A55" s="237">
        <v>1</v>
      </c>
      <c r="B55" s="240" t="s">
        <v>217</v>
      </c>
      <c r="C55" s="242" t="s">
        <v>321</v>
      </c>
    </row>
    <row r="56" spans="1:3" s="237" customFormat="1" ht="16.149999999999999" customHeight="1" x14ac:dyDescent="0.15">
      <c r="A56" s="237">
        <v>1</v>
      </c>
      <c r="B56" s="240" t="s">
        <v>218</v>
      </c>
      <c r="C56" s="242" t="s">
        <v>322</v>
      </c>
    </row>
    <row r="57" spans="1:3" s="237" customFormat="1" ht="16.149999999999999" customHeight="1" x14ac:dyDescent="0.15">
      <c r="A57" s="237">
        <v>1</v>
      </c>
      <c r="B57" s="240" t="s">
        <v>219</v>
      </c>
      <c r="C57" s="242" t="s">
        <v>323</v>
      </c>
    </row>
    <row r="58" spans="1:3" s="245" customFormat="1" ht="18.600000000000001" customHeight="1" x14ac:dyDescent="0.15">
      <c r="A58" s="245">
        <v>1</v>
      </c>
      <c r="B58" s="239" t="s">
        <v>220</v>
      </c>
      <c r="C58" s="235" t="s">
        <v>287</v>
      </c>
    </row>
    <row r="59" spans="1:3" s="237" customFormat="1" ht="16.149999999999999" customHeight="1" x14ac:dyDescent="0.15">
      <c r="A59" s="237">
        <v>1</v>
      </c>
      <c r="B59" s="240" t="s">
        <v>221</v>
      </c>
      <c r="C59" s="241" t="s">
        <v>324</v>
      </c>
    </row>
    <row r="60" spans="1:3" s="237" customFormat="1" ht="16.149999999999999" customHeight="1" x14ac:dyDescent="0.15">
      <c r="A60" s="237">
        <v>1</v>
      </c>
      <c r="B60" s="240" t="s">
        <v>222</v>
      </c>
      <c r="C60" s="242" t="s">
        <v>325</v>
      </c>
    </row>
    <row r="61" spans="1:3" s="237" customFormat="1" ht="16.149999999999999" customHeight="1" x14ac:dyDescent="0.15">
      <c r="A61" s="237">
        <v>1</v>
      </c>
      <c r="B61" s="240" t="s">
        <v>223</v>
      </c>
      <c r="C61" s="242" t="s">
        <v>326</v>
      </c>
    </row>
    <row r="62" spans="1:3" s="237" customFormat="1" ht="16.149999999999999" customHeight="1" x14ac:dyDescent="0.15">
      <c r="A62" s="237">
        <v>1</v>
      </c>
      <c r="B62" s="240" t="s">
        <v>224</v>
      </c>
      <c r="C62" s="242" t="s">
        <v>327</v>
      </c>
    </row>
    <row r="63" spans="1:3" s="237" customFormat="1" ht="16.149999999999999" customHeight="1" x14ac:dyDescent="0.15">
      <c r="A63" s="237">
        <v>1</v>
      </c>
      <c r="B63" s="240" t="s">
        <v>328</v>
      </c>
      <c r="C63" s="242" t="s">
        <v>329</v>
      </c>
    </row>
    <row r="64" spans="1:3" s="237" customFormat="1" ht="16.149999999999999" customHeight="1" x14ac:dyDescent="0.15">
      <c r="A64" s="237">
        <v>1</v>
      </c>
      <c r="B64" s="240" t="s">
        <v>225</v>
      </c>
      <c r="C64" s="242" t="s">
        <v>330</v>
      </c>
    </row>
    <row r="65" spans="1:3" s="237" customFormat="1" ht="16.149999999999999" customHeight="1" x14ac:dyDescent="0.15">
      <c r="A65" s="237">
        <v>1</v>
      </c>
      <c r="B65" s="240" t="s">
        <v>331</v>
      </c>
      <c r="C65" s="242" t="s">
        <v>332</v>
      </c>
    </row>
    <row r="66" spans="1:3" s="237" customFormat="1" ht="16.149999999999999" customHeight="1" x14ac:dyDescent="0.15">
      <c r="A66" s="237">
        <v>1</v>
      </c>
      <c r="B66" s="240" t="s">
        <v>333</v>
      </c>
      <c r="C66" s="242" t="s">
        <v>334</v>
      </c>
    </row>
    <row r="67" spans="1:3" s="237" customFormat="1" ht="16.149999999999999" customHeight="1" x14ac:dyDescent="0.15">
      <c r="A67" s="237">
        <v>1</v>
      </c>
      <c r="B67" s="240" t="s">
        <v>226</v>
      </c>
      <c r="C67" s="242" t="s">
        <v>335</v>
      </c>
    </row>
    <row r="68" spans="1:3" s="237" customFormat="1" ht="16.149999999999999" customHeight="1" x14ac:dyDescent="0.15">
      <c r="A68" s="237">
        <v>1</v>
      </c>
      <c r="B68" s="240" t="s">
        <v>336</v>
      </c>
      <c r="C68" s="242" t="s">
        <v>337</v>
      </c>
    </row>
    <row r="69" spans="1:3" s="237" customFormat="1" ht="16.149999999999999" customHeight="1" x14ac:dyDescent="0.15">
      <c r="A69" s="237">
        <v>1</v>
      </c>
      <c r="B69" s="240" t="s">
        <v>338</v>
      </c>
      <c r="C69" s="242" t="s">
        <v>353</v>
      </c>
    </row>
    <row r="70" spans="1:3" s="245" customFormat="1" ht="18.600000000000001" customHeight="1" x14ac:dyDescent="0.15">
      <c r="A70" s="246">
        <v>1</v>
      </c>
      <c r="B70" s="239" t="s">
        <v>232</v>
      </c>
      <c r="C70" s="243" t="s">
        <v>288</v>
      </c>
    </row>
    <row r="71" spans="1:3" s="237" customFormat="1" ht="16.149999999999999" customHeight="1" x14ac:dyDescent="0.15">
      <c r="A71" s="237">
        <v>1</v>
      </c>
      <c r="B71" s="240" t="s">
        <v>227</v>
      </c>
      <c r="C71" s="242" t="s">
        <v>339</v>
      </c>
    </row>
    <row r="72" spans="1:3" s="237" customFormat="1" ht="16.149999999999999" customHeight="1" x14ac:dyDescent="0.15">
      <c r="B72" s="240" t="s">
        <v>228</v>
      </c>
      <c r="C72" s="242" t="s">
        <v>340</v>
      </c>
    </row>
    <row r="73" spans="1:3" s="237" customFormat="1" ht="16.149999999999999" customHeight="1" x14ac:dyDescent="0.15">
      <c r="A73" s="237">
        <v>1</v>
      </c>
      <c r="B73" s="240" t="s">
        <v>229</v>
      </c>
      <c r="C73" s="242" t="s">
        <v>341</v>
      </c>
    </row>
    <row r="74" spans="1:3" s="237" customFormat="1" ht="16.149999999999999" customHeight="1" x14ac:dyDescent="0.15">
      <c r="A74" s="237">
        <v>1</v>
      </c>
      <c r="B74" s="240" t="s">
        <v>230</v>
      </c>
      <c r="C74" s="242" t="s">
        <v>342</v>
      </c>
    </row>
    <row r="75" spans="1:3" s="237" customFormat="1" ht="16.149999999999999" customHeight="1" x14ac:dyDescent="0.15">
      <c r="A75" s="237">
        <v>1</v>
      </c>
      <c r="B75" s="240" t="s">
        <v>231</v>
      </c>
      <c r="C75" s="242" t="s">
        <v>343</v>
      </c>
    </row>
    <row r="76" spans="1:3" s="247" customFormat="1" ht="18.600000000000001" customHeight="1" x14ac:dyDescent="0.15">
      <c r="A76" s="247">
        <v>1</v>
      </c>
      <c r="B76" s="239" t="s">
        <v>237</v>
      </c>
      <c r="C76" s="248" t="s">
        <v>289</v>
      </c>
    </row>
    <row r="77" spans="1:3" s="237" customFormat="1" ht="16.149999999999999" customHeight="1" x14ac:dyDescent="0.15">
      <c r="A77" s="237">
        <v>1</v>
      </c>
      <c r="B77" s="240" t="s">
        <v>344</v>
      </c>
      <c r="C77" s="242" t="s">
        <v>345</v>
      </c>
    </row>
    <row r="78" spans="1:3" s="237" customFormat="1" ht="16.149999999999999" customHeight="1" x14ac:dyDescent="0.15">
      <c r="A78" s="237">
        <v>1</v>
      </c>
      <c r="B78" s="240" t="s">
        <v>233</v>
      </c>
      <c r="C78" s="242" t="s">
        <v>354</v>
      </c>
    </row>
    <row r="79" spans="1:3" s="237" customFormat="1" ht="16.149999999999999" customHeight="1" x14ac:dyDescent="0.15">
      <c r="A79" s="237">
        <v>1</v>
      </c>
      <c r="B79" s="240" t="s">
        <v>234</v>
      </c>
      <c r="C79" s="242" t="s">
        <v>346</v>
      </c>
    </row>
    <row r="80" spans="1:3" s="237" customFormat="1" ht="16.149999999999999" customHeight="1" x14ac:dyDescent="0.15">
      <c r="A80" s="237">
        <v>1</v>
      </c>
      <c r="B80" s="240" t="s">
        <v>235</v>
      </c>
      <c r="C80" s="242" t="s">
        <v>347</v>
      </c>
    </row>
    <row r="81" spans="1:3" s="237" customFormat="1" ht="16.149999999999999" customHeight="1" x14ac:dyDescent="0.15">
      <c r="A81" s="237">
        <v>1</v>
      </c>
      <c r="B81" s="240" t="s">
        <v>236</v>
      </c>
      <c r="C81" s="242" t="s">
        <v>348</v>
      </c>
    </row>
    <row r="82" spans="1:3" s="232" customFormat="1" ht="18.600000000000001" customHeight="1" x14ac:dyDescent="0.15">
      <c r="A82" s="229">
        <v>1</v>
      </c>
      <c r="B82" s="230" t="s">
        <v>241</v>
      </c>
      <c r="C82" s="243" t="s">
        <v>290</v>
      </c>
    </row>
    <row r="83" spans="1:3" s="237" customFormat="1" ht="16.149999999999999" customHeight="1" x14ac:dyDescent="0.15">
      <c r="A83" s="237">
        <v>1</v>
      </c>
      <c r="B83" s="233" t="s">
        <v>349</v>
      </c>
      <c r="C83" s="234" t="s">
        <v>350</v>
      </c>
    </row>
    <row r="84" spans="1:3" s="237" customFormat="1" ht="16.149999999999999" customHeight="1" x14ac:dyDescent="0.15">
      <c r="A84" s="237">
        <v>1</v>
      </c>
      <c r="B84" s="240" t="s">
        <v>238</v>
      </c>
      <c r="C84" s="242" t="s">
        <v>351</v>
      </c>
    </row>
    <row r="85" spans="1:3" s="237" customFormat="1" ht="16.149999999999999" customHeight="1" x14ac:dyDescent="0.15">
      <c r="A85" s="237">
        <v>1</v>
      </c>
      <c r="B85" s="240" t="s">
        <v>239</v>
      </c>
      <c r="C85" s="242" t="s">
        <v>352</v>
      </c>
    </row>
    <row r="86" spans="1:3" s="237" customFormat="1" ht="16.149999999999999" customHeight="1" x14ac:dyDescent="0.15">
      <c r="A86" s="237">
        <v>1</v>
      </c>
      <c r="B86" s="240" t="s">
        <v>240</v>
      </c>
      <c r="C86" s="242" t="s">
        <v>355</v>
      </c>
    </row>
  </sheetData>
  <mergeCells count="1">
    <mergeCell ref="B1:C1"/>
  </mergeCells>
  <phoneticPr fontId="3"/>
  <pageMargins left="0.7" right="0.7" top="0.75" bottom="0.75" header="0.3" footer="0.3"/>
  <pageSetup paperSize="9" orientation="portrait" r:id="rId1"/>
  <rowBreaks count="1" manualBreakCount="1">
    <brk id="49"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Q23"/>
  <sheetViews>
    <sheetView workbookViewId="0">
      <selection activeCell="R13" sqref="R13"/>
    </sheetView>
  </sheetViews>
  <sheetFormatPr defaultRowHeight="13.5" x14ac:dyDescent="0.15"/>
  <cols>
    <col min="1" max="1" width="3.375" customWidth="1"/>
    <col min="2" max="5" width="5.625" hidden="1" customWidth="1"/>
    <col min="6" max="6" width="6.25" customWidth="1"/>
    <col min="7" max="7" width="5.25" customWidth="1"/>
    <col min="8" max="15" width="10.625" customWidth="1"/>
    <col min="16" max="16" width="10.125" customWidth="1"/>
    <col min="17" max="17" width="3.125" customWidth="1"/>
  </cols>
  <sheetData>
    <row r="3" spans="2:17" x14ac:dyDescent="0.15">
      <c r="C3" t="s">
        <v>64</v>
      </c>
    </row>
    <row r="5" spans="2:17" ht="14.25" thickBot="1" x14ac:dyDescent="0.2">
      <c r="C5" s="14"/>
      <c r="G5" s="1"/>
    </row>
    <row r="6" spans="2:17" x14ac:dyDescent="0.15">
      <c r="C6" s="14"/>
      <c r="F6" s="397" t="s">
        <v>0</v>
      </c>
      <c r="G6" s="398"/>
      <c r="H6" s="397" t="s">
        <v>1</v>
      </c>
      <c r="I6" s="398"/>
      <c r="L6" s="2" t="s">
        <v>2</v>
      </c>
      <c r="M6" s="391" t="s">
        <v>3</v>
      </c>
      <c r="N6" s="392"/>
      <c r="O6" s="393"/>
      <c r="P6" s="391" t="s">
        <v>4</v>
      </c>
      <c r="Q6" s="393"/>
    </row>
    <row r="7" spans="2:17" ht="18" thickBot="1" x14ac:dyDescent="0.2">
      <c r="C7" s="14"/>
      <c r="F7" s="209" t="str">
        <f>IF(入力シート!C10="","",入力シート!$C$10)</f>
        <v/>
      </c>
      <c r="G7" s="208" t="str">
        <f>入力シート!$D$10</f>
        <v/>
      </c>
      <c r="H7" s="209" t="str">
        <f>IF(入力シート!E10="","",入力シート!$E$10)</f>
        <v/>
      </c>
      <c r="I7" s="207" t="str">
        <f>入力シート!$F$10</f>
        <v/>
      </c>
      <c r="J7" s="42"/>
      <c r="K7" s="42"/>
      <c r="L7" s="210" t="str">
        <f>IF(入力シート!J10="","",入力シート!J10)</f>
        <v/>
      </c>
      <c r="M7" s="409" t="str">
        <f>IF(入力シート!K10="","",入力シート!K10)</f>
        <v>●●</v>
      </c>
      <c r="N7" s="410"/>
      <c r="O7" s="411"/>
      <c r="P7" s="412" t="str">
        <f>IF(入力シート!N10="","",入力シート!N10)</f>
        <v>分校</v>
      </c>
      <c r="Q7" s="413"/>
    </row>
    <row r="8" spans="2:17" ht="17.25" x14ac:dyDescent="0.15">
      <c r="C8" s="14"/>
      <c r="G8" s="3"/>
      <c r="H8" s="3"/>
      <c r="J8" s="4"/>
      <c r="K8" s="4"/>
    </row>
    <row r="9" spans="2:17" x14ac:dyDescent="0.15">
      <c r="C9" s="14"/>
      <c r="G9" s="1"/>
    </row>
    <row r="10" spans="2:17" ht="14.25" thickBot="1" x14ac:dyDescent="0.2">
      <c r="G10" s="7"/>
    </row>
    <row r="11" spans="2:17" ht="14.25" thickBot="1" x14ac:dyDescent="0.2">
      <c r="B11" s="14" t="s">
        <v>50</v>
      </c>
      <c r="C11" s="14" t="s">
        <v>51</v>
      </c>
      <c r="D11" s="14" t="s">
        <v>0</v>
      </c>
      <c r="E11" s="14" t="s">
        <v>52</v>
      </c>
      <c r="F11" s="79" t="s">
        <v>93</v>
      </c>
      <c r="G11" s="79" t="s">
        <v>6</v>
      </c>
      <c r="H11" s="80" t="s">
        <v>7</v>
      </c>
      <c r="I11" s="81" t="s">
        <v>8</v>
      </c>
      <c r="J11" s="288" t="s">
        <v>9</v>
      </c>
      <c r="K11" s="81" t="s">
        <v>266</v>
      </c>
      <c r="L11" s="160" t="s">
        <v>10</v>
      </c>
      <c r="M11" s="81" t="s">
        <v>12</v>
      </c>
      <c r="N11" s="81" t="s">
        <v>13</v>
      </c>
      <c r="O11" s="82" t="s">
        <v>14</v>
      </c>
      <c r="P11" s="113" t="s">
        <v>15</v>
      </c>
    </row>
    <row r="12" spans="2:17" ht="22.5" customHeight="1" x14ac:dyDescent="0.15">
      <c r="B12" s="133" t="str">
        <f t="shared" ref="B12:B22" si="0">$L$7</f>
        <v/>
      </c>
      <c r="C12" s="134" t="str">
        <f t="shared" ref="C12:C22" si="1">$M$7</f>
        <v>●●</v>
      </c>
      <c r="D12" s="133" t="str">
        <f t="shared" ref="D12:D22" si="2">$G$7</f>
        <v/>
      </c>
      <c r="E12" s="133" t="str">
        <f t="shared" ref="E12:E22" si="3">$I$7</f>
        <v/>
      </c>
      <c r="F12" s="83" t="s">
        <v>94</v>
      </c>
      <c r="G12" s="83" t="s">
        <v>16</v>
      </c>
      <c r="H12" s="211">
        <f>入力シート!E17</f>
        <v>0</v>
      </c>
      <c r="I12" s="212">
        <f>入力シート!F17</f>
        <v>0</v>
      </c>
      <c r="J12" s="224">
        <f>入力シート!G17</f>
        <v>0</v>
      </c>
      <c r="K12" s="213">
        <f>入力シート!H17</f>
        <v>0</v>
      </c>
      <c r="L12" s="213">
        <f>(入力シート!I17+入力シート!J17)</f>
        <v>0</v>
      </c>
      <c r="M12" s="213">
        <f>入力シート!K17</f>
        <v>0</v>
      </c>
      <c r="N12" s="213">
        <f>(入力シート!L17+入力シート!M17)</f>
        <v>0</v>
      </c>
      <c r="O12" s="214">
        <f>入力シート!N17</f>
        <v>0</v>
      </c>
      <c r="P12" s="120">
        <f>SUM(H12:O12)</f>
        <v>0</v>
      </c>
    </row>
    <row r="13" spans="2:17" ht="22.5" customHeight="1" thickBot="1" x14ac:dyDescent="0.2">
      <c r="B13" s="133" t="str">
        <f t="shared" si="0"/>
        <v/>
      </c>
      <c r="C13" s="134" t="str">
        <f t="shared" si="1"/>
        <v>●●</v>
      </c>
      <c r="D13" s="133" t="str">
        <f t="shared" si="2"/>
        <v/>
      </c>
      <c r="E13" s="133" t="str">
        <f t="shared" si="3"/>
        <v/>
      </c>
      <c r="F13" s="84" t="s">
        <v>94</v>
      </c>
      <c r="G13" s="84" t="s">
        <v>17</v>
      </c>
      <c r="H13" s="215">
        <f>入力シート!E18</f>
        <v>0</v>
      </c>
      <c r="I13" s="216">
        <f>入力シート!F18</f>
        <v>0</v>
      </c>
      <c r="J13" s="223">
        <f>入力シート!G18</f>
        <v>0</v>
      </c>
      <c r="K13" s="217">
        <f>入力シート!H18</f>
        <v>0</v>
      </c>
      <c r="L13" s="217">
        <f>(入力シート!I18+入力シート!J18)</f>
        <v>0</v>
      </c>
      <c r="M13" s="217">
        <f>入力シート!K18</f>
        <v>0</v>
      </c>
      <c r="N13" s="217">
        <f>(入力シート!L18+入力シート!M18)</f>
        <v>0</v>
      </c>
      <c r="O13" s="218">
        <f>入力シート!N18</f>
        <v>0</v>
      </c>
      <c r="P13" s="121">
        <f t="shared" ref="P13:P22" si="4">SUM(H13:O13)</f>
        <v>0</v>
      </c>
    </row>
    <row r="14" spans="2:17" ht="22.5" customHeight="1" thickBot="1" x14ac:dyDescent="0.2">
      <c r="C14" s="14"/>
      <c r="F14" s="116" t="s">
        <v>94</v>
      </c>
      <c r="G14" s="116" t="s">
        <v>18</v>
      </c>
      <c r="H14" s="117">
        <f>SUM(H12:H13)</f>
        <v>0</v>
      </c>
      <c r="I14" s="118">
        <f t="shared" ref="I14:O14" si="5">SUM(I12:I13)</f>
        <v>0</v>
      </c>
      <c r="J14" s="289">
        <f t="shared" si="5"/>
        <v>0</v>
      </c>
      <c r="K14" s="118">
        <f t="shared" si="5"/>
        <v>0</v>
      </c>
      <c r="L14" s="118">
        <f t="shared" si="5"/>
        <v>0</v>
      </c>
      <c r="M14" s="118">
        <f t="shared" si="5"/>
        <v>0</v>
      </c>
      <c r="N14" s="118">
        <f t="shared" si="5"/>
        <v>0</v>
      </c>
      <c r="O14" s="119">
        <f t="shared" si="5"/>
        <v>0</v>
      </c>
      <c r="P14" s="122">
        <f t="shared" si="4"/>
        <v>0</v>
      </c>
    </row>
    <row r="15" spans="2:17" ht="22.5" customHeight="1" x14ac:dyDescent="0.15">
      <c r="B15" s="133" t="str">
        <f t="shared" si="0"/>
        <v/>
      </c>
      <c r="C15" s="134" t="str">
        <f t="shared" si="1"/>
        <v>●●</v>
      </c>
      <c r="D15" s="133" t="str">
        <f t="shared" si="2"/>
        <v/>
      </c>
      <c r="E15" s="133" t="str">
        <f t="shared" si="3"/>
        <v/>
      </c>
      <c r="F15" s="83" t="s">
        <v>95</v>
      </c>
      <c r="G15" s="83" t="s">
        <v>16</v>
      </c>
      <c r="H15" s="219">
        <f>入力シート!E20</f>
        <v>0</v>
      </c>
      <c r="I15" s="213">
        <f>入力シート!F20</f>
        <v>0</v>
      </c>
      <c r="J15" s="290">
        <f>入力シート!G20</f>
        <v>0</v>
      </c>
      <c r="K15" s="213">
        <f>入力シート!H20</f>
        <v>0</v>
      </c>
      <c r="L15" s="213">
        <f>(入力シート!I20+入力シート!J20)</f>
        <v>0</v>
      </c>
      <c r="M15" s="213">
        <f>入力シート!K20</f>
        <v>0</v>
      </c>
      <c r="N15" s="213">
        <f>(入力シート!L20+入力シート!M20)</f>
        <v>0</v>
      </c>
      <c r="O15" s="214">
        <f>入力シート!N20</f>
        <v>0</v>
      </c>
      <c r="P15" s="114">
        <f t="shared" si="4"/>
        <v>0</v>
      </c>
    </row>
    <row r="16" spans="2:17" ht="22.5" customHeight="1" thickBot="1" x14ac:dyDescent="0.2">
      <c r="B16" s="133" t="str">
        <f t="shared" si="0"/>
        <v/>
      </c>
      <c r="C16" s="134" t="str">
        <f t="shared" si="1"/>
        <v>●●</v>
      </c>
      <c r="D16" s="133" t="str">
        <f t="shared" si="2"/>
        <v/>
      </c>
      <c r="E16" s="133" t="str">
        <f t="shared" si="3"/>
        <v/>
      </c>
      <c r="F16" s="85" t="s">
        <v>95</v>
      </c>
      <c r="G16" s="85" t="s">
        <v>17</v>
      </c>
      <c r="H16" s="220">
        <f>入力シート!E21</f>
        <v>0</v>
      </c>
      <c r="I16" s="221">
        <f>入力シート!F21</f>
        <v>0</v>
      </c>
      <c r="J16" s="291">
        <f>入力シート!G21</f>
        <v>0</v>
      </c>
      <c r="K16" s="221">
        <f>入力シート!H21</f>
        <v>0</v>
      </c>
      <c r="L16" s="221">
        <f>(入力シート!I21+入力シート!J21)</f>
        <v>0</v>
      </c>
      <c r="M16" s="221">
        <f>入力シート!K21</f>
        <v>0</v>
      </c>
      <c r="N16" s="221">
        <f>(入力シート!L21+入力シート!M21)</f>
        <v>0</v>
      </c>
      <c r="O16" s="222">
        <f>入力シート!N21</f>
        <v>0</v>
      </c>
      <c r="P16" s="123">
        <f t="shared" si="4"/>
        <v>0</v>
      </c>
    </row>
    <row r="17" spans="2:16" ht="22.5" customHeight="1" thickBot="1" x14ac:dyDescent="0.2">
      <c r="C17" s="14"/>
      <c r="F17" s="116" t="s">
        <v>95</v>
      </c>
      <c r="G17" s="116" t="s">
        <v>18</v>
      </c>
      <c r="H17" s="117">
        <f>SUM(H15:H16)</f>
        <v>0</v>
      </c>
      <c r="I17" s="118">
        <f t="shared" ref="I17:O17" si="6">SUM(I15:I16)</f>
        <v>0</v>
      </c>
      <c r="J17" s="289">
        <f t="shared" si="6"/>
        <v>0</v>
      </c>
      <c r="K17" s="118">
        <f t="shared" si="6"/>
        <v>0</v>
      </c>
      <c r="L17" s="118">
        <f t="shared" si="6"/>
        <v>0</v>
      </c>
      <c r="M17" s="118">
        <f t="shared" si="6"/>
        <v>0</v>
      </c>
      <c r="N17" s="118">
        <f t="shared" si="6"/>
        <v>0</v>
      </c>
      <c r="O17" s="119">
        <f t="shared" si="6"/>
        <v>0</v>
      </c>
      <c r="P17" s="122">
        <f t="shared" si="4"/>
        <v>0</v>
      </c>
    </row>
    <row r="18" spans="2:16" ht="22.5" customHeight="1" x14ac:dyDescent="0.15">
      <c r="B18" s="133" t="str">
        <f t="shared" si="0"/>
        <v/>
      </c>
      <c r="C18" s="134" t="str">
        <f t="shared" si="1"/>
        <v>●●</v>
      </c>
      <c r="D18" s="133" t="str">
        <f t="shared" si="2"/>
        <v/>
      </c>
      <c r="E18" s="133" t="str">
        <f t="shared" si="3"/>
        <v/>
      </c>
      <c r="F18" s="86" t="s">
        <v>96</v>
      </c>
      <c r="G18" s="86" t="s">
        <v>16</v>
      </c>
      <c r="H18" s="220">
        <f>入力シート!E23</f>
        <v>0</v>
      </c>
      <c r="I18" s="221">
        <f>入力シート!F23</f>
        <v>0</v>
      </c>
      <c r="J18" s="291">
        <f>入力シート!G23</f>
        <v>0</v>
      </c>
      <c r="K18" s="221">
        <f>入力シート!H23</f>
        <v>0</v>
      </c>
      <c r="L18" s="221">
        <f>(入力シート!I23+入力シート!J23)</f>
        <v>0</v>
      </c>
      <c r="M18" s="221">
        <f>入力シート!K23</f>
        <v>0</v>
      </c>
      <c r="N18" s="221">
        <f>(入力シート!L23+入力シート!M23)</f>
        <v>0</v>
      </c>
      <c r="O18" s="222">
        <f>入力シート!N23</f>
        <v>0</v>
      </c>
      <c r="P18" s="124">
        <f t="shared" si="4"/>
        <v>0</v>
      </c>
    </row>
    <row r="19" spans="2:16" ht="22.5" customHeight="1" thickBot="1" x14ac:dyDescent="0.2">
      <c r="B19" s="133" t="str">
        <f t="shared" si="0"/>
        <v/>
      </c>
      <c r="C19" s="134" t="str">
        <f t="shared" si="1"/>
        <v>●●</v>
      </c>
      <c r="D19" s="133" t="str">
        <f t="shared" si="2"/>
        <v/>
      </c>
      <c r="E19" s="133" t="str">
        <f t="shared" si="3"/>
        <v/>
      </c>
      <c r="F19" s="84" t="s">
        <v>96</v>
      </c>
      <c r="G19" s="84" t="s">
        <v>17</v>
      </c>
      <c r="H19" s="220">
        <f>入力シート!E24</f>
        <v>0</v>
      </c>
      <c r="I19" s="221">
        <f>入力シート!F24</f>
        <v>0</v>
      </c>
      <c r="J19" s="291">
        <f>入力シート!G24</f>
        <v>0</v>
      </c>
      <c r="K19" s="221">
        <f>入力シート!H24</f>
        <v>0</v>
      </c>
      <c r="L19" s="221">
        <f>(入力シート!I24+入力シート!J24)</f>
        <v>0</v>
      </c>
      <c r="M19" s="221">
        <f>入力シート!K24</f>
        <v>0</v>
      </c>
      <c r="N19" s="221">
        <f>(入力シート!L24+入力シート!M24)</f>
        <v>0</v>
      </c>
      <c r="O19" s="222">
        <f>入力シート!N24</f>
        <v>0</v>
      </c>
      <c r="P19" s="115">
        <f t="shared" si="4"/>
        <v>0</v>
      </c>
    </row>
    <row r="20" spans="2:16" ht="22.5" customHeight="1" thickBot="1" x14ac:dyDescent="0.2">
      <c r="C20" s="14"/>
      <c r="F20" s="116" t="s">
        <v>96</v>
      </c>
      <c r="G20" s="116" t="s">
        <v>18</v>
      </c>
      <c r="H20" s="117">
        <f>SUM(H18:H19)</f>
        <v>0</v>
      </c>
      <c r="I20" s="118">
        <f t="shared" ref="I20:O20" si="7">SUM(I18:I19)</f>
        <v>0</v>
      </c>
      <c r="J20" s="289">
        <f t="shared" si="7"/>
        <v>0</v>
      </c>
      <c r="K20" s="118">
        <f t="shared" si="7"/>
        <v>0</v>
      </c>
      <c r="L20" s="118">
        <f t="shared" si="7"/>
        <v>0</v>
      </c>
      <c r="M20" s="118">
        <f t="shared" si="7"/>
        <v>0</v>
      </c>
      <c r="N20" s="118">
        <f t="shared" si="7"/>
        <v>0</v>
      </c>
      <c r="O20" s="119">
        <f t="shared" si="7"/>
        <v>0</v>
      </c>
      <c r="P20" s="122">
        <f t="shared" si="4"/>
        <v>0</v>
      </c>
    </row>
    <row r="21" spans="2:16" ht="22.5" customHeight="1" x14ac:dyDescent="0.15">
      <c r="B21" s="133" t="str">
        <f t="shared" si="0"/>
        <v/>
      </c>
      <c r="C21" s="134" t="str">
        <f t="shared" si="1"/>
        <v>●●</v>
      </c>
      <c r="D21" s="133" t="str">
        <f t="shared" si="2"/>
        <v/>
      </c>
      <c r="E21" s="133" t="str">
        <f t="shared" si="3"/>
        <v/>
      </c>
      <c r="F21" s="87" t="s">
        <v>97</v>
      </c>
      <c r="G21" s="87" t="s">
        <v>16</v>
      </c>
      <c r="H21" s="183">
        <f>入力シート!E26</f>
        <v>0</v>
      </c>
      <c r="I21" s="184">
        <f>入力シート!F26</f>
        <v>0</v>
      </c>
      <c r="J21" s="292">
        <f>入力シート!G26</f>
        <v>0</v>
      </c>
      <c r="K21" s="184">
        <f>入力シート!H26</f>
        <v>0</v>
      </c>
      <c r="L21" s="184">
        <f>(入力シート!I26+入力シート!J26)</f>
        <v>0</v>
      </c>
      <c r="M21" s="184">
        <f>入力シート!K26</f>
        <v>0</v>
      </c>
      <c r="N21" s="184">
        <f>(入力シート!L26+入力シート!M26)</f>
        <v>0</v>
      </c>
      <c r="O21" s="185">
        <f>入力シート!N26</f>
        <v>0</v>
      </c>
      <c r="P21" s="125">
        <f t="shared" si="4"/>
        <v>0</v>
      </c>
    </row>
    <row r="22" spans="2:16" ht="22.5" customHeight="1" thickBot="1" x14ac:dyDescent="0.2">
      <c r="B22" s="133" t="str">
        <f t="shared" si="0"/>
        <v/>
      </c>
      <c r="C22" s="134" t="str">
        <f t="shared" si="1"/>
        <v>●●</v>
      </c>
      <c r="D22" s="133" t="str">
        <f t="shared" si="2"/>
        <v/>
      </c>
      <c r="E22" s="133" t="str">
        <f t="shared" si="3"/>
        <v/>
      </c>
      <c r="F22" s="84" t="s">
        <v>97</v>
      </c>
      <c r="G22" s="84" t="s">
        <v>17</v>
      </c>
      <c r="H22" s="110">
        <f>入力シート!E27</f>
        <v>0</v>
      </c>
      <c r="I22" s="111">
        <f>入力シート!F27</f>
        <v>0</v>
      </c>
      <c r="J22" s="293">
        <f>入力シート!G27</f>
        <v>0</v>
      </c>
      <c r="K22" s="294">
        <f>入力シート!H27</f>
        <v>0</v>
      </c>
      <c r="L22" s="111">
        <f>(入力シート!I27+入力シート!J27)</f>
        <v>0</v>
      </c>
      <c r="M22" s="111">
        <f>入力シート!K27</f>
        <v>0</v>
      </c>
      <c r="N22" s="111">
        <f>(入力シート!L27+入力シート!M27)</f>
        <v>0</v>
      </c>
      <c r="O22" s="112">
        <f>入力シート!N27</f>
        <v>0</v>
      </c>
      <c r="P22" s="115">
        <f t="shared" si="4"/>
        <v>0</v>
      </c>
    </row>
    <row r="23" spans="2:16" ht="22.5" customHeight="1" thickBot="1" x14ac:dyDescent="0.2">
      <c r="B23" s="14"/>
      <c r="C23" s="14"/>
      <c r="D23" s="14"/>
      <c r="E23" s="14"/>
      <c r="F23" s="116" t="s">
        <v>97</v>
      </c>
      <c r="G23" s="116" t="s">
        <v>18</v>
      </c>
      <c r="H23" s="117">
        <f>SUM(H21:H22)</f>
        <v>0</v>
      </c>
      <c r="I23" s="118">
        <f t="shared" ref="I23:O23" si="8">SUM(I21:I22)</f>
        <v>0</v>
      </c>
      <c r="J23" s="118">
        <f t="shared" si="8"/>
        <v>0</v>
      </c>
      <c r="K23" s="118">
        <f t="shared" si="8"/>
        <v>0</v>
      </c>
      <c r="L23" s="118">
        <f t="shared" si="8"/>
        <v>0</v>
      </c>
      <c r="M23" s="118">
        <f t="shared" si="8"/>
        <v>0</v>
      </c>
      <c r="N23" s="118">
        <f t="shared" si="8"/>
        <v>0</v>
      </c>
      <c r="O23" s="119">
        <f t="shared" si="8"/>
        <v>0</v>
      </c>
      <c r="P23" s="122">
        <f>SUM(H23:O23)</f>
        <v>0</v>
      </c>
    </row>
  </sheetData>
  <sheetProtection password="CC31" sheet="1" objects="1" scenarios="1" selectLockedCells="1" selectUnlockedCells="1"/>
  <mergeCells count="6">
    <mergeCell ref="M7:O7"/>
    <mergeCell ref="P7:Q7"/>
    <mergeCell ref="F6:G6"/>
    <mergeCell ref="H6:I6"/>
    <mergeCell ref="M6:O6"/>
    <mergeCell ref="P6:Q6"/>
  </mergeCells>
  <phoneticPr fontId="3"/>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IC33"/>
  <sheetViews>
    <sheetView view="pageBreakPreview" zoomScale="75" zoomScaleNormal="100" workbookViewId="0">
      <selection activeCell="W15" sqref="W15"/>
    </sheetView>
  </sheetViews>
  <sheetFormatPr defaultColWidth="12" defaultRowHeight="17.25" x14ac:dyDescent="0.2"/>
  <cols>
    <col min="1" max="1" width="2.5" customWidth="1"/>
    <col min="2" max="6" width="4.875" hidden="1" customWidth="1"/>
    <col min="7" max="8" width="7.5" customWidth="1"/>
    <col min="9" max="16" width="5" style="127" customWidth="1"/>
    <col min="17" max="34" width="4.875" style="127" customWidth="1"/>
    <col min="35" max="36" width="5.75" style="127" customWidth="1"/>
    <col min="37" max="42" width="4.875" style="127" customWidth="1"/>
    <col min="43" max="44" width="5" style="127" customWidth="1"/>
    <col min="45" max="45" width="12" style="127"/>
    <col min="46" max="46" width="12.125" style="127" customWidth="1"/>
    <col min="47" max="237" width="12" style="127"/>
  </cols>
  <sheetData>
    <row r="1" spans="2:237" ht="13.5" x14ac:dyDescent="0.15">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row>
    <row r="2" spans="2:237" ht="13.5" x14ac:dyDescent="0.15">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row>
    <row r="3" spans="2:237" ht="13.5" x14ac:dyDescent="0.15">
      <c r="D3" t="s">
        <v>64</v>
      </c>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row>
    <row r="4" spans="2:237" ht="13.5" x14ac:dyDescent="0.15">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row>
    <row r="5" spans="2:237" ht="14.25" thickBot="1" x14ac:dyDescent="0.2">
      <c r="I5" s="14"/>
      <c r="J5"/>
      <c r="K5"/>
      <c r="L5"/>
      <c r="M5" s="1"/>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row>
    <row r="6" spans="2:237" x14ac:dyDescent="0.2">
      <c r="J6" s="397" t="s">
        <v>0</v>
      </c>
      <c r="K6" s="398"/>
      <c r="L6" s="397" t="s">
        <v>1</v>
      </c>
      <c r="M6" s="398"/>
      <c r="P6"/>
      <c r="Q6" s="2" t="s">
        <v>2</v>
      </c>
      <c r="R6" s="391" t="s">
        <v>3</v>
      </c>
      <c r="S6" s="392"/>
      <c r="T6" s="392"/>
      <c r="U6" s="392"/>
      <c r="V6" s="392"/>
      <c r="W6" s="393"/>
      <c r="X6" s="391" t="s">
        <v>4</v>
      </c>
      <c r="Y6" s="392"/>
      <c r="Z6" s="393"/>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row>
    <row r="7" spans="2:237" ht="18" thickBot="1" x14ac:dyDescent="0.25">
      <c r="J7" s="209" t="str">
        <f>IF(入力シート!C10="","",入力シート!$C$10)</f>
        <v/>
      </c>
      <c r="K7" s="208" t="str">
        <f>入力シート!$D$10</f>
        <v/>
      </c>
      <c r="L7" s="209" t="str">
        <f>IF(入力シート!E10="","",入力シート!$E$10)</f>
        <v/>
      </c>
      <c r="M7" s="207" t="str">
        <f>入力シート!$F$10</f>
        <v/>
      </c>
      <c r="P7" s="42"/>
      <c r="Q7" s="210" t="str">
        <f>IF(入力シート!J10="","",入力シート!J10)</f>
        <v/>
      </c>
      <c r="R7" s="414" t="str">
        <f>IF(入力シート!K10="","",入力シート!K10)</f>
        <v>●●</v>
      </c>
      <c r="S7" s="415"/>
      <c r="T7" s="415"/>
      <c r="U7" s="415"/>
      <c r="V7" s="415"/>
      <c r="W7" s="416"/>
      <c r="X7" s="436" t="str">
        <f>IF(入力シート!N10="","",入力シート!N10)</f>
        <v>分校</v>
      </c>
      <c r="Y7" s="437"/>
      <c r="Z7" s="438"/>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row>
    <row r="8" spans="2:237" x14ac:dyDescent="0.2">
      <c r="I8" s="14"/>
      <c r="J8"/>
      <c r="K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row>
    <row r="9" spans="2:237" x14ac:dyDescent="0.2">
      <c r="G9" s="128"/>
      <c r="H9" s="128"/>
    </row>
    <row r="10" spans="2:237" ht="27" customHeight="1" x14ac:dyDescent="0.2">
      <c r="G10" s="129" t="s">
        <v>267</v>
      </c>
      <c r="H10" s="128"/>
    </row>
    <row r="11" spans="2:237" ht="25.5" customHeight="1" x14ac:dyDescent="0.2">
      <c r="G11" s="417"/>
      <c r="H11" s="418"/>
      <c r="I11" s="418"/>
      <c r="J11" s="418"/>
      <c r="K11" s="418"/>
      <c r="L11" s="418"/>
      <c r="M11" s="418"/>
      <c r="N11" s="419"/>
      <c r="O11" s="420" t="s">
        <v>53</v>
      </c>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2"/>
    </row>
    <row r="12" spans="2:237" ht="33" customHeight="1" x14ac:dyDescent="0.2">
      <c r="G12" s="423" t="s">
        <v>15</v>
      </c>
      <c r="H12" s="423"/>
      <c r="I12" s="425" t="s">
        <v>60</v>
      </c>
      <c r="J12" s="426"/>
      <c r="K12" s="426"/>
      <c r="L12" s="426"/>
      <c r="M12" s="426"/>
      <c r="N12" s="427"/>
      <c r="O12" s="428" t="s">
        <v>136</v>
      </c>
      <c r="P12" s="429"/>
      <c r="Q12" s="429" t="s">
        <v>135</v>
      </c>
      <c r="R12" s="429"/>
      <c r="S12" s="429" t="s">
        <v>134</v>
      </c>
      <c r="T12" s="429"/>
      <c r="U12" s="429" t="s">
        <v>133</v>
      </c>
      <c r="V12" s="429"/>
      <c r="W12" s="429" t="s">
        <v>132</v>
      </c>
      <c r="X12" s="429"/>
      <c r="Y12" s="429" t="s">
        <v>131</v>
      </c>
      <c r="Z12" s="429"/>
      <c r="AA12" s="429" t="s">
        <v>130</v>
      </c>
      <c r="AB12" s="429"/>
      <c r="AC12" s="429" t="s">
        <v>129</v>
      </c>
      <c r="AD12" s="429"/>
      <c r="AE12" s="429" t="s">
        <v>128</v>
      </c>
      <c r="AF12" s="429"/>
      <c r="AG12" s="429" t="s">
        <v>127</v>
      </c>
      <c r="AH12" s="429"/>
      <c r="AI12" s="429" t="s">
        <v>126</v>
      </c>
      <c r="AJ12" s="429"/>
      <c r="AK12" s="429" t="s">
        <v>125</v>
      </c>
      <c r="AL12" s="429"/>
      <c r="AM12" s="439" t="s">
        <v>92</v>
      </c>
      <c r="AN12" s="440"/>
      <c r="AO12" s="440"/>
      <c r="AP12" s="441"/>
    </row>
    <row r="13" spans="2:237" ht="40.5" customHeight="1" x14ac:dyDescent="0.2">
      <c r="G13" s="424"/>
      <c r="H13" s="424"/>
      <c r="I13" s="430" t="s">
        <v>54</v>
      </c>
      <c r="J13" s="431"/>
      <c r="K13" s="430" t="s">
        <v>55</v>
      </c>
      <c r="L13" s="431"/>
      <c r="M13" s="430" t="s">
        <v>56</v>
      </c>
      <c r="N13" s="427"/>
      <c r="O13" s="428"/>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32" t="s">
        <v>76</v>
      </c>
      <c r="AN13" s="433"/>
      <c r="AO13" s="434" t="s">
        <v>62</v>
      </c>
      <c r="AP13" s="435"/>
    </row>
    <row r="14" spans="2:237" x14ac:dyDescent="0.2">
      <c r="B14" s="14" t="s">
        <v>50</v>
      </c>
      <c r="C14" s="14" t="s">
        <v>51</v>
      </c>
      <c r="D14" s="14" t="s">
        <v>0</v>
      </c>
      <c r="E14" s="14" t="s">
        <v>52</v>
      </c>
      <c r="F14" s="14" t="s">
        <v>57</v>
      </c>
      <c r="G14" s="130" t="s">
        <v>16</v>
      </c>
      <c r="H14" s="130" t="s">
        <v>17</v>
      </c>
      <c r="I14" s="130" t="s">
        <v>16</v>
      </c>
      <c r="J14" s="130" t="s">
        <v>17</v>
      </c>
      <c r="K14" s="130" t="s">
        <v>16</v>
      </c>
      <c r="L14" s="130" t="s">
        <v>17</v>
      </c>
      <c r="M14" s="130" t="s">
        <v>16</v>
      </c>
      <c r="N14" s="131" t="s">
        <v>17</v>
      </c>
      <c r="O14" s="132" t="s">
        <v>16</v>
      </c>
      <c r="P14" s="130" t="s">
        <v>17</v>
      </c>
      <c r="Q14" s="130" t="s">
        <v>16</v>
      </c>
      <c r="R14" s="130" t="s">
        <v>17</v>
      </c>
      <c r="S14" s="130" t="s">
        <v>16</v>
      </c>
      <c r="T14" s="130" t="s">
        <v>17</v>
      </c>
      <c r="U14" s="130" t="s">
        <v>16</v>
      </c>
      <c r="V14" s="130" t="s">
        <v>17</v>
      </c>
      <c r="W14" s="130" t="s">
        <v>16</v>
      </c>
      <c r="X14" s="130" t="s">
        <v>17</v>
      </c>
      <c r="Y14" s="130" t="s">
        <v>16</v>
      </c>
      <c r="Z14" s="130" t="s">
        <v>17</v>
      </c>
      <c r="AA14" s="130" t="s">
        <v>16</v>
      </c>
      <c r="AB14" s="130" t="s">
        <v>17</v>
      </c>
      <c r="AC14" s="130" t="s">
        <v>16</v>
      </c>
      <c r="AD14" s="130" t="s">
        <v>17</v>
      </c>
      <c r="AE14" s="130" t="s">
        <v>16</v>
      </c>
      <c r="AF14" s="130" t="s">
        <v>17</v>
      </c>
      <c r="AG14" s="130" t="s">
        <v>16</v>
      </c>
      <c r="AH14" s="130" t="s">
        <v>17</v>
      </c>
      <c r="AI14" s="130" t="s">
        <v>16</v>
      </c>
      <c r="AJ14" s="130" t="s">
        <v>17</v>
      </c>
      <c r="AK14" s="130" t="s">
        <v>16</v>
      </c>
      <c r="AL14" s="130" t="s">
        <v>17</v>
      </c>
      <c r="AM14" s="130" t="s">
        <v>16</v>
      </c>
      <c r="AN14" s="130" t="s">
        <v>17</v>
      </c>
      <c r="AO14" s="130" t="s">
        <v>16</v>
      </c>
      <c r="AP14" s="130" t="s">
        <v>17</v>
      </c>
    </row>
    <row r="15" spans="2:237" ht="30.75" customHeight="1" x14ac:dyDescent="0.2">
      <c r="B15" s="133" t="str">
        <f>$Q$7</f>
        <v/>
      </c>
      <c r="C15" s="133" t="str">
        <f>$R$7</f>
        <v>●●</v>
      </c>
      <c r="D15" s="133" t="str">
        <f>$K$7</f>
        <v/>
      </c>
      <c r="E15" s="133" t="str">
        <f>$M$7</f>
        <v/>
      </c>
      <c r="F15" s="135" t="str">
        <f>IF(入力シート!L33="","",入力シート!L33)</f>
        <v/>
      </c>
      <c r="G15" s="186">
        <f>入力シート!O23+入力シート!O26</f>
        <v>0</v>
      </c>
      <c r="H15" s="186">
        <f>入力シート!O24+入力シート!O27</f>
        <v>0</v>
      </c>
      <c r="I15" s="137">
        <f>入力シート!K23+入力シート!K26</f>
        <v>0</v>
      </c>
      <c r="J15" s="137">
        <f>入力シート!K24+入力シート!K27</f>
        <v>0</v>
      </c>
      <c r="K15" s="139">
        <f>入力シート!J63</f>
        <v>0</v>
      </c>
      <c r="L15" s="139">
        <f>入力シート!K63</f>
        <v>0</v>
      </c>
      <c r="M15" s="139">
        <f>入力シート!L63</f>
        <v>0</v>
      </c>
      <c r="N15" s="140">
        <f>入力シート!M63</f>
        <v>0</v>
      </c>
      <c r="O15" s="141">
        <f>入力シート!J47</f>
        <v>0</v>
      </c>
      <c r="P15" s="138">
        <f>入力シート!K47</f>
        <v>0</v>
      </c>
      <c r="Q15" s="138">
        <f>入力シート!J48</f>
        <v>0</v>
      </c>
      <c r="R15" s="138">
        <f>入力シート!K48</f>
        <v>0</v>
      </c>
      <c r="S15" s="138">
        <f>入力シート!J49</f>
        <v>0</v>
      </c>
      <c r="T15" s="138">
        <f>入力シート!K49</f>
        <v>0</v>
      </c>
      <c r="U15" s="138">
        <f>入力シート!J50</f>
        <v>0</v>
      </c>
      <c r="V15" s="138">
        <f>入力シート!K50</f>
        <v>0</v>
      </c>
      <c r="W15" s="138">
        <f>入力シート!J51</f>
        <v>0</v>
      </c>
      <c r="X15" s="138">
        <f>入力シート!K51</f>
        <v>0</v>
      </c>
      <c r="Y15" s="138">
        <f>入力シート!J52</f>
        <v>0</v>
      </c>
      <c r="Z15" s="138">
        <f>入力シート!K52</f>
        <v>0</v>
      </c>
      <c r="AA15" s="138">
        <f>入力シート!J53</f>
        <v>0</v>
      </c>
      <c r="AB15" s="138">
        <f>入力シート!K53</f>
        <v>0</v>
      </c>
      <c r="AC15" s="138">
        <f>SUM(入力シート!J54:J58)</f>
        <v>0</v>
      </c>
      <c r="AD15" s="138">
        <f>SUM(入力シート!K54:K58)</f>
        <v>0</v>
      </c>
      <c r="AE15" s="138">
        <f>入力シート!J59</f>
        <v>0</v>
      </c>
      <c r="AF15" s="138">
        <f>入力シート!K59</f>
        <v>0</v>
      </c>
      <c r="AG15" s="138">
        <f>入力シート!J60</f>
        <v>0</v>
      </c>
      <c r="AH15" s="138">
        <f>入力シート!K60</f>
        <v>0</v>
      </c>
      <c r="AI15" s="138">
        <f>入力シート!J61</f>
        <v>0</v>
      </c>
      <c r="AJ15" s="138">
        <f>入力シート!K61</f>
        <v>0</v>
      </c>
      <c r="AK15" s="138">
        <f>入力シート!J62</f>
        <v>0</v>
      </c>
      <c r="AL15" s="138">
        <f>入力シート!K62</f>
        <v>0</v>
      </c>
      <c r="AM15" s="138">
        <f>入力シート!I72</f>
        <v>0</v>
      </c>
      <c r="AN15" s="138">
        <f>入力シート!J72</f>
        <v>0</v>
      </c>
      <c r="AO15" s="138">
        <f>入力シート!I73</f>
        <v>0</v>
      </c>
      <c r="AP15" s="138">
        <f>入力シート!J73</f>
        <v>0</v>
      </c>
    </row>
    <row r="16" spans="2:237" x14ac:dyDescent="0.2">
      <c r="G16" s="106"/>
      <c r="H16" s="106"/>
    </row>
    <row r="17" spans="8:44" x14ac:dyDescent="0.2">
      <c r="H17" s="106"/>
    </row>
    <row r="32" spans="8:44" ht="18.75" x14ac:dyDescent="0.2">
      <c r="AR32" s="126"/>
    </row>
    <row r="33" spans="44:44" ht="18.75" x14ac:dyDescent="0.2">
      <c r="AR33" s="126"/>
    </row>
  </sheetData>
  <sheetProtection password="CC31" sheet="1" objects="1" scenarios="1"/>
  <mergeCells count="28">
    <mergeCell ref="AM13:AN13"/>
    <mergeCell ref="AO13:AP13"/>
    <mergeCell ref="X6:Z6"/>
    <mergeCell ref="X7:Z7"/>
    <mergeCell ref="AK12:AL13"/>
    <mergeCell ref="Y12:Z13"/>
    <mergeCell ref="AA12:AB13"/>
    <mergeCell ref="AG12:AH13"/>
    <mergeCell ref="AI12:AJ13"/>
    <mergeCell ref="W12:X13"/>
    <mergeCell ref="AM12:AP12"/>
    <mergeCell ref="Q12:R13"/>
    <mergeCell ref="AC12:AD13"/>
    <mergeCell ref="AE12:AF13"/>
    <mergeCell ref="S12:T13"/>
    <mergeCell ref="U12:V13"/>
    <mergeCell ref="G12:H13"/>
    <mergeCell ref="I12:N12"/>
    <mergeCell ref="O12:P13"/>
    <mergeCell ref="M13:N13"/>
    <mergeCell ref="K13:L13"/>
    <mergeCell ref="I13:J13"/>
    <mergeCell ref="J6:K6"/>
    <mergeCell ref="L6:M6"/>
    <mergeCell ref="R6:W6"/>
    <mergeCell ref="R7:W7"/>
    <mergeCell ref="G11:N11"/>
    <mergeCell ref="O11:AP11"/>
  </mergeCells>
  <phoneticPr fontId="3"/>
  <pageMargins left="0.78700000000000003" right="0.78700000000000003" top="0.98399999999999999" bottom="0.98399999999999999" header="0.51200000000000001" footer="0.51200000000000001"/>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IK18"/>
  <sheetViews>
    <sheetView view="pageBreakPreview" zoomScaleNormal="100" zoomScaleSheetLayoutView="100" workbookViewId="0">
      <selection activeCell="P23" sqref="P23"/>
    </sheetView>
  </sheetViews>
  <sheetFormatPr defaultRowHeight="13.5" x14ac:dyDescent="0.15"/>
  <cols>
    <col min="2" max="6" width="0" hidden="1" customWidth="1"/>
    <col min="7" max="8" width="7.5" customWidth="1"/>
    <col min="9" max="10" width="7.5" hidden="1" customWidth="1"/>
    <col min="11" max="24" width="7.5" customWidth="1"/>
    <col min="25" max="26" width="7.5" hidden="1" customWidth="1"/>
    <col min="27" max="32" width="7.5" customWidth="1"/>
    <col min="33" max="34" width="7.5" hidden="1" customWidth="1"/>
    <col min="35" max="72" width="7.5" customWidth="1"/>
    <col min="73" max="74" width="7.5" hidden="1" customWidth="1"/>
    <col min="75" max="110" width="7.5" customWidth="1"/>
  </cols>
  <sheetData>
    <row r="3" spans="2:245" x14ac:dyDescent="0.15">
      <c r="D3" t="s">
        <v>64</v>
      </c>
    </row>
    <row r="5" spans="2:245" ht="14.25" thickBot="1" x14ac:dyDescent="0.2">
      <c r="K5" s="14"/>
      <c r="Q5" s="1"/>
    </row>
    <row r="6" spans="2:245" ht="17.25" x14ac:dyDescent="0.2">
      <c r="K6" s="127"/>
      <c r="L6" s="397" t="s">
        <v>0</v>
      </c>
      <c r="M6" s="443"/>
      <c r="N6" s="443"/>
      <c r="O6" s="398"/>
      <c r="P6" s="397" t="s">
        <v>1</v>
      </c>
      <c r="Q6" s="398"/>
      <c r="R6" s="127"/>
      <c r="S6" s="2" t="s">
        <v>2</v>
      </c>
      <c r="T6" s="391" t="s">
        <v>3</v>
      </c>
      <c r="U6" s="392"/>
      <c r="V6" s="392"/>
      <c r="W6" s="392"/>
      <c r="X6" s="392"/>
      <c r="Y6" s="392"/>
      <c r="Z6" s="392"/>
      <c r="AA6" s="393"/>
      <c r="AB6" s="391" t="s">
        <v>4</v>
      </c>
      <c r="AC6" s="392"/>
      <c r="AD6" s="393"/>
    </row>
    <row r="7" spans="2:245" ht="18" thickBot="1" x14ac:dyDescent="0.25">
      <c r="K7" s="127"/>
      <c r="L7" s="209" t="str">
        <f>IF(入力シート!C10="","",入力シート!$C$10)</f>
        <v/>
      </c>
      <c r="M7" s="297"/>
      <c r="N7" s="297"/>
      <c r="O7" s="208" t="str">
        <f>入力シート!$D$10</f>
        <v/>
      </c>
      <c r="P7" s="209" t="str">
        <f>IF(入力シート!E10="","",入力シート!$E$10)</f>
        <v/>
      </c>
      <c r="Q7" s="207" t="str">
        <f>入力シート!$F$10</f>
        <v/>
      </c>
      <c r="R7" s="127"/>
      <c r="S7" s="210" t="str">
        <f>IF(入力シート!J10="","",入力シート!J10)</f>
        <v/>
      </c>
      <c r="T7" s="414" t="str">
        <f>IF(入力シート!K10="","",入力シート!K10)</f>
        <v>●●</v>
      </c>
      <c r="U7" s="415"/>
      <c r="V7" s="415"/>
      <c r="W7" s="415"/>
      <c r="X7" s="415"/>
      <c r="Y7" s="415"/>
      <c r="Z7" s="415"/>
      <c r="AA7" s="416"/>
      <c r="AB7" s="436" t="str">
        <f>IF(入力シート!N10="","",入力シート!N10)</f>
        <v>分校</v>
      </c>
      <c r="AC7" s="437"/>
      <c r="AD7" s="438"/>
    </row>
    <row r="10" spans="2:245" ht="26.25" customHeight="1" x14ac:dyDescent="0.15">
      <c r="G10" s="450" t="s">
        <v>66</v>
      </c>
      <c r="H10" s="474"/>
      <c r="I10" s="147"/>
      <c r="J10" s="147"/>
      <c r="K10" s="480"/>
      <c r="L10" s="480"/>
      <c r="M10" s="480"/>
      <c r="N10" s="480"/>
      <c r="O10" s="480"/>
      <c r="P10" s="480"/>
      <c r="Q10" s="480"/>
      <c r="R10" s="480"/>
      <c r="S10" s="480"/>
      <c r="T10" s="480"/>
      <c r="U10" s="480"/>
      <c r="V10" s="480"/>
      <c r="W10" s="480"/>
      <c r="X10" s="480"/>
      <c r="Y10" s="480"/>
      <c r="Z10" s="480"/>
      <c r="AA10" s="480"/>
      <c r="AB10" s="480"/>
      <c r="AC10" s="480"/>
      <c r="AD10" s="480"/>
      <c r="AE10" s="157" t="s">
        <v>79</v>
      </c>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t="s">
        <v>80</v>
      </c>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6"/>
    </row>
    <row r="11" spans="2:245" ht="26.25" customHeight="1" x14ac:dyDescent="0.15">
      <c r="G11" s="452"/>
      <c r="H11" s="475"/>
      <c r="I11" s="450" t="s">
        <v>81</v>
      </c>
      <c r="J11" s="451"/>
      <c r="K11" s="468" t="s">
        <v>78</v>
      </c>
      <c r="L11" s="468"/>
      <c r="M11" s="450" t="s">
        <v>266</v>
      </c>
      <c r="N11" s="451"/>
      <c r="O11" s="468" t="s">
        <v>70</v>
      </c>
      <c r="P11" s="468"/>
      <c r="Q11" s="468" t="s">
        <v>11</v>
      </c>
      <c r="R11" s="468"/>
      <c r="S11" s="468" t="s">
        <v>69</v>
      </c>
      <c r="T11" s="468"/>
      <c r="U11" s="468" t="s">
        <v>71</v>
      </c>
      <c r="V11" s="468"/>
      <c r="W11" s="477" t="s">
        <v>73</v>
      </c>
      <c r="X11" s="477"/>
      <c r="Y11" s="154"/>
      <c r="Z11" s="154"/>
      <c r="AA11" s="469"/>
      <c r="AB11" s="469"/>
      <c r="AC11" s="469"/>
      <c r="AD11" s="469"/>
      <c r="AE11" s="158" t="s">
        <v>55</v>
      </c>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50"/>
      <c r="BS11" s="151" t="s">
        <v>72</v>
      </c>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3"/>
    </row>
    <row r="12" spans="2:245" ht="26.25" customHeight="1" x14ac:dyDescent="0.15">
      <c r="G12" s="452"/>
      <c r="H12" s="475"/>
      <c r="I12" s="452"/>
      <c r="J12" s="453"/>
      <c r="K12" s="468"/>
      <c r="L12" s="468"/>
      <c r="M12" s="452"/>
      <c r="N12" s="453"/>
      <c r="O12" s="468"/>
      <c r="P12" s="468"/>
      <c r="Q12" s="468"/>
      <c r="R12" s="468"/>
      <c r="S12" s="468"/>
      <c r="T12" s="468"/>
      <c r="U12" s="468"/>
      <c r="V12" s="468"/>
      <c r="W12" s="478"/>
      <c r="X12" s="478"/>
      <c r="Y12" s="444" t="s">
        <v>81</v>
      </c>
      <c r="Z12" s="445"/>
      <c r="AA12" s="470" t="s">
        <v>55</v>
      </c>
      <c r="AB12" s="470"/>
      <c r="AC12" s="471" t="s">
        <v>72</v>
      </c>
      <c r="AD12" s="472"/>
      <c r="AE12" s="148" t="s">
        <v>74</v>
      </c>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465" t="s">
        <v>75</v>
      </c>
      <c r="BP12" s="466"/>
      <c r="BQ12" s="466"/>
      <c r="BR12" s="467"/>
      <c r="BS12" s="146" t="s">
        <v>74</v>
      </c>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465" t="s">
        <v>75</v>
      </c>
      <c r="DD12" s="466"/>
      <c r="DE12" s="466"/>
      <c r="DF12" s="467"/>
    </row>
    <row r="13" spans="2:245" ht="26.25" customHeight="1" x14ac:dyDescent="0.15">
      <c r="G13" s="452"/>
      <c r="H13" s="475"/>
      <c r="I13" s="452"/>
      <c r="J13" s="453"/>
      <c r="K13" s="468"/>
      <c r="L13" s="468"/>
      <c r="M13" s="452"/>
      <c r="N13" s="453"/>
      <c r="O13" s="468"/>
      <c r="P13" s="468"/>
      <c r="Q13" s="468"/>
      <c r="R13" s="468"/>
      <c r="S13" s="468"/>
      <c r="T13" s="468"/>
      <c r="U13" s="468"/>
      <c r="V13" s="468"/>
      <c r="W13" s="478"/>
      <c r="X13" s="478"/>
      <c r="Y13" s="446"/>
      <c r="Z13" s="447"/>
      <c r="AA13" s="470"/>
      <c r="AB13" s="470"/>
      <c r="AC13" s="471"/>
      <c r="AD13" s="472"/>
      <c r="AE13" s="473" t="s">
        <v>18</v>
      </c>
      <c r="AF13" s="468"/>
      <c r="AG13" s="450" t="s">
        <v>81</v>
      </c>
      <c r="AH13" s="451"/>
      <c r="AI13" s="442" t="s">
        <v>137</v>
      </c>
      <c r="AJ13" s="442"/>
      <c r="AK13" s="442" t="s">
        <v>138</v>
      </c>
      <c r="AL13" s="442"/>
      <c r="AM13" s="442" t="s">
        <v>139</v>
      </c>
      <c r="AN13" s="442"/>
      <c r="AO13" s="442" t="s">
        <v>109</v>
      </c>
      <c r="AP13" s="442"/>
      <c r="AQ13" s="442" t="s">
        <v>108</v>
      </c>
      <c r="AR13" s="442"/>
      <c r="AS13" s="442" t="s">
        <v>140</v>
      </c>
      <c r="AT13" s="442"/>
      <c r="AU13" s="442" t="s">
        <v>141</v>
      </c>
      <c r="AV13" s="442"/>
      <c r="AW13" s="442" t="s">
        <v>142</v>
      </c>
      <c r="AX13" s="442"/>
      <c r="AY13" s="442" t="s">
        <v>143</v>
      </c>
      <c r="AZ13" s="442"/>
      <c r="BA13" s="442" t="s">
        <v>144</v>
      </c>
      <c r="BB13" s="442"/>
      <c r="BC13" s="442" t="s">
        <v>145</v>
      </c>
      <c r="BD13" s="442"/>
      <c r="BE13" s="442" t="s">
        <v>146</v>
      </c>
      <c r="BF13" s="442"/>
      <c r="BG13" s="456" t="s">
        <v>147</v>
      </c>
      <c r="BH13" s="457"/>
      <c r="BI13" s="460" t="s">
        <v>148</v>
      </c>
      <c r="BJ13" s="460"/>
      <c r="BK13" s="461" t="s">
        <v>149</v>
      </c>
      <c r="BL13" s="462"/>
      <c r="BM13" s="461" t="s">
        <v>150</v>
      </c>
      <c r="BN13" s="462"/>
      <c r="BO13" s="442" t="s">
        <v>76</v>
      </c>
      <c r="BP13" s="442"/>
      <c r="BQ13" s="442" t="s">
        <v>77</v>
      </c>
      <c r="BR13" s="442"/>
      <c r="BS13" s="442" t="s">
        <v>18</v>
      </c>
      <c r="BT13" s="442"/>
      <c r="BU13" s="461" t="s">
        <v>81</v>
      </c>
      <c r="BV13" s="462"/>
      <c r="BW13" s="442" t="s">
        <v>137</v>
      </c>
      <c r="BX13" s="442"/>
      <c r="BY13" s="442" t="s">
        <v>138</v>
      </c>
      <c r="BZ13" s="442"/>
      <c r="CA13" s="442" t="s">
        <v>139</v>
      </c>
      <c r="CB13" s="442"/>
      <c r="CC13" s="442" t="s">
        <v>109</v>
      </c>
      <c r="CD13" s="442"/>
      <c r="CE13" s="442" t="s">
        <v>108</v>
      </c>
      <c r="CF13" s="442"/>
      <c r="CG13" s="442" t="s">
        <v>140</v>
      </c>
      <c r="CH13" s="442"/>
      <c r="CI13" s="442" t="s">
        <v>141</v>
      </c>
      <c r="CJ13" s="442"/>
      <c r="CK13" s="442" t="s">
        <v>142</v>
      </c>
      <c r="CL13" s="442"/>
      <c r="CM13" s="442" t="s">
        <v>143</v>
      </c>
      <c r="CN13" s="442"/>
      <c r="CO13" s="442" t="s">
        <v>144</v>
      </c>
      <c r="CP13" s="442"/>
      <c r="CQ13" s="442" t="s">
        <v>145</v>
      </c>
      <c r="CR13" s="442"/>
      <c r="CS13" s="442" t="s">
        <v>146</v>
      </c>
      <c r="CT13" s="442"/>
      <c r="CU13" s="456" t="s">
        <v>147</v>
      </c>
      <c r="CV13" s="457"/>
      <c r="CW13" s="460" t="s">
        <v>148</v>
      </c>
      <c r="CX13" s="460"/>
      <c r="CY13" s="461" t="s">
        <v>149</v>
      </c>
      <c r="CZ13" s="462"/>
      <c r="DA13" s="461" t="s">
        <v>150</v>
      </c>
      <c r="DB13" s="462"/>
      <c r="DC13" s="442" t="s">
        <v>76</v>
      </c>
      <c r="DD13" s="442"/>
      <c r="DE13" s="442" t="s">
        <v>77</v>
      </c>
      <c r="DF13" s="442"/>
    </row>
    <row r="14" spans="2:245" ht="26.25" customHeight="1" x14ac:dyDescent="0.15">
      <c r="G14" s="454"/>
      <c r="H14" s="476"/>
      <c r="I14" s="454"/>
      <c r="J14" s="455"/>
      <c r="K14" s="468"/>
      <c r="L14" s="468"/>
      <c r="M14" s="454"/>
      <c r="N14" s="455"/>
      <c r="O14" s="468"/>
      <c r="P14" s="468"/>
      <c r="Q14" s="468"/>
      <c r="R14" s="468"/>
      <c r="S14" s="468"/>
      <c r="T14" s="468"/>
      <c r="U14" s="468"/>
      <c r="V14" s="468"/>
      <c r="W14" s="479"/>
      <c r="X14" s="479"/>
      <c r="Y14" s="448"/>
      <c r="Z14" s="449"/>
      <c r="AA14" s="470"/>
      <c r="AB14" s="470"/>
      <c r="AC14" s="471"/>
      <c r="AD14" s="472"/>
      <c r="AE14" s="473"/>
      <c r="AF14" s="468"/>
      <c r="AG14" s="454"/>
      <c r="AH14" s="455"/>
      <c r="AI14" s="442"/>
      <c r="AJ14" s="442"/>
      <c r="AK14" s="442"/>
      <c r="AL14" s="442"/>
      <c r="AM14" s="442"/>
      <c r="AN14" s="442"/>
      <c r="AO14" s="442"/>
      <c r="AP14" s="442"/>
      <c r="AQ14" s="442"/>
      <c r="AR14" s="442"/>
      <c r="AS14" s="442"/>
      <c r="AT14" s="442"/>
      <c r="AU14" s="442"/>
      <c r="AV14" s="442"/>
      <c r="AW14" s="442"/>
      <c r="AX14" s="442"/>
      <c r="AY14" s="442"/>
      <c r="AZ14" s="442"/>
      <c r="BA14" s="442"/>
      <c r="BB14" s="442"/>
      <c r="BC14" s="442"/>
      <c r="BD14" s="442"/>
      <c r="BE14" s="442"/>
      <c r="BF14" s="442"/>
      <c r="BG14" s="458"/>
      <c r="BH14" s="459"/>
      <c r="BI14" s="460"/>
      <c r="BJ14" s="460"/>
      <c r="BK14" s="463"/>
      <c r="BL14" s="464"/>
      <c r="BM14" s="463"/>
      <c r="BN14" s="464"/>
      <c r="BO14" s="442"/>
      <c r="BP14" s="442"/>
      <c r="BQ14" s="442"/>
      <c r="BR14" s="442"/>
      <c r="BS14" s="442"/>
      <c r="BT14" s="442"/>
      <c r="BU14" s="463"/>
      <c r="BV14" s="464"/>
      <c r="BW14" s="442"/>
      <c r="BX14" s="442"/>
      <c r="BY14" s="442"/>
      <c r="BZ14" s="442"/>
      <c r="CA14" s="442"/>
      <c r="CB14" s="442"/>
      <c r="CC14" s="442"/>
      <c r="CD14" s="442"/>
      <c r="CE14" s="442"/>
      <c r="CF14" s="442"/>
      <c r="CG14" s="442"/>
      <c r="CH14" s="442"/>
      <c r="CI14" s="442"/>
      <c r="CJ14" s="442"/>
      <c r="CK14" s="442"/>
      <c r="CL14" s="442"/>
      <c r="CM14" s="442"/>
      <c r="CN14" s="442"/>
      <c r="CO14" s="442"/>
      <c r="CP14" s="442"/>
      <c r="CQ14" s="442"/>
      <c r="CR14" s="442"/>
      <c r="CS14" s="442"/>
      <c r="CT14" s="442"/>
      <c r="CU14" s="458"/>
      <c r="CV14" s="459"/>
      <c r="CW14" s="460"/>
      <c r="CX14" s="460"/>
      <c r="CY14" s="463"/>
      <c r="CZ14" s="464"/>
      <c r="DA14" s="463"/>
      <c r="DB14" s="464"/>
      <c r="DC14" s="442"/>
      <c r="DD14" s="442"/>
      <c r="DE14" s="442"/>
      <c r="DF14" s="442"/>
    </row>
    <row r="15" spans="2:245" ht="22.5" customHeight="1" x14ac:dyDescent="0.2">
      <c r="B15" s="14" t="s">
        <v>50</v>
      </c>
      <c r="C15" s="14" t="s">
        <v>51</v>
      </c>
      <c r="D15" s="14" t="s">
        <v>0</v>
      </c>
      <c r="E15" s="14" t="s">
        <v>52</v>
      </c>
      <c r="F15" s="14" t="s">
        <v>57</v>
      </c>
      <c r="G15" s="130" t="s">
        <v>16</v>
      </c>
      <c r="H15" s="130" t="s">
        <v>17</v>
      </c>
      <c r="I15" s="130" t="s">
        <v>16</v>
      </c>
      <c r="J15" s="130" t="s">
        <v>17</v>
      </c>
      <c r="K15" s="130" t="s">
        <v>16</v>
      </c>
      <c r="L15" s="130" t="s">
        <v>17</v>
      </c>
      <c r="M15" s="130" t="s">
        <v>16</v>
      </c>
      <c r="N15" s="130" t="s">
        <v>17</v>
      </c>
      <c r="O15" s="130" t="s">
        <v>16</v>
      </c>
      <c r="P15" s="130" t="s">
        <v>17</v>
      </c>
      <c r="Q15" s="130" t="s">
        <v>16</v>
      </c>
      <c r="R15" s="131" t="s">
        <v>17</v>
      </c>
      <c r="S15" s="130" t="s">
        <v>16</v>
      </c>
      <c r="T15" s="130" t="s">
        <v>17</v>
      </c>
      <c r="U15" s="130" t="s">
        <v>16</v>
      </c>
      <c r="V15" s="130" t="s">
        <v>17</v>
      </c>
      <c r="W15" s="130" t="s">
        <v>16</v>
      </c>
      <c r="X15" s="130" t="s">
        <v>17</v>
      </c>
      <c r="Y15" s="130" t="s">
        <v>16</v>
      </c>
      <c r="Z15" s="130" t="s">
        <v>17</v>
      </c>
      <c r="AA15" s="130" t="s">
        <v>16</v>
      </c>
      <c r="AB15" s="130" t="s">
        <v>17</v>
      </c>
      <c r="AC15" s="130" t="s">
        <v>16</v>
      </c>
      <c r="AD15" s="131" t="s">
        <v>17</v>
      </c>
      <c r="AE15" s="132" t="s">
        <v>16</v>
      </c>
      <c r="AF15" s="131" t="s">
        <v>17</v>
      </c>
      <c r="AG15" s="130" t="s">
        <v>16</v>
      </c>
      <c r="AH15" s="130" t="s">
        <v>17</v>
      </c>
      <c r="AI15" s="130" t="s">
        <v>16</v>
      </c>
      <c r="AJ15" s="130" t="s">
        <v>17</v>
      </c>
      <c r="AK15" s="130" t="s">
        <v>16</v>
      </c>
      <c r="AL15" s="130" t="s">
        <v>17</v>
      </c>
      <c r="AM15" s="130" t="s">
        <v>16</v>
      </c>
      <c r="AN15" s="130" t="s">
        <v>17</v>
      </c>
      <c r="AO15" s="130" t="s">
        <v>16</v>
      </c>
      <c r="AP15" s="130" t="s">
        <v>17</v>
      </c>
      <c r="AQ15" s="130" t="s">
        <v>16</v>
      </c>
      <c r="AR15" s="130" t="s">
        <v>17</v>
      </c>
      <c r="AS15" s="130" t="s">
        <v>16</v>
      </c>
      <c r="AT15" s="130" t="s">
        <v>17</v>
      </c>
      <c r="AU15" s="130" t="s">
        <v>16</v>
      </c>
      <c r="AV15" s="130" t="s">
        <v>17</v>
      </c>
      <c r="AW15" s="130" t="s">
        <v>16</v>
      </c>
      <c r="AX15" s="130" t="s">
        <v>17</v>
      </c>
      <c r="AY15" s="130" t="s">
        <v>16</v>
      </c>
      <c r="AZ15" s="130" t="s">
        <v>17</v>
      </c>
      <c r="BA15" s="130" t="s">
        <v>16</v>
      </c>
      <c r="BB15" s="130" t="s">
        <v>17</v>
      </c>
      <c r="BC15" s="130" t="s">
        <v>16</v>
      </c>
      <c r="BD15" s="130" t="s">
        <v>17</v>
      </c>
      <c r="BE15" s="130" t="s">
        <v>16</v>
      </c>
      <c r="BF15" s="130" t="s">
        <v>17</v>
      </c>
      <c r="BG15" s="130" t="s">
        <v>16</v>
      </c>
      <c r="BH15" s="130" t="s">
        <v>17</v>
      </c>
      <c r="BI15" s="130" t="s">
        <v>16</v>
      </c>
      <c r="BJ15" s="130" t="s">
        <v>17</v>
      </c>
      <c r="BK15" s="130" t="s">
        <v>16</v>
      </c>
      <c r="BL15" s="130" t="s">
        <v>17</v>
      </c>
      <c r="BM15" s="130" t="s">
        <v>16</v>
      </c>
      <c r="BN15" s="130" t="s">
        <v>17</v>
      </c>
      <c r="BO15" s="130" t="s">
        <v>16</v>
      </c>
      <c r="BP15" s="130" t="s">
        <v>17</v>
      </c>
      <c r="BQ15" s="130" t="s">
        <v>16</v>
      </c>
      <c r="BR15" s="130" t="s">
        <v>17</v>
      </c>
      <c r="BS15" s="130" t="s">
        <v>16</v>
      </c>
      <c r="BT15" s="130" t="s">
        <v>17</v>
      </c>
      <c r="BU15" s="130" t="s">
        <v>16</v>
      </c>
      <c r="BV15" s="130" t="s">
        <v>17</v>
      </c>
      <c r="BW15" s="130" t="s">
        <v>16</v>
      </c>
      <c r="BX15" s="130" t="s">
        <v>17</v>
      </c>
      <c r="BY15" s="130" t="s">
        <v>16</v>
      </c>
      <c r="BZ15" s="130" t="s">
        <v>17</v>
      </c>
      <c r="CA15" s="130" t="s">
        <v>16</v>
      </c>
      <c r="CB15" s="130" t="s">
        <v>17</v>
      </c>
      <c r="CC15" s="130" t="s">
        <v>16</v>
      </c>
      <c r="CD15" s="130" t="s">
        <v>17</v>
      </c>
      <c r="CE15" s="130" t="s">
        <v>16</v>
      </c>
      <c r="CF15" s="130" t="s">
        <v>17</v>
      </c>
      <c r="CG15" s="130" t="s">
        <v>16</v>
      </c>
      <c r="CH15" s="130" t="s">
        <v>17</v>
      </c>
      <c r="CI15" s="130" t="s">
        <v>16</v>
      </c>
      <c r="CJ15" s="130" t="s">
        <v>17</v>
      </c>
      <c r="CK15" s="130" t="s">
        <v>16</v>
      </c>
      <c r="CL15" s="130" t="s">
        <v>17</v>
      </c>
      <c r="CM15" s="130" t="s">
        <v>16</v>
      </c>
      <c r="CN15" s="130" t="s">
        <v>17</v>
      </c>
      <c r="CO15" s="130" t="s">
        <v>16</v>
      </c>
      <c r="CP15" s="130" t="s">
        <v>17</v>
      </c>
      <c r="CQ15" s="130" t="s">
        <v>16</v>
      </c>
      <c r="CR15" s="130" t="s">
        <v>17</v>
      </c>
      <c r="CS15" s="130" t="s">
        <v>16</v>
      </c>
      <c r="CT15" s="130" t="s">
        <v>17</v>
      </c>
      <c r="CU15" s="130" t="s">
        <v>16</v>
      </c>
      <c r="CV15" s="130" t="s">
        <v>17</v>
      </c>
      <c r="CW15" s="130" t="s">
        <v>16</v>
      </c>
      <c r="CX15" s="130" t="s">
        <v>17</v>
      </c>
      <c r="CY15" s="130" t="s">
        <v>16</v>
      </c>
      <c r="CZ15" s="130" t="s">
        <v>17</v>
      </c>
      <c r="DA15" s="130" t="s">
        <v>16</v>
      </c>
      <c r="DB15" s="130" t="s">
        <v>17</v>
      </c>
      <c r="DC15" s="130" t="s">
        <v>16</v>
      </c>
      <c r="DD15" s="130" t="s">
        <v>17</v>
      </c>
      <c r="DE15" s="130" t="s">
        <v>16</v>
      </c>
      <c r="DF15" s="130" t="s">
        <v>17</v>
      </c>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127"/>
      <c r="FC15" s="127"/>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row>
    <row r="16" spans="2:245" ht="40.5" customHeight="1" x14ac:dyDescent="0.15">
      <c r="B16" s="133" t="str">
        <f>$S$7</f>
        <v/>
      </c>
      <c r="C16" s="134" t="str">
        <f>$T$7</f>
        <v>●●</v>
      </c>
      <c r="D16" s="134" t="str">
        <f>$O$7</f>
        <v/>
      </c>
      <c r="E16" s="134" t="str">
        <f>$Q$7</f>
        <v/>
      </c>
      <c r="F16" s="180" t="str">
        <f>IF(入力シート!L33="","",入力シート!L33)</f>
        <v/>
      </c>
      <c r="G16" s="88">
        <f>入力シート!$O$37</f>
        <v>0</v>
      </c>
      <c r="H16" s="88">
        <f>入力シート!$O$38</f>
        <v>0</v>
      </c>
      <c r="I16" s="182">
        <f>入力シート!$I$81</f>
        <v>0</v>
      </c>
      <c r="J16" s="182">
        <f>入力シート!$J$81</f>
        <v>0</v>
      </c>
      <c r="K16" s="88">
        <f>SUM(入力シート!$E$37,入力シート!$F$37,入力シート!$G$37)</f>
        <v>0</v>
      </c>
      <c r="L16" s="88">
        <f>SUM(入力シート!$E$38,入力シート!$F$38,入力シート!$G$38)</f>
        <v>0</v>
      </c>
      <c r="M16" s="88">
        <f>入力シート!$H$37</f>
        <v>0</v>
      </c>
      <c r="N16" s="88">
        <f>入力シート!$H$38</f>
        <v>0</v>
      </c>
      <c r="O16" s="88">
        <f>入力シート!$I$37</f>
        <v>0</v>
      </c>
      <c r="P16" s="88">
        <f>入力シート!$I$38</f>
        <v>0</v>
      </c>
      <c r="Q16" s="88">
        <f>入力シート!$J$37</f>
        <v>0</v>
      </c>
      <c r="R16" s="88">
        <f>入力シート!$J$38</f>
        <v>0</v>
      </c>
      <c r="S16" s="88">
        <f>入力シート!$L$37</f>
        <v>0</v>
      </c>
      <c r="T16" s="88">
        <f>入力シート!$L$38</f>
        <v>0</v>
      </c>
      <c r="U16" s="88">
        <f>SUM(入力シート!$M$37,入力シート!$N$37)</f>
        <v>0</v>
      </c>
      <c r="V16" s="88">
        <f>SUM(入力シート!$M$38,入力シート!$N$38)</f>
        <v>0</v>
      </c>
      <c r="W16" s="88">
        <f>入力シート!$K$37</f>
        <v>0</v>
      </c>
      <c r="X16" s="88">
        <f>入力シート!$K$38</f>
        <v>0</v>
      </c>
      <c r="Y16" s="182" t="str">
        <f>入力シート!M90</f>
        <v/>
      </c>
      <c r="Z16" s="182" t="str">
        <f>入力シート!N90</f>
        <v/>
      </c>
      <c r="AA16" s="88">
        <f>SUM(入力シート!$J$63,入力シート!$I$74)</f>
        <v>0</v>
      </c>
      <c r="AB16" s="88">
        <f>SUM(入力シート!$K$63,入力シート!$J$74)</f>
        <v>0</v>
      </c>
      <c r="AC16" s="88">
        <f>SUM(入力シート!$L$63,入力シート!$K$74)</f>
        <v>0</v>
      </c>
      <c r="AD16" s="146">
        <f>SUM(入力シート!$M$63,入力シート!$L$74)</f>
        <v>0</v>
      </c>
      <c r="AE16" s="159">
        <f>入力シート!$I$85</f>
        <v>0</v>
      </c>
      <c r="AF16" s="146">
        <f>入力シート!$J$85</f>
        <v>0</v>
      </c>
      <c r="AG16" s="182">
        <f>入力シート!$I$86</f>
        <v>0</v>
      </c>
      <c r="AH16" s="182">
        <f>入力シート!$J$86</f>
        <v>0</v>
      </c>
      <c r="AI16" s="88">
        <f>入力シート!$J$47</f>
        <v>0</v>
      </c>
      <c r="AJ16" s="88">
        <f>入力シート!$K$47</f>
        <v>0</v>
      </c>
      <c r="AK16" s="88">
        <f>入力シート!$J$48</f>
        <v>0</v>
      </c>
      <c r="AL16" s="88">
        <f>入力シート!$K$48</f>
        <v>0</v>
      </c>
      <c r="AM16" s="88">
        <f>入力シート!$J$49</f>
        <v>0</v>
      </c>
      <c r="AN16" s="88">
        <f>入力シート!$K$49</f>
        <v>0</v>
      </c>
      <c r="AO16" s="88">
        <f>入力シート!$J$50</f>
        <v>0</v>
      </c>
      <c r="AP16" s="88">
        <f>入力シート!$K$50</f>
        <v>0</v>
      </c>
      <c r="AQ16" s="88">
        <f>入力シート!$J$51</f>
        <v>0</v>
      </c>
      <c r="AR16" s="88">
        <f>入力シート!$K$51</f>
        <v>0</v>
      </c>
      <c r="AS16" s="88">
        <f>入力シート!$J$52</f>
        <v>0</v>
      </c>
      <c r="AT16" s="88">
        <f>入力シート!$K$52</f>
        <v>0</v>
      </c>
      <c r="AU16" s="88">
        <f>入力シート!$J$53</f>
        <v>0</v>
      </c>
      <c r="AV16" s="88">
        <f>入力シート!$K$53</f>
        <v>0</v>
      </c>
      <c r="AW16" s="88">
        <f>入力シート!$J$54</f>
        <v>0</v>
      </c>
      <c r="AX16" s="88">
        <f>入力シート!$K$54</f>
        <v>0</v>
      </c>
      <c r="AY16" s="88">
        <f>入力シート!$J$55</f>
        <v>0</v>
      </c>
      <c r="AZ16" s="88">
        <f>入力シート!$K$55</f>
        <v>0</v>
      </c>
      <c r="BA16" s="88">
        <f>入力シート!$J$56</f>
        <v>0</v>
      </c>
      <c r="BB16" s="88">
        <f>入力シート!$K$56</f>
        <v>0</v>
      </c>
      <c r="BC16" s="88">
        <f>入力シート!$J$57</f>
        <v>0</v>
      </c>
      <c r="BD16" s="88">
        <f>入力シート!$K$57</f>
        <v>0</v>
      </c>
      <c r="BE16" s="88">
        <f>入力シート!$J$58</f>
        <v>0</v>
      </c>
      <c r="BF16" s="88">
        <f>入力シート!$K$58</f>
        <v>0</v>
      </c>
      <c r="BG16" s="88">
        <f>入力シート!$J$59</f>
        <v>0</v>
      </c>
      <c r="BH16" s="88">
        <f>入力シート!$K$59</f>
        <v>0</v>
      </c>
      <c r="BI16" s="88">
        <f>入力シート!$J$60</f>
        <v>0</v>
      </c>
      <c r="BJ16" s="88">
        <f>入力シート!$K$60</f>
        <v>0</v>
      </c>
      <c r="BK16" s="88">
        <f>入力シート!$J$61</f>
        <v>0</v>
      </c>
      <c r="BL16" s="88">
        <f>入力シート!$K$61</f>
        <v>0</v>
      </c>
      <c r="BM16" s="88">
        <f>入力シート!$J$62</f>
        <v>0</v>
      </c>
      <c r="BN16" s="88">
        <f>入力シート!$K$62</f>
        <v>0</v>
      </c>
      <c r="BO16" s="88">
        <f>入力シート!$I$72</f>
        <v>0</v>
      </c>
      <c r="BP16" s="88">
        <f>入力シート!$J$72</f>
        <v>0</v>
      </c>
      <c r="BQ16" s="88">
        <f>入力シート!$I$73</f>
        <v>0</v>
      </c>
      <c r="BR16" s="146">
        <f>入力シート!$J$73</f>
        <v>0</v>
      </c>
      <c r="BS16" s="88">
        <f>入力シート!K85</f>
        <v>0</v>
      </c>
      <c r="BT16" s="88">
        <f>入力シート!L85</f>
        <v>0</v>
      </c>
      <c r="BU16" s="182">
        <f>入力シート!$K$86</f>
        <v>0</v>
      </c>
      <c r="BV16" s="182">
        <f>入力シート!$L$86</f>
        <v>0</v>
      </c>
      <c r="BW16" s="88">
        <f>入力シート!$L$47</f>
        <v>0</v>
      </c>
      <c r="BX16" s="88">
        <f>入力シート!$M$47</f>
        <v>0</v>
      </c>
      <c r="BY16" s="88">
        <f>入力シート!$L$48</f>
        <v>0</v>
      </c>
      <c r="BZ16" s="88">
        <f>入力シート!$M$48</f>
        <v>0</v>
      </c>
      <c r="CA16" s="88">
        <f>入力シート!$L$49</f>
        <v>0</v>
      </c>
      <c r="CB16" s="88">
        <f>入力シート!$M$49</f>
        <v>0</v>
      </c>
      <c r="CC16" s="88">
        <f>入力シート!$L$50</f>
        <v>0</v>
      </c>
      <c r="CD16" s="88">
        <f>入力シート!$M$50</f>
        <v>0</v>
      </c>
      <c r="CE16" s="88">
        <f>入力シート!$L$51</f>
        <v>0</v>
      </c>
      <c r="CF16" s="88">
        <f>入力シート!$M$51</f>
        <v>0</v>
      </c>
      <c r="CG16" s="88">
        <f>入力シート!$L$52</f>
        <v>0</v>
      </c>
      <c r="CH16" s="88">
        <f>入力シート!$M$52</f>
        <v>0</v>
      </c>
      <c r="CI16" s="88">
        <f>入力シート!$L$53</f>
        <v>0</v>
      </c>
      <c r="CJ16" s="88">
        <f>入力シート!$M$53</f>
        <v>0</v>
      </c>
      <c r="CK16" s="88">
        <f>入力シート!$L$54</f>
        <v>0</v>
      </c>
      <c r="CL16" s="88">
        <f>入力シート!$M$54</f>
        <v>0</v>
      </c>
      <c r="CM16" s="88">
        <f>入力シート!$L$55</f>
        <v>0</v>
      </c>
      <c r="CN16" s="88">
        <f>入力シート!$M$55</f>
        <v>0</v>
      </c>
      <c r="CO16" s="88">
        <f>入力シート!$L$56</f>
        <v>0</v>
      </c>
      <c r="CP16" s="88">
        <f>入力シート!$M$56</f>
        <v>0</v>
      </c>
      <c r="CQ16" s="88">
        <f>入力シート!$L$57</f>
        <v>0</v>
      </c>
      <c r="CR16" s="88">
        <f>入力シート!$M$57</f>
        <v>0</v>
      </c>
      <c r="CS16" s="88">
        <f>入力シート!$L$58</f>
        <v>0</v>
      </c>
      <c r="CT16" s="88">
        <f>入力シート!$M$58</f>
        <v>0</v>
      </c>
      <c r="CU16" s="88">
        <f>入力シート!$L$59</f>
        <v>0</v>
      </c>
      <c r="CV16" s="88">
        <f>入力シート!$M$59</f>
        <v>0</v>
      </c>
      <c r="CW16" s="88">
        <f>入力シート!$L$60</f>
        <v>0</v>
      </c>
      <c r="CX16" s="88">
        <f>入力シート!$M$60</f>
        <v>0</v>
      </c>
      <c r="CY16" s="88">
        <f>入力シート!$L$61</f>
        <v>0</v>
      </c>
      <c r="CZ16" s="88">
        <f>入力シート!$M$61</f>
        <v>0</v>
      </c>
      <c r="DA16" s="88">
        <f>入力シート!$L$62</f>
        <v>0</v>
      </c>
      <c r="DB16" s="88">
        <f>入力シート!$M$62</f>
        <v>0</v>
      </c>
      <c r="DC16" s="88">
        <f>入力シート!$K$72</f>
        <v>0</v>
      </c>
      <c r="DD16" s="88">
        <f>入力シート!$L$72</f>
        <v>0</v>
      </c>
      <c r="DE16" s="88">
        <f>入力シート!$K$73</f>
        <v>0</v>
      </c>
      <c r="DF16" s="88">
        <f>入力シート!$L$73</f>
        <v>0</v>
      </c>
    </row>
    <row r="17" spans="7:72" ht="27" customHeight="1" x14ac:dyDescent="0.15">
      <c r="AE17" s="227">
        <f>入力シート!J66</f>
        <v>0</v>
      </c>
      <c r="AF17" s="227">
        <f>入力シート!K66</f>
        <v>0</v>
      </c>
      <c r="AG17" s="226" t="s">
        <v>91</v>
      </c>
      <c r="AI17" t="s">
        <v>262</v>
      </c>
    </row>
    <row r="18" spans="7:72" ht="27" customHeight="1" x14ac:dyDescent="0.15">
      <c r="G18">
        <f>SUM(K16,O16,Q16,S16,U16,W16)</f>
        <v>0</v>
      </c>
      <c r="H18">
        <f>SUM(L16,P16,R16,T16,V16,X16)</f>
        <v>0</v>
      </c>
      <c r="W18">
        <f>SUM(AA18,AC18)</f>
        <v>0</v>
      </c>
      <c r="X18">
        <f>SUM(AB18,AD18)</f>
        <v>0</v>
      </c>
      <c r="AA18">
        <f>SUM(AE16,BO16,BQ16)</f>
        <v>0</v>
      </c>
      <c r="AB18">
        <f>SUM(AF16,BP16,BR16)</f>
        <v>0</v>
      </c>
      <c r="AC18">
        <f>SUM(BS18,DC16,DE16)</f>
        <v>0</v>
      </c>
      <c r="AD18">
        <f>SUM(BT18,DD16,DF16)</f>
        <v>0</v>
      </c>
      <c r="AE18">
        <f>SUM(AI16,AK16,AM16,AO16,AQ16,AS16,AU16,AW16,AY16,BA16,BC16,BE16,BG16,BI16,BK16,BM16)</f>
        <v>0</v>
      </c>
      <c r="AF18">
        <f>SUM(AJ16,AL16,AN16,AP16,AR16,AT16,AV16,AX16,AZ16,BB16,BD16,BF16,BH16,BJ16,BL16,BN16)</f>
        <v>0</v>
      </c>
      <c r="BS18">
        <f>SUM(BW16,BY16,CA16,CC16,CE16,CG16,CI16,CK16,CM16,CO16,CQ16,CS16,CU16,CW16,CY16,DA16)</f>
        <v>0</v>
      </c>
      <c r="BT18">
        <f>SUM(BX16,BZ16,CB16,CD16,CF16,CH16,CJ16,CL16,CN16,CP16,CR16,CT16,CV16,CX16,CZ16,DB16)</f>
        <v>0</v>
      </c>
    </row>
  </sheetData>
  <sheetProtection password="CC31" sheet="1" objects="1" scenarios="1" selectLockedCells="1" selectUnlockedCells="1"/>
  <mergeCells count="62">
    <mergeCell ref="DC12:DF12"/>
    <mergeCell ref="BS13:BT14"/>
    <mergeCell ref="BW13:BX14"/>
    <mergeCell ref="BY13:BZ14"/>
    <mergeCell ref="CA13:CB14"/>
    <mergeCell ref="CC13:CD14"/>
    <mergeCell ref="CE13:CF14"/>
    <mergeCell ref="CG13:CH14"/>
    <mergeCell ref="CI13:CJ14"/>
    <mergeCell ref="CK13:CL14"/>
    <mergeCell ref="CQ13:CR14"/>
    <mergeCell ref="CS13:CT14"/>
    <mergeCell ref="DC13:DD14"/>
    <mergeCell ref="DE13:DF14"/>
    <mergeCell ref="CY13:CZ14"/>
    <mergeCell ref="DA13:DB14"/>
    <mergeCell ref="G10:H14"/>
    <mergeCell ref="S11:T14"/>
    <mergeCell ref="U11:V14"/>
    <mergeCell ref="W11:X14"/>
    <mergeCell ref="K10:AD10"/>
    <mergeCell ref="I11:J14"/>
    <mergeCell ref="BO12:BR12"/>
    <mergeCell ref="K11:L14"/>
    <mergeCell ref="O11:P14"/>
    <mergeCell ref="Q11:R14"/>
    <mergeCell ref="AA11:AD11"/>
    <mergeCell ref="AA12:AB14"/>
    <mergeCell ref="AC12:AD14"/>
    <mergeCell ref="AE13:AF14"/>
    <mergeCell ref="AI13:AJ14"/>
    <mergeCell ref="AK13:AL14"/>
    <mergeCell ref="BE13:BF14"/>
    <mergeCell ref="AG13:AH14"/>
    <mergeCell ref="AQ13:AR14"/>
    <mergeCell ref="AO13:AP14"/>
    <mergeCell ref="AS13:AT14"/>
    <mergeCell ref="AU13:AV14"/>
    <mergeCell ref="CU13:CV14"/>
    <mergeCell ref="CW13:CX14"/>
    <mergeCell ref="AY13:AZ14"/>
    <mergeCell ref="CM13:CN14"/>
    <mergeCell ref="CO13:CP14"/>
    <mergeCell ref="BU13:BV14"/>
    <mergeCell ref="BQ13:BR14"/>
    <mergeCell ref="BM13:BN14"/>
    <mergeCell ref="BI13:BJ14"/>
    <mergeCell ref="BA13:BB14"/>
    <mergeCell ref="BC13:BD14"/>
    <mergeCell ref="BO13:BP14"/>
    <mergeCell ref="BK13:BL14"/>
    <mergeCell ref="BG13:BH14"/>
    <mergeCell ref="AW13:AX14"/>
    <mergeCell ref="L6:O6"/>
    <mergeCell ref="P6:Q6"/>
    <mergeCell ref="T6:AA6"/>
    <mergeCell ref="AB6:AD6"/>
    <mergeCell ref="AM13:AN14"/>
    <mergeCell ref="T7:AA7"/>
    <mergeCell ref="AB7:AD7"/>
    <mergeCell ref="Y12:Z14"/>
    <mergeCell ref="M11:N14"/>
  </mergeCells>
  <phoneticPr fontId="3"/>
  <pageMargins left="0.78740157480314965" right="0.78740157480314965" top="0.98425196850393704" bottom="0.98425196850393704" header="0.51181102362204722" footer="0.51181102362204722"/>
  <pageSetup paperSize="9" scale="40" orientation="landscape" r:id="rId1"/>
  <headerFooter alignWithMargins="0">
    <oddFooter>&amp;P / &amp;N ページ</oddFooter>
  </headerFooter>
  <colBreaks count="2" manualBreakCount="2">
    <brk id="30" max="1048575" man="1"/>
    <brk id="70" max="1048575" man="1"/>
  </col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95088CEA865E4693EC721F1D61373F" ma:contentTypeVersion="14" ma:contentTypeDescription="新しいドキュメントを作成します。" ma:contentTypeScope="" ma:versionID="0d16de31e77d75301753ea0a0b4d1b68">
  <xsd:schema xmlns:xsd="http://www.w3.org/2001/XMLSchema" xmlns:xs="http://www.w3.org/2001/XMLSchema" xmlns:p="http://schemas.microsoft.com/office/2006/metadata/properties" xmlns:ns2="39126e0f-045b-448e-90ef-3931d9a2e20d" xmlns:ns3="c8886e6d-ca38-4783-ac23-8bd097117a79" targetNamespace="http://schemas.microsoft.com/office/2006/metadata/properties" ma:root="true" ma:fieldsID="5d1c10dc2293ee6538347fd3bc40694f" ns2:_="" ns3:_="">
    <xsd:import namespace="39126e0f-045b-448e-90ef-3931d9a2e20d"/>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26e0f-045b-448e-90ef-3931d9a2e20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387ff2c-2761-4a34-bc41-f0d4b80f45aa}"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9126e0f-045b-448e-90ef-3931d9a2e20d">
      <Terms xmlns="http://schemas.microsoft.com/office/infopath/2007/PartnerControls"/>
    </lcf76f155ced4ddcb4097134ff3c332f>
    <TaxCatchAll xmlns="c8886e6d-ca38-4783-ac23-8bd097117a79" xsi:nil="true"/>
    <Owner xmlns="39126e0f-045b-448e-90ef-3931d9a2e20d">
      <UserInfo>
        <DisplayName/>
        <AccountId xsi:nil="true"/>
        <AccountType/>
      </UserInfo>
    </Owner>
  </documentManagement>
</p:properties>
</file>

<file path=customXml/itemProps1.xml><?xml version="1.0" encoding="utf-8"?>
<ds:datastoreItem xmlns:ds="http://schemas.openxmlformats.org/officeDocument/2006/customXml" ds:itemID="{3C966969-9596-49D2-8D8D-FADCC16D1887}"/>
</file>

<file path=customXml/itemProps2.xml><?xml version="1.0" encoding="utf-8"?>
<ds:datastoreItem xmlns:ds="http://schemas.openxmlformats.org/officeDocument/2006/customXml" ds:itemID="{68781C44-0656-456A-A3CD-995B19D9EA88}"/>
</file>

<file path=customXml/itemProps3.xml><?xml version="1.0" encoding="utf-8"?>
<ds:datastoreItem xmlns:ds="http://schemas.openxmlformats.org/officeDocument/2006/customXml" ds:itemID="{22CBB486-FF6D-4B25-8244-131CE8EDFA2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入力シート</vt:lpstr>
      <vt:lpstr>作成上の注意</vt:lpstr>
      <vt:lpstr>職種分類表</vt:lpstr>
      <vt:lpstr>別紙１　進路希望状況</vt:lpstr>
      <vt:lpstr>別紙２　就職希望状況</vt:lpstr>
      <vt:lpstr>別紙３　労働局集計用様式</vt:lpstr>
      <vt:lpstr>作成上の注意!Print_Area</vt:lpstr>
      <vt:lpstr>職種分類表!Print_Area</vt:lpstr>
      <vt:lpstr>入力シート!Print_Area</vt:lpstr>
      <vt:lpstr>'別紙２　就職希望状況'!Print_Area</vt:lpstr>
      <vt:lpstr>'別紙３　労働局集計用様式'!Print_Titles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0x0101000595088CEA865E4693EC721F1D61373F</vt:lpwstr>
  </property>
</Properties>
</file>