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SYQOVA\Documents\特定個人情報フォルダ（自動削除対象）\06_求職動向調査（5月15日時点調査→4月上旬依頼）\01進路希望等状況調査依頼\私立・市立・特別支援あて\"/>
    </mc:Choice>
  </mc:AlternateContent>
  <bookViews>
    <workbookView xWindow="0" yWindow="0" windowWidth="20490" windowHeight="7530"/>
  </bookViews>
  <sheets>
    <sheet name="入力シート" sheetId="1" r:id="rId1"/>
    <sheet name="作成上の注意" sheetId="7" r:id="rId2"/>
    <sheet name="職種分類表" sheetId="5" r:id="rId3"/>
    <sheet name="別紙１　進路希望状況" sheetId="2" r:id="rId4"/>
    <sheet name="別紙２　就職希望状況" sheetId="3" r:id="rId5"/>
    <sheet name="別紙３　労働局集計用様式" sheetId="4" r:id="rId6"/>
  </sheets>
  <definedNames>
    <definedName name="_xlnm.Print_Area" localSheetId="2">職種分類表!$A$1:$C$86</definedName>
    <definedName name="_xlnm.Print_Area" localSheetId="0">入力シート!$A$1:$P$91</definedName>
    <definedName name="_xlnm.Print_Area" localSheetId="4">'別紙２　就職希望状況'!$A$11:$AP$15</definedName>
    <definedName name="_xlnm.Print_Titles" localSheetId="5">'別紙３　労働局集計用様式'!$1:$8</definedName>
  </definedNames>
  <calcPr calcId="162913" iterateDelta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9" i="1" l="1"/>
  <c r="N89" i="1"/>
  <c r="M89" i="1"/>
  <c r="L89" i="1"/>
  <c r="K89" i="1"/>
  <c r="J89" i="1"/>
  <c r="I89" i="1"/>
  <c r="O88" i="1"/>
  <c r="N88" i="1"/>
  <c r="M88" i="1"/>
  <c r="O87" i="1"/>
  <c r="N87" i="1"/>
  <c r="M87" i="1"/>
  <c r="L87" i="1"/>
  <c r="K87" i="1"/>
  <c r="J87" i="1"/>
  <c r="J85" i="1"/>
  <c r="I87" i="1"/>
  <c r="L85" i="1"/>
  <c r="K85" i="1"/>
  <c r="I85" i="1"/>
  <c r="K80" i="1"/>
  <c r="J80" i="1"/>
  <c r="I80" i="1"/>
  <c r="K81" i="1"/>
  <c r="O74" i="1"/>
  <c r="N74" i="1"/>
  <c r="M74" i="1"/>
  <c r="L74" i="1"/>
  <c r="K74" i="1"/>
  <c r="J74" i="1"/>
  <c r="I74" i="1"/>
  <c r="O73" i="1"/>
  <c r="N73" i="1"/>
  <c r="M73" i="1"/>
  <c r="O72" i="1"/>
  <c r="N72" i="1"/>
  <c r="M72" i="1"/>
  <c r="M63" i="1"/>
  <c r="L63" i="1"/>
  <c r="K63" i="1"/>
  <c r="J63" i="1"/>
  <c r="N53" i="1"/>
  <c r="P54" i="1"/>
  <c r="O54" i="1"/>
  <c r="N54" i="1"/>
  <c r="P53" i="1"/>
  <c r="O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N39" i="1"/>
  <c r="M39" i="1"/>
  <c r="L39" i="1"/>
  <c r="J39" i="1"/>
  <c r="I39" i="1"/>
  <c r="H39" i="1"/>
  <c r="G39" i="1"/>
  <c r="F39" i="1"/>
  <c r="E39" i="1"/>
  <c r="N28" i="1"/>
  <c r="M28" i="1"/>
  <c r="L28" i="1"/>
  <c r="K28" i="1"/>
  <c r="J28" i="1"/>
  <c r="I28" i="1"/>
  <c r="H28" i="1"/>
  <c r="G28" i="1"/>
  <c r="F28" i="1"/>
  <c r="E28" i="1"/>
  <c r="N25" i="1"/>
  <c r="M25" i="1"/>
  <c r="L25" i="1"/>
  <c r="K25" i="1"/>
  <c r="J25" i="1"/>
  <c r="I25" i="1"/>
  <c r="H25" i="1"/>
  <c r="G25" i="1"/>
  <c r="F25" i="1"/>
  <c r="E25" i="1"/>
  <c r="N22" i="1"/>
  <c r="M22" i="1"/>
  <c r="L22" i="1"/>
  <c r="K22" i="1"/>
  <c r="J22" i="1"/>
  <c r="I22" i="1"/>
  <c r="H22" i="1"/>
  <c r="G22" i="1"/>
  <c r="F22" i="1"/>
  <c r="E22" i="1"/>
  <c r="O28" i="1"/>
  <c r="O27" i="1"/>
  <c r="O26" i="1"/>
  <c r="O25" i="1"/>
  <c r="O24" i="1"/>
  <c r="O23" i="1"/>
  <c r="O22" i="1"/>
  <c r="O21" i="1"/>
  <c r="O20" i="1"/>
  <c r="O19" i="1"/>
  <c r="O18" i="1"/>
  <c r="O17" i="1"/>
  <c r="E19" i="1"/>
  <c r="N16" i="4" l="1"/>
  <c r="M16" i="4"/>
  <c r="K22" i="2"/>
  <c r="K21" i="2"/>
  <c r="K19" i="2"/>
  <c r="K18" i="2"/>
  <c r="K20" i="2" s="1"/>
  <c r="K16" i="2"/>
  <c r="K15" i="2"/>
  <c r="K17" i="2" s="1"/>
  <c r="K13" i="2"/>
  <c r="K12" i="2"/>
  <c r="K14" i="2" s="1"/>
  <c r="K23" i="2" l="1"/>
  <c r="H19" i="1"/>
  <c r="N86" i="1" l="1"/>
  <c r="M86" i="1"/>
  <c r="DD17" i="4"/>
  <c r="DC17" i="4"/>
  <c r="BT17" i="4"/>
  <c r="BS17" i="4"/>
  <c r="BP17" i="4"/>
  <c r="BO17" i="4"/>
  <c r="AF17" i="4"/>
  <c r="AE17" i="4"/>
  <c r="H17" i="4"/>
  <c r="G17" i="4"/>
  <c r="K16" i="4"/>
  <c r="AL15" i="3"/>
  <c r="AK15" i="3"/>
  <c r="AI15" i="3"/>
  <c r="AH15" i="3"/>
  <c r="AG15" i="3"/>
  <c r="AF15" i="3"/>
  <c r="AE15" i="3"/>
  <c r="AD15" i="3"/>
  <c r="AC15" i="3"/>
  <c r="AF18" i="4"/>
  <c r="AE18" i="4"/>
  <c r="J12" i="2"/>
  <c r="J13" i="2"/>
  <c r="F10" i="1"/>
  <c r="I7" i="2" s="1"/>
  <c r="H16" i="2"/>
  <c r="H15" i="2"/>
  <c r="F19" i="1"/>
  <c r="H12" i="2"/>
  <c r="H14" i="2" s="1"/>
  <c r="H13" i="2"/>
  <c r="D10" i="1"/>
  <c r="K7" i="3" s="1"/>
  <c r="D15" i="3" s="1"/>
  <c r="N63" i="1"/>
  <c r="L15" i="3"/>
  <c r="N15" i="3"/>
  <c r="AF16" i="4"/>
  <c r="AE16" i="4"/>
  <c r="BT16" i="4"/>
  <c r="AI16" i="4"/>
  <c r="AK16" i="4"/>
  <c r="AM16" i="4"/>
  <c r="AO16" i="4"/>
  <c r="AQ16" i="4"/>
  <c r="AS16" i="4"/>
  <c r="AU16" i="4"/>
  <c r="AW16" i="4"/>
  <c r="AY16" i="4"/>
  <c r="BA16" i="4"/>
  <c r="BC16" i="4"/>
  <c r="BE16" i="4"/>
  <c r="BG16" i="4"/>
  <c r="BI16" i="4"/>
  <c r="BK16" i="4"/>
  <c r="BM16" i="4"/>
  <c r="BV16" i="4"/>
  <c r="BU16" i="4"/>
  <c r="AH16" i="4"/>
  <c r="AG16" i="4"/>
  <c r="J16" i="4"/>
  <c r="I16" i="4"/>
  <c r="H15" i="3"/>
  <c r="N55" i="1"/>
  <c r="O55" i="1"/>
  <c r="N56" i="1"/>
  <c r="P56" i="1" s="1"/>
  <c r="O56" i="1"/>
  <c r="N57" i="1"/>
  <c r="O57" i="1"/>
  <c r="P57" i="1" s="1"/>
  <c r="N58" i="1"/>
  <c r="O58" i="1"/>
  <c r="N59" i="1"/>
  <c r="O59" i="1"/>
  <c r="N60" i="1"/>
  <c r="O60" i="1"/>
  <c r="N61" i="1"/>
  <c r="O61" i="1"/>
  <c r="N62" i="1"/>
  <c r="O62" i="1"/>
  <c r="G19" i="1"/>
  <c r="I19" i="1"/>
  <c r="J19" i="1"/>
  <c r="K19" i="1"/>
  <c r="L19" i="1"/>
  <c r="M19" i="1"/>
  <c r="N19" i="1"/>
  <c r="O12" i="2"/>
  <c r="N12" i="2"/>
  <c r="N14" i="2" s="1"/>
  <c r="M12" i="2"/>
  <c r="L12" i="2"/>
  <c r="I12" i="2"/>
  <c r="H22" i="2"/>
  <c r="I22" i="2"/>
  <c r="J22" i="2"/>
  <c r="L22" i="2"/>
  <c r="M22" i="2"/>
  <c r="N22" i="2"/>
  <c r="O22" i="2"/>
  <c r="H19" i="2"/>
  <c r="I19" i="2"/>
  <c r="J19" i="2"/>
  <c r="L19" i="2"/>
  <c r="M19" i="2"/>
  <c r="N19" i="2"/>
  <c r="O19" i="2"/>
  <c r="L13" i="2"/>
  <c r="I16" i="2"/>
  <c r="J16" i="2"/>
  <c r="L16" i="2"/>
  <c r="M16" i="2"/>
  <c r="N16" i="2"/>
  <c r="O16" i="2"/>
  <c r="O21" i="2"/>
  <c r="O23" i="2"/>
  <c r="N21" i="2"/>
  <c r="M21" i="2"/>
  <c r="L21" i="2"/>
  <c r="J21" i="2"/>
  <c r="I21" i="2"/>
  <c r="H21" i="2"/>
  <c r="O18" i="2"/>
  <c r="N18" i="2"/>
  <c r="M18" i="2"/>
  <c r="L18" i="2"/>
  <c r="J18" i="2"/>
  <c r="I18" i="2"/>
  <c r="H18" i="2"/>
  <c r="O15" i="2"/>
  <c r="N15" i="2"/>
  <c r="M15" i="2"/>
  <c r="L15" i="2"/>
  <c r="J15" i="2"/>
  <c r="I15" i="2"/>
  <c r="I13" i="2"/>
  <c r="M13" i="2"/>
  <c r="N13" i="2"/>
  <c r="O13" i="2"/>
  <c r="L7" i="2"/>
  <c r="B13" i="2" s="1"/>
  <c r="M7" i="2"/>
  <c r="C22" i="2" s="1"/>
  <c r="P7" i="2"/>
  <c r="H7" i="2"/>
  <c r="F7" i="2"/>
  <c r="AP15" i="3"/>
  <c r="AO15" i="3"/>
  <c r="AN15" i="3"/>
  <c r="AM15" i="3"/>
  <c r="AJ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J15" i="3"/>
  <c r="I15" i="3"/>
  <c r="F15" i="3"/>
  <c r="R7" i="3"/>
  <c r="C15" i="3" s="1"/>
  <c r="Q7" i="3"/>
  <c r="B15" i="3" s="1"/>
  <c r="X7" i="3"/>
  <c r="L7" i="3"/>
  <c r="J7" i="3"/>
  <c r="V16" i="4"/>
  <c r="U16" i="4"/>
  <c r="L16" i="4"/>
  <c r="P16" i="4"/>
  <c r="R16" i="4"/>
  <c r="T16" i="4"/>
  <c r="O16" i="4"/>
  <c r="Q16" i="4"/>
  <c r="S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R16" i="4"/>
  <c r="BQ16" i="4"/>
  <c r="BP16" i="4"/>
  <c r="BO16" i="4"/>
  <c r="BN16" i="4"/>
  <c r="BL16" i="4"/>
  <c r="BJ16" i="4"/>
  <c r="BH16" i="4"/>
  <c r="BF16" i="4"/>
  <c r="BD16" i="4"/>
  <c r="BB16" i="4"/>
  <c r="AZ16" i="4"/>
  <c r="AX16" i="4"/>
  <c r="AV16" i="4"/>
  <c r="AT16" i="4"/>
  <c r="AR16" i="4"/>
  <c r="AP16" i="4"/>
  <c r="AN16" i="4"/>
  <c r="AL16" i="4"/>
  <c r="AJ16" i="4"/>
  <c r="F16" i="4"/>
  <c r="T7" i="4"/>
  <c r="C16" i="4" s="1"/>
  <c r="S7" i="4"/>
  <c r="B16" i="4" s="1"/>
  <c r="AB7" i="4"/>
  <c r="P7" i="4"/>
  <c r="L7" i="4"/>
  <c r="O14" i="2"/>
  <c r="M15" i="3"/>
  <c r="K37" i="1" l="1"/>
  <c r="P62" i="1"/>
  <c r="M23" i="2"/>
  <c r="AD16" i="4"/>
  <c r="P60" i="1"/>
  <c r="C16" i="2"/>
  <c r="M17" i="2"/>
  <c r="J17" i="2"/>
  <c r="I17" i="2"/>
  <c r="I20" i="2"/>
  <c r="G7" i="2"/>
  <c r="D12" i="2" s="1"/>
  <c r="J20" i="2"/>
  <c r="M20" i="2"/>
  <c r="O20" i="2"/>
  <c r="O86" i="1"/>
  <c r="C18" i="2"/>
  <c r="O7" i="4"/>
  <c r="D16" i="4" s="1"/>
  <c r="H23" i="2"/>
  <c r="BT19" i="4"/>
  <c r="AD19" i="4" s="1"/>
  <c r="P13" i="2"/>
  <c r="G15" i="3"/>
  <c r="D22" i="2"/>
  <c r="AF19" i="4"/>
  <c r="BS19" i="4"/>
  <c r="AC19" i="4" s="1"/>
  <c r="L20" i="2"/>
  <c r="P55" i="1"/>
  <c r="N85" i="1"/>
  <c r="J14" i="2"/>
  <c r="K15" i="3"/>
  <c r="P59" i="1"/>
  <c r="AB16" i="4"/>
  <c r="AA16" i="4"/>
  <c r="B18" i="2"/>
  <c r="AC16" i="4"/>
  <c r="M14" i="2"/>
  <c r="L17" i="2"/>
  <c r="P18" i="2"/>
  <c r="P21" i="2"/>
  <c r="H20" i="2"/>
  <c r="P61" i="1"/>
  <c r="P58" i="1"/>
  <c r="J90" i="1"/>
  <c r="E15" i="2"/>
  <c r="E18" i="2"/>
  <c r="E13" i="2"/>
  <c r="E12" i="2"/>
  <c r="I14" i="2"/>
  <c r="I23" i="2"/>
  <c r="M85" i="1"/>
  <c r="BS16" i="4"/>
  <c r="Q7" i="4"/>
  <c r="E16" i="4" s="1"/>
  <c r="C13" i="2"/>
  <c r="C19" i="2"/>
  <c r="M7" i="3"/>
  <c r="E15" i="3" s="1"/>
  <c r="C21" i="2"/>
  <c r="O17" i="2"/>
  <c r="L23" i="2"/>
  <c r="P19" i="2"/>
  <c r="N23" i="2"/>
  <c r="K90" i="1"/>
  <c r="L90" i="1"/>
  <c r="O63" i="1"/>
  <c r="P16" i="2"/>
  <c r="AA19" i="4"/>
  <c r="C15" i="2"/>
  <c r="C12" i="2"/>
  <c r="AB19" i="4"/>
  <c r="N17" i="2"/>
  <c r="N20" i="2"/>
  <c r="J23" i="2"/>
  <c r="L14" i="2"/>
  <c r="AE19" i="4"/>
  <c r="H17" i="2"/>
  <c r="P22" i="2"/>
  <c r="B21" i="2"/>
  <c r="B15" i="2"/>
  <c r="E19" i="2"/>
  <c r="B16" i="2"/>
  <c r="P12" i="2"/>
  <c r="P15" i="2"/>
  <c r="B19" i="2"/>
  <c r="E22" i="2"/>
  <c r="B22" i="2"/>
  <c r="B12" i="2"/>
  <c r="E21" i="2"/>
  <c r="E16" i="2"/>
  <c r="K38" i="1" l="1"/>
  <c r="O38" i="1" s="1"/>
  <c r="P63" i="1"/>
  <c r="K39" i="1"/>
  <c r="O37" i="1"/>
  <c r="O39" i="1" s="1"/>
  <c r="D13" i="2"/>
  <c r="D16" i="2"/>
  <c r="D19" i="2"/>
  <c r="D15" i="2"/>
  <c r="D18" i="2"/>
  <c r="D21" i="2"/>
  <c r="X19" i="4"/>
  <c r="P14" i="2"/>
  <c r="P20" i="2"/>
  <c r="W19" i="4"/>
  <c r="O85" i="1"/>
  <c r="P23" i="2"/>
  <c r="P17" i="2"/>
  <c r="K43" i="1"/>
  <c r="X16" i="4"/>
  <c r="H19" i="4" s="1"/>
  <c r="I90" i="1"/>
  <c r="M90" i="1" s="1"/>
  <c r="W16" i="4"/>
  <c r="G19" i="4" s="1"/>
  <c r="K42" i="1"/>
  <c r="N90" i="1"/>
  <c r="Z16" i="4" s="1"/>
  <c r="H16" i="4" l="1"/>
  <c r="G16" i="4"/>
  <c r="Y16" i="4"/>
  <c r="O90" i="1"/>
</calcChain>
</file>

<file path=xl/comments1.xml><?xml version="1.0" encoding="utf-8"?>
<comments xmlns="http://schemas.openxmlformats.org/spreadsheetml/2006/main">
  <authors>
    <author>新潟県</author>
    <author>admin_nigata</author>
  </authors>
  <commentList>
    <comment ref="C10" authorId="0" shapeId="0">
      <text>
        <r>
          <rPr>
            <sz val="11"/>
            <color indexed="81"/>
            <rFont val="ＭＳ Ｐゴシック"/>
            <family val="3"/>
            <charset val="128"/>
          </rPr>
          <t>全日制：Ａ
定時制：Ｂ
通信制：Ｃ
のいずれかを入力</t>
        </r>
      </text>
    </comment>
    <comment ref="E10" authorId="0" shapeId="0">
      <text>
        <r>
          <rPr>
            <sz val="11"/>
            <color indexed="81"/>
            <rFont val="ＭＳ Ｐゴシック"/>
            <family val="3"/>
            <charset val="128"/>
          </rPr>
          <t>普通科：１００、農業科：２００、工業科：３００
商業科：４００、水産科：５００、家庭科：６００
福祉：７００、その他学科：８００、総合学科：９００
のいずれかを入力</t>
        </r>
      </text>
    </comment>
    <comment ref="L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K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こちらの人数は下記の、
「２　学校・職業安定所紹介による職種別就職希望者数」と
「３　学校・職業安定所紹介によらない就職希望者数」の合計数となります。</t>
        </r>
      </text>
    </comment>
    <comment ref="C5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主な職業
鍛造工、旋盤工、金属プレス工、鉄工、製缶工、板金工、溶接工　など。</t>
        </r>
      </text>
    </comment>
    <comment ref="C5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主な職業
一般機械組立・検査、電気機械組立・検査、電子部品組立・検査、半導体製品製造・検査、自動車部品組立・検査　　など</t>
        </r>
      </text>
    </comment>
    <comment ref="C5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主な職業
一般機械器具修理、電気機械器具修理、自動車整備　など</t>
        </r>
      </text>
    </comment>
    <comment ref="C5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この項目に分類される製品等
化学製品、ガラス製品、土石製品、繊維製品、木製品、紙製品、プラスチック製品、印刷　など</t>
        </r>
      </text>
    </comment>
  </commentList>
</comments>
</file>

<file path=xl/sharedStrings.xml><?xml version="1.0" encoding="utf-8"?>
<sst xmlns="http://schemas.openxmlformats.org/spreadsheetml/2006/main" count="663" uniqueCount="365">
  <si>
    <t>課程</t>
    <rPh sb="0" eb="2">
      <t>カテイ</t>
    </rPh>
    <phoneticPr fontId="2"/>
  </si>
  <si>
    <t>大学科</t>
    <rPh sb="0" eb="3">
      <t>ダイガッカ</t>
    </rPh>
    <phoneticPr fontId="2"/>
  </si>
  <si>
    <t>学番</t>
    <rPh sb="0" eb="2">
      <t>ガクバン</t>
    </rPh>
    <phoneticPr fontId="2"/>
  </si>
  <si>
    <t>学校名</t>
    <rPh sb="0" eb="2">
      <t>ガッコウ</t>
    </rPh>
    <rPh sb="2" eb="3">
      <t>ナ</t>
    </rPh>
    <phoneticPr fontId="2"/>
  </si>
  <si>
    <t>分校名</t>
    <rPh sb="0" eb="2">
      <t>ブンコウ</t>
    </rPh>
    <rPh sb="2" eb="3">
      <t>ナ</t>
    </rPh>
    <phoneticPr fontId="2"/>
  </si>
  <si>
    <t>分校</t>
    <rPh sb="0" eb="2">
      <t>ブンコウ</t>
    </rPh>
    <phoneticPr fontId="2"/>
  </si>
  <si>
    <t>性別</t>
    <rPh sb="0" eb="2">
      <t>セイベツ</t>
    </rPh>
    <phoneticPr fontId="2"/>
  </si>
  <si>
    <t>国公立大学</t>
    <rPh sb="0" eb="3">
      <t>コクコウリツ</t>
    </rPh>
    <rPh sb="3" eb="5">
      <t>ダイガク</t>
    </rPh>
    <phoneticPr fontId="2"/>
  </si>
  <si>
    <t>私立大学</t>
    <rPh sb="0" eb="2">
      <t>シリツ</t>
    </rPh>
    <rPh sb="2" eb="4">
      <t>ダイガク</t>
    </rPh>
    <phoneticPr fontId="2"/>
  </si>
  <si>
    <t>短期大学</t>
    <rPh sb="0" eb="2">
      <t>タンキ</t>
    </rPh>
    <rPh sb="2" eb="4">
      <t>ダイガク</t>
    </rPh>
    <phoneticPr fontId="2"/>
  </si>
  <si>
    <t>専修各種学校</t>
    <rPh sb="0" eb="2">
      <t>センシュウ</t>
    </rPh>
    <rPh sb="2" eb="4">
      <t>カクシュ</t>
    </rPh>
    <rPh sb="4" eb="6">
      <t>ガッコウ</t>
    </rPh>
    <phoneticPr fontId="2"/>
  </si>
  <si>
    <t>職業訓練校</t>
    <rPh sb="0" eb="2">
      <t>ショクギョウ</t>
    </rPh>
    <rPh sb="2" eb="5">
      <t>クンレンコウ</t>
    </rPh>
    <phoneticPr fontId="2"/>
  </si>
  <si>
    <t>就職</t>
    <rPh sb="0" eb="2">
      <t>シュウショク</t>
    </rPh>
    <phoneticPr fontId="2"/>
  </si>
  <si>
    <t>未定</t>
    <rPh sb="0" eb="2">
      <t>ミテイ</t>
    </rPh>
    <phoneticPr fontId="2"/>
  </si>
  <si>
    <t>在籍</t>
    <rPh sb="0" eb="2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</si>
  <si>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</si>
  <si>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</si>
  <si>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</si>
  <si>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</si>
  <si>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</si>
  <si>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</si>
  <si>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項　　　　　　　　目</t>
    <rPh sb="0" eb="1">
      <t>コウ</t>
    </rPh>
    <rPh sb="9" eb="10">
      <t>メ</t>
    </rPh>
    <phoneticPr fontId="2"/>
  </si>
  <si>
    <t>県　　　　内</t>
  </si>
  <si>
    <t>県　　　　外</t>
  </si>
  <si>
    <t>合　　　計</t>
    <rPh sb="0" eb="1">
      <t>ゴウ</t>
    </rPh>
    <rPh sb="4" eb="5">
      <t>ケイ</t>
    </rPh>
    <phoneticPr fontId="2"/>
  </si>
  <si>
    <t>男</t>
  </si>
  <si>
    <t>女</t>
  </si>
  <si>
    <t>項　　　　　目</t>
    <rPh sb="0" eb="1">
      <t>コウ</t>
    </rPh>
    <rPh sb="6" eb="7">
      <t>メ</t>
    </rPh>
    <phoneticPr fontId="2"/>
  </si>
  <si>
    <t>職業中分類番号</t>
    <rPh sb="0" eb="2">
      <t>ショクギョウ</t>
    </rPh>
    <rPh sb="2" eb="3">
      <t>チュウ</t>
    </rPh>
    <rPh sb="3" eb="5">
      <t>ブンルイ</t>
    </rPh>
    <rPh sb="5" eb="7">
      <t>バンゴウ</t>
    </rPh>
    <phoneticPr fontId="2"/>
  </si>
  <si>
    <t>４３～４５</t>
    <phoneticPr fontId="2"/>
  </si>
  <si>
    <t>-</t>
    <phoneticPr fontId="2"/>
  </si>
  <si>
    <t>農業科</t>
    <rPh sb="0" eb="2">
      <t>ノウギョウ</t>
    </rPh>
    <rPh sb="2" eb="3">
      <t>カ</t>
    </rPh>
    <phoneticPr fontId="2"/>
  </si>
  <si>
    <t>商業科</t>
    <rPh sb="0" eb="2">
      <t>ショウギョウ</t>
    </rPh>
    <rPh sb="2" eb="3">
      <t>カ</t>
    </rPh>
    <phoneticPr fontId="2"/>
  </si>
  <si>
    <t>水産科</t>
    <rPh sb="0" eb="2">
      <t>スイサン</t>
    </rPh>
    <rPh sb="2" eb="3">
      <t>カ</t>
    </rPh>
    <phoneticPr fontId="2"/>
  </si>
  <si>
    <t>家庭科</t>
    <rPh sb="0" eb="2">
      <t>カテイ</t>
    </rPh>
    <rPh sb="2" eb="3">
      <t>カ</t>
    </rPh>
    <phoneticPr fontId="2"/>
  </si>
  <si>
    <t>福祉科</t>
    <rPh sb="0" eb="2">
      <t>フクシ</t>
    </rPh>
    <rPh sb="2" eb="3">
      <t>カ</t>
    </rPh>
    <phoneticPr fontId="2"/>
  </si>
  <si>
    <t>その他学科</t>
    <rPh sb="2" eb="3">
      <t>タ</t>
    </rPh>
    <rPh sb="3" eb="5">
      <t>ガッカ</t>
    </rPh>
    <phoneticPr fontId="2"/>
  </si>
  <si>
    <t>総合学科</t>
    <rPh sb="0" eb="2">
      <t>ソウゴウ</t>
    </rPh>
    <rPh sb="2" eb="4">
      <t>ガッカ</t>
    </rPh>
    <phoneticPr fontId="2"/>
  </si>
  <si>
    <t>全</t>
    <rPh sb="0" eb="1">
      <t>ゼン</t>
    </rPh>
    <phoneticPr fontId="2"/>
  </si>
  <si>
    <t>定</t>
    <rPh sb="0" eb="1">
      <t>テイ</t>
    </rPh>
    <phoneticPr fontId="2"/>
  </si>
  <si>
    <t>進路希望状況</t>
    <rPh sb="0" eb="2">
      <t>シンロ</t>
    </rPh>
    <rPh sb="2" eb="4">
      <t>キボウ</t>
    </rPh>
    <rPh sb="4" eb="6">
      <t>ジョウキョウ</t>
    </rPh>
    <phoneticPr fontId="2"/>
  </si>
  <si>
    <t>※　基礎データⅠ</t>
    <rPh sb="2" eb="4">
      <t>キソ</t>
    </rPh>
    <phoneticPr fontId="2"/>
  </si>
  <si>
    <t>普通科</t>
    <rPh sb="0" eb="2">
      <t>フツウ</t>
    </rPh>
    <rPh sb="2" eb="3">
      <t>カ</t>
    </rPh>
    <phoneticPr fontId="2"/>
  </si>
  <si>
    <t>工業科</t>
    <rPh sb="0" eb="2">
      <t>コウギョウ</t>
    </rPh>
    <rPh sb="2" eb="3">
      <t>カ</t>
    </rPh>
    <phoneticPr fontId="2"/>
  </si>
  <si>
    <t>A</t>
    <phoneticPr fontId="2"/>
  </si>
  <si>
    <t>B</t>
    <phoneticPr fontId="2"/>
  </si>
  <si>
    <t>Ａ</t>
    <phoneticPr fontId="2"/>
  </si>
  <si>
    <t>Ｂ</t>
    <phoneticPr fontId="2"/>
  </si>
  <si>
    <t>学番</t>
    <rPh sb="0" eb="1">
      <t>ガク</t>
    </rPh>
    <rPh sb="1" eb="2">
      <t>バン</t>
    </rPh>
    <phoneticPr fontId="2"/>
  </si>
  <si>
    <t>校名</t>
    <rPh sb="0" eb="2">
      <t>コウメイ</t>
    </rPh>
    <phoneticPr fontId="2"/>
  </si>
  <si>
    <t>学科</t>
    <rPh sb="0" eb="2">
      <t>ガッカ</t>
    </rPh>
    <phoneticPr fontId="2"/>
  </si>
  <si>
    <t>県　　内　　就　　職　　希　　望　　者　　の　　職　　種　　別　　内　　訳</t>
    <rPh sb="0" eb="1">
      <t>ケン</t>
    </rPh>
    <rPh sb="3" eb="4">
      <t>ナイ</t>
    </rPh>
    <rPh sb="6" eb="10">
      <t>シュウショク</t>
    </rPh>
    <rPh sb="12" eb="16">
      <t>キボウ</t>
    </rPh>
    <rPh sb="18" eb="19">
      <t>シャ</t>
    </rPh>
    <rPh sb="24" eb="25">
      <t>ショク</t>
    </rPh>
    <rPh sb="27" eb="31">
      <t>シュベツ</t>
    </rPh>
    <rPh sb="33" eb="37">
      <t>ウチワケ</t>
    </rPh>
    <phoneticPr fontId="2"/>
  </si>
  <si>
    <t>合計</t>
    <rPh sb="0" eb="2">
      <t>ゴウケイ</t>
    </rPh>
    <phoneticPr fontId="2"/>
  </si>
  <si>
    <t>県内</t>
    <rPh sb="0" eb="2">
      <t>ケンナイ</t>
    </rPh>
    <phoneticPr fontId="2"/>
  </si>
  <si>
    <t>県外</t>
    <rPh sb="0" eb="1">
      <t>ケン</t>
    </rPh>
    <rPh sb="1" eb="2">
      <t>ガイ</t>
    </rPh>
    <phoneticPr fontId="2"/>
  </si>
  <si>
    <t>職安</t>
    <rPh sb="0" eb="2">
      <t>ショクアン</t>
    </rPh>
    <phoneticPr fontId="2"/>
  </si>
  <si>
    <t>貴校を担当する公共職業安定所はどこですか。</t>
    <rPh sb="0" eb="2">
      <t>キコウ</t>
    </rPh>
    <rPh sb="3" eb="5">
      <t>タントウ</t>
    </rPh>
    <rPh sb="7" eb="9">
      <t>コウキョウ</t>
    </rPh>
    <rPh sb="9" eb="11">
      <t>ショクギョウ</t>
    </rPh>
    <rPh sb="11" eb="13">
      <t>アンテイ</t>
    </rPh>
    <rPh sb="13" eb="14">
      <t>ショ</t>
    </rPh>
    <phoneticPr fontId="2"/>
  </si>
  <si>
    <t>公共職業安定所</t>
    <rPh sb="0" eb="2">
      <t>コウキョウ</t>
    </rPh>
    <rPh sb="2" eb="4">
      <t>ショクギョウ</t>
    </rPh>
    <rPh sb="4" eb="6">
      <t>アンテイ</t>
    </rPh>
    <rPh sb="6" eb="7">
      <t>ショ</t>
    </rPh>
    <phoneticPr fontId="2"/>
  </si>
  <si>
    <t>うち就職希望者</t>
    <rPh sb="2" eb="4">
      <t>シュウショク</t>
    </rPh>
    <rPh sb="4" eb="6">
      <t>キボウ</t>
    </rPh>
    <rPh sb="6" eb="7">
      <t>シャ</t>
    </rPh>
    <phoneticPr fontId="2"/>
  </si>
  <si>
    <t>公務員・団体職員等</t>
    <rPh sb="0" eb="3">
      <t>コウムイン</t>
    </rPh>
    <rPh sb="4" eb="6">
      <t>ダンタイ</t>
    </rPh>
    <rPh sb="6" eb="8">
      <t>ショクイン</t>
    </rPh>
    <rPh sb="8" eb="9">
      <t>トウ</t>
    </rPh>
    <phoneticPr fontId="2"/>
  </si>
  <si>
    <t>　公務員、団体職員等</t>
    <rPh sb="1" eb="4">
      <t>コウムイン</t>
    </rPh>
    <rPh sb="5" eb="7">
      <t>ダンタイ</t>
    </rPh>
    <rPh sb="7" eb="9">
      <t>ショクイン</t>
    </rPh>
    <rPh sb="9" eb="10">
      <t>トウ</t>
    </rPh>
    <phoneticPr fontId="2"/>
  </si>
  <si>
    <t>非表示とします。</t>
    <rPh sb="0" eb="3">
      <t>ヒヒョウジ</t>
    </rPh>
    <phoneticPr fontId="2"/>
  </si>
  <si>
    <t>　縁故就職等</t>
    <rPh sb="3" eb="5">
      <t>シュウショク</t>
    </rPh>
    <rPh sb="5" eb="6">
      <t>トウ</t>
    </rPh>
    <phoneticPr fontId="2"/>
  </si>
  <si>
    <t>卒業予定者数</t>
    <rPh sb="0" eb="2">
      <t>ソツギョウ</t>
    </rPh>
    <rPh sb="2" eb="5">
      <t>ヨテイシャ</t>
    </rPh>
    <rPh sb="5" eb="6">
      <t>スウ</t>
    </rPh>
    <phoneticPr fontId="2"/>
  </si>
  <si>
    <t>１　卒業予定者数</t>
    <rPh sb="2" eb="4">
      <t>ソツギョウ</t>
    </rPh>
    <rPh sb="4" eb="7">
      <t>ヨテイシャ</t>
    </rPh>
    <rPh sb="7" eb="8">
      <t>スウ</t>
    </rPh>
    <phoneticPr fontId="2"/>
  </si>
  <si>
    <t>２　学校・職業安定所紹介による職種別就職希望者数</t>
    <rPh sb="15" eb="16">
      <t>ショク</t>
    </rPh>
    <rPh sb="16" eb="17">
      <t>シュ</t>
    </rPh>
    <rPh sb="17" eb="18">
      <t>ベツ</t>
    </rPh>
    <phoneticPr fontId="2"/>
  </si>
  <si>
    <t>家業従事</t>
    <rPh sb="0" eb="2">
      <t>カギョウ</t>
    </rPh>
    <rPh sb="2" eb="4">
      <t>ジュウジ</t>
    </rPh>
    <phoneticPr fontId="2"/>
  </si>
  <si>
    <t>専修・各種学校</t>
    <rPh sb="0" eb="2">
      <t>センシュウ</t>
    </rPh>
    <rPh sb="3" eb="5">
      <t>カクシュ</t>
    </rPh>
    <rPh sb="5" eb="7">
      <t>ガッコウ</t>
    </rPh>
    <phoneticPr fontId="2"/>
  </si>
  <si>
    <t>その他</t>
    <rPh sb="2" eb="3">
      <t>タ</t>
    </rPh>
    <phoneticPr fontId="2"/>
  </si>
  <si>
    <t>県外</t>
    <rPh sb="0" eb="2">
      <t>ケンガイ</t>
    </rPh>
    <phoneticPr fontId="2"/>
  </si>
  <si>
    <t>就職希望者数</t>
    <rPh sb="0" eb="2">
      <t>シュウショク</t>
    </rPh>
    <rPh sb="2" eb="6">
      <t>キボウシャスウ</t>
    </rPh>
    <phoneticPr fontId="2"/>
  </si>
  <si>
    <t>学校・安定所紹介就職希望者数</t>
    <rPh sb="0" eb="2">
      <t>ガッコウ</t>
    </rPh>
    <rPh sb="3" eb="6">
      <t>アンテイショ</t>
    </rPh>
    <rPh sb="6" eb="8">
      <t>ショウカイ</t>
    </rPh>
    <rPh sb="8" eb="10">
      <t>シュウショク</t>
    </rPh>
    <rPh sb="10" eb="13">
      <t>キボウシャ</t>
    </rPh>
    <rPh sb="13" eb="14">
      <t>スウ</t>
    </rPh>
    <phoneticPr fontId="2"/>
  </si>
  <si>
    <t>学校・安定所紹介によらない就職希望者数</t>
    <rPh sb="0" eb="2">
      <t>ガッコウ</t>
    </rPh>
    <rPh sb="3" eb="6">
      <t>アンテイショ</t>
    </rPh>
    <rPh sb="6" eb="8">
      <t>ショウカイ</t>
    </rPh>
    <rPh sb="13" eb="15">
      <t>シュウショク</t>
    </rPh>
    <rPh sb="15" eb="19">
      <t>キボウシャスウ</t>
    </rPh>
    <phoneticPr fontId="2"/>
  </si>
  <si>
    <t>縁故等</t>
    <rPh sb="0" eb="2">
      <t>エンコ</t>
    </rPh>
    <rPh sb="2" eb="3">
      <t>トウ</t>
    </rPh>
    <phoneticPr fontId="2"/>
  </si>
  <si>
    <t>公務員等</t>
    <rPh sb="0" eb="3">
      <t>コウムイン</t>
    </rPh>
    <rPh sb="3" eb="4">
      <t>トウ</t>
    </rPh>
    <phoneticPr fontId="2"/>
  </si>
  <si>
    <t>進学（大学・短大）</t>
    <rPh sb="0" eb="2">
      <t>シンガク</t>
    </rPh>
    <rPh sb="3" eb="5">
      <t>ダイガク</t>
    </rPh>
    <rPh sb="6" eb="8">
      <t>タンダイ</t>
    </rPh>
    <phoneticPr fontId="2"/>
  </si>
  <si>
    <t>就職希望者数内訳</t>
    <rPh sb="0" eb="2">
      <t>シュウショク</t>
    </rPh>
    <rPh sb="2" eb="6">
      <t>キボウシャスウ</t>
    </rPh>
    <rPh sb="6" eb="8">
      <t>ウチワケ</t>
    </rPh>
    <phoneticPr fontId="2"/>
  </si>
  <si>
    <t>　</t>
    <phoneticPr fontId="2"/>
  </si>
  <si>
    <t>うち障害者数</t>
    <rPh sb="2" eb="5">
      <t>ショウガイシャ</t>
    </rPh>
    <rPh sb="5" eb="6">
      <t>スウ</t>
    </rPh>
    <phoneticPr fontId="2"/>
  </si>
  <si>
    <t>合　　　　　　　計</t>
    <rPh sb="0" eb="1">
      <t>ゴウ</t>
    </rPh>
    <rPh sb="8" eb="9">
      <t>ケイ</t>
    </rPh>
    <phoneticPr fontId="2"/>
  </si>
  <si>
    <t>３　学校・職業安定所紹介によらない就職希望者数</t>
    <phoneticPr fontId="2"/>
  </si>
  <si>
    <t>　２　学校・職業安定所紹介就職希望者数</t>
    <rPh sb="3" eb="5">
      <t>ガッコウ</t>
    </rPh>
    <rPh sb="6" eb="8">
      <t>ショクギョウ</t>
    </rPh>
    <rPh sb="8" eb="11">
      <t>アンテイショ</t>
    </rPh>
    <phoneticPr fontId="2"/>
  </si>
  <si>
    <t>　３　学校・職業安定所紹介によらない就職希望者数</t>
    <rPh sb="3" eb="5">
      <t>ガッコウ</t>
    </rPh>
    <rPh sb="6" eb="8">
      <t>ショクギョウ</t>
    </rPh>
    <rPh sb="8" eb="11">
      <t>アンテイショ</t>
    </rPh>
    <rPh sb="11" eb="13">
      <t>ショウカイ</t>
    </rPh>
    <rPh sb="18" eb="20">
      <t>シュウショク</t>
    </rPh>
    <rPh sb="20" eb="24">
      <t>キボウシャスウ</t>
    </rPh>
    <phoneticPr fontId="2"/>
  </si>
  <si>
    <t>　１　卒業予定者数</t>
    <rPh sb="3" eb="5">
      <t>ソツギョウ</t>
    </rPh>
    <rPh sb="5" eb="8">
      <t>ヨテイシャ</t>
    </rPh>
    <rPh sb="8" eb="9">
      <t>スウ</t>
    </rPh>
    <phoneticPr fontId="2"/>
  </si>
  <si>
    <t>進路希望等状況調査の結果は下記のとおりです。</t>
    <rPh sb="0" eb="2">
      <t>シンロ</t>
    </rPh>
    <rPh sb="2" eb="4">
      <t>キボウ</t>
    </rPh>
    <rPh sb="4" eb="5">
      <t>トウ</t>
    </rPh>
    <rPh sb="5" eb="7">
      <t>ジョウキョウ</t>
    </rPh>
    <rPh sb="7" eb="9">
      <t>チョウサ</t>
    </rPh>
    <rPh sb="10" eb="12">
      <t>ケッカ</t>
    </rPh>
    <rPh sb="13" eb="15">
      <t>カキ</t>
    </rPh>
    <phoneticPr fontId="2"/>
  </si>
  <si>
    <t>　県内就職希望者（男・女別）のうち、「島内」を希望する人数（内数）→</t>
    <rPh sb="1" eb="3">
      <t>ケンナイ</t>
    </rPh>
    <rPh sb="3" eb="5">
      <t>シュウショク</t>
    </rPh>
    <rPh sb="5" eb="7">
      <t>キボウ</t>
    </rPh>
    <rPh sb="7" eb="8">
      <t>シャ</t>
    </rPh>
    <rPh sb="9" eb="10">
      <t>ダン</t>
    </rPh>
    <rPh sb="11" eb="12">
      <t>ジョ</t>
    </rPh>
    <rPh sb="12" eb="13">
      <t>ベツ</t>
    </rPh>
    <rPh sb="19" eb="21">
      <t>トウナイ</t>
    </rPh>
    <rPh sb="23" eb="25">
      <t>キボウ</t>
    </rPh>
    <rPh sb="27" eb="29">
      <t>ニンズウ</t>
    </rPh>
    <rPh sb="30" eb="31">
      <t>ウチ</t>
    </rPh>
    <rPh sb="31" eb="32">
      <t>スウ</t>
    </rPh>
    <phoneticPr fontId="2"/>
  </si>
  <si>
    <t>←佐渡市内の高校のみの回答（県内就職希望者のうち、「島内」就職を希望する人数（内数））</t>
    <rPh sb="1" eb="3">
      <t>サド</t>
    </rPh>
    <rPh sb="3" eb="4">
      <t>シ</t>
    </rPh>
    <rPh sb="4" eb="5">
      <t>ナイ</t>
    </rPh>
    <rPh sb="6" eb="8">
      <t>コウコウ</t>
    </rPh>
    <rPh sb="11" eb="13">
      <t>カイトウ</t>
    </rPh>
    <rPh sb="14" eb="16">
      <t>ケンナイ</t>
    </rPh>
    <rPh sb="16" eb="18">
      <t>シュウショク</t>
    </rPh>
    <rPh sb="18" eb="20">
      <t>キボウ</t>
    </rPh>
    <rPh sb="20" eb="21">
      <t>シャ</t>
    </rPh>
    <rPh sb="26" eb="28">
      <t>トウナイ</t>
    </rPh>
    <rPh sb="29" eb="31">
      <t>シュウショク</t>
    </rPh>
    <rPh sb="32" eb="34">
      <t>キボウ</t>
    </rPh>
    <rPh sb="36" eb="37">
      <t>ヒト</t>
    </rPh>
    <rPh sb="37" eb="38">
      <t>カズ</t>
    </rPh>
    <rPh sb="39" eb="40">
      <t>ウチ</t>
    </rPh>
    <rPh sb="40" eb="41">
      <t>スウ</t>
    </rPh>
    <phoneticPr fontId="2"/>
  </si>
  <si>
    <t>学校･安定所紹介
によらない就職</t>
    <rPh sb="0" eb="2">
      <t>ガッコウ</t>
    </rPh>
    <rPh sb="3" eb="5">
      <t>アンテイ</t>
    </rPh>
    <rPh sb="5" eb="6">
      <t>ショ</t>
    </rPh>
    <rPh sb="6" eb="8">
      <t>ショウカイ</t>
    </rPh>
    <rPh sb="14" eb="16">
      <t>シュウショク</t>
    </rPh>
    <phoneticPr fontId="2"/>
  </si>
  <si>
    <t>年</t>
    <rPh sb="0" eb="1">
      <t>トシ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</si>
  <si>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</si>
  <si>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</si>
  <si>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</si>
  <si>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</si>
  <si>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新潟労働局職業安定部職業安定課長　あて</t>
    <rPh sb="0" eb="2">
      <t>ニイガタ</t>
    </rPh>
    <rPh sb="2" eb="5">
      <t>ロウドウキョク</t>
    </rPh>
    <rPh sb="5" eb="7">
      <t>ショクギョウ</t>
    </rPh>
    <rPh sb="7" eb="9">
      <t>アンテイ</t>
    </rPh>
    <rPh sb="9" eb="10">
      <t>ブ</t>
    </rPh>
    <rPh sb="10" eb="12">
      <t>ショクギョウ</t>
    </rPh>
    <rPh sb="12" eb="15">
      <t>アンテイカ</t>
    </rPh>
    <rPh sb="15" eb="16">
      <t>チョウ</t>
    </rPh>
    <phoneticPr fontId="2"/>
  </si>
  <si>
    <t>（若年者対策主任取扱い）</t>
    <rPh sb="1" eb="4">
      <t>ジャクネンシャ</t>
    </rPh>
    <rPh sb="4" eb="6">
      <t>タイサク</t>
    </rPh>
    <rPh sb="6" eb="8">
      <t>シュニン</t>
    </rPh>
    <rPh sb="8" eb="10">
      <t>トリアツカ</t>
    </rPh>
    <phoneticPr fontId="2"/>
  </si>
  <si>
    <t>Ａ　管理的職業</t>
    <rPh sb="2" eb="5">
      <t>カンリテキ</t>
    </rPh>
    <phoneticPr fontId="2"/>
  </si>
  <si>
    <t>希望職種未定</t>
    <phoneticPr fontId="2"/>
  </si>
  <si>
    <t>Ｋ　運搬・清掃・包装等の職業</t>
    <rPh sb="2" eb="4">
      <t>ウンパン</t>
    </rPh>
    <rPh sb="5" eb="7">
      <t>セイソウ</t>
    </rPh>
    <rPh sb="8" eb="10">
      <t>ホウソウ</t>
    </rPh>
    <rPh sb="10" eb="11">
      <t>トウ</t>
    </rPh>
    <rPh sb="12" eb="14">
      <t>ショクギョウ</t>
    </rPh>
    <phoneticPr fontId="2"/>
  </si>
  <si>
    <t>Ｊ　建設・採掘の職業</t>
    <rPh sb="2" eb="4">
      <t>ケンセツ</t>
    </rPh>
    <rPh sb="5" eb="7">
      <t>サイクツ</t>
    </rPh>
    <phoneticPr fontId="2"/>
  </si>
  <si>
    <t>Ｉ　輸送・機械運転の職業</t>
    <rPh sb="2" eb="4">
      <t>ユソウ</t>
    </rPh>
    <rPh sb="5" eb="7">
      <t>キカイ</t>
    </rPh>
    <rPh sb="7" eb="9">
      <t>ウンテン</t>
    </rPh>
    <phoneticPr fontId="2"/>
  </si>
  <si>
    <t>⑤　その他の製品製造・生産工程の職業</t>
    <rPh sb="4" eb="5">
      <t>タ</t>
    </rPh>
    <rPh sb="6" eb="8">
      <t>セイヒン</t>
    </rPh>
    <rPh sb="8" eb="10">
      <t>セイゾウ</t>
    </rPh>
    <rPh sb="11" eb="13">
      <t>セイサン</t>
    </rPh>
    <rPh sb="13" eb="15">
      <t>コウテイ</t>
    </rPh>
    <phoneticPr fontId="2"/>
  </si>
  <si>
    <t>F　保安の職業</t>
    <rPh sb="2" eb="4">
      <t>ホアン</t>
    </rPh>
    <rPh sb="5" eb="7">
      <t>ショクギョウ</t>
    </rPh>
    <phoneticPr fontId="2"/>
  </si>
  <si>
    <t>Ｅ　サービスの職業</t>
    <rPh sb="7" eb="9">
      <t>ショクギョウ</t>
    </rPh>
    <phoneticPr fontId="2"/>
  </si>
  <si>
    <t>Ｄ　販売の職業</t>
    <rPh sb="2" eb="4">
      <t>ハンバイ</t>
    </rPh>
    <rPh sb="5" eb="7">
      <t>ショクギョウ</t>
    </rPh>
    <phoneticPr fontId="2"/>
  </si>
  <si>
    <t>Ｃ　事務的職業</t>
    <phoneticPr fontId="2"/>
  </si>
  <si>
    <t>G　農林漁業の職業</t>
    <rPh sb="2" eb="4">
      <t>ノウリン</t>
    </rPh>
    <rPh sb="4" eb="6">
      <t>ギョギョウ</t>
    </rPh>
    <rPh sb="7" eb="9">
      <t>ショクギョウ</t>
    </rPh>
    <phoneticPr fontId="2"/>
  </si>
  <si>
    <t>Ｂ　専門的・技術的職業</t>
    <rPh sb="2" eb="5">
      <t>センモンテキ</t>
    </rPh>
    <rPh sb="6" eb="8">
      <t>ギジュツ</t>
    </rPh>
    <rPh sb="8" eb="9">
      <t>テキ</t>
    </rPh>
    <rPh sb="9" eb="11">
      <t>ショクギョウ</t>
    </rPh>
    <phoneticPr fontId="2"/>
  </si>
  <si>
    <t>０１～０４</t>
    <phoneticPr fontId="2"/>
  </si>
  <si>
    <t>０５～２４</t>
    <phoneticPr fontId="2"/>
  </si>
  <si>
    <t>２５～３１</t>
    <phoneticPr fontId="2"/>
  </si>
  <si>
    <t>３２～３４</t>
    <phoneticPr fontId="2"/>
  </si>
  <si>
    <t>３５～４２</t>
    <phoneticPr fontId="2"/>
  </si>
  <si>
    <t>４６～４８</t>
    <phoneticPr fontId="2"/>
  </si>
  <si>
    <t>６５～６９</t>
    <phoneticPr fontId="2"/>
  </si>
  <si>
    <t>Ｈ生産工程の職業</t>
    <rPh sb="1" eb="3">
      <t>セイサン</t>
    </rPh>
    <rPh sb="3" eb="5">
      <t>コウテイ</t>
    </rPh>
    <rPh sb="6" eb="8">
      <t>ショクギョウ</t>
    </rPh>
    <phoneticPr fontId="2"/>
  </si>
  <si>
    <t>②　機械組立・検査の職業</t>
    <rPh sb="2" eb="4">
      <t>キカイ</t>
    </rPh>
    <rPh sb="4" eb="6">
      <t>クミタテ</t>
    </rPh>
    <rPh sb="7" eb="9">
      <t>ケンサ</t>
    </rPh>
    <phoneticPr fontId="2"/>
  </si>
  <si>
    <t>①　金属材料製造、金属加工・溶接・切断・検査の職業</t>
    <rPh sb="4" eb="6">
      <t>ザイリョウ</t>
    </rPh>
    <rPh sb="6" eb="8">
      <t>セイゾウ</t>
    </rPh>
    <rPh sb="9" eb="11">
      <t>キンゾク</t>
    </rPh>
    <rPh sb="11" eb="13">
      <t>カコウ</t>
    </rPh>
    <rPh sb="14" eb="16">
      <t>ヨウセツ</t>
    </rPh>
    <rPh sb="17" eb="19">
      <t>セツダン</t>
    </rPh>
    <rPh sb="20" eb="22">
      <t>ケンサ</t>
    </rPh>
    <phoneticPr fontId="2"/>
  </si>
  <si>
    <t>③　機械・電気機器・自動車の整備・修理の職業</t>
    <rPh sb="2" eb="4">
      <t>キカイ</t>
    </rPh>
    <rPh sb="5" eb="7">
      <t>デンキ</t>
    </rPh>
    <rPh sb="7" eb="9">
      <t>キキ</t>
    </rPh>
    <rPh sb="10" eb="13">
      <t>ジドウシャ</t>
    </rPh>
    <rPh sb="14" eb="16">
      <t>セイビ</t>
    </rPh>
    <rPh sb="17" eb="19">
      <t>シュウリ</t>
    </rPh>
    <phoneticPr fontId="2"/>
  </si>
  <si>
    <t>④　飲料・食料品製造の職業</t>
    <rPh sb="2" eb="4">
      <t>インリョウ</t>
    </rPh>
    <rPh sb="5" eb="8">
      <t>ショクリョウヒン</t>
    </rPh>
    <phoneticPr fontId="2"/>
  </si>
  <si>
    <t>　　　　希望の職種が未定</t>
    <rPh sb="4" eb="6">
      <t>キボウ</t>
    </rPh>
    <rPh sb="7" eb="8">
      <t>ショク</t>
    </rPh>
    <rPh sb="8" eb="9">
      <t>シュ</t>
    </rPh>
    <rPh sb="10" eb="12">
      <t>ミテイ</t>
    </rPh>
    <phoneticPr fontId="2"/>
  </si>
  <si>
    <t>Ｋ
運搬・清掃・包装等の職業</t>
    <rPh sb="2" eb="4">
      <t>ウンパン</t>
    </rPh>
    <rPh sb="5" eb="7">
      <t>セイソウ</t>
    </rPh>
    <rPh sb="8" eb="11">
      <t>ホウソウトウ</t>
    </rPh>
    <rPh sb="12" eb="14">
      <t>ショクギョウ</t>
    </rPh>
    <phoneticPr fontId="2"/>
  </si>
  <si>
    <t>Ｊ
建設・採掘の職業</t>
    <rPh sb="2" eb="4">
      <t>ケンセツ</t>
    </rPh>
    <rPh sb="5" eb="7">
      <t>サイクツ</t>
    </rPh>
    <rPh sb="8" eb="10">
      <t>ショクギョウ</t>
    </rPh>
    <phoneticPr fontId="2"/>
  </si>
  <si>
    <t>Ｉ
輸送・機械運転の職業</t>
    <rPh sb="2" eb="4">
      <t>ユソウ</t>
    </rPh>
    <rPh sb="5" eb="7">
      <t>キカイ</t>
    </rPh>
    <rPh sb="7" eb="9">
      <t>ウンテン</t>
    </rPh>
    <rPh sb="10" eb="12">
      <t>ショクギョウ</t>
    </rPh>
    <phoneticPr fontId="2"/>
  </si>
  <si>
    <t>Ｈ
生産工程の職業</t>
    <rPh sb="2" eb="4">
      <t>セイサン</t>
    </rPh>
    <rPh sb="4" eb="6">
      <t>コウテイ</t>
    </rPh>
    <rPh sb="7" eb="9">
      <t>ショクギョウ</t>
    </rPh>
    <phoneticPr fontId="2"/>
  </si>
  <si>
    <t>Ｇ
農林漁業の職業</t>
    <rPh sb="2" eb="4">
      <t>ノウリン</t>
    </rPh>
    <rPh sb="4" eb="6">
      <t>ギョギョウ</t>
    </rPh>
    <rPh sb="7" eb="9">
      <t>ショクギョウ</t>
    </rPh>
    <phoneticPr fontId="2"/>
  </si>
  <si>
    <t>Ｆ
保安の職業</t>
    <rPh sb="2" eb="4">
      <t>ホアン</t>
    </rPh>
    <rPh sb="5" eb="7">
      <t>ショクギョウ</t>
    </rPh>
    <phoneticPr fontId="2"/>
  </si>
  <si>
    <t>Ｅ
サービスの職業</t>
    <rPh sb="7" eb="9">
      <t>ショクギョウ</t>
    </rPh>
    <phoneticPr fontId="2"/>
  </si>
  <si>
    <t>Ｄ
販売の職業</t>
    <rPh sb="2" eb="4">
      <t>ハンバイ</t>
    </rPh>
    <rPh sb="5" eb="7">
      <t>ショクギョウ</t>
    </rPh>
    <phoneticPr fontId="2"/>
  </si>
  <si>
    <t>Ｃ
事務的職業</t>
    <rPh sb="2" eb="4">
      <t>ジム</t>
    </rPh>
    <rPh sb="4" eb="5">
      <t>テキ</t>
    </rPh>
    <rPh sb="5" eb="7">
      <t>ショクギョウ</t>
    </rPh>
    <phoneticPr fontId="2"/>
  </si>
  <si>
    <t>Ｂ
専門的・技術的職業</t>
    <rPh sb="2" eb="4">
      <t>センモン</t>
    </rPh>
    <rPh sb="4" eb="5">
      <t>テキ</t>
    </rPh>
    <rPh sb="6" eb="9">
      <t>ギジュツテキ</t>
    </rPh>
    <rPh sb="9" eb="11">
      <t>ショクギョウ</t>
    </rPh>
    <phoneticPr fontId="2"/>
  </si>
  <si>
    <t>Ａ　　　管理的職業</t>
    <rPh sb="4" eb="7">
      <t>カンリテキ</t>
    </rPh>
    <rPh sb="7" eb="9">
      <t>ショクギョウ</t>
    </rPh>
    <phoneticPr fontId="2"/>
  </si>
  <si>
    <t>Ａ　管理的職業</t>
    <rPh sb="2" eb="5">
      <t>カンリテキ</t>
    </rPh>
    <rPh sb="5" eb="7">
      <t>ショクギョウ</t>
    </rPh>
    <phoneticPr fontId="2"/>
  </si>
  <si>
    <t>Ｂ　専門的・技術的職業</t>
    <rPh sb="2" eb="5">
      <t>センモンテキ</t>
    </rPh>
    <rPh sb="6" eb="9">
      <t>ギジュツテキ</t>
    </rPh>
    <rPh sb="9" eb="11">
      <t>ショクギョウ</t>
    </rPh>
    <phoneticPr fontId="2"/>
  </si>
  <si>
    <t>Ｃ　事務的職業</t>
    <rPh sb="2" eb="5">
      <t>ジムテキ</t>
    </rPh>
    <rPh sb="5" eb="7">
      <t>ショクギョウ</t>
    </rPh>
    <phoneticPr fontId="2"/>
  </si>
  <si>
    <t>Ｆ　保安の職業</t>
    <rPh sb="2" eb="4">
      <t>ホアン</t>
    </rPh>
    <rPh sb="5" eb="7">
      <t>ショクギョウ</t>
    </rPh>
    <phoneticPr fontId="2"/>
  </si>
  <si>
    <t>Ｇ　農林漁業の職業</t>
    <rPh sb="2" eb="4">
      <t>ノウリン</t>
    </rPh>
    <rPh sb="4" eb="6">
      <t>ギョギョウ</t>
    </rPh>
    <rPh sb="7" eb="9">
      <t>ショクギョウ</t>
    </rPh>
    <phoneticPr fontId="2"/>
  </si>
  <si>
    <t>Ｈ①　金属材料製造、金属加工等</t>
    <rPh sb="3" eb="5">
      <t>キンゾク</t>
    </rPh>
    <rPh sb="5" eb="7">
      <t>ザイリョウ</t>
    </rPh>
    <rPh sb="7" eb="9">
      <t>セイゾウ</t>
    </rPh>
    <rPh sb="10" eb="12">
      <t>キンゾク</t>
    </rPh>
    <rPh sb="12" eb="14">
      <t>カコウ</t>
    </rPh>
    <rPh sb="14" eb="15">
      <t>トウ</t>
    </rPh>
    <phoneticPr fontId="2"/>
  </si>
  <si>
    <t>Ｈ②　機械組立・検査</t>
    <rPh sb="3" eb="5">
      <t>キカイ</t>
    </rPh>
    <rPh sb="5" eb="7">
      <t>クミタテ</t>
    </rPh>
    <rPh sb="8" eb="10">
      <t>ケンサ</t>
    </rPh>
    <phoneticPr fontId="2"/>
  </si>
  <si>
    <t>Ｈ③機械の整備修理</t>
    <rPh sb="2" eb="4">
      <t>キカイ</t>
    </rPh>
    <rPh sb="5" eb="7">
      <t>セイビ</t>
    </rPh>
    <rPh sb="7" eb="9">
      <t>シュウリ</t>
    </rPh>
    <phoneticPr fontId="2"/>
  </si>
  <si>
    <t>Ｈ④　食料品製造</t>
    <rPh sb="3" eb="6">
      <t>ショクリョウヒン</t>
    </rPh>
    <rPh sb="6" eb="8">
      <t>セイゾウ</t>
    </rPh>
    <phoneticPr fontId="2"/>
  </si>
  <si>
    <t>Ｈ⑤その他製造</t>
    <rPh sb="4" eb="5">
      <t>タ</t>
    </rPh>
    <rPh sb="5" eb="7">
      <t>セイゾウ</t>
    </rPh>
    <phoneticPr fontId="2"/>
  </si>
  <si>
    <t>Ｉ　輸送・機械運転の職業</t>
    <rPh sb="2" eb="4">
      <t>ユソウ</t>
    </rPh>
    <rPh sb="5" eb="7">
      <t>キカイ</t>
    </rPh>
    <rPh sb="7" eb="9">
      <t>ウンテン</t>
    </rPh>
    <rPh sb="10" eb="12">
      <t>ショクギョウ</t>
    </rPh>
    <phoneticPr fontId="2"/>
  </si>
  <si>
    <t>Ｊ　建設・採掘の職業</t>
    <rPh sb="2" eb="4">
      <t>ケンセツ</t>
    </rPh>
    <rPh sb="5" eb="7">
      <t>サイクツ</t>
    </rPh>
    <rPh sb="8" eb="10">
      <t>ショクギョウ</t>
    </rPh>
    <phoneticPr fontId="2"/>
  </si>
  <si>
    <t>Ｋ　運搬・清掃・包装等</t>
    <rPh sb="2" eb="4">
      <t>ウンパン</t>
    </rPh>
    <rPh sb="5" eb="7">
      <t>セイソウ</t>
    </rPh>
    <rPh sb="8" eb="11">
      <t>ホウソウトウ</t>
    </rPh>
    <phoneticPr fontId="2"/>
  </si>
  <si>
    <t>希望職種未定</t>
    <rPh sb="0" eb="2">
      <t>キボウ</t>
    </rPh>
    <rPh sb="2" eb="4">
      <t>ショクシュ</t>
    </rPh>
    <rPh sb="4" eb="6">
      <t>ミテイ</t>
    </rPh>
    <phoneticPr fontId="2"/>
  </si>
  <si>
    <t>●●第●号</t>
    <rPh sb="2" eb="3">
      <t>ダイ</t>
    </rPh>
    <rPh sb="4" eb="5">
      <t>ゴウ</t>
    </rPh>
    <phoneticPr fontId="2"/>
  </si>
  <si>
    <t>●●</t>
    <phoneticPr fontId="2"/>
  </si>
  <si>
    <t>01</t>
    <phoneticPr fontId="2"/>
  </si>
  <si>
    <t>管理的公務員</t>
  </si>
  <si>
    <t>02</t>
    <phoneticPr fontId="2"/>
  </si>
  <si>
    <t>03</t>
    <phoneticPr fontId="2"/>
  </si>
  <si>
    <t>04</t>
    <phoneticPr fontId="2"/>
  </si>
  <si>
    <t>05</t>
    <phoneticPr fontId="2"/>
  </si>
  <si>
    <t>研究者</t>
    <phoneticPr fontId="2"/>
  </si>
  <si>
    <t>06</t>
    <phoneticPr fontId="2"/>
  </si>
  <si>
    <t>農林水産技術者</t>
    <phoneticPr fontId="2"/>
  </si>
  <si>
    <t>07</t>
    <phoneticPr fontId="2"/>
  </si>
  <si>
    <t>08</t>
    <phoneticPr fontId="2"/>
  </si>
  <si>
    <t>09</t>
    <phoneticPr fontId="2"/>
  </si>
  <si>
    <t>建築・土木・測量技術者</t>
    <phoneticPr fontId="2"/>
  </si>
  <si>
    <t>10</t>
    <phoneticPr fontId="2"/>
  </si>
  <si>
    <t>情報処理･通信技術者</t>
    <phoneticPr fontId="2"/>
  </si>
  <si>
    <t>11</t>
    <phoneticPr fontId="2"/>
  </si>
  <si>
    <t>その他の技術者</t>
    <phoneticPr fontId="2"/>
  </si>
  <si>
    <t>12</t>
    <phoneticPr fontId="2"/>
  </si>
  <si>
    <t>医師、歯科医師、獣医師、薬剤師</t>
    <phoneticPr fontId="2"/>
  </si>
  <si>
    <t>13</t>
    <phoneticPr fontId="2"/>
  </si>
  <si>
    <t>保健師、助産師、看護師</t>
    <phoneticPr fontId="2"/>
  </si>
  <si>
    <t>14</t>
    <phoneticPr fontId="2"/>
  </si>
  <si>
    <t>医療技術者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</si>
  <si>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</si>
  <si>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</si>
  <si>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</si>
  <si>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</si>
  <si>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</si>
  <si>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</si>
  <si>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宗教家</t>
    <phoneticPr fontId="2"/>
  </si>
  <si>
    <t>21</t>
    <phoneticPr fontId="2"/>
  </si>
  <si>
    <t>著述家、記者、編集者</t>
    <phoneticPr fontId="2"/>
  </si>
  <si>
    <t>22</t>
    <phoneticPr fontId="2"/>
  </si>
  <si>
    <t>美術家、デザイナー、写真家、映像撮影者</t>
    <phoneticPr fontId="2"/>
  </si>
  <si>
    <t>23</t>
    <phoneticPr fontId="2"/>
  </si>
  <si>
    <t>音楽家、舞台芸術家</t>
    <phoneticPr fontId="2"/>
  </si>
  <si>
    <t>24</t>
    <phoneticPr fontId="2"/>
  </si>
  <si>
    <t>Ｃ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</si>
  <si>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</si>
  <si>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</si>
  <si>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</si>
  <si>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</si>
  <si>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</si>
  <si>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</si>
  <si>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</si>
  <si>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Ｄ</t>
    <phoneticPr fontId="2"/>
  </si>
  <si>
    <t>32</t>
    <phoneticPr fontId="2"/>
  </si>
  <si>
    <t>33</t>
    <phoneticPr fontId="2"/>
  </si>
  <si>
    <t>34</t>
    <phoneticPr fontId="2"/>
  </si>
  <si>
    <t>Ｅ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</si>
  <si>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</si>
  <si>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</si>
  <si>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</si>
  <si>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</si>
  <si>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</si>
  <si>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</si>
  <si>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Ｆ</t>
    <phoneticPr fontId="2"/>
  </si>
  <si>
    <t>43</t>
    <phoneticPr fontId="2"/>
  </si>
  <si>
    <t>自衛官</t>
    <phoneticPr fontId="2"/>
  </si>
  <si>
    <t>44</t>
    <phoneticPr fontId="2"/>
  </si>
  <si>
    <t>司法警察職員</t>
    <phoneticPr fontId="2"/>
  </si>
  <si>
    <t>45</t>
    <phoneticPr fontId="2"/>
  </si>
  <si>
    <t>Ｇ</t>
    <phoneticPr fontId="2"/>
  </si>
  <si>
    <t>46</t>
    <phoneticPr fontId="2"/>
  </si>
  <si>
    <t>47</t>
    <phoneticPr fontId="2"/>
  </si>
  <si>
    <t>48</t>
    <phoneticPr fontId="2"/>
  </si>
  <si>
    <t>Ｈ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</si>
  <si>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</si>
  <si>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</si>
  <si>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</si>
  <si>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</si>
  <si>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54</t>
    <phoneticPr fontId="2"/>
  </si>
  <si>
    <t>57</t>
    <phoneticPr fontId="2"/>
  </si>
  <si>
    <t>60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</si>
  <si>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</si>
  <si>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</si>
  <si>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</si>
  <si>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</si>
  <si>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Ｉ</t>
    <phoneticPr fontId="2"/>
  </si>
  <si>
    <t>66</t>
    <phoneticPr fontId="2"/>
  </si>
  <si>
    <t>67</t>
    <phoneticPr fontId="2"/>
  </si>
  <si>
    <t>68</t>
    <phoneticPr fontId="2"/>
  </si>
  <si>
    <t>69</t>
    <phoneticPr fontId="2"/>
  </si>
  <si>
    <t>Ｊ</t>
    <phoneticPr fontId="2"/>
  </si>
  <si>
    <t>71</t>
    <phoneticPr fontId="2"/>
  </si>
  <si>
    <t>72</t>
    <phoneticPr fontId="2"/>
  </si>
  <si>
    <t>73</t>
    <phoneticPr fontId="2"/>
  </si>
  <si>
    <t>Ｋ</t>
    <phoneticPr fontId="2"/>
  </si>
  <si>
    <t>「作成上の注意」</t>
  </si>
  <si>
    <t xml:space="preserve">         </t>
  </si>
  <si>
    <t>【特別支援学校用】</t>
    <rPh sb="1" eb="3">
      <t>トクベツ</t>
    </rPh>
    <rPh sb="3" eb="5">
      <t>シエン</t>
    </rPh>
    <rPh sb="5" eb="7">
      <t>ガッコウ</t>
    </rPh>
    <rPh sb="7" eb="8">
      <t>ヨウ</t>
    </rPh>
    <phoneticPr fontId="2"/>
  </si>
  <si>
    <t>うち障害</t>
    <rPh sb="2" eb="4">
      <t>ショウガイ</t>
    </rPh>
    <phoneticPr fontId="2"/>
  </si>
  <si>
    <t>進路希望状況調査票</t>
    <rPh sb="0" eb="4">
      <t>シンロキボウ</t>
    </rPh>
    <rPh sb="4" eb="6">
      <t>ジョウキョウ</t>
    </rPh>
    <rPh sb="6" eb="9">
      <t>チョウサヒョウ</t>
    </rPh>
    <phoneticPr fontId="2"/>
  </si>
  <si>
    <r>
      <t>※</t>
    </r>
    <r>
      <rPr>
        <u/>
        <sz val="10"/>
        <rFont val="ＭＳ Ｐゴシック"/>
        <family val="3"/>
        <charset val="128"/>
      </rPr>
      <t>佐渡市内の学校のみ</t>
    </r>
    <r>
      <rPr>
        <sz val="10"/>
        <rFont val="ＭＳ Ｐゴシック"/>
        <family val="3"/>
        <charset val="128"/>
      </rPr>
      <t>お答えください。</t>
    </r>
    <rPh sb="1" eb="3">
      <t>サド</t>
    </rPh>
    <rPh sb="3" eb="4">
      <t>シ</t>
    </rPh>
    <rPh sb="4" eb="5">
      <t>ナイ</t>
    </rPh>
    <rPh sb="6" eb="8">
      <t>ガッコウ</t>
    </rPh>
    <rPh sb="11" eb="12">
      <t>コタ</t>
    </rPh>
    <phoneticPr fontId="2"/>
  </si>
  <si>
    <t>１</t>
    <phoneticPr fontId="2"/>
  </si>
  <si>
    <t>２</t>
    <phoneticPr fontId="2"/>
  </si>
  <si>
    <t>①</t>
    <phoneticPr fontId="2"/>
  </si>
  <si>
    <t>色の該当セルに数値等を入力してください。</t>
    <phoneticPr fontId="2"/>
  </si>
  <si>
    <t>②</t>
    <phoneticPr fontId="2"/>
  </si>
  <si>
    <t>右上「●●第●号」は、業務上、文書発出番号が必要な場合に記載してください。</t>
    <rPh sb="0" eb="2">
      <t>ミギウエ</t>
    </rPh>
    <rPh sb="11" eb="14">
      <t>ギョウムジョウ</t>
    </rPh>
    <rPh sb="15" eb="17">
      <t>ブンショ</t>
    </rPh>
    <rPh sb="17" eb="19">
      <t>ハッシュツ</t>
    </rPh>
    <rPh sb="19" eb="21">
      <t>バンゴウ</t>
    </rPh>
    <rPh sb="22" eb="24">
      <t>ヒツヨウ</t>
    </rPh>
    <rPh sb="25" eb="27">
      <t>バアイ</t>
    </rPh>
    <rPh sb="28" eb="30">
      <t>キサイ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</si>
  <si>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</si>
  <si>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</si>
  <si>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</si>
  <si>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</si>
  <si>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⑨</t>
    <phoneticPr fontId="2"/>
  </si>
  <si>
    <t>⑩</t>
    <phoneticPr fontId="2"/>
  </si>
  <si>
    <t>３</t>
    <phoneticPr fontId="2"/>
  </si>
  <si>
    <t xml:space="preserve">注：それぞれの希望状況は、重複して計上せず、いずれか（第一希望）に振り分けて下さい。
</t>
    <rPh sb="0" eb="1">
      <t>チュウ</t>
    </rPh>
    <rPh sb="7" eb="9">
      <t>キボウ</t>
    </rPh>
    <rPh sb="9" eb="11">
      <t>ジョウキョウ</t>
    </rPh>
    <rPh sb="13" eb="15">
      <t>チョウフク</t>
    </rPh>
    <rPh sb="17" eb="19">
      <t>ケイジョウ</t>
    </rPh>
    <rPh sb="27" eb="29">
      <t>ダイイチ</t>
    </rPh>
    <rPh sb="29" eb="31">
      <t>キボウ</t>
    </rPh>
    <rPh sb="33" eb="34">
      <t>フ</t>
    </rPh>
    <rPh sb="35" eb="36">
      <t>ワ</t>
    </rPh>
    <rPh sb="38" eb="39">
      <t>クダ</t>
    </rPh>
    <phoneticPr fontId="2"/>
  </si>
  <si>
    <t>注：通常は、基礎データⅠの最終学年と同数となります。</t>
    <rPh sb="0" eb="1">
      <t>チュウ</t>
    </rPh>
    <rPh sb="2" eb="4">
      <t>ツウジョウ</t>
    </rPh>
    <rPh sb="6" eb="8">
      <t>キソ</t>
    </rPh>
    <rPh sb="13" eb="15">
      <t>サイシュウ</t>
    </rPh>
    <rPh sb="15" eb="17">
      <t>ガクネン</t>
    </rPh>
    <rPh sb="18" eb="20">
      <t>ドウスウ</t>
    </rPh>
    <phoneticPr fontId="2"/>
  </si>
  <si>
    <t>佐渡</t>
    <rPh sb="0" eb="2">
      <t>サド</t>
    </rPh>
    <phoneticPr fontId="2"/>
  </si>
  <si>
    <t>●●特別支援学校長</t>
    <rPh sb="2" eb="4">
      <t>トクベツ</t>
    </rPh>
    <rPh sb="4" eb="6">
      <t>シエン</t>
    </rPh>
    <rPh sb="6" eb="8">
      <t>ガッコウ</t>
    </rPh>
    <rPh sb="8" eb="9">
      <t>チョウ</t>
    </rPh>
    <phoneticPr fontId="2"/>
  </si>
  <si>
    <t>福祉作業所等</t>
    <rPh sb="0" eb="2">
      <t>フクシ</t>
    </rPh>
    <rPh sb="2" eb="5">
      <t>サギョウショ</t>
    </rPh>
    <rPh sb="5" eb="6">
      <t>ナド</t>
    </rPh>
    <phoneticPr fontId="2"/>
  </si>
  <si>
    <t>福祉作業所等</t>
    <rPh sb="0" eb="2">
      <t>フクシ</t>
    </rPh>
    <rPh sb="2" eb="4">
      <t>サギョウ</t>
    </rPh>
    <rPh sb="4" eb="5">
      <t>ショ</t>
    </rPh>
    <rPh sb="5" eb="6">
      <t>ナド</t>
    </rPh>
    <phoneticPr fontId="2"/>
  </si>
  <si>
    <t>海外大学</t>
    <rPh sb="0" eb="2">
      <t>カイガイ</t>
    </rPh>
    <rPh sb="2" eb="4">
      <t>ダイガク</t>
    </rPh>
    <phoneticPr fontId="2"/>
  </si>
  <si>
    <t>⑦</t>
    <phoneticPr fontId="2"/>
  </si>
  <si>
    <t>⑧</t>
    <phoneticPr fontId="2"/>
  </si>
  <si>
    <t>⑪</t>
    <phoneticPr fontId="2"/>
  </si>
  <si>
    <t>海外大学</t>
    <rPh sb="0" eb="2">
      <t>カイガイ</t>
    </rPh>
    <rPh sb="2" eb="4">
      <t>ダイガク</t>
    </rPh>
    <phoneticPr fontId="2"/>
  </si>
  <si>
    <t>平成30年3月新規高等学校卒業予定者就職希望調査（職種別状況）</t>
    <rPh sb="0" eb="2">
      <t>ヘイセイ</t>
    </rPh>
    <rPh sb="4" eb="5">
      <t>ネン</t>
    </rPh>
    <rPh sb="6" eb="7">
      <t>ツキ</t>
    </rPh>
    <rPh sb="7" eb="9">
      <t>シンキ</t>
    </rPh>
    <rPh sb="9" eb="11">
      <t>コウトウ</t>
    </rPh>
    <rPh sb="11" eb="13">
      <t>ガッコウ</t>
    </rPh>
    <rPh sb="13" eb="15">
      <t>ソツギョウ</t>
    </rPh>
    <rPh sb="15" eb="18">
      <t>ヨテイシャ</t>
    </rPh>
    <rPh sb="18" eb="20">
      <t>シュウショク</t>
    </rPh>
    <rPh sb="20" eb="22">
      <t>キボウ</t>
    </rPh>
    <rPh sb="22" eb="24">
      <t>チョウサ</t>
    </rPh>
    <rPh sb="25" eb="27">
      <t>ショクシュ</t>
    </rPh>
    <rPh sb="27" eb="28">
      <t>ベツ</t>
    </rPh>
    <rPh sb="28" eb="30">
      <t>ジョウキョウ</t>
    </rPh>
    <phoneticPr fontId="2"/>
  </si>
  <si>
    <t>課程には、全日制はＡ、定時制はＢ、通信制はＣを入力してくだざい。</t>
    <rPh sb="17" eb="20">
      <t>ツウシンセイ</t>
    </rPh>
    <phoneticPr fontId="2"/>
  </si>
  <si>
    <t>分校は、分校名を入力してください。</t>
    <phoneticPr fontId="2"/>
  </si>
  <si>
    <t>それぞれの進路・就職希望状況は、重複して計上せず、いずれか（第一希望）に振り分けてください。</t>
    <rPh sb="8" eb="10">
      <t>シュウショク</t>
    </rPh>
    <rPh sb="16" eb="18">
      <t>チョウフク</t>
    </rPh>
    <rPh sb="20" eb="22">
      <t>ケイジョウ</t>
    </rPh>
    <rPh sb="30" eb="32">
      <t>ダイイチ</t>
    </rPh>
    <rPh sb="32" eb="34">
      <t>キボウ</t>
    </rPh>
    <rPh sb="36" eb="37">
      <t>フ</t>
    </rPh>
    <rPh sb="38" eb="39">
      <t>ワ</t>
    </rPh>
    <phoneticPr fontId="2"/>
  </si>
  <si>
    <t>データの入力は、「入力シート」だけです。</t>
    <phoneticPr fontId="2"/>
  </si>
  <si>
    <t>佐渡市内の学校は、佐渡市内に就職を希望する生徒の人数(内数)を入力してください。</t>
    <rPh sb="0" eb="2">
      <t>サド</t>
    </rPh>
    <rPh sb="2" eb="4">
      <t>シナイ</t>
    </rPh>
    <rPh sb="5" eb="7">
      <t>ガッコウ</t>
    </rPh>
    <rPh sb="9" eb="11">
      <t>サド</t>
    </rPh>
    <rPh sb="11" eb="13">
      <t>シナイ</t>
    </rPh>
    <rPh sb="14" eb="16">
      <t>シュウショク</t>
    </rPh>
    <rPh sb="17" eb="19">
      <t>キボウ</t>
    </rPh>
    <rPh sb="21" eb="23">
      <t>セイト</t>
    </rPh>
    <rPh sb="24" eb="26">
      <t>ニンズウ</t>
    </rPh>
    <rPh sb="27" eb="28">
      <t>ウチ</t>
    </rPh>
    <rPh sb="28" eb="29">
      <t>スウ</t>
    </rPh>
    <rPh sb="31" eb="33">
      <t>ニュウリョク</t>
    </rPh>
    <phoneticPr fontId="2"/>
  </si>
  <si>
    <t>エクセルのファイル名は「学校名」（ファイルが複数の場合は「学校名・学科等」）としてください。</t>
    <rPh sb="12" eb="14">
      <t>ガッコウ</t>
    </rPh>
    <rPh sb="14" eb="15">
      <t>メイ</t>
    </rPh>
    <rPh sb="22" eb="24">
      <t>フクスウ</t>
    </rPh>
    <rPh sb="25" eb="27">
      <t>バアイ</t>
    </rPh>
    <rPh sb="29" eb="31">
      <t>ガッコウ</t>
    </rPh>
    <rPh sb="31" eb="32">
      <t>メイ</t>
    </rPh>
    <rPh sb="33" eb="35">
      <t>ガッカ</t>
    </rPh>
    <rPh sb="35" eb="36">
      <t>トウ</t>
    </rPh>
    <phoneticPr fontId="2"/>
  </si>
  <si>
    <t>集計用務の都合上、行・列の挿入や削除、シートの削除や分割を行わないよう、シートに保護がかけられています。</t>
    <rPh sb="29" eb="30">
      <t>オコナ</t>
    </rPh>
    <rPh sb="40" eb="42">
      <t>ホゴ</t>
    </rPh>
    <phoneticPr fontId="2"/>
  </si>
  <si>
    <t>大学科には、普通科は100、農業科は200、工業科は300、商業科は400、水産科は500、家庭科は600、福祉科は700、その他の専門学科は800、総合学科は900を入力してください。</t>
    <phoneticPr fontId="2"/>
  </si>
  <si>
    <t>「全日制、定時制・通信制」、「本校・分校」、「大学科」ごとにエクセルファイルを作成してください。</t>
    <rPh sb="39" eb="41">
      <t>サクセイ</t>
    </rPh>
    <phoneticPr fontId="2"/>
  </si>
  <si>
    <t>進路希望状況について、防衛医科大学校や気象大学校等、文部科学省以外が所管している大学校等については、「国公立大学」に計上してください。</t>
    <rPh sb="0" eb="2">
      <t>シンロ</t>
    </rPh>
    <rPh sb="2" eb="4">
      <t>キボウ</t>
    </rPh>
    <rPh sb="4" eb="6">
      <t>ジョウキョウ</t>
    </rPh>
    <rPh sb="11" eb="13">
      <t>ボウエイ</t>
    </rPh>
    <rPh sb="13" eb="15">
      <t>イカ</t>
    </rPh>
    <rPh sb="15" eb="18">
      <t>ダイガッコウ</t>
    </rPh>
    <rPh sb="19" eb="21">
      <t>キショウ</t>
    </rPh>
    <rPh sb="21" eb="23">
      <t>ダイガク</t>
    </rPh>
    <rPh sb="23" eb="24">
      <t>コウ</t>
    </rPh>
    <rPh sb="24" eb="25">
      <t>トウ</t>
    </rPh>
    <rPh sb="26" eb="28">
      <t>モンブ</t>
    </rPh>
    <rPh sb="28" eb="31">
      <t>カガクショウ</t>
    </rPh>
    <rPh sb="31" eb="33">
      <t>イガイ</t>
    </rPh>
    <rPh sb="34" eb="36">
      <t>ショカン</t>
    </rPh>
    <rPh sb="40" eb="42">
      <t>ダイガク</t>
    </rPh>
    <rPh sb="42" eb="43">
      <t>コウ</t>
    </rPh>
    <rPh sb="43" eb="44">
      <t>トウ</t>
    </rPh>
    <rPh sb="51" eb="54">
      <t>コッコウリツ</t>
    </rPh>
    <rPh sb="54" eb="56">
      <t>ダイガク</t>
    </rPh>
    <rPh sb="58" eb="60">
      <t>ケイジョウ</t>
    </rPh>
    <phoneticPr fontId="2"/>
  </si>
  <si>
    <t>４９～５９</t>
    <phoneticPr fontId="2"/>
  </si>
  <si>
    <t>６０～６４</t>
    <phoneticPr fontId="2"/>
  </si>
  <si>
    <t>７０～７３</t>
    <phoneticPr fontId="2"/>
  </si>
  <si>
    <t>日本標準職業分類表</t>
    <rPh sb="0" eb="2">
      <t>ニホン</t>
    </rPh>
    <rPh sb="2" eb="4">
      <t>ヒョウジュン</t>
    </rPh>
    <rPh sb="4" eb="6">
      <t>ショクギョウ</t>
    </rPh>
    <rPh sb="6" eb="8">
      <t>ブンルイ</t>
    </rPh>
    <rPh sb="8" eb="9">
      <t>ヒョウ</t>
    </rPh>
    <phoneticPr fontId="2"/>
  </si>
  <si>
    <t>管理的職業従事者</t>
    <rPh sb="0" eb="2">
      <t>カンリ</t>
    </rPh>
    <rPh sb="5" eb="8">
      <t>ジュウジシャ</t>
    </rPh>
    <phoneticPr fontId="2"/>
  </si>
  <si>
    <t>法人・団体役員</t>
    <rPh sb="0" eb="2">
      <t>ホウジン</t>
    </rPh>
    <phoneticPr fontId="2"/>
  </si>
  <si>
    <t>法人・団体管理職員</t>
    <rPh sb="0" eb="2">
      <t>ホウジン</t>
    </rPh>
    <phoneticPr fontId="2"/>
  </si>
  <si>
    <t>その他の管理的職業従事者</t>
    <rPh sb="9" eb="12">
      <t>ジュウジシャ</t>
    </rPh>
    <phoneticPr fontId="2"/>
  </si>
  <si>
    <t>専門的・技術的職業従事者</t>
    <rPh sb="9" eb="12">
      <t>ジュウジシャ</t>
    </rPh>
    <phoneticPr fontId="2"/>
  </si>
  <si>
    <t>開発技術者（開発）</t>
    <rPh sb="0" eb="2">
      <t>カイハツ</t>
    </rPh>
    <rPh sb="6" eb="8">
      <t>カイハツ</t>
    </rPh>
    <phoneticPr fontId="2"/>
  </si>
  <si>
    <t>製造技術者（開発除く）</t>
    <rPh sb="6" eb="8">
      <t>カイハツ</t>
    </rPh>
    <rPh sb="8" eb="9">
      <t>ノゾ</t>
    </rPh>
    <phoneticPr fontId="2"/>
  </si>
  <si>
    <t>その他の保健医療従事者</t>
    <rPh sb="6" eb="8">
      <t>イリョウ</t>
    </rPh>
    <rPh sb="8" eb="11">
      <t>ジュウジシャ</t>
    </rPh>
    <phoneticPr fontId="2"/>
  </si>
  <si>
    <t>社会福祉専門職業従事者</t>
    <rPh sb="8" eb="11">
      <t>ジュウジシャ</t>
    </rPh>
    <phoneticPr fontId="2"/>
  </si>
  <si>
    <t>法務従事者</t>
    <rPh sb="2" eb="5">
      <t>ジュウジシャ</t>
    </rPh>
    <phoneticPr fontId="2"/>
  </si>
  <si>
    <t>経営・金融・保険専門職業従事者</t>
    <rPh sb="10" eb="12">
      <t>ショクギョウ</t>
    </rPh>
    <rPh sb="12" eb="15">
      <t>ジュウジシャ</t>
    </rPh>
    <phoneticPr fontId="2"/>
  </si>
  <si>
    <t>教員</t>
    <rPh sb="0" eb="2">
      <t>キョウイン</t>
    </rPh>
    <phoneticPr fontId="2"/>
  </si>
  <si>
    <t>その他の専門的職業従事者</t>
    <rPh sb="9" eb="12">
      <t>ジュウジシャ</t>
    </rPh>
    <phoneticPr fontId="2"/>
  </si>
  <si>
    <t>事務従事者</t>
    <rPh sb="2" eb="5">
      <t>ジュウジシャ</t>
    </rPh>
    <phoneticPr fontId="2"/>
  </si>
  <si>
    <t>一般事務従事者</t>
    <rPh sb="4" eb="7">
      <t>ジュウジシャ</t>
    </rPh>
    <phoneticPr fontId="2"/>
  </si>
  <si>
    <t>会計事務従事者</t>
    <rPh sb="4" eb="7">
      <t>ジュウジシャ</t>
    </rPh>
    <phoneticPr fontId="2"/>
  </si>
  <si>
    <t>生産関連事務従事者</t>
    <rPh sb="6" eb="9">
      <t>ジュウジシャ</t>
    </rPh>
    <phoneticPr fontId="2"/>
  </si>
  <si>
    <t>営業・販売事務従事者</t>
    <rPh sb="7" eb="10">
      <t>ジュウジシャ</t>
    </rPh>
    <phoneticPr fontId="2"/>
  </si>
  <si>
    <t>外勤事務従事者</t>
    <rPh sb="4" eb="7">
      <t>ジュウジシャ</t>
    </rPh>
    <phoneticPr fontId="2"/>
  </si>
  <si>
    <t>運輸・郵便事務従事者</t>
    <rPh sb="7" eb="10">
      <t>ジュウジシャ</t>
    </rPh>
    <phoneticPr fontId="2"/>
  </si>
  <si>
    <t>事務用機器操作員</t>
    <rPh sb="7" eb="8">
      <t>イン</t>
    </rPh>
    <phoneticPr fontId="2"/>
  </si>
  <si>
    <t>販売従事者</t>
    <rPh sb="2" eb="5">
      <t>ジュウジシャ</t>
    </rPh>
    <phoneticPr fontId="2"/>
  </si>
  <si>
    <t>商品販売従事者</t>
    <rPh sb="4" eb="7">
      <t>ジュウジシャ</t>
    </rPh>
    <phoneticPr fontId="2"/>
  </si>
  <si>
    <t>販売類似職業従事者</t>
    <rPh sb="4" eb="6">
      <t>ショクギョウ</t>
    </rPh>
    <rPh sb="6" eb="9">
      <t>ジュウジシャ</t>
    </rPh>
    <phoneticPr fontId="2"/>
  </si>
  <si>
    <t>営業職業従事者</t>
    <rPh sb="4" eb="7">
      <t>ジュウジシャ</t>
    </rPh>
    <phoneticPr fontId="2"/>
  </si>
  <si>
    <t>サービス職業従事者</t>
    <rPh sb="6" eb="9">
      <t>ジュウジシャ</t>
    </rPh>
    <phoneticPr fontId="2"/>
  </si>
  <si>
    <t>家庭生活支援サービス職業従事者</t>
    <rPh sb="10" eb="12">
      <t>ショクギョウ</t>
    </rPh>
    <rPh sb="12" eb="15">
      <t>ジュウジシャ</t>
    </rPh>
    <phoneticPr fontId="2"/>
  </si>
  <si>
    <t>介護サービス職業従事者</t>
    <rPh sb="8" eb="11">
      <t>ジュウジシャ</t>
    </rPh>
    <phoneticPr fontId="2"/>
  </si>
  <si>
    <t>保健医療サービス職業従事者</t>
    <rPh sb="10" eb="13">
      <t>ジュウジシャ</t>
    </rPh>
    <phoneticPr fontId="2"/>
  </si>
  <si>
    <t>生活衛生サービス職業従事者</t>
    <rPh sb="10" eb="13">
      <t>ジュウジシャ</t>
    </rPh>
    <phoneticPr fontId="2"/>
  </si>
  <si>
    <t>飲食物調理従事者</t>
    <rPh sb="5" eb="8">
      <t>ジュウジシャ</t>
    </rPh>
    <phoneticPr fontId="2"/>
  </si>
  <si>
    <t>接客・給仕職業従事者</t>
    <rPh sb="7" eb="10">
      <t>ジュウジシャ</t>
    </rPh>
    <phoneticPr fontId="2"/>
  </si>
  <si>
    <t>居住施設・ビル等管理人</t>
    <rPh sb="10" eb="11">
      <t>ニン</t>
    </rPh>
    <phoneticPr fontId="2"/>
  </si>
  <si>
    <t>その他のサービス職業従事者</t>
    <rPh sb="10" eb="13">
      <t>ジュウジシャ</t>
    </rPh>
    <phoneticPr fontId="2"/>
  </si>
  <si>
    <t>保安職業従事者</t>
    <rPh sb="4" eb="7">
      <t>ジュウジシャ</t>
    </rPh>
    <phoneticPr fontId="2"/>
  </si>
  <si>
    <t>その他の保安職業従事者</t>
    <rPh sb="4" eb="6">
      <t>ホアン</t>
    </rPh>
    <rPh sb="6" eb="8">
      <t>ショクギョウ</t>
    </rPh>
    <rPh sb="8" eb="11">
      <t>ジュウジシャ</t>
    </rPh>
    <phoneticPr fontId="2"/>
  </si>
  <si>
    <t>農林漁業従事者</t>
    <rPh sb="4" eb="7">
      <t>ジュウジシャ</t>
    </rPh>
    <phoneticPr fontId="2"/>
  </si>
  <si>
    <t>農業従事者</t>
    <rPh sb="2" eb="5">
      <t>ジュウジシャ</t>
    </rPh>
    <phoneticPr fontId="2"/>
  </si>
  <si>
    <t>林業従事者</t>
    <rPh sb="2" eb="5">
      <t>ジュウジシャ</t>
    </rPh>
    <phoneticPr fontId="2"/>
  </si>
  <si>
    <t>漁業従事者</t>
    <rPh sb="2" eb="5">
      <t>ジュウジシャ</t>
    </rPh>
    <phoneticPr fontId="2"/>
  </si>
  <si>
    <t>生産工程従事者</t>
    <rPh sb="4" eb="7">
      <t>ジュウジシャ</t>
    </rPh>
    <phoneticPr fontId="2"/>
  </si>
  <si>
    <t>生産設備制御・監視従事者（金属製品）</t>
    <rPh sb="9" eb="12">
      <t>ジュウジシャ</t>
    </rPh>
    <rPh sb="15" eb="17">
      <t>セイヒン</t>
    </rPh>
    <phoneticPr fontId="2"/>
  </si>
  <si>
    <t>生産設備制御・監視従事者（金属製品を除く）</t>
    <rPh sb="9" eb="12">
      <t>ジュウジシャ</t>
    </rPh>
    <rPh sb="15" eb="17">
      <t>セイヒン</t>
    </rPh>
    <phoneticPr fontId="2"/>
  </si>
  <si>
    <t>機械組立設備制御・監視従事者</t>
    <rPh sb="0" eb="2">
      <t>キカイ</t>
    </rPh>
    <rPh sb="2" eb="4">
      <t>クミタテ</t>
    </rPh>
    <rPh sb="4" eb="6">
      <t>セツビ</t>
    </rPh>
    <rPh sb="11" eb="14">
      <t>ジュウジシャ</t>
    </rPh>
    <phoneticPr fontId="2"/>
  </si>
  <si>
    <t>製品製造・加工処理従事者（金属製品）</t>
    <rPh sb="0" eb="2">
      <t>セイヒン</t>
    </rPh>
    <rPh sb="7" eb="9">
      <t>ショリ</t>
    </rPh>
    <rPh sb="9" eb="12">
      <t>ジュウジシャ</t>
    </rPh>
    <rPh sb="13" eb="15">
      <t>キンゾク</t>
    </rPh>
    <rPh sb="15" eb="17">
      <t>セイヒン</t>
    </rPh>
    <phoneticPr fontId="2"/>
  </si>
  <si>
    <t>53</t>
    <phoneticPr fontId="2"/>
  </si>
  <si>
    <t>製品製造・加工処理従事者（金属製品を除く）</t>
    <rPh sb="0" eb="2">
      <t>セイヒン</t>
    </rPh>
    <rPh sb="7" eb="9">
      <t>ショリ</t>
    </rPh>
    <rPh sb="9" eb="12">
      <t>ジュウジシャ</t>
    </rPh>
    <rPh sb="13" eb="15">
      <t>キンゾク</t>
    </rPh>
    <rPh sb="15" eb="17">
      <t>セイヒン</t>
    </rPh>
    <rPh sb="18" eb="19">
      <t>ノゾ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</si>
  <si>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</si>
  <si>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55</t>
    <phoneticPr fontId="2"/>
  </si>
  <si>
    <t>機械整備・修理従事者</t>
    <rPh sb="0" eb="2">
      <t>キカイ</t>
    </rPh>
    <rPh sb="2" eb="4">
      <t>セイビ</t>
    </rPh>
    <rPh sb="5" eb="7">
      <t>シュウリ</t>
    </rPh>
    <rPh sb="7" eb="10">
      <t>ジュウジシャ</t>
    </rPh>
    <phoneticPr fontId="2"/>
  </si>
  <si>
    <t>56</t>
    <phoneticPr fontId="2"/>
  </si>
  <si>
    <t>製品検査従事者（金属製品）</t>
    <rPh sb="0" eb="2">
      <t>セイヒン</t>
    </rPh>
    <rPh sb="2" eb="4">
      <t>ケンサ</t>
    </rPh>
    <rPh sb="4" eb="7">
      <t>ジュウジシャ</t>
    </rPh>
    <rPh sb="8" eb="10">
      <t>キンゾク</t>
    </rPh>
    <rPh sb="10" eb="12">
      <t>セイヒン</t>
    </rPh>
    <phoneticPr fontId="2"/>
  </si>
  <si>
    <t>製品検査従事者（金属製品を除く）</t>
    <rPh sb="0" eb="2">
      <t>セイヒン</t>
    </rPh>
    <rPh sb="2" eb="4">
      <t>ケンサ</t>
    </rPh>
    <rPh sb="4" eb="7">
      <t>ジュウジシャ</t>
    </rPh>
    <rPh sb="8" eb="10">
      <t>キンゾク</t>
    </rPh>
    <rPh sb="10" eb="12">
      <t>セイヒン</t>
    </rPh>
    <rPh sb="13" eb="14">
      <t>ノゾ</t>
    </rPh>
    <phoneticPr fontId="2"/>
  </si>
  <si>
    <t>58</t>
    <phoneticPr fontId="2"/>
  </si>
  <si>
    <t>機械検査従事者</t>
    <rPh sb="0" eb="2">
      <t>キカイ</t>
    </rPh>
    <rPh sb="2" eb="4">
      <t>ケンサ</t>
    </rPh>
    <rPh sb="4" eb="7">
      <t>ジュウジシャ</t>
    </rPh>
    <phoneticPr fontId="2"/>
  </si>
  <si>
    <t>59</t>
    <phoneticPr fontId="2"/>
  </si>
  <si>
    <t>生産関連・生産類似作業従事者</t>
    <rPh sb="0" eb="2">
      <t>セイサン</t>
    </rPh>
    <rPh sb="2" eb="4">
      <t>カンレン</t>
    </rPh>
    <rPh sb="5" eb="7">
      <t>セイサン</t>
    </rPh>
    <rPh sb="7" eb="9">
      <t>ルイジ</t>
    </rPh>
    <rPh sb="9" eb="11">
      <t>サギョウ</t>
    </rPh>
    <rPh sb="11" eb="14">
      <t>ジュウジシャ</t>
    </rPh>
    <phoneticPr fontId="2"/>
  </si>
  <si>
    <t>輸送・機械運転従事者</t>
    <rPh sb="7" eb="10">
      <t>ジュウジシャ</t>
    </rPh>
    <phoneticPr fontId="2"/>
  </si>
  <si>
    <t>鉄道運転従事者</t>
    <rPh sb="4" eb="7">
      <t>ジュウジシャ</t>
    </rPh>
    <phoneticPr fontId="2"/>
  </si>
  <si>
    <t>自動車運転従事者</t>
    <rPh sb="0" eb="3">
      <t>ジドウシャ</t>
    </rPh>
    <rPh sb="3" eb="5">
      <t>ウンテン</t>
    </rPh>
    <rPh sb="5" eb="8">
      <t>ジュウジシャ</t>
    </rPh>
    <phoneticPr fontId="2"/>
  </si>
  <si>
    <t>船舶・航空機運転従事者</t>
    <rPh sb="8" eb="11">
      <t>ジュウジシャ</t>
    </rPh>
    <phoneticPr fontId="2"/>
  </si>
  <si>
    <t>その他の輸送従事者</t>
    <rPh sb="4" eb="6">
      <t>ユソウ</t>
    </rPh>
    <rPh sb="6" eb="9">
      <t>ジュウジシャ</t>
    </rPh>
    <phoneticPr fontId="2"/>
  </si>
  <si>
    <t>定置・建設機械運転従事者</t>
    <rPh sb="9" eb="12">
      <t>ジュウジシャ</t>
    </rPh>
    <phoneticPr fontId="2"/>
  </si>
  <si>
    <t>建設・採掘従事者</t>
    <rPh sb="3" eb="5">
      <t>サイクツ</t>
    </rPh>
    <rPh sb="5" eb="8">
      <t>ジュウジシャ</t>
    </rPh>
    <phoneticPr fontId="2"/>
  </si>
  <si>
    <t>65</t>
    <phoneticPr fontId="2"/>
  </si>
  <si>
    <t>建設躯体工事従事者</t>
    <rPh sb="6" eb="9">
      <t>ジュウジシャ</t>
    </rPh>
    <phoneticPr fontId="2"/>
  </si>
  <si>
    <t>建設従事者（建設躯体工事従事者を除く）</t>
    <rPh sb="2" eb="5">
      <t>ジュウジシャ</t>
    </rPh>
    <rPh sb="12" eb="15">
      <t>ジュウジシャ</t>
    </rPh>
    <phoneticPr fontId="2"/>
  </si>
  <si>
    <t>電気工事従事者</t>
    <rPh sb="4" eb="7">
      <t>ジュウジシャ</t>
    </rPh>
    <phoneticPr fontId="2"/>
  </si>
  <si>
    <t>土木作業従事者</t>
    <rPh sb="2" eb="4">
      <t>サギョウ</t>
    </rPh>
    <rPh sb="4" eb="7">
      <t>ジュウジシャ</t>
    </rPh>
    <phoneticPr fontId="2"/>
  </si>
  <si>
    <t>採掘従事者</t>
    <rPh sb="2" eb="5">
      <t>ジュウジシャ</t>
    </rPh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</si>
  <si>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2"/>
  </si>
  <si>
    <t>70</t>
    <phoneticPr fontId="2"/>
  </si>
  <si>
    <t>運搬従事者</t>
    <rPh sb="2" eb="5">
      <t>ジュウジシャ</t>
    </rPh>
    <phoneticPr fontId="2"/>
  </si>
  <si>
    <t>清掃従事者</t>
    <rPh sb="2" eb="5">
      <t>ジュウジシャ</t>
    </rPh>
    <phoneticPr fontId="2"/>
  </si>
  <si>
    <t>包装従事者</t>
    <rPh sb="0" eb="2">
      <t>ホウソウ</t>
    </rPh>
    <rPh sb="2" eb="5">
      <t>ジュウジシャ</t>
    </rPh>
    <phoneticPr fontId="2"/>
  </si>
  <si>
    <t>その他の運搬・清掃・包装等従事者</t>
    <rPh sb="2" eb="3">
      <t>タ</t>
    </rPh>
    <rPh sb="4" eb="6">
      <t>ウンパン</t>
    </rPh>
    <rPh sb="7" eb="9">
      <t>セイソウ</t>
    </rPh>
    <rPh sb="10" eb="12">
      <t>ホウソウ</t>
    </rPh>
    <rPh sb="12" eb="13">
      <t>トウ</t>
    </rPh>
    <rPh sb="13" eb="16">
      <t>ジュウジシャ</t>
    </rPh>
    <phoneticPr fontId="2"/>
  </si>
  <si>
    <t>-</t>
    <phoneticPr fontId="2"/>
  </si>
  <si>
    <r>
      <t xml:space="preserve">「２学校・職業安定所紹介による職種別就職希望者数」の記入に当たっては、別添「日本標準職業分類表」を参考に職種分けしてください。
また、「Ｈ　生産工程の職業」については、詳細な希望職種を①～⑤に、重複せず振り分けて計上してください（総務省ホームページや入力シートのコメントを参考にしてください。）。
＜総務省ホームページ＞
 </t>
    </r>
    <r>
      <rPr>
        <sz val="10"/>
        <rFont val="ＭＳ 明朝"/>
        <family val="1"/>
        <charset val="128"/>
      </rPr>
      <t>URL:https://www.soumu.go.jp/toukei_toukatsu/index/seido/shokgyou/21index.htm</t>
    </r>
    <rPh sb="23" eb="24">
      <t>スウ</t>
    </rPh>
    <rPh sb="38" eb="40">
      <t>ニホン</t>
    </rPh>
    <rPh sb="40" eb="42">
      <t>ヒョウジュン</t>
    </rPh>
    <rPh sb="70" eb="72">
      <t>セイサン</t>
    </rPh>
    <rPh sb="72" eb="74">
      <t>コウテイ</t>
    </rPh>
    <rPh sb="75" eb="77">
      <t>ショクギョウ</t>
    </rPh>
    <rPh sb="84" eb="86">
      <t>ショウサイ</t>
    </rPh>
    <rPh sb="87" eb="89">
      <t>キボウ</t>
    </rPh>
    <rPh sb="89" eb="91">
      <t>ショクシュ</t>
    </rPh>
    <rPh sb="97" eb="99">
      <t>チョウフク</t>
    </rPh>
    <rPh sb="101" eb="102">
      <t>フ</t>
    </rPh>
    <rPh sb="103" eb="104">
      <t>ワ</t>
    </rPh>
    <rPh sb="106" eb="108">
      <t>ケイジョウ</t>
    </rPh>
    <rPh sb="115" eb="118">
      <t>ソウムショウ</t>
    </rPh>
    <rPh sb="125" eb="127">
      <t>ニュウリョク</t>
    </rPh>
    <rPh sb="136" eb="138">
      <t>サンコウ</t>
    </rPh>
    <rPh sb="151" eb="154">
      <t>ソウムショウ</t>
    </rPh>
    <phoneticPr fontId="2"/>
  </si>
  <si>
    <t>基礎データⅡの「１卒業予定者数」の「就職」の数値と、「２学校・職業安定所紹介による職種別就職希望者数」および「３学校・職業安定所紹介によらない就職希望者」の合計数は一致となります。</t>
    <rPh sb="49" eb="50">
      <t>スウ</t>
    </rPh>
    <rPh sb="80" eb="81">
      <t>スウ</t>
    </rPh>
    <rPh sb="82" eb="84">
      <t>イッチ</t>
    </rPh>
    <phoneticPr fontId="2"/>
  </si>
  <si>
    <t>４　障がいのある生徒の数(注)</t>
    <rPh sb="2" eb="3">
      <t>ショウ</t>
    </rPh>
    <rPh sb="8" eb="10">
      <t>セイト</t>
    </rPh>
    <rPh sb="11" eb="12">
      <t>スウ</t>
    </rPh>
    <rPh sb="13" eb="14">
      <t>チュウ</t>
    </rPh>
    <phoneticPr fontId="2"/>
  </si>
  <si>
    <t>　うち　障がいのある生徒の数</t>
    <phoneticPr fontId="2"/>
  </si>
  <si>
    <t>　うち　障がいのある生徒の数</t>
    <rPh sb="4" eb="5">
      <t>ショウ</t>
    </rPh>
    <rPh sb="10" eb="12">
      <t>セイト</t>
    </rPh>
    <rPh sb="13" eb="14">
      <t>カズ</t>
    </rPh>
    <phoneticPr fontId="2"/>
  </si>
  <si>
    <t>注：障がいのある生徒の数については、身体障害手帳、知的障害者療育手帳、精神障害者保健福祉手帳の交付を受けている生徒の人数。</t>
    <rPh sb="0" eb="1">
      <t>チュウ</t>
    </rPh>
    <rPh sb="2" eb="3">
      <t>ショウ</t>
    </rPh>
    <rPh sb="8" eb="10">
      <t>セイト</t>
    </rPh>
    <rPh sb="11" eb="12">
      <t>カズ</t>
    </rPh>
    <rPh sb="18" eb="20">
      <t>シンタイ</t>
    </rPh>
    <rPh sb="20" eb="22">
      <t>ショウガイ</t>
    </rPh>
    <rPh sb="22" eb="24">
      <t>テチョウ</t>
    </rPh>
    <rPh sb="25" eb="27">
      <t>チテキ</t>
    </rPh>
    <rPh sb="27" eb="30">
      <t>ショウガイシャ</t>
    </rPh>
    <rPh sb="30" eb="32">
      <t>リョウイク</t>
    </rPh>
    <rPh sb="32" eb="34">
      <t>テチョウ</t>
    </rPh>
    <rPh sb="35" eb="37">
      <t>セイシン</t>
    </rPh>
    <rPh sb="37" eb="40">
      <t>ショウガイシャ</t>
    </rPh>
    <rPh sb="40" eb="42">
      <t>ホケン</t>
    </rPh>
    <rPh sb="42" eb="44">
      <t>フクシ</t>
    </rPh>
    <rPh sb="44" eb="46">
      <t>テチョウ</t>
    </rPh>
    <rPh sb="47" eb="49">
      <t>コウフ</t>
    </rPh>
    <rPh sb="50" eb="51">
      <t>ウ</t>
    </rPh>
    <rPh sb="55" eb="57">
      <t>セイト</t>
    </rPh>
    <rPh sb="58" eb="60">
      <t>ニンズウ</t>
    </rPh>
    <phoneticPr fontId="2"/>
  </si>
  <si>
    <t>令和７年●月●日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</si>
  <si>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※　基礎データⅡ（令和８年３月卒業予定者の就職希望について）</t>
    <rPh sb="2" eb="4">
      <t>キソ</t>
    </rPh>
    <rPh sb="9" eb="10">
      <t>レイ</t>
    </rPh>
    <rPh sb="10" eb="11">
      <t>ワ</t>
    </rPh>
    <rPh sb="12" eb="13">
      <t>ネン</t>
    </rPh>
    <rPh sb="14" eb="15">
      <t>ガツ</t>
    </rPh>
    <rPh sb="15" eb="17">
      <t>ソツギョウ</t>
    </rPh>
    <rPh sb="17" eb="19">
      <t>ヨテイ</t>
    </rPh>
    <rPh sb="19" eb="20">
      <t>シャ</t>
    </rPh>
    <rPh sb="21" eb="23">
      <t>シュウショク</t>
    </rPh>
    <rPh sb="23" eb="25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</si>
</sst>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( &quot;#,###&quot; )&quot;"/>
    <numFmt numFmtId="178" formatCode="\(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8">
    <xf numFmtId="0" fontId="0" fillId="0" borderId="0" xfId="0">
      <alignment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alignment vertical="center"/>
      <protection locked="0"/>
    </xf>
    <xf numFmtId="3" fontId="0" fillId="2" borderId="8" xfId="0" applyNumberFormat="1" applyFill="1" applyBorder="1" applyProtection="1">
      <alignment vertical="center"/>
      <protection locked="0"/>
    </xf>
    <xf numFmtId="3" fontId="0" fillId="2" borderId="9" xfId="0" applyNumberFormat="1" applyFill="1" applyBorder="1" applyProtection="1">
      <alignment vertical="center"/>
      <protection locked="0"/>
    </xf>
    <xf numFmtId="3" fontId="0" fillId="0" borderId="1" xfId="0" applyNumberFormat="1" applyFill="1" applyBorder="1">
      <alignment vertical="center"/>
    </xf>
    <xf numFmtId="0" fontId="0" fillId="2" borderId="10" xfId="0" applyFill="1" applyBorder="1" applyProtection="1">
      <alignment vertical="center"/>
      <protection locked="0"/>
    </xf>
    <xf numFmtId="3" fontId="0" fillId="2" borderId="11" xfId="0" applyNumberFormat="1" applyFill="1" applyBorder="1" applyProtection="1">
      <alignment vertical="center"/>
      <protection locked="0"/>
    </xf>
    <xf numFmtId="3" fontId="0" fillId="2" borderId="12" xfId="0" applyNumberFormat="1" applyFill="1" applyBorder="1" applyProtection="1">
      <alignment vertical="center"/>
      <protection locked="0"/>
    </xf>
    <xf numFmtId="3" fontId="0" fillId="0" borderId="13" xfId="0" applyNumberFormat="1" applyFill="1" applyBorder="1">
      <alignment vertical="center"/>
    </xf>
    <xf numFmtId="0" fontId="0" fillId="0" borderId="5" xfId="0" applyFill="1" applyBorder="1">
      <alignment vertical="center"/>
    </xf>
    <xf numFmtId="3" fontId="0" fillId="0" borderId="3" xfId="0" applyNumberFormat="1" applyFill="1" applyBorder="1">
      <alignment vertical="center"/>
    </xf>
    <xf numFmtId="3" fontId="0" fillId="0" borderId="4" xfId="0" applyNumberFormat="1" applyFill="1" applyBorder="1">
      <alignment vertical="center"/>
    </xf>
    <xf numFmtId="3" fontId="0" fillId="0" borderId="6" xfId="0" applyNumberFormat="1" applyFill="1" applyBorder="1">
      <alignment vertical="center"/>
    </xf>
    <xf numFmtId="0" fontId="0" fillId="2" borderId="14" xfId="0" applyFill="1" applyBorder="1" applyProtection="1">
      <alignment vertical="center"/>
      <protection locked="0"/>
    </xf>
    <xf numFmtId="3" fontId="0" fillId="2" borderId="15" xfId="0" applyNumberFormat="1" applyFill="1" applyBorder="1" applyProtection="1">
      <alignment vertical="center"/>
      <protection locked="0"/>
    </xf>
    <xf numFmtId="3" fontId="0" fillId="2" borderId="16" xfId="0" applyNumberFormat="1" applyFill="1" applyBorder="1" applyProtection="1">
      <alignment vertical="center"/>
      <protection locked="0"/>
    </xf>
    <xf numFmtId="3" fontId="0" fillId="0" borderId="17" xfId="0" applyNumberFormat="1" applyFill="1" applyBorder="1">
      <alignment vertical="center"/>
    </xf>
    <xf numFmtId="0" fontId="0" fillId="2" borderId="18" xfId="0" applyFill="1" applyBorder="1" applyProtection="1">
      <alignment vertical="center"/>
      <protection locked="0"/>
    </xf>
    <xf numFmtId="3" fontId="0" fillId="2" borderId="19" xfId="0" applyNumberFormat="1" applyFill="1" applyBorder="1" applyProtection="1">
      <alignment vertical="center"/>
      <protection locked="0"/>
    </xf>
    <xf numFmtId="3" fontId="0" fillId="2" borderId="20" xfId="0" applyNumberFormat="1" applyFill="1" applyBorder="1" applyProtection="1">
      <alignment vertical="center"/>
      <protection locked="0"/>
    </xf>
    <xf numFmtId="3" fontId="0" fillId="0" borderId="21" xfId="0" applyNumberFormat="1" applyFill="1" applyBorder="1">
      <alignment vertical="center"/>
    </xf>
    <xf numFmtId="0" fontId="0" fillId="2" borderId="22" xfId="0" applyFill="1" applyBorder="1">
      <alignment vertical="center"/>
    </xf>
    <xf numFmtId="3" fontId="0" fillId="2" borderId="23" xfId="0" applyNumberFormat="1" applyFill="1" applyBorder="1">
      <alignment vertical="center"/>
    </xf>
    <xf numFmtId="3" fontId="0" fillId="2" borderId="24" xfId="0" applyNumberFormat="1" applyFill="1" applyBorder="1">
      <alignment vertical="center"/>
    </xf>
    <xf numFmtId="3" fontId="0" fillId="0" borderId="25" xfId="0" applyNumberFormat="1" applyFill="1" applyBorder="1">
      <alignment vertical="center"/>
    </xf>
    <xf numFmtId="0" fontId="0" fillId="2" borderId="10" xfId="0" applyFill="1" applyBorder="1">
      <alignment vertical="center"/>
    </xf>
    <xf numFmtId="3" fontId="0" fillId="2" borderId="11" xfId="0" applyNumberFormat="1" applyFill="1" applyBorder="1">
      <alignment vertical="center"/>
    </xf>
    <xf numFmtId="3" fontId="0" fillId="2" borderId="12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/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vertical="center"/>
    </xf>
    <xf numFmtId="177" fontId="5" fillId="0" borderId="3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/>
    </xf>
    <xf numFmtId="176" fontId="5" fillId="2" borderId="19" xfId="0" applyNumberFormat="1" applyFont="1" applyFill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2" borderId="35" xfId="0" applyNumberFormat="1" applyFont="1" applyFill="1" applyBorder="1" applyAlignment="1">
      <alignment vertical="center"/>
    </xf>
    <xf numFmtId="176" fontId="5" fillId="2" borderId="1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2" borderId="8" xfId="0" applyNumberFormat="1" applyFont="1" applyFill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9" fillId="0" borderId="0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35" xfId="0" applyBorder="1">
      <alignment vertical="center"/>
    </xf>
    <xf numFmtId="0" fontId="0" fillId="2" borderId="41" xfId="0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176" fontId="5" fillId="2" borderId="7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76" fontId="5" fillId="0" borderId="45" xfId="0" applyNumberFormat="1" applyFont="1" applyBorder="1" applyAlignment="1">
      <alignment vertical="center"/>
    </xf>
    <xf numFmtId="176" fontId="5" fillId="0" borderId="46" xfId="0" applyNumberFormat="1" applyFont="1" applyBorder="1" applyAlignment="1">
      <alignment vertical="center"/>
    </xf>
    <xf numFmtId="176" fontId="5" fillId="0" borderId="47" xfId="0" applyNumberFormat="1" applyFont="1" applyBorder="1" applyAlignment="1">
      <alignment vertical="center"/>
    </xf>
    <xf numFmtId="176" fontId="5" fillId="0" borderId="48" xfId="0" applyNumberFormat="1" applyFont="1" applyBorder="1" applyAlignment="1">
      <alignment vertical="center"/>
    </xf>
    <xf numFmtId="177" fontId="5" fillId="2" borderId="49" xfId="0" applyNumberFormat="1" applyFont="1" applyFill="1" applyBorder="1" applyAlignment="1">
      <alignment vertical="center"/>
    </xf>
    <xf numFmtId="177" fontId="5" fillId="2" borderId="50" xfId="0" applyNumberFormat="1" applyFont="1" applyFill="1" applyBorder="1" applyAlignment="1">
      <alignment vertical="center"/>
    </xf>
    <xf numFmtId="0" fontId="5" fillId="0" borderId="51" xfId="0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shrinkToFit="1"/>
    </xf>
    <xf numFmtId="0" fontId="0" fillId="0" borderId="35" xfId="0" applyBorder="1" applyAlignment="1">
      <alignment vertical="center" shrinkToFit="1"/>
    </xf>
    <xf numFmtId="0" fontId="0" fillId="0" borderId="53" xfId="0" applyFill="1" applyBorder="1">
      <alignment vertical="center"/>
    </xf>
    <xf numFmtId="3" fontId="0" fillId="0" borderId="23" xfId="0" applyNumberFormat="1" applyFill="1" applyBorder="1">
      <alignment vertical="center"/>
    </xf>
    <xf numFmtId="3" fontId="0" fillId="0" borderId="24" xfId="0" applyNumberFormat="1" applyFill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3" fontId="0" fillId="3" borderId="1" xfId="0" applyNumberFormat="1" applyFill="1" applyBorder="1">
      <alignment vertical="center"/>
    </xf>
    <xf numFmtId="3" fontId="0" fillId="3" borderId="13" xfId="0" applyNumberFormat="1" applyFill="1" applyBorder="1">
      <alignment vertical="center"/>
    </xf>
    <xf numFmtId="0" fontId="0" fillId="3" borderId="2" xfId="0" applyFill="1" applyBorder="1" applyAlignment="1">
      <alignment horizontal="center"/>
    </xf>
    <xf numFmtId="0" fontId="0" fillId="3" borderId="38" xfId="0" applyFill="1" applyBorder="1">
      <alignment vertical="center"/>
    </xf>
    <xf numFmtId="3" fontId="0" fillId="3" borderId="3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4" xfId="0" applyNumberFormat="1" applyFill="1" applyBorder="1">
      <alignment vertical="center"/>
    </xf>
    <xf numFmtId="3" fontId="0" fillId="3" borderId="55" xfId="0" applyNumberFormat="1" applyFill="1" applyBorder="1">
      <alignment vertical="center"/>
    </xf>
    <xf numFmtId="3" fontId="0" fillId="3" borderId="6" xfId="0" applyNumberFormat="1" applyFill="1" applyBorder="1">
      <alignment vertical="center"/>
    </xf>
    <xf numFmtId="3" fontId="0" fillId="3" borderId="17" xfId="0" applyNumberFormat="1" applyFill="1" applyBorder="1">
      <alignment vertical="center"/>
    </xf>
    <xf numFmtId="3" fontId="0" fillId="3" borderId="21" xfId="0" applyNumberFormat="1" applyFill="1" applyBorder="1">
      <alignment vertical="center"/>
    </xf>
    <xf numFmtId="3" fontId="0" fillId="3" borderId="25" xfId="0" applyNumberForma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NumberFormat="1" applyFont="1" applyAlignment="1"/>
    <xf numFmtId="0" fontId="13" fillId="0" borderId="0" xfId="0" applyFont="1">
      <alignment vertical="center"/>
    </xf>
    <xf numFmtId="0" fontId="11" fillId="0" borderId="0" xfId="0" applyFont="1" applyAlignment="1">
      <alignment vertical="center"/>
    </xf>
    <xf numFmtId="0" fontId="13" fillId="0" borderId="35" xfId="0" applyNumberFormat="1" applyFont="1" applyFill="1" applyBorder="1" applyAlignment="1">
      <alignment horizontal="center" vertical="center"/>
    </xf>
    <xf numFmtId="0" fontId="13" fillId="0" borderId="56" xfId="0" applyNumberFormat="1" applyFont="1" applyFill="1" applyBorder="1" applyAlignment="1">
      <alignment horizontal="center" vertical="center"/>
    </xf>
    <xf numFmtId="0" fontId="13" fillId="0" borderId="57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shrinkToFit="1"/>
    </xf>
    <xf numFmtId="176" fontId="5" fillId="0" borderId="14" xfId="0" applyNumberFormat="1" applyFont="1" applyFill="1" applyBorder="1" applyAlignment="1">
      <alignment vertical="center"/>
    </xf>
    <xf numFmtId="3" fontId="12" fillId="0" borderId="35" xfId="0" applyNumberFormat="1" applyFont="1" applyFill="1" applyBorder="1" applyAlignment="1">
      <alignment horizontal="right" vertical="center"/>
    </xf>
    <xf numFmtId="0" fontId="12" fillId="0" borderId="35" xfId="0" applyNumberFormat="1" applyFont="1" applyFill="1" applyBorder="1" applyAlignment="1">
      <alignment horizontal="right" vertical="center"/>
    </xf>
    <xf numFmtId="0" fontId="12" fillId="0" borderId="35" xfId="0" applyNumberFormat="1" applyFont="1" applyBorder="1" applyAlignment="1">
      <alignment horizontal="right" vertical="center"/>
    </xf>
    <xf numFmtId="0" fontId="12" fillId="0" borderId="56" xfId="0" applyNumberFormat="1" applyFont="1" applyBorder="1" applyAlignment="1">
      <alignment horizontal="right" vertical="center"/>
    </xf>
    <xf numFmtId="0" fontId="12" fillId="0" borderId="57" xfId="0" applyNumberFormat="1" applyFont="1" applyFill="1" applyBorder="1" applyAlignment="1">
      <alignment horizontal="right" vertical="center"/>
    </xf>
    <xf numFmtId="176" fontId="5" fillId="2" borderId="58" xfId="0" applyNumberFormat="1" applyFont="1" applyFill="1" applyBorder="1" applyAlignment="1">
      <alignment vertical="center"/>
    </xf>
    <xf numFmtId="176" fontId="5" fillId="2" borderId="47" xfId="0" applyNumberFormat="1" applyFont="1" applyFill="1" applyBorder="1" applyAlignment="1">
      <alignment vertical="center"/>
    </xf>
    <xf numFmtId="176" fontId="5" fillId="0" borderId="58" xfId="0" applyNumberFormat="1" applyFont="1" applyFill="1" applyBorder="1" applyAlignment="1">
      <alignment vertical="center"/>
    </xf>
    <xf numFmtId="0" fontId="0" fillId="0" borderId="59" xfId="0" applyBorder="1">
      <alignment vertical="center"/>
    </xf>
    <xf numFmtId="0" fontId="0" fillId="0" borderId="56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5" borderId="59" xfId="0" applyFill="1" applyBorder="1">
      <alignment vertical="center"/>
    </xf>
    <xf numFmtId="0" fontId="0" fillId="5" borderId="44" xfId="0" applyFill="1" applyBorder="1">
      <alignment vertical="center"/>
    </xf>
    <xf numFmtId="0" fontId="0" fillId="6" borderId="56" xfId="0" applyFill="1" applyBorder="1">
      <alignment vertical="center"/>
    </xf>
    <xf numFmtId="0" fontId="0" fillId="6" borderId="59" xfId="0" applyFill="1" applyBorder="1">
      <alignment vertical="center"/>
    </xf>
    <xf numFmtId="0" fontId="0" fillId="6" borderId="44" xfId="0" applyFill="1" applyBorder="1">
      <alignment vertical="center"/>
    </xf>
    <xf numFmtId="0" fontId="0" fillId="7" borderId="60" xfId="0" applyFill="1" applyBorder="1" applyAlignment="1">
      <alignment horizontal="center" vertical="center"/>
    </xf>
    <xf numFmtId="0" fontId="0" fillId="7" borderId="59" xfId="0" applyFill="1" applyBorder="1">
      <alignment vertical="center"/>
    </xf>
    <xf numFmtId="0" fontId="0" fillId="7" borderId="44" xfId="0" applyFill="1" applyBorder="1">
      <alignment vertical="center"/>
    </xf>
    <xf numFmtId="0" fontId="0" fillId="7" borderId="62" xfId="0" applyFill="1" applyBorder="1">
      <alignment vertical="center"/>
    </xf>
    <xf numFmtId="0" fontId="0" fillId="5" borderId="62" xfId="0" applyFill="1" applyBorder="1">
      <alignment vertical="center"/>
    </xf>
    <xf numFmtId="0" fontId="0" fillId="0" borderId="57" xfId="0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5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0" fillId="0" borderId="47" xfId="0" applyBorder="1">
      <alignment vertical="center"/>
    </xf>
    <xf numFmtId="0" fontId="0" fillId="0" borderId="63" xfId="0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8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5" xfId="0" applyFill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0" borderId="64" xfId="0" applyFont="1" applyFill="1" applyBorder="1" applyAlignment="1">
      <alignment horizontal="center" vertical="center" shrinkToFit="1"/>
    </xf>
    <xf numFmtId="0" fontId="0" fillId="2" borderId="65" xfId="0" applyFill="1" applyBorder="1" applyAlignment="1">
      <alignment vertical="center"/>
    </xf>
    <xf numFmtId="0" fontId="0" fillId="2" borderId="66" xfId="0" applyFill="1" applyBorder="1" applyAlignment="1">
      <alignment vertical="center"/>
    </xf>
    <xf numFmtId="0" fontId="6" fillId="0" borderId="67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68" xfId="0" applyBorder="1">
      <alignment vertical="center"/>
    </xf>
    <xf numFmtId="0" fontId="0" fillId="4" borderId="0" xfId="0" applyFill="1" applyAlignment="1">
      <alignment horizontal="center" vertical="center" shrinkToFit="1"/>
    </xf>
    <xf numFmtId="0" fontId="15" fillId="0" borderId="0" xfId="0" applyFont="1">
      <alignment vertical="center"/>
    </xf>
    <xf numFmtId="177" fontId="0" fillId="0" borderId="35" xfId="0" applyNumberFormat="1" applyBorder="1">
      <alignment vertical="center"/>
    </xf>
    <xf numFmtId="0" fontId="0" fillId="0" borderId="37" xfId="0" applyFill="1" applyBorder="1">
      <alignment vertical="center"/>
    </xf>
    <xf numFmtId="3" fontId="0" fillId="0" borderId="8" xfId="0" applyNumberFormat="1" applyFill="1" applyBorder="1">
      <alignment vertical="center"/>
    </xf>
    <xf numFmtId="3" fontId="0" fillId="0" borderId="9" xfId="0" applyNumberFormat="1" applyFill="1" applyBorder="1">
      <alignment vertical="center"/>
    </xf>
    <xf numFmtId="3" fontId="16" fillId="0" borderId="35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53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0" fontId="5" fillId="0" borderId="42" xfId="0" applyFont="1" applyBorder="1" applyAlignment="1">
      <alignment vertical="center" shrinkToFit="1"/>
    </xf>
    <xf numFmtId="0" fontId="5" fillId="0" borderId="69" xfId="0" applyFont="1" applyBorder="1" applyAlignment="1">
      <alignment vertical="center" shrinkToFit="1"/>
    </xf>
    <xf numFmtId="0" fontId="5" fillId="0" borderId="70" xfId="0" applyFont="1" applyBorder="1" applyAlignment="1">
      <alignment vertical="center" shrinkToFit="1"/>
    </xf>
    <xf numFmtId="177" fontId="5" fillId="2" borderId="71" xfId="0" applyNumberFormat="1" applyFont="1" applyFill="1" applyBorder="1" applyAlignment="1">
      <alignment vertical="center"/>
    </xf>
    <xf numFmtId="177" fontId="5" fillId="2" borderId="72" xfId="0" applyNumberFormat="1" applyFont="1" applyFill="1" applyBorder="1" applyAlignment="1">
      <alignment vertical="center"/>
    </xf>
    <xf numFmtId="177" fontId="5" fillId="0" borderId="73" xfId="0" applyNumberFormat="1" applyFont="1" applyFill="1" applyBorder="1" applyAlignment="1">
      <alignment vertical="center"/>
    </xf>
    <xf numFmtId="177" fontId="5" fillId="0" borderId="74" xfId="0" applyNumberFormat="1" applyFont="1" applyFill="1" applyBorder="1" applyAlignment="1">
      <alignment vertical="center"/>
    </xf>
    <xf numFmtId="177" fontId="5" fillId="0" borderId="75" xfId="0" applyNumberFormat="1" applyFont="1" applyFill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7" fontId="5" fillId="0" borderId="49" xfId="0" applyNumberFormat="1" applyFont="1" applyFill="1" applyBorder="1" applyAlignment="1">
      <alignment vertical="center"/>
    </xf>
    <xf numFmtId="177" fontId="5" fillId="0" borderId="5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76" xfId="0" applyFill="1" applyBorder="1" applyAlignment="1" applyProtection="1"/>
    <xf numFmtId="0" fontId="0" fillId="0" borderId="76" xfId="0" applyFill="1" applyBorder="1" applyAlignment="1" applyProtection="1">
      <alignment horizontal="center"/>
    </xf>
    <xf numFmtId="0" fontId="0" fillId="0" borderId="41" xfId="0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 vertical="center"/>
    </xf>
    <xf numFmtId="0" fontId="0" fillId="0" borderId="39" xfId="0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3" fontId="0" fillId="0" borderId="8" xfId="0" applyNumberFormat="1" applyFill="1" applyBorder="1" applyProtection="1">
      <alignment vertical="center"/>
    </xf>
    <xf numFmtId="3" fontId="0" fillId="0" borderId="9" xfId="0" applyNumberFormat="1" applyFill="1" applyBorder="1" applyProtection="1">
      <alignment vertical="center"/>
    </xf>
    <xf numFmtId="0" fontId="0" fillId="0" borderId="27" xfId="0" applyFill="1" applyBorder="1" applyProtection="1">
      <alignment vertical="center"/>
    </xf>
    <xf numFmtId="0" fontId="0" fillId="0" borderId="47" xfId="0" applyFill="1" applyBorder="1" applyProtection="1">
      <alignment vertical="center"/>
    </xf>
    <xf numFmtId="3" fontId="0" fillId="0" borderId="47" xfId="0" applyNumberFormat="1" applyFill="1" applyBorder="1" applyProtection="1">
      <alignment vertical="center"/>
    </xf>
    <xf numFmtId="3" fontId="0" fillId="0" borderId="48" xfId="0" applyNumberFormat="1" applyFill="1" applyBorder="1" applyProtection="1">
      <alignment vertical="center"/>
    </xf>
    <xf numFmtId="0" fontId="0" fillId="0" borderId="37" xfId="0" applyFill="1" applyBorder="1" applyProtection="1">
      <alignment vertical="center"/>
    </xf>
    <xf numFmtId="0" fontId="0" fillId="0" borderId="34" xfId="0" applyFill="1" applyBorder="1" applyProtection="1">
      <alignment vertical="center"/>
    </xf>
    <xf numFmtId="3" fontId="0" fillId="0" borderId="19" xfId="0" applyNumberFormat="1" applyFill="1" applyBorder="1" applyProtection="1">
      <alignment vertical="center"/>
    </xf>
    <xf numFmtId="3" fontId="0" fillId="0" borderId="20" xfId="0" applyNumberFormat="1" applyFill="1" applyBorder="1" applyProtection="1">
      <alignment vertical="center"/>
    </xf>
    <xf numFmtId="3" fontId="0" fillId="0" borderId="51" xfId="0" applyNumberFormat="1" applyFill="1" applyBorder="1" applyProtection="1">
      <alignment vertical="center"/>
    </xf>
    <xf numFmtId="3" fontId="0" fillId="0" borderId="77" xfId="0" applyNumberFormat="1" applyFill="1" applyBorder="1" applyProtection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178" fontId="17" fillId="0" borderId="0" xfId="0" applyNumberFormat="1" applyFont="1">
      <alignment vertical="center"/>
    </xf>
    <xf numFmtId="0" fontId="19" fillId="0" borderId="0" xfId="0" applyFont="1">
      <alignment vertical="center"/>
    </xf>
    <xf numFmtId="0" fontId="25" fillId="0" borderId="0" xfId="0" applyFont="1" applyFill="1" applyAlignment="1">
      <alignment vertical="center"/>
    </xf>
    <xf numFmtId="49" fontId="22" fillId="9" borderId="0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49" fontId="12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13" fillId="9" borderId="0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left" vertical="center" wrapText="1" shrinkToFit="1"/>
    </xf>
    <xf numFmtId="0" fontId="27" fillId="0" borderId="0" xfId="0" applyFont="1" applyFill="1" applyAlignment="1">
      <alignment horizontal="left" vertical="center"/>
    </xf>
    <xf numFmtId="0" fontId="25" fillId="0" borderId="60" xfId="0" applyFont="1" applyFill="1" applyBorder="1" applyAlignment="1">
      <alignment vertical="center"/>
    </xf>
    <xf numFmtId="49" fontId="28" fillId="9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 shrinkToFit="1"/>
    </xf>
    <xf numFmtId="0" fontId="25" fillId="0" borderId="0" xfId="0" applyFont="1" applyFill="1" applyBorder="1" applyAlignment="1">
      <alignment horizontal="left" vertical="center" wrapText="1"/>
    </xf>
    <xf numFmtId="0" fontId="13" fillId="9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28" fillId="10" borderId="60" xfId="0" applyFont="1" applyFill="1" applyBorder="1" applyAlignment="1">
      <alignment vertical="center"/>
    </xf>
    <xf numFmtId="0" fontId="28" fillId="0" borderId="0" xfId="0" applyFont="1" applyFill="1" applyAlignment="1">
      <alignment horizontal="left" vertical="center"/>
    </xf>
    <xf numFmtId="0" fontId="13" fillId="9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quotePrefix="1" applyFont="1" applyAlignment="1">
      <alignment vertical="top"/>
    </xf>
    <xf numFmtId="0" fontId="18" fillId="0" borderId="0" xfId="0" applyFont="1" applyAlignment="1">
      <alignment vertical="top" wrapText="1"/>
    </xf>
    <xf numFmtId="0" fontId="18" fillId="0" borderId="0" xfId="0" quotePrefix="1" applyFont="1">
      <alignment vertical="center"/>
    </xf>
    <xf numFmtId="0" fontId="18" fillId="0" borderId="0" xfId="0" applyFont="1" applyAlignment="1">
      <alignment horizontal="right" vertical="center"/>
    </xf>
    <xf numFmtId="0" fontId="18" fillId="2" borderId="35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center"/>
    </xf>
    <xf numFmtId="0" fontId="9" fillId="11" borderId="69" xfId="0" applyFont="1" applyFill="1" applyBorder="1" applyAlignment="1">
      <alignment horizontal="center" vertical="center"/>
    </xf>
    <xf numFmtId="0" fontId="19" fillId="11" borderId="69" xfId="0" applyFont="1" applyFill="1" applyBorder="1">
      <alignment vertical="center"/>
    </xf>
    <xf numFmtId="0" fontId="19" fillId="11" borderId="69" xfId="0" applyFont="1" applyFill="1" applyBorder="1" applyAlignment="1">
      <alignment horizontal="center" vertical="center"/>
    </xf>
    <xf numFmtId="0" fontId="19" fillId="11" borderId="69" xfId="0" applyFont="1" applyFill="1" applyBorder="1" applyAlignment="1">
      <alignment horizontal="center" vertical="center" shrinkToFit="1"/>
    </xf>
    <xf numFmtId="177" fontId="19" fillId="11" borderId="69" xfId="0" applyNumberFormat="1" applyFon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9" fillId="0" borderId="0" xfId="0" applyFont="1">
      <alignment vertical="center"/>
    </xf>
    <xf numFmtId="178" fontId="5" fillId="12" borderId="3" xfId="0" applyNumberFormat="1" applyFont="1" applyFill="1" applyBorder="1" applyAlignment="1" applyProtection="1">
      <alignment vertical="center"/>
      <protection locked="0"/>
    </xf>
    <xf numFmtId="178" fontId="5" fillId="12" borderId="4" xfId="0" applyNumberFormat="1" applyFont="1" applyFill="1" applyBorder="1" applyAlignment="1" applyProtection="1">
      <alignment vertical="center"/>
      <protection locked="0"/>
    </xf>
    <xf numFmtId="0" fontId="5" fillId="0" borderId="93" xfId="0" applyFont="1" applyBorder="1" applyAlignment="1">
      <alignment horizontal="left"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2" xfId="0" applyFont="1" applyBorder="1" applyAlignment="1">
      <alignment horizontal="left" vertical="center" shrinkToFit="1"/>
    </xf>
    <xf numFmtId="0" fontId="5" fillId="0" borderId="82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99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20" fillId="0" borderId="99" xfId="0" applyFont="1" applyBorder="1" applyAlignment="1">
      <alignment horizontal="left" vertical="center" shrinkToFit="1"/>
    </xf>
    <xf numFmtId="0" fontId="5" fillId="0" borderId="92" xfId="0" applyFont="1" applyBorder="1" applyAlignment="1">
      <alignment vertical="center" shrinkToFit="1"/>
    </xf>
    <xf numFmtId="0" fontId="5" fillId="0" borderId="96" xfId="0" applyFont="1" applyBorder="1" applyAlignment="1">
      <alignment horizontal="center" vertical="center" shrinkToFit="1"/>
    </xf>
    <xf numFmtId="0" fontId="5" fillId="0" borderId="97" xfId="0" applyFont="1" applyBorder="1" applyAlignment="1">
      <alignment horizontal="center" vertical="center"/>
    </xf>
    <xf numFmtId="0" fontId="5" fillId="0" borderId="99" xfId="0" applyNumberFormat="1" applyFont="1" applyBorder="1" applyAlignment="1">
      <alignment horizontal="left" vertical="center" shrinkToFit="1"/>
    </xf>
    <xf numFmtId="0" fontId="18" fillId="0" borderId="0" xfId="0" applyFont="1" applyAlignment="1">
      <alignment vertical="top" wrapTex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7" xfId="0" applyFont="1" applyBorder="1" applyAlignment="1">
      <alignment horizontal="left" vertical="center" shrinkToFit="1"/>
    </xf>
    <xf numFmtId="0" fontId="20" fillId="0" borderId="55" xfId="0" applyFont="1" applyBorder="1" applyAlignment="1">
      <alignment horizontal="left" vertical="center" shrinkToFit="1"/>
    </xf>
    <xf numFmtId="0" fontId="5" fillId="0" borderId="93" xfId="0" applyFont="1" applyBorder="1" applyAlignment="1">
      <alignment horizontal="center" vertical="center" shrinkToFit="1"/>
    </xf>
    <xf numFmtId="0" fontId="5" fillId="0" borderId="97" xfId="0" applyFont="1" applyBorder="1" applyAlignment="1">
      <alignment vertical="center" shrinkToFit="1"/>
    </xf>
    <xf numFmtId="3" fontId="0" fillId="3" borderId="64" xfId="0" applyNumberFormat="1" applyFill="1" applyBorder="1">
      <alignment vertical="center"/>
    </xf>
    <xf numFmtId="0" fontId="0" fillId="0" borderId="100" xfId="0" applyFill="1" applyBorder="1" applyAlignment="1" applyProtection="1">
      <alignment horizontal="center"/>
    </xf>
    <xf numFmtId="0" fontId="5" fillId="0" borderId="18" xfId="0" applyFont="1" applyBorder="1" applyAlignment="1">
      <alignment horizontal="center" vertical="center" shrinkToFit="1"/>
    </xf>
    <xf numFmtId="176" fontId="0" fillId="0" borderId="47" xfId="0" applyNumberFormat="1" applyBorder="1">
      <alignment vertical="center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 vertical="top"/>
    </xf>
    <xf numFmtId="58" fontId="5" fillId="2" borderId="81" xfId="0" applyNumberFormat="1" applyFont="1" applyFill="1" applyBorder="1" applyAlignment="1">
      <alignment horizontal="distributed" vertical="center"/>
    </xf>
    <xf numFmtId="0" fontId="5" fillId="0" borderId="81" xfId="0" applyFont="1" applyBorder="1">
      <alignment vertical="center"/>
    </xf>
    <xf numFmtId="0" fontId="9" fillId="2" borderId="51" xfId="0" applyFont="1" applyFill="1" applyBorder="1" applyAlignment="1" applyProtection="1">
      <alignment horizontal="distributed"/>
      <protection locked="0"/>
    </xf>
    <xf numFmtId="0" fontId="24" fillId="8" borderId="2" xfId="0" applyFont="1" applyFill="1" applyBorder="1" applyAlignment="1">
      <alignment horizontal="center" vertical="center"/>
    </xf>
    <xf numFmtId="0" fontId="24" fillId="8" borderId="81" xfId="0" applyFont="1" applyFill="1" applyBorder="1" applyAlignment="1">
      <alignment horizontal="center" vertical="center"/>
    </xf>
    <xf numFmtId="0" fontId="24" fillId="8" borderId="82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100" xfId="0" applyFont="1" applyFill="1" applyBorder="1" applyAlignment="1" applyProtection="1">
      <alignment horizontal="center" vertical="center"/>
      <protection locked="0"/>
    </xf>
    <xf numFmtId="0" fontId="3" fillId="2" borderId="86" xfId="0" applyFont="1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2" borderId="41" xfId="0" applyFill="1" applyBorder="1" applyAlignment="1" applyProtection="1">
      <alignment horizontal="right" vertical="center"/>
      <protection locked="0"/>
    </xf>
    <xf numFmtId="0" fontId="0" fillId="2" borderId="86" xfId="0" applyFill="1" applyBorder="1" applyAlignment="1" applyProtection="1">
      <alignment horizontal="right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5" fillId="0" borderId="98" xfId="0" applyFont="1" applyBorder="1" applyAlignment="1">
      <alignment horizontal="left" vertical="center" shrinkToFit="1"/>
    </xf>
    <xf numFmtId="0" fontId="5" fillId="0" borderId="5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left" vertical="center" shrinkToFit="1"/>
    </xf>
    <xf numFmtId="0" fontId="20" fillId="0" borderId="59" xfId="0" applyFont="1" applyBorder="1" applyAlignment="1">
      <alignment horizontal="left" vertical="center" shrinkToFit="1"/>
    </xf>
    <xf numFmtId="0" fontId="5" fillId="0" borderId="90" xfId="0" applyFont="1" applyBorder="1" applyAlignment="1">
      <alignment horizontal="left" vertical="center" shrinkToFit="1"/>
    </xf>
    <xf numFmtId="0" fontId="5" fillId="0" borderId="91" xfId="0" applyFont="1" applyBorder="1" applyAlignment="1">
      <alignment horizontal="left" vertical="center" shrinkToFit="1"/>
    </xf>
    <xf numFmtId="0" fontId="5" fillId="0" borderId="98" xfId="0" applyNumberFormat="1" applyFont="1" applyBorder="1" applyAlignment="1">
      <alignment horizontal="left" vertical="center" shrinkToFit="1"/>
    </xf>
    <xf numFmtId="0" fontId="5" fillId="0" borderId="59" xfId="0" applyNumberFormat="1" applyFont="1" applyBorder="1" applyAlignment="1">
      <alignment horizontal="left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90" xfId="0" applyFont="1" applyBorder="1" applyAlignment="1">
      <alignment vertical="center" shrinkToFit="1"/>
    </xf>
    <xf numFmtId="0" fontId="5" fillId="0" borderId="91" xfId="0" applyFont="1" applyBorder="1" applyAlignment="1">
      <alignment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60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53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77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100" xfId="0" applyFont="1" applyFill="1" applyBorder="1" applyAlignment="1" applyProtection="1">
      <alignment horizontal="center" vertical="center"/>
    </xf>
    <xf numFmtId="0" fontId="3" fillId="0" borderId="86" xfId="0" applyFont="1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right" vertical="center"/>
    </xf>
    <xf numFmtId="0" fontId="0" fillId="0" borderId="86" xfId="0" applyFill="1" applyBorder="1" applyAlignment="1" applyProtection="1">
      <alignment horizontal="right" vertical="center"/>
    </xf>
    <xf numFmtId="0" fontId="18" fillId="0" borderId="56" xfId="0" applyNumberFormat="1" applyFont="1" applyFill="1" applyBorder="1" applyAlignment="1">
      <alignment horizontal="center" vertical="center" wrapText="1" shrinkToFit="1"/>
    </xf>
    <xf numFmtId="0" fontId="18" fillId="0" borderId="44" xfId="0" applyNumberFormat="1" applyFont="1" applyFill="1" applyBorder="1" applyAlignment="1">
      <alignment horizontal="center" vertical="center" wrapText="1" shrinkToFit="1"/>
    </xf>
    <xf numFmtId="0" fontId="14" fillId="0" borderId="79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0" fillId="0" borderId="27" xfId="0" applyFill="1" applyBorder="1" applyAlignment="1" applyProtection="1">
      <alignment horizontal="right" vertical="center"/>
    </xf>
    <xf numFmtId="0" fontId="0" fillId="0" borderId="51" xfId="0" applyFill="1" applyBorder="1" applyAlignment="1" applyProtection="1">
      <alignment horizontal="right" vertical="center"/>
    </xf>
    <xf numFmtId="0" fontId="0" fillId="0" borderId="93" xfId="0" applyFill="1" applyBorder="1" applyAlignment="1" applyProtection="1">
      <alignment horizontal="right" vertical="center"/>
    </xf>
    <xf numFmtId="0" fontId="13" fillId="0" borderId="35" xfId="0" applyNumberFormat="1" applyFont="1" applyFill="1" applyBorder="1" applyAlignment="1">
      <alignment horizontal="left" vertical="top" wrapText="1" shrinkToFit="1"/>
    </xf>
    <xf numFmtId="0" fontId="13" fillId="0" borderId="56" xfId="0" applyNumberFormat="1" applyFont="1" applyFill="1" applyBorder="1" applyAlignment="1">
      <alignment horizontal="center" vertical="top" wrapText="1" shrinkToFit="1"/>
    </xf>
    <xf numFmtId="0" fontId="13" fillId="0" borderId="59" xfId="0" applyNumberFormat="1" applyFont="1" applyFill="1" applyBorder="1" applyAlignment="1">
      <alignment horizontal="center" vertical="top" wrapText="1" shrinkToFit="1"/>
    </xf>
    <xf numFmtId="0" fontId="13" fillId="0" borderId="44" xfId="0" applyNumberFormat="1" applyFont="1" applyFill="1" applyBorder="1" applyAlignment="1">
      <alignment horizontal="center" vertical="top" wrapText="1" shrinkToFit="1"/>
    </xf>
    <xf numFmtId="0" fontId="11" fillId="0" borderId="1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0" borderId="56" xfId="0" applyNumberFormat="1" applyFont="1" applyBorder="1" applyAlignment="1">
      <alignment horizontal="center" vertical="center" shrinkToFit="1"/>
    </xf>
    <xf numFmtId="0" fontId="0" fillId="0" borderId="59" xfId="0" applyBorder="1">
      <alignment vertical="center"/>
    </xf>
    <xf numFmtId="0" fontId="0" fillId="0" borderId="102" xfId="0" applyBorder="1">
      <alignment vertical="center"/>
    </xf>
    <xf numFmtId="0" fontId="13" fillId="0" borderId="57" xfId="0" applyNumberFormat="1" applyFont="1" applyFill="1" applyBorder="1" applyAlignment="1">
      <alignment horizontal="left" vertical="top" wrapText="1" shrinkToFit="1"/>
    </xf>
    <xf numFmtId="0" fontId="12" fillId="0" borderId="56" xfId="0" applyNumberFormat="1" applyFont="1" applyBorder="1" applyAlignment="1">
      <alignment horizontal="center" vertical="center"/>
    </xf>
    <xf numFmtId="0" fontId="12" fillId="0" borderId="44" xfId="0" applyNumberFormat="1" applyFont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93" xfId="0" applyFont="1" applyFill="1" applyBorder="1" applyAlignment="1" applyProtection="1">
      <alignment horizontal="center" vertical="center"/>
    </xf>
    <xf numFmtId="0" fontId="13" fillId="0" borderId="80" xfId="0" applyFont="1" applyBorder="1" applyAlignment="1">
      <alignment horizontal="center"/>
    </xf>
    <xf numFmtId="0" fontId="0" fillId="0" borderId="60" xfId="0" applyBorder="1">
      <alignment vertical="center"/>
    </xf>
    <xf numFmtId="0" fontId="0" fillId="0" borderId="101" xfId="0" applyBorder="1">
      <alignment vertical="center"/>
    </xf>
    <xf numFmtId="0" fontId="12" fillId="0" borderId="62" xfId="0" applyNumberFormat="1" applyFont="1" applyFill="1" applyBorder="1" applyAlignment="1">
      <alignment horizontal="center" vertical="center"/>
    </xf>
    <xf numFmtId="0" fontId="12" fillId="0" borderId="59" xfId="0" applyNumberFormat="1" applyFont="1" applyFill="1" applyBorder="1" applyAlignment="1">
      <alignment horizontal="center" vertical="center"/>
    </xf>
    <xf numFmtId="0" fontId="12" fillId="0" borderId="44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80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79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8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69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8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7" xfId="0" applyFill="1" applyBorder="1" applyAlignment="1">
      <alignment horizontal="center"/>
    </xf>
    <xf numFmtId="0" fontId="0" fillId="7" borderId="8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8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7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11" Target="../customXml/item1.xml" Type="http://schemas.openxmlformats.org/officeDocument/2006/relationships/customXml"/><Relationship Id="rId12" Target="../customXml/item2.xml" Type="http://schemas.openxmlformats.org/officeDocument/2006/relationships/customXml"/><Relationship Id="rId13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634449</xdr:colOff>
      <xdr:row>21</xdr:row>
      <xdr:rowOff>742950</xdr:rowOff>
    </xdr:from>
    <xdr:to>
      <xdr:col>9</xdr:col>
      <xdr:colOff>663023</xdr:colOff>
      <xdr:row>21</xdr:row>
      <xdr:rowOff>1457324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6536" y="5505450"/>
          <a:ext cx="716030" cy="714374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53340</xdr:rowOff>
    </xdr:from>
    <xdr:to>
      <xdr:col>14</xdr:col>
      <xdr:colOff>373380</xdr:colOff>
      <xdr:row>2</xdr:row>
      <xdr:rowOff>68580</xdr:rowOff>
    </xdr:to>
    <xdr:sp macro="" textlink="">
      <xdr:nvSpPr>
        <xdr:cNvPr id="2174" name="AutoShape 9">
          <a:extLst>
            <a:ext uri="{FF2B5EF4-FFF2-40B4-BE49-F238E27FC236}">
              <a16:creationId xmlns:a16="http://schemas.microsoft.com/office/drawing/2014/main" id="{00000000-0008-0000-0400-00007E080000}"/>
            </a:ext>
          </a:extLst>
        </xdr:cNvPr>
        <xdr:cNvSpPr>
          <a:spLocks noChangeArrowheads="1"/>
        </xdr:cNvSpPr>
      </xdr:nvSpPr>
      <xdr:spPr bwMode="auto">
        <a:xfrm>
          <a:off x="304800" y="53340"/>
          <a:ext cx="5471160" cy="350520"/>
        </a:xfrm>
        <a:prstGeom prst="foldedCorner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127635</xdr:colOff>
      <xdr:row>0</xdr:row>
      <xdr:rowOff>114300</xdr:rowOff>
    </xdr:from>
    <xdr:to>
      <xdr:col>14</xdr:col>
      <xdr:colOff>253360</xdr:colOff>
      <xdr:row>1</xdr:row>
      <xdr:rowOff>152400</xdr:rowOff>
    </xdr:to>
    <xdr:sp macro="" textlink="">
      <xdr:nvSpPr>
        <xdr:cNvPr id="2058" name="Text Box 10">
          <a:extLst>
            <a:ext uri="{FF2B5EF4-FFF2-40B4-BE49-F238E27FC236}">
              <a16:creationId xmlns:a16="http://schemas.microsoft.com/office/drawing/2014/main" id="{00000000-0008-0000-0400-00000A080000}"/>
            </a:ext>
          </a:extLst>
        </xdr:cNvPr>
        <xdr:cNvSpPr txBox="1">
          <a:spLocks noChangeArrowheads="1"/>
        </xdr:cNvSpPr>
      </xdr:nvSpPr>
      <xdr:spPr bwMode="auto">
        <a:xfrm>
          <a:off x="400050" y="114300"/>
          <a:ext cx="58674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18288" rIns="45720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丸ｺﾞｼｯｸM-PRO"/>
              <a:ea typeface="HG丸ｺﾞｼｯｸM-PRO"/>
            </a:rPr>
            <a:t>このシートは、入力シートから自動的にデータが入ります。確認ください。</a:t>
          </a:r>
        </a:p>
      </xdr:txBody>
    </xdr:sp>
    <xdr:clientData/>
  </xdr:twoCellAnchor>
  <xdr:twoCellAnchor>
    <xdr:from>
      <xdr:col>1</xdr:col>
      <xdr:colOff>76200</xdr:colOff>
      <xdr:row>0</xdr:row>
      <xdr:rowOff>121920</xdr:rowOff>
    </xdr:from>
    <xdr:to>
      <xdr:col>4</xdr:col>
      <xdr:colOff>259080</xdr:colOff>
      <xdr:row>1</xdr:row>
      <xdr:rowOff>99060</xdr:rowOff>
    </xdr:to>
    <xdr:sp macro="" textlink="">
      <xdr:nvSpPr>
        <xdr:cNvPr id="2176" name="AutoShape 11">
          <a:extLst>
            <a:ext uri="{FF2B5EF4-FFF2-40B4-BE49-F238E27FC236}">
              <a16:creationId xmlns:a16="http://schemas.microsoft.com/office/drawing/2014/main" id="{00000000-0008-0000-0400-000080080000}"/>
            </a:ext>
          </a:extLst>
        </xdr:cNvPr>
        <xdr:cNvSpPr>
          <a:spLocks/>
        </xdr:cNvSpPr>
      </xdr:nvSpPr>
      <xdr:spPr bwMode="auto">
        <a:xfrm rot="-5400000">
          <a:off x="156210" y="194310"/>
          <a:ext cx="144780" cy="0"/>
        </a:xfrm>
        <a:prstGeom prst="leftBrace">
          <a:avLst>
            <a:gd name="adj1" fmla="val -2147483648"/>
            <a:gd name="adj2" fmla="val 4999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121920</xdr:colOff>
      <xdr:row>0</xdr:row>
      <xdr:rowOff>91440</xdr:rowOff>
    </xdr:from>
    <xdr:to>
      <xdr:col>24</xdr:col>
      <xdr:colOff>0</xdr:colOff>
      <xdr:row>2</xdr:row>
      <xdr:rowOff>99060</xdr:rowOff>
    </xdr:to>
    <xdr:sp macro="" textlink="">
      <xdr:nvSpPr>
        <xdr:cNvPr id="3191" name="AutoShape 2">
          <a:extLst>
            <a:ext uri="{FF2B5EF4-FFF2-40B4-BE49-F238E27FC236}">
              <a16:creationId xmlns:a16="http://schemas.microsoft.com/office/drawing/2014/main" id="{00000000-0008-0000-0500-0000770C0000}"/>
            </a:ext>
          </a:extLst>
        </xdr:cNvPr>
        <xdr:cNvSpPr>
          <a:spLocks noChangeArrowheads="1"/>
        </xdr:cNvSpPr>
      </xdr:nvSpPr>
      <xdr:spPr bwMode="auto">
        <a:xfrm>
          <a:off x="1310640" y="91440"/>
          <a:ext cx="5303520" cy="342900"/>
        </a:xfrm>
        <a:prstGeom prst="foldedCorner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146685</xdr:colOff>
      <xdr:row>0</xdr:row>
      <xdr:rowOff>152400</xdr:rowOff>
    </xdr:from>
    <xdr:to>
      <xdr:col>23</xdr:col>
      <xdr:colOff>312426</xdr:colOff>
      <xdr:row>2</xdr:row>
      <xdr:rowOff>11475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500-0000030C0000}"/>
            </a:ext>
          </a:extLst>
        </xdr:cNvPr>
        <xdr:cNvSpPr txBox="1">
          <a:spLocks noChangeArrowheads="1"/>
        </xdr:cNvSpPr>
      </xdr:nvSpPr>
      <xdr:spPr bwMode="auto">
        <a:xfrm>
          <a:off x="1495425" y="152400"/>
          <a:ext cx="58293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18288" rIns="45720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丸ｺﾞｼｯｸM-PRO"/>
              <a:ea typeface="HG丸ｺﾞｼｯｸM-PRO"/>
            </a:rPr>
            <a:t>このシートは、入力シートから自動的にデータが入ります。確認ください。</a:t>
          </a:r>
        </a:p>
      </xdr:txBody>
    </xdr:sp>
    <xdr:clientData/>
  </xdr:twoCellAnchor>
  <xdr:twoCellAnchor>
    <xdr:from>
      <xdr:col>1</xdr:col>
      <xdr:colOff>114300</xdr:colOff>
      <xdr:row>0</xdr:row>
      <xdr:rowOff>137160</xdr:rowOff>
    </xdr:from>
    <xdr:to>
      <xdr:col>5</xdr:col>
      <xdr:colOff>182880</xdr:colOff>
      <xdr:row>1</xdr:row>
      <xdr:rowOff>129540</xdr:rowOff>
    </xdr:to>
    <xdr:sp macro="" textlink="">
      <xdr:nvSpPr>
        <xdr:cNvPr id="3193" name="AutoShape 4">
          <a:extLst>
            <a:ext uri="{FF2B5EF4-FFF2-40B4-BE49-F238E27FC236}">
              <a16:creationId xmlns:a16="http://schemas.microsoft.com/office/drawing/2014/main" id="{00000000-0008-0000-0500-0000790C0000}"/>
            </a:ext>
          </a:extLst>
        </xdr:cNvPr>
        <xdr:cNvSpPr>
          <a:spLocks/>
        </xdr:cNvSpPr>
      </xdr:nvSpPr>
      <xdr:spPr bwMode="auto">
        <a:xfrm rot="-5400000">
          <a:off x="87630" y="217170"/>
          <a:ext cx="16002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365760</xdr:colOff>
      <xdr:row>0</xdr:row>
      <xdr:rowOff>91440</xdr:rowOff>
    </xdr:from>
    <xdr:to>
      <xdr:col>29</xdr:col>
      <xdr:colOff>190500</xdr:colOff>
      <xdr:row>2</xdr:row>
      <xdr:rowOff>99060</xdr:rowOff>
    </xdr:to>
    <xdr:sp macro="" textlink="">
      <xdr:nvSpPr>
        <xdr:cNvPr id="4214" name="AutoShape 1">
          <a:extLst>
            <a:ext uri="{FF2B5EF4-FFF2-40B4-BE49-F238E27FC236}">
              <a16:creationId xmlns:a16="http://schemas.microsoft.com/office/drawing/2014/main" id="{00000000-0008-0000-0600-000076100000}"/>
            </a:ext>
          </a:extLst>
        </xdr:cNvPr>
        <xdr:cNvSpPr>
          <a:spLocks noChangeArrowheads="1"/>
        </xdr:cNvSpPr>
      </xdr:nvSpPr>
      <xdr:spPr bwMode="auto">
        <a:xfrm>
          <a:off x="1996440" y="91440"/>
          <a:ext cx="7482840" cy="342900"/>
        </a:xfrm>
        <a:prstGeom prst="foldedCorner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161925</xdr:rowOff>
    </xdr:from>
    <xdr:to>
      <xdr:col>29</xdr:col>
      <xdr:colOff>139082</xdr:colOff>
      <xdr:row>2</xdr:row>
      <xdr:rowOff>28575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600-000002100000}"/>
            </a:ext>
          </a:extLst>
        </xdr:cNvPr>
        <xdr:cNvSpPr txBox="1">
          <a:spLocks noChangeArrowheads="1"/>
        </xdr:cNvSpPr>
      </xdr:nvSpPr>
      <xdr:spPr bwMode="auto">
        <a:xfrm>
          <a:off x="1828800" y="161925"/>
          <a:ext cx="873442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18288" rIns="45720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HG丸ｺﾞｼｯｸM-PRO"/>
              <a:ea typeface="HG丸ｺﾞｼｯｸM-PRO"/>
            </a:rPr>
            <a:t>このシートは、入力シートから自動的にデータが入ります。確認ください。</a:t>
          </a:r>
        </a:p>
      </xdr:txBody>
    </xdr:sp>
    <xdr:clientData/>
  </xdr:twoCellAnchor>
  <xdr:twoCellAnchor>
    <xdr:from>
      <xdr:col>1</xdr:col>
      <xdr:colOff>106680</xdr:colOff>
      <xdr:row>0</xdr:row>
      <xdr:rowOff>137160</xdr:rowOff>
    </xdr:from>
    <xdr:to>
      <xdr:col>5</xdr:col>
      <xdr:colOff>175260</xdr:colOff>
      <xdr:row>1</xdr:row>
      <xdr:rowOff>129540</xdr:rowOff>
    </xdr:to>
    <xdr:sp macro="" textlink="">
      <xdr:nvSpPr>
        <xdr:cNvPr id="4216" name="AutoShape 3">
          <a:extLst>
            <a:ext uri="{FF2B5EF4-FFF2-40B4-BE49-F238E27FC236}">
              <a16:creationId xmlns:a16="http://schemas.microsoft.com/office/drawing/2014/main" id="{00000000-0008-0000-0600-000078100000}"/>
            </a:ext>
          </a:extLst>
        </xdr:cNvPr>
        <xdr:cNvSpPr>
          <a:spLocks/>
        </xdr:cNvSpPr>
      </xdr:nvSpPr>
      <xdr:spPr bwMode="auto">
        <a:xfrm rot="-5400000">
          <a:off x="529590" y="217170"/>
          <a:ext cx="16002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AD109"/>
  <sheetViews>
    <sheetView tabSelected="1" view="pageBreakPreview" zoomScaleNormal="100" zoomScaleSheetLayoutView="100" workbookViewId="0">
      <selection activeCell="B1" sqref="B1:F1"/>
    </sheetView>
  </sheetViews>
  <sheetFormatPr defaultRowHeight="13.5" x14ac:dyDescent="0.15"/>
  <cols>
    <col min="1" max="1" width="1.75" customWidth="1"/>
    <col min="2" max="2" width="3.125" customWidth="1"/>
    <col min="3" max="3" width="3.125" style="7" customWidth="1"/>
    <col min="4" max="4" width="3.125" customWidth="1"/>
    <col min="5" max="18" width="8.625" customWidth="1"/>
    <col min="26" max="26" width="5.125" customWidth="1"/>
    <col min="29" max="29" width="6.125" customWidth="1"/>
  </cols>
  <sheetData>
    <row r="1" spans="1:30" ht="21.75" customHeight="1" thickBot="1" x14ac:dyDescent="0.2">
      <c r="B1" s="314" t="s">
        <v>239</v>
      </c>
      <c r="C1" s="315"/>
      <c r="D1" s="315"/>
      <c r="E1" s="315"/>
      <c r="F1" s="316"/>
      <c r="G1" s="270" t="s">
        <v>237</v>
      </c>
      <c r="H1" s="270"/>
      <c r="N1" s="298" t="s">
        <v>145</v>
      </c>
      <c r="O1" s="298"/>
    </row>
    <row r="2" spans="1:30" ht="14.25" customHeight="1" thickBot="1" x14ac:dyDescent="0.2">
      <c r="N2" s="311" t="s">
        <v>363</v>
      </c>
      <c r="O2" s="312"/>
    </row>
    <row r="3" spans="1:30" x14ac:dyDescent="0.15">
      <c r="B3" s="1" t="s">
        <v>93</v>
      </c>
      <c r="C3" s="1"/>
    </row>
    <row r="4" spans="1:30" ht="18.75" customHeight="1" x14ac:dyDescent="0.15">
      <c r="C4" s="310" t="s">
        <v>94</v>
      </c>
      <c r="D4" s="310"/>
      <c r="E4" s="310"/>
      <c r="F4" s="310"/>
    </row>
    <row r="5" spans="1:30" ht="15" thickBot="1" x14ac:dyDescent="0.2">
      <c r="I5" s="78"/>
      <c r="M5" s="313" t="s">
        <v>257</v>
      </c>
      <c r="N5" s="313"/>
      <c r="O5" s="313"/>
    </row>
    <row r="7" spans="1:30" x14ac:dyDescent="0.15">
      <c r="C7" s="1" t="s">
        <v>84</v>
      </c>
    </row>
    <row r="8" spans="1:30" ht="14.25" thickBot="1" x14ac:dyDescent="0.2">
      <c r="F8" s="1"/>
      <c r="Z8" s="105"/>
      <c r="AA8" s="105"/>
      <c r="AB8" s="105"/>
      <c r="AC8" s="105"/>
      <c r="AD8" s="106"/>
    </row>
    <row r="9" spans="1:30" x14ac:dyDescent="0.15">
      <c r="C9" s="323" t="s">
        <v>0</v>
      </c>
      <c r="D9" s="324"/>
      <c r="E9" s="323" t="s">
        <v>1</v>
      </c>
      <c r="F9" s="324"/>
      <c r="J9" s="2" t="s">
        <v>2</v>
      </c>
      <c r="K9" s="317" t="s">
        <v>3</v>
      </c>
      <c r="L9" s="318"/>
      <c r="M9" s="319"/>
      <c r="N9" s="317" t="s">
        <v>4</v>
      </c>
      <c r="O9" s="319"/>
      <c r="Z9" s="105"/>
      <c r="AA9" s="105"/>
      <c r="AB9" s="105"/>
      <c r="AC9" s="107"/>
      <c r="AD9" s="106"/>
    </row>
    <row r="10" spans="1:30" ht="18" thickBot="1" x14ac:dyDescent="0.2">
      <c r="C10" s="89"/>
      <c r="D10" s="207" t="str">
        <f>IF(C10="","",VLOOKUP(C10,$Z$101:$AA$104,2))</f>
        <v/>
      </c>
      <c r="E10" s="89"/>
      <c r="F10" s="206" t="str">
        <f>IF(E10="","",VLOOKUP(E10,$AC$101:$AD$109,2))</f>
        <v/>
      </c>
      <c r="J10" s="90"/>
      <c r="K10" s="320" t="s">
        <v>146</v>
      </c>
      <c r="L10" s="321"/>
      <c r="M10" s="322"/>
      <c r="N10" s="325" t="s">
        <v>5</v>
      </c>
      <c r="O10" s="326"/>
      <c r="Z10" s="105"/>
      <c r="AA10" s="105"/>
      <c r="AB10" s="105"/>
      <c r="AC10" s="105"/>
      <c r="AD10" s="106"/>
    </row>
    <row r="11" spans="1:30" ht="17.25" x14ac:dyDescent="0.15">
      <c r="F11" s="3"/>
      <c r="G11" s="3"/>
      <c r="H11" s="3"/>
      <c r="J11" s="4"/>
      <c r="K11" s="5"/>
      <c r="L11" s="5"/>
      <c r="M11" s="5"/>
      <c r="N11" s="6"/>
    </row>
    <row r="12" spans="1:30" ht="17.25" x14ac:dyDescent="0.15">
      <c r="A12" s="227" t="s">
        <v>41</v>
      </c>
      <c r="F12" s="3"/>
      <c r="G12" s="3"/>
      <c r="H12" s="3"/>
      <c r="J12" s="4"/>
      <c r="K12" s="5"/>
      <c r="L12" s="5"/>
      <c r="M12" s="5"/>
      <c r="N12" s="6"/>
    </row>
    <row r="13" spans="1:30" ht="8.25" customHeight="1" x14ac:dyDescent="0.15">
      <c r="C13" s="1"/>
    </row>
    <row r="14" spans="1:30" ht="15.75" customHeight="1" x14ac:dyDescent="0.15">
      <c r="B14" t="s">
        <v>40</v>
      </c>
    </row>
    <row r="15" spans="1:30" ht="6.75" customHeight="1" thickBot="1" x14ac:dyDescent="0.2"/>
    <row r="16" spans="1:30" s="8" customFormat="1" ht="22.5" customHeight="1" thickBot="1" x14ac:dyDescent="0.2">
      <c r="B16" s="9" t="s">
        <v>88</v>
      </c>
      <c r="C16" s="299" t="s">
        <v>6</v>
      </c>
      <c r="D16" s="300"/>
      <c r="E16" s="12" t="s">
        <v>7</v>
      </c>
      <c r="F16" s="10" t="s">
        <v>8</v>
      </c>
      <c r="G16" s="10" t="s">
        <v>9</v>
      </c>
      <c r="H16" s="288" t="s">
        <v>260</v>
      </c>
      <c r="I16" s="10" t="s">
        <v>10</v>
      </c>
      <c r="J16" s="10" t="s">
        <v>11</v>
      </c>
      <c r="K16" s="10" t="s">
        <v>12</v>
      </c>
      <c r="L16" s="81" t="s">
        <v>66</v>
      </c>
      <c r="M16" s="10" t="s">
        <v>13</v>
      </c>
      <c r="N16" s="11" t="s">
        <v>258</v>
      </c>
      <c r="O16" s="13" t="s">
        <v>14</v>
      </c>
    </row>
    <row r="17" spans="1:15" ht="18.75" customHeight="1" x14ac:dyDescent="0.15">
      <c r="A17" s="14"/>
      <c r="B17" s="301">
        <v>1</v>
      </c>
      <c r="C17" s="304" t="s">
        <v>15</v>
      </c>
      <c r="D17" s="305"/>
      <c r="E17" s="15"/>
      <c r="F17" s="16"/>
      <c r="G17" s="16"/>
      <c r="H17" s="16"/>
      <c r="I17" s="16"/>
      <c r="J17" s="16"/>
      <c r="K17" s="16"/>
      <c r="L17" s="16"/>
      <c r="M17" s="16"/>
      <c r="N17" s="17"/>
      <c r="O17" s="18">
        <f t="shared" ref="O17:O28" si="0">SUM(E17:N17)</f>
        <v>0</v>
      </c>
    </row>
    <row r="18" spans="1:15" ht="18.75" customHeight="1" thickBot="1" x14ac:dyDescent="0.2">
      <c r="A18" s="14"/>
      <c r="B18" s="302"/>
      <c r="C18" s="306" t="s">
        <v>16</v>
      </c>
      <c r="D18" s="307"/>
      <c r="E18" s="19"/>
      <c r="F18" s="20"/>
      <c r="G18" s="20"/>
      <c r="H18" s="20"/>
      <c r="I18" s="20"/>
      <c r="J18" s="20"/>
      <c r="K18" s="20"/>
      <c r="L18" s="20"/>
      <c r="M18" s="20"/>
      <c r="N18" s="21"/>
      <c r="O18" s="22">
        <f t="shared" si="0"/>
        <v>0</v>
      </c>
    </row>
    <row r="19" spans="1:15" ht="18.75" customHeight="1" thickBot="1" x14ac:dyDescent="0.2">
      <c r="A19" s="14"/>
      <c r="B19" s="303"/>
      <c r="C19" s="308" t="s">
        <v>17</v>
      </c>
      <c r="D19" s="309"/>
      <c r="E19" s="23">
        <f>SUM(E17:E18)</f>
        <v>0</v>
      </c>
      <c r="F19" s="24">
        <f>SUM(F17:F18)</f>
        <v>0</v>
      </c>
      <c r="G19" s="24">
        <f t="shared" ref="G19:N19" si="1">SUM(G17:G18)</f>
        <v>0</v>
      </c>
      <c r="H19" s="24">
        <f t="shared" si="1"/>
        <v>0</v>
      </c>
      <c r="I19" s="24">
        <f t="shared" si="1"/>
        <v>0</v>
      </c>
      <c r="J19" s="24">
        <f t="shared" si="1"/>
        <v>0</v>
      </c>
      <c r="K19" s="24">
        <f t="shared" si="1"/>
        <v>0</v>
      </c>
      <c r="L19" s="24">
        <f t="shared" si="1"/>
        <v>0</v>
      </c>
      <c r="M19" s="24">
        <f t="shared" si="1"/>
        <v>0</v>
      </c>
      <c r="N19" s="25">
        <f t="shared" si="1"/>
        <v>0</v>
      </c>
      <c r="O19" s="26">
        <f t="shared" si="0"/>
        <v>0</v>
      </c>
    </row>
    <row r="20" spans="1:15" ht="18.75" customHeight="1" x14ac:dyDescent="0.15">
      <c r="A20" s="14"/>
      <c r="B20" s="301">
        <v>2</v>
      </c>
      <c r="C20" s="304" t="s">
        <v>15</v>
      </c>
      <c r="D20" s="305"/>
      <c r="E20" s="15"/>
      <c r="F20" s="16"/>
      <c r="G20" s="16"/>
      <c r="H20" s="16"/>
      <c r="I20" s="16"/>
      <c r="J20" s="16"/>
      <c r="K20" s="16"/>
      <c r="L20" s="16"/>
      <c r="M20" s="16"/>
      <c r="N20" s="17"/>
      <c r="O20" s="18">
        <f t="shared" si="0"/>
        <v>0</v>
      </c>
    </row>
    <row r="21" spans="1:15" ht="18.75" customHeight="1" thickBot="1" x14ac:dyDescent="0.2">
      <c r="A21" s="14"/>
      <c r="B21" s="302" t="s">
        <v>18</v>
      </c>
      <c r="C21" s="306" t="s">
        <v>16</v>
      </c>
      <c r="D21" s="307"/>
      <c r="E21" s="27"/>
      <c r="F21" s="28"/>
      <c r="G21" s="28"/>
      <c r="H21" s="28"/>
      <c r="I21" s="28"/>
      <c r="J21" s="28"/>
      <c r="K21" s="28"/>
      <c r="L21" s="28"/>
      <c r="M21" s="28"/>
      <c r="N21" s="29"/>
      <c r="O21" s="30">
        <f t="shared" si="0"/>
        <v>0</v>
      </c>
    </row>
    <row r="22" spans="1:15" ht="18.75" customHeight="1" thickBot="1" x14ac:dyDescent="0.2">
      <c r="A22" s="14"/>
      <c r="B22" s="303" t="s">
        <v>18</v>
      </c>
      <c r="C22" s="308" t="s">
        <v>17</v>
      </c>
      <c r="D22" s="309"/>
      <c r="E22" s="23">
        <f t="shared" ref="E22:N22" si="2">SUM(E20:E21)</f>
        <v>0</v>
      </c>
      <c r="F22" s="24">
        <f t="shared" si="2"/>
        <v>0</v>
      </c>
      <c r="G22" s="24">
        <f t="shared" si="2"/>
        <v>0</v>
      </c>
      <c r="H22" s="24">
        <f t="shared" si="2"/>
        <v>0</v>
      </c>
      <c r="I22" s="24">
        <f t="shared" si="2"/>
        <v>0</v>
      </c>
      <c r="J22" s="24">
        <f t="shared" si="2"/>
        <v>0</v>
      </c>
      <c r="K22" s="24">
        <f t="shared" si="2"/>
        <v>0</v>
      </c>
      <c r="L22" s="24">
        <f t="shared" si="2"/>
        <v>0</v>
      </c>
      <c r="M22" s="24">
        <f t="shared" si="2"/>
        <v>0</v>
      </c>
      <c r="N22" s="25">
        <f t="shared" si="2"/>
        <v>0</v>
      </c>
      <c r="O22" s="26">
        <f t="shared" si="0"/>
        <v>0</v>
      </c>
    </row>
    <row r="23" spans="1:15" ht="18.75" customHeight="1" x14ac:dyDescent="0.15">
      <c r="A23" s="14"/>
      <c r="B23" s="301">
        <v>3</v>
      </c>
      <c r="C23" s="304" t="s">
        <v>15</v>
      </c>
      <c r="D23" s="305"/>
      <c r="E23" s="31"/>
      <c r="F23" s="32"/>
      <c r="G23" s="32"/>
      <c r="H23" s="32"/>
      <c r="I23" s="32"/>
      <c r="J23" s="32"/>
      <c r="K23" s="32"/>
      <c r="L23" s="32"/>
      <c r="M23" s="32"/>
      <c r="N23" s="33"/>
      <c r="O23" s="34">
        <f t="shared" si="0"/>
        <v>0</v>
      </c>
    </row>
    <row r="24" spans="1:15" ht="18.75" customHeight="1" thickBot="1" x14ac:dyDescent="0.2">
      <c r="A24" s="14"/>
      <c r="B24" s="302" t="s">
        <v>19</v>
      </c>
      <c r="C24" s="306" t="s">
        <v>16</v>
      </c>
      <c r="D24" s="307"/>
      <c r="E24" s="19"/>
      <c r="F24" s="20"/>
      <c r="G24" s="20"/>
      <c r="H24" s="20"/>
      <c r="I24" s="20"/>
      <c r="J24" s="20"/>
      <c r="K24" s="20"/>
      <c r="L24" s="20"/>
      <c r="M24" s="20"/>
      <c r="N24" s="21"/>
      <c r="O24" s="22">
        <f t="shared" si="0"/>
        <v>0</v>
      </c>
    </row>
    <row r="25" spans="1:15" ht="18.75" customHeight="1" thickBot="1" x14ac:dyDescent="0.2">
      <c r="A25" s="14"/>
      <c r="B25" s="303" t="s">
        <v>19</v>
      </c>
      <c r="C25" s="308" t="s">
        <v>17</v>
      </c>
      <c r="D25" s="309"/>
      <c r="E25" s="23">
        <f t="shared" ref="E25:N25" si="3">SUM(E23:E24)</f>
        <v>0</v>
      </c>
      <c r="F25" s="24">
        <f t="shared" si="3"/>
        <v>0</v>
      </c>
      <c r="G25" s="24">
        <f t="shared" si="3"/>
        <v>0</v>
      </c>
      <c r="H25" s="24">
        <f t="shared" si="3"/>
        <v>0</v>
      </c>
      <c r="I25" s="24">
        <f t="shared" si="3"/>
        <v>0</v>
      </c>
      <c r="J25" s="24">
        <f t="shared" si="3"/>
        <v>0</v>
      </c>
      <c r="K25" s="24">
        <f t="shared" si="3"/>
        <v>0</v>
      </c>
      <c r="L25" s="24">
        <f t="shared" si="3"/>
        <v>0</v>
      </c>
      <c r="M25" s="24">
        <f t="shared" si="3"/>
        <v>0</v>
      </c>
      <c r="N25" s="25">
        <f t="shared" si="3"/>
        <v>0</v>
      </c>
      <c r="O25" s="26">
        <f t="shared" si="0"/>
        <v>0</v>
      </c>
    </row>
    <row r="26" spans="1:15" ht="18.75" customHeight="1" x14ac:dyDescent="0.15">
      <c r="A26" s="14"/>
      <c r="B26" s="301">
        <v>4</v>
      </c>
      <c r="C26" s="304" t="s">
        <v>15</v>
      </c>
      <c r="D26" s="305"/>
      <c r="E26" s="35"/>
      <c r="F26" s="36"/>
      <c r="G26" s="36"/>
      <c r="H26" s="36"/>
      <c r="I26" s="36"/>
      <c r="J26" s="36"/>
      <c r="K26" s="36"/>
      <c r="L26" s="36"/>
      <c r="M26" s="36"/>
      <c r="N26" s="37"/>
      <c r="O26" s="38">
        <f t="shared" si="0"/>
        <v>0</v>
      </c>
    </row>
    <row r="27" spans="1:15" ht="18" customHeight="1" thickBot="1" x14ac:dyDescent="0.2">
      <c r="A27" s="14"/>
      <c r="B27" s="302" t="s">
        <v>20</v>
      </c>
      <c r="C27" s="306" t="s">
        <v>16</v>
      </c>
      <c r="D27" s="307"/>
      <c r="E27" s="39"/>
      <c r="F27" s="40"/>
      <c r="G27" s="40"/>
      <c r="H27" s="40"/>
      <c r="I27" s="40"/>
      <c r="J27" s="40"/>
      <c r="K27" s="40"/>
      <c r="L27" s="40"/>
      <c r="M27" s="40"/>
      <c r="N27" s="41"/>
      <c r="O27" s="22">
        <f t="shared" si="0"/>
        <v>0</v>
      </c>
    </row>
    <row r="28" spans="1:15" ht="18.75" customHeight="1" thickBot="1" x14ac:dyDescent="0.2">
      <c r="A28" s="14"/>
      <c r="B28" s="303" t="s">
        <v>20</v>
      </c>
      <c r="C28" s="308" t="s">
        <v>17</v>
      </c>
      <c r="D28" s="309"/>
      <c r="E28" s="23">
        <f t="shared" ref="E28:N28" si="4">SUM(E26:E27)</f>
        <v>0</v>
      </c>
      <c r="F28" s="24">
        <f t="shared" si="4"/>
        <v>0</v>
      </c>
      <c r="G28" s="24">
        <f t="shared" si="4"/>
        <v>0</v>
      </c>
      <c r="H28" s="24">
        <f t="shared" si="4"/>
        <v>0</v>
      </c>
      <c r="I28" s="24">
        <f t="shared" si="4"/>
        <v>0</v>
      </c>
      <c r="J28" s="24">
        <f t="shared" si="4"/>
        <v>0</v>
      </c>
      <c r="K28" s="24">
        <f t="shared" si="4"/>
        <v>0</v>
      </c>
      <c r="L28" s="24">
        <f t="shared" si="4"/>
        <v>0</v>
      </c>
      <c r="M28" s="24">
        <f t="shared" si="4"/>
        <v>0</v>
      </c>
      <c r="N28" s="25">
        <f t="shared" si="4"/>
        <v>0</v>
      </c>
      <c r="O28" s="26">
        <f t="shared" si="0"/>
        <v>0</v>
      </c>
    </row>
    <row r="29" spans="1:15" ht="6.75" customHeight="1" x14ac:dyDescent="0.15">
      <c r="D29" s="42"/>
      <c r="E29" s="42"/>
      <c r="F29" s="42"/>
      <c r="G29" s="42"/>
      <c r="H29" s="42"/>
      <c r="I29" s="42"/>
    </row>
    <row r="30" spans="1:15" ht="48" customHeight="1" x14ac:dyDescent="0.15">
      <c r="B30" s="339" t="s">
        <v>254</v>
      </c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</row>
    <row r="31" spans="1:15" ht="17.25" customHeight="1" x14ac:dyDescent="0.15">
      <c r="A31" s="227" t="s">
        <v>364</v>
      </c>
    </row>
    <row r="32" spans="1:15" ht="17.25" customHeight="1" thickBot="1" x14ac:dyDescent="0.2"/>
    <row r="33" spans="2:18" ht="22.5" customHeight="1" thickBot="1" x14ac:dyDescent="0.2">
      <c r="F33" s="341" t="s">
        <v>56</v>
      </c>
      <c r="G33" s="342"/>
      <c r="H33" s="342"/>
      <c r="I33" s="342"/>
      <c r="J33" s="342"/>
      <c r="K33" s="343"/>
      <c r="L33" s="344"/>
      <c r="M33" s="345"/>
      <c r="N33" s="342" t="s">
        <v>57</v>
      </c>
      <c r="O33" s="343"/>
    </row>
    <row r="34" spans="2:18" ht="17.25" customHeight="1" x14ac:dyDescent="0.15"/>
    <row r="35" spans="2:18" ht="17.25" customHeight="1" thickBot="1" x14ac:dyDescent="0.2">
      <c r="B35" t="s">
        <v>64</v>
      </c>
    </row>
    <row r="36" spans="2:18" ht="21.75" customHeight="1" thickBot="1" x14ac:dyDescent="0.2">
      <c r="B36" s="330"/>
      <c r="C36" s="331"/>
      <c r="D36" s="332"/>
      <c r="E36" s="12" t="s">
        <v>7</v>
      </c>
      <c r="F36" s="10" t="s">
        <v>8</v>
      </c>
      <c r="G36" s="10" t="s">
        <v>9</v>
      </c>
      <c r="H36" s="288" t="s">
        <v>260</v>
      </c>
      <c r="I36" s="162" t="s">
        <v>10</v>
      </c>
      <c r="J36" s="162" t="s">
        <v>11</v>
      </c>
      <c r="K36" s="161" t="s">
        <v>12</v>
      </c>
      <c r="L36" s="163" t="s">
        <v>66</v>
      </c>
      <c r="M36" s="10" t="s">
        <v>13</v>
      </c>
      <c r="N36" s="172" t="s">
        <v>259</v>
      </c>
      <c r="O36" s="175" t="s">
        <v>63</v>
      </c>
    </row>
    <row r="37" spans="2:18" ht="17.25" customHeight="1" x14ac:dyDescent="0.15">
      <c r="B37" s="333" t="s">
        <v>15</v>
      </c>
      <c r="C37" s="334"/>
      <c r="D37" s="335"/>
      <c r="E37" s="171"/>
      <c r="F37" s="167"/>
      <c r="G37" s="167"/>
      <c r="H37" s="167"/>
      <c r="I37" s="166"/>
      <c r="J37" s="166"/>
      <c r="K37" s="265">
        <f>N63+M74</f>
        <v>0</v>
      </c>
      <c r="L37" s="166"/>
      <c r="M37" s="167"/>
      <c r="N37" s="173"/>
      <c r="O37" s="176">
        <f>SUM(E37:N37)</f>
        <v>0</v>
      </c>
    </row>
    <row r="38" spans="2:18" ht="17.25" customHeight="1" thickBot="1" x14ac:dyDescent="0.2">
      <c r="B38" s="336" t="s">
        <v>16</v>
      </c>
      <c r="C38" s="337"/>
      <c r="D38" s="338"/>
      <c r="E38" s="170"/>
      <c r="F38" s="168"/>
      <c r="G38" s="168"/>
      <c r="H38" s="168"/>
      <c r="I38" s="169"/>
      <c r="J38" s="169"/>
      <c r="K38" s="266">
        <f>O63+N74</f>
        <v>0</v>
      </c>
      <c r="L38" s="169"/>
      <c r="M38" s="168"/>
      <c r="N38" s="174"/>
      <c r="O38" s="177">
        <f>SUM(E38:N38)</f>
        <v>0</v>
      </c>
    </row>
    <row r="39" spans="2:18" ht="17.25" customHeight="1" thickBot="1" x14ac:dyDescent="0.2">
      <c r="B39" s="327" t="s">
        <v>17</v>
      </c>
      <c r="C39" s="328"/>
      <c r="D39" s="329"/>
      <c r="E39" s="160">
        <f t="shared" ref="E39:O39" si="5">SUM(E37:E38)</f>
        <v>0</v>
      </c>
      <c r="F39" s="160">
        <f t="shared" si="5"/>
        <v>0</v>
      </c>
      <c r="G39" s="160">
        <f t="shared" si="5"/>
        <v>0</v>
      </c>
      <c r="H39" s="160">
        <f t="shared" si="5"/>
        <v>0</v>
      </c>
      <c r="I39" s="164">
        <f t="shared" si="5"/>
        <v>0</v>
      </c>
      <c r="J39" s="164">
        <f t="shared" si="5"/>
        <v>0</v>
      </c>
      <c r="K39" s="297">
        <f t="shared" si="5"/>
        <v>0</v>
      </c>
      <c r="L39" s="164">
        <f t="shared" si="5"/>
        <v>0</v>
      </c>
      <c r="M39" s="165">
        <f t="shared" si="5"/>
        <v>0</v>
      </c>
      <c r="N39" s="165">
        <f t="shared" si="5"/>
        <v>0</v>
      </c>
      <c r="O39" s="178">
        <f t="shared" si="5"/>
        <v>0</v>
      </c>
    </row>
    <row r="40" spans="2:18" ht="17.25" customHeight="1" x14ac:dyDescent="0.15">
      <c r="B40" s="269" t="s">
        <v>255</v>
      </c>
      <c r="C40" s="5"/>
      <c r="D40" s="5"/>
      <c r="E40" s="268"/>
      <c r="F40" s="268"/>
      <c r="G40" s="268"/>
      <c r="H40" s="268"/>
      <c r="I40" s="105"/>
      <c r="J40" s="105"/>
      <c r="K40" s="105"/>
      <c r="L40" s="105"/>
      <c r="M40" s="268"/>
      <c r="N40" s="268"/>
      <c r="O40" s="105"/>
    </row>
    <row r="41" spans="2:18" ht="17.25" customHeight="1" x14ac:dyDescent="0.15"/>
    <row r="42" spans="2:18" ht="13.5" customHeight="1" x14ac:dyDescent="0.15">
      <c r="B42" s="43" t="s">
        <v>65</v>
      </c>
      <c r="K42" s="180" t="str">
        <f>IF($K$37=SUM($N$63,$M$74),"","男子データ入力ミス、確認してください。")</f>
        <v/>
      </c>
    </row>
    <row r="43" spans="2:18" ht="13.5" customHeight="1" x14ac:dyDescent="0.15">
      <c r="B43" s="43"/>
      <c r="K43" s="180" t="str">
        <f>IF($K$38=SUM($O$63,$N$74),"","女子データ入力ミス、確認してください。")</f>
        <v/>
      </c>
    </row>
    <row r="44" spans="2:18" ht="6" customHeight="1" thickBot="1" x14ac:dyDescent="0.2"/>
    <row r="45" spans="2:18" ht="18" customHeight="1" x14ac:dyDescent="0.15">
      <c r="B45" s="358" t="s">
        <v>27</v>
      </c>
      <c r="C45" s="359"/>
      <c r="D45" s="359"/>
      <c r="E45" s="359"/>
      <c r="F45" s="359"/>
      <c r="G45" s="359"/>
      <c r="H45" s="275"/>
      <c r="I45" s="362" t="s">
        <v>28</v>
      </c>
      <c r="J45" s="346" t="s">
        <v>22</v>
      </c>
      <c r="K45" s="354"/>
      <c r="L45" s="346" t="s">
        <v>23</v>
      </c>
      <c r="M45" s="347"/>
      <c r="N45" s="348" t="s">
        <v>24</v>
      </c>
      <c r="O45" s="349"/>
      <c r="P45" s="347"/>
      <c r="R45" s="44"/>
    </row>
    <row r="46" spans="2:18" ht="18" customHeight="1" thickBot="1" x14ac:dyDescent="0.2">
      <c r="B46" s="360"/>
      <c r="C46" s="361"/>
      <c r="D46" s="361"/>
      <c r="E46" s="361"/>
      <c r="F46" s="361"/>
      <c r="G46" s="361"/>
      <c r="H46" s="276"/>
      <c r="I46" s="363"/>
      <c r="J46" s="45" t="s">
        <v>25</v>
      </c>
      <c r="K46" s="45" t="s">
        <v>26</v>
      </c>
      <c r="L46" s="45" t="s">
        <v>25</v>
      </c>
      <c r="M46" s="45" t="s">
        <v>26</v>
      </c>
      <c r="N46" s="52" t="s">
        <v>25</v>
      </c>
      <c r="O46" s="45" t="s">
        <v>26</v>
      </c>
      <c r="P46" s="53" t="s">
        <v>17</v>
      </c>
      <c r="R46" s="44"/>
    </row>
    <row r="47" spans="2:18" ht="18" customHeight="1" x14ac:dyDescent="0.15">
      <c r="B47" s="366" t="s">
        <v>95</v>
      </c>
      <c r="C47" s="367"/>
      <c r="D47" s="367"/>
      <c r="E47" s="367"/>
      <c r="F47" s="367"/>
      <c r="G47" s="367"/>
      <c r="H47" s="290"/>
      <c r="I47" s="296" t="s">
        <v>107</v>
      </c>
      <c r="J47" s="63"/>
      <c r="K47" s="63"/>
      <c r="L47" s="63"/>
      <c r="M47" s="63"/>
      <c r="N47" s="75">
        <f t="shared" ref="N47:O54" si="6">SUM(J47,L47)</f>
        <v>0</v>
      </c>
      <c r="O47" s="76">
        <f t="shared" si="6"/>
        <v>0</v>
      </c>
      <c r="P47" s="77">
        <f t="shared" ref="P47:P54" si="7">SUM(N47,O47)</f>
        <v>0</v>
      </c>
      <c r="R47" s="44"/>
    </row>
    <row r="48" spans="2:18" ht="18" customHeight="1" x14ac:dyDescent="0.15">
      <c r="B48" s="352" t="s">
        <v>106</v>
      </c>
      <c r="C48" s="353"/>
      <c r="D48" s="353"/>
      <c r="E48" s="353"/>
      <c r="F48" s="353"/>
      <c r="G48" s="353"/>
      <c r="H48" s="280"/>
      <c r="I48" s="91" t="s">
        <v>108</v>
      </c>
      <c r="J48" s="67"/>
      <c r="K48" s="67"/>
      <c r="L48" s="67"/>
      <c r="M48" s="67"/>
      <c r="N48" s="64">
        <f t="shared" si="6"/>
        <v>0</v>
      </c>
      <c r="O48" s="65">
        <f t="shared" si="6"/>
        <v>0</v>
      </c>
      <c r="P48" s="66">
        <f t="shared" si="7"/>
        <v>0</v>
      </c>
      <c r="R48" s="44"/>
    </row>
    <row r="49" spans="2:18" ht="18" customHeight="1" x14ac:dyDescent="0.15">
      <c r="B49" s="352" t="s">
        <v>104</v>
      </c>
      <c r="C49" s="353"/>
      <c r="D49" s="353"/>
      <c r="E49" s="353"/>
      <c r="F49" s="353"/>
      <c r="G49" s="353"/>
      <c r="H49" s="280"/>
      <c r="I49" s="91" t="s">
        <v>109</v>
      </c>
      <c r="J49" s="67"/>
      <c r="K49" s="67"/>
      <c r="L49" s="67"/>
      <c r="M49" s="67"/>
      <c r="N49" s="64">
        <f t="shared" si="6"/>
        <v>0</v>
      </c>
      <c r="O49" s="65">
        <f t="shared" si="6"/>
        <v>0</v>
      </c>
      <c r="P49" s="66">
        <f t="shared" si="7"/>
        <v>0</v>
      </c>
      <c r="R49" s="44"/>
    </row>
    <row r="50" spans="2:18" ht="18" customHeight="1" x14ac:dyDescent="0.15">
      <c r="B50" s="352" t="s">
        <v>103</v>
      </c>
      <c r="C50" s="353"/>
      <c r="D50" s="353"/>
      <c r="E50" s="353"/>
      <c r="F50" s="353"/>
      <c r="G50" s="353"/>
      <c r="H50" s="280"/>
      <c r="I50" s="91" t="s">
        <v>110</v>
      </c>
      <c r="J50" s="67"/>
      <c r="K50" s="67"/>
      <c r="L50" s="67"/>
      <c r="M50" s="67"/>
      <c r="N50" s="64">
        <f t="shared" si="6"/>
        <v>0</v>
      </c>
      <c r="O50" s="65">
        <f t="shared" si="6"/>
        <v>0</v>
      </c>
      <c r="P50" s="66">
        <f t="shared" si="7"/>
        <v>0</v>
      </c>
      <c r="R50" s="44"/>
    </row>
    <row r="51" spans="2:18" ht="18" customHeight="1" x14ac:dyDescent="0.15">
      <c r="B51" s="352" t="s">
        <v>102</v>
      </c>
      <c r="C51" s="353"/>
      <c r="D51" s="353"/>
      <c r="E51" s="353"/>
      <c r="F51" s="353"/>
      <c r="G51" s="353"/>
      <c r="H51" s="280"/>
      <c r="I51" s="93" t="s">
        <v>111</v>
      </c>
      <c r="J51" s="67"/>
      <c r="K51" s="67"/>
      <c r="L51" s="67"/>
      <c r="M51" s="67"/>
      <c r="N51" s="64">
        <f t="shared" si="6"/>
        <v>0</v>
      </c>
      <c r="O51" s="65">
        <f t="shared" si="6"/>
        <v>0</v>
      </c>
      <c r="P51" s="66">
        <f t="shared" si="7"/>
        <v>0</v>
      </c>
      <c r="R51" s="44"/>
    </row>
    <row r="52" spans="2:18" ht="18" customHeight="1" x14ac:dyDescent="0.15">
      <c r="B52" s="352" t="s">
        <v>101</v>
      </c>
      <c r="C52" s="353"/>
      <c r="D52" s="353"/>
      <c r="E52" s="353"/>
      <c r="F52" s="353"/>
      <c r="G52" s="353"/>
      <c r="H52" s="280"/>
      <c r="I52" s="91" t="s">
        <v>29</v>
      </c>
      <c r="J52" s="67"/>
      <c r="K52" s="67"/>
      <c r="L52" s="67"/>
      <c r="M52" s="67"/>
      <c r="N52" s="64">
        <f t="shared" si="6"/>
        <v>0</v>
      </c>
      <c r="O52" s="65">
        <f t="shared" si="6"/>
        <v>0</v>
      </c>
      <c r="P52" s="66">
        <f t="shared" si="7"/>
        <v>0</v>
      </c>
      <c r="R52" s="44"/>
    </row>
    <row r="53" spans="2:18" ht="18" customHeight="1" x14ac:dyDescent="0.15">
      <c r="B53" s="352" t="s">
        <v>105</v>
      </c>
      <c r="C53" s="353"/>
      <c r="D53" s="353"/>
      <c r="E53" s="353"/>
      <c r="F53" s="353"/>
      <c r="G53" s="353"/>
      <c r="H53" s="280"/>
      <c r="I53" s="91" t="s">
        <v>112</v>
      </c>
      <c r="J53" s="67"/>
      <c r="K53" s="67"/>
      <c r="L53" s="67"/>
      <c r="M53" s="67"/>
      <c r="N53" s="64">
        <f t="shared" si="6"/>
        <v>0</v>
      </c>
      <c r="O53" s="65">
        <f t="shared" si="6"/>
        <v>0</v>
      </c>
      <c r="P53" s="66">
        <f t="shared" si="7"/>
        <v>0</v>
      </c>
      <c r="R53" s="44"/>
    </row>
    <row r="54" spans="2:18" ht="18" customHeight="1" x14ac:dyDescent="0.15">
      <c r="B54" s="380" t="s">
        <v>114</v>
      </c>
      <c r="C54" s="364" t="s">
        <v>116</v>
      </c>
      <c r="D54" s="365"/>
      <c r="E54" s="365"/>
      <c r="F54" s="365"/>
      <c r="G54" s="365"/>
      <c r="H54" s="291"/>
      <c r="I54" s="355" t="s">
        <v>276</v>
      </c>
      <c r="J54" s="67"/>
      <c r="K54" s="67"/>
      <c r="L54" s="67"/>
      <c r="M54" s="67"/>
      <c r="N54" s="64">
        <f t="shared" si="6"/>
        <v>0</v>
      </c>
      <c r="O54" s="65">
        <f t="shared" si="6"/>
        <v>0</v>
      </c>
      <c r="P54" s="66">
        <f t="shared" si="7"/>
        <v>0</v>
      </c>
      <c r="R54" s="44"/>
    </row>
    <row r="55" spans="2:18" ht="18" customHeight="1" x14ac:dyDescent="0.15">
      <c r="B55" s="381"/>
      <c r="C55" s="364" t="s">
        <v>115</v>
      </c>
      <c r="D55" s="365"/>
      <c r="E55" s="365"/>
      <c r="F55" s="365"/>
      <c r="G55" s="365"/>
      <c r="H55" s="282"/>
      <c r="I55" s="356"/>
      <c r="J55" s="67"/>
      <c r="K55" s="67"/>
      <c r="L55" s="67"/>
      <c r="M55" s="67"/>
      <c r="N55" s="64">
        <f t="shared" ref="N55:N62" si="8">SUM(J55,L55)</f>
        <v>0</v>
      </c>
      <c r="O55" s="65">
        <f t="shared" ref="O55:O62" si="9">SUM(K55,M55)</f>
        <v>0</v>
      </c>
      <c r="P55" s="66">
        <f t="shared" ref="P55:P62" si="10">SUM(N55,O55)</f>
        <v>0</v>
      </c>
      <c r="R55" s="44"/>
    </row>
    <row r="56" spans="2:18" ht="18" customHeight="1" x14ac:dyDescent="0.15">
      <c r="B56" s="381"/>
      <c r="C56" s="364" t="s">
        <v>117</v>
      </c>
      <c r="D56" s="365"/>
      <c r="E56" s="365"/>
      <c r="F56" s="365"/>
      <c r="G56" s="365"/>
      <c r="H56" s="282"/>
      <c r="I56" s="356"/>
      <c r="J56" s="67"/>
      <c r="K56" s="67"/>
      <c r="L56" s="67"/>
      <c r="M56" s="67"/>
      <c r="N56" s="64">
        <f t="shared" si="8"/>
        <v>0</v>
      </c>
      <c r="O56" s="65">
        <f t="shared" si="9"/>
        <v>0</v>
      </c>
      <c r="P56" s="66">
        <f t="shared" si="10"/>
        <v>0</v>
      </c>
      <c r="R56" s="44"/>
    </row>
    <row r="57" spans="2:18" ht="18" customHeight="1" x14ac:dyDescent="0.15">
      <c r="B57" s="381"/>
      <c r="C57" s="364" t="s">
        <v>118</v>
      </c>
      <c r="D57" s="365"/>
      <c r="E57" s="365"/>
      <c r="F57" s="365"/>
      <c r="G57" s="365"/>
      <c r="H57" s="282"/>
      <c r="I57" s="356"/>
      <c r="J57" s="67"/>
      <c r="K57" s="67"/>
      <c r="L57" s="67"/>
      <c r="M57" s="67"/>
      <c r="N57" s="64">
        <f t="shared" si="8"/>
        <v>0</v>
      </c>
      <c r="O57" s="65">
        <f t="shared" si="9"/>
        <v>0</v>
      </c>
      <c r="P57" s="66">
        <f t="shared" si="10"/>
        <v>0</v>
      </c>
      <c r="R57" s="44"/>
    </row>
    <row r="58" spans="2:18" ht="18" customHeight="1" x14ac:dyDescent="0.15">
      <c r="B58" s="381"/>
      <c r="C58" s="364" t="s">
        <v>100</v>
      </c>
      <c r="D58" s="365"/>
      <c r="E58" s="365"/>
      <c r="F58" s="365"/>
      <c r="G58" s="365"/>
      <c r="H58" s="282"/>
      <c r="I58" s="357"/>
      <c r="J58" s="67"/>
      <c r="K58" s="67"/>
      <c r="L58" s="67"/>
      <c r="M58" s="67"/>
      <c r="N58" s="64">
        <f t="shared" si="8"/>
        <v>0</v>
      </c>
      <c r="O58" s="65">
        <f t="shared" si="9"/>
        <v>0</v>
      </c>
      <c r="P58" s="66">
        <f t="shared" si="10"/>
        <v>0</v>
      </c>
      <c r="R58" s="44"/>
    </row>
    <row r="59" spans="2:18" ht="18" customHeight="1" x14ac:dyDescent="0.15">
      <c r="B59" s="378" t="s">
        <v>99</v>
      </c>
      <c r="C59" s="379"/>
      <c r="D59" s="379"/>
      <c r="E59" s="379"/>
      <c r="F59" s="379"/>
      <c r="G59" s="379"/>
      <c r="H59" s="281"/>
      <c r="I59" s="91" t="s">
        <v>277</v>
      </c>
      <c r="J59" s="67"/>
      <c r="K59" s="67"/>
      <c r="L59" s="67"/>
      <c r="M59" s="67"/>
      <c r="N59" s="64">
        <f t="shared" si="8"/>
        <v>0</v>
      </c>
      <c r="O59" s="65">
        <f t="shared" si="9"/>
        <v>0</v>
      </c>
      <c r="P59" s="66">
        <f t="shared" si="10"/>
        <v>0</v>
      </c>
      <c r="R59" s="44"/>
    </row>
    <row r="60" spans="2:18" ht="18" customHeight="1" x14ac:dyDescent="0.15">
      <c r="B60" s="352" t="s">
        <v>98</v>
      </c>
      <c r="C60" s="353"/>
      <c r="D60" s="353"/>
      <c r="E60" s="353"/>
      <c r="F60" s="353"/>
      <c r="G60" s="353"/>
      <c r="H60" s="280"/>
      <c r="I60" s="91" t="s">
        <v>113</v>
      </c>
      <c r="J60" s="67"/>
      <c r="K60" s="67"/>
      <c r="L60" s="67"/>
      <c r="M60" s="67"/>
      <c r="N60" s="64">
        <f t="shared" si="8"/>
        <v>0</v>
      </c>
      <c r="O60" s="65">
        <f t="shared" si="9"/>
        <v>0</v>
      </c>
      <c r="P60" s="66">
        <f t="shared" si="10"/>
        <v>0</v>
      </c>
      <c r="R60" s="44"/>
    </row>
    <row r="61" spans="2:18" ht="18" customHeight="1" x14ac:dyDescent="0.15">
      <c r="B61" s="368" t="s">
        <v>97</v>
      </c>
      <c r="C61" s="369"/>
      <c r="D61" s="369"/>
      <c r="E61" s="369"/>
      <c r="F61" s="369"/>
      <c r="G61" s="369"/>
      <c r="H61" s="286"/>
      <c r="I61" s="91" t="s">
        <v>278</v>
      </c>
      <c r="J61" s="67"/>
      <c r="K61" s="67"/>
      <c r="L61" s="67"/>
      <c r="M61" s="67"/>
      <c r="N61" s="64">
        <f t="shared" si="8"/>
        <v>0</v>
      </c>
      <c r="O61" s="65">
        <f t="shared" si="9"/>
        <v>0</v>
      </c>
      <c r="P61" s="66">
        <f t="shared" si="10"/>
        <v>0</v>
      </c>
      <c r="R61" s="44"/>
    </row>
    <row r="62" spans="2:18" ht="18" customHeight="1" thickBot="1" x14ac:dyDescent="0.2">
      <c r="B62" s="382" t="s">
        <v>96</v>
      </c>
      <c r="C62" s="383"/>
      <c r="D62" s="383"/>
      <c r="E62" s="383"/>
      <c r="F62" s="383"/>
      <c r="G62" s="383"/>
      <c r="H62" s="273"/>
      <c r="I62" s="92" t="s">
        <v>30</v>
      </c>
      <c r="J62" s="68"/>
      <c r="K62" s="68"/>
      <c r="L62" s="68"/>
      <c r="M62" s="68"/>
      <c r="N62" s="98">
        <f t="shared" si="8"/>
        <v>0</v>
      </c>
      <c r="O62" s="99">
        <f t="shared" si="9"/>
        <v>0</v>
      </c>
      <c r="P62" s="100">
        <f t="shared" si="10"/>
        <v>0</v>
      </c>
      <c r="R62" s="44"/>
    </row>
    <row r="63" spans="2:18" ht="16.5" customHeight="1" thickBot="1" x14ac:dyDescent="0.2">
      <c r="B63" s="384" t="s">
        <v>24</v>
      </c>
      <c r="C63" s="385"/>
      <c r="D63" s="385"/>
      <c r="E63" s="385"/>
      <c r="F63" s="385"/>
      <c r="G63" s="385"/>
      <c r="H63" s="278"/>
      <c r="I63" s="289" t="s">
        <v>356</v>
      </c>
      <c r="J63" s="135">
        <f>SUM(J47:J62)</f>
        <v>0</v>
      </c>
      <c r="K63" s="135">
        <f>SUM(K47:K62)</f>
        <v>0</v>
      </c>
      <c r="L63" s="135">
        <f>SUM(L47:L62)</f>
        <v>0</v>
      </c>
      <c r="M63" s="135">
        <f>SUM(M47:M62)</f>
        <v>0</v>
      </c>
      <c r="N63" s="98">
        <f>SUM(J63,L63)</f>
        <v>0</v>
      </c>
      <c r="O63" s="99">
        <f>SUM(K63,M63)</f>
        <v>0</v>
      </c>
      <c r="P63" s="100">
        <f>SUM(N63,O63)</f>
        <v>0</v>
      </c>
    </row>
    <row r="64" spans="2:18" ht="16.5" customHeight="1" x14ac:dyDescent="0.15">
      <c r="B64" s="61"/>
      <c r="C64" s="61"/>
      <c r="D64" s="61"/>
      <c r="E64" s="61"/>
      <c r="F64" s="61"/>
      <c r="G64" s="61"/>
      <c r="H64" s="61"/>
      <c r="I64" s="61"/>
      <c r="J64" s="224"/>
      <c r="K64" s="224"/>
      <c r="L64" s="224"/>
      <c r="M64" s="224"/>
      <c r="N64" s="62"/>
      <c r="O64" s="62"/>
      <c r="P64" s="62"/>
    </row>
    <row r="65" spans="2:18" ht="16.5" customHeight="1" thickBot="1" x14ac:dyDescent="0.2">
      <c r="B65" s="205" t="s">
        <v>240</v>
      </c>
      <c r="C65" s="61"/>
      <c r="D65" s="61"/>
      <c r="E65" s="205"/>
      <c r="F65" s="61"/>
      <c r="G65" s="61"/>
      <c r="H65" s="61"/>
      <c r="I65" s="61"/>
      <c r="J65" s="267" t="s">
        <v>15</v>
      </c>
      <c r="K65" s="267" t="s">
        <v>16</v>
      </c>
      <c r="L65" s="224"/>
      <c r="M65" s="224"/>
      <c r="N65" s="62"/>
      <c r="O65" s="62"/>
      <c r="P65" s="62"/>
    </row>
    <row r="66" spans="2:18" ht="16.5" customHeight="1" thickBot="1" x14ac:dyDescent="0.2">
      <c r="B66" s="350" t="s">
        <v>85</v>
      </c>
      <c r="C66" s="351"/>
      <c r="D66" s="351"/>
      <c r="E66" s="351"/>
      <c r="F66" s="351"/>
      <c r="G66" s="351"/>
      <c r="H66" s="351"/>
      <c r="I66" s="351"/>
      <c r="J66" s="271"/>
      <c r="K66" s="272"/>
      <c r="L66" s="224"/>
      <c r="M66" s="224"/>
      <c r="N66" s="62"/>
      <c r="O66" s="62"/>
      <c r="P66" s="62"/>
    </row>
    <row r="68" spans="2:18" x14ac:dyDescent="0.15">
      <c r="B68" s="43" t="s">
        <v>80</v>
      </c>
    </row>
    <row r="69" spans="2:18" ht="6" customHeight="1" thickBot="1" x14ac:dyDescent="0.2"/>
    <row r="70" spans="2:18" ht="18" customHeight="1" x14ac:dyDescent="0.15">
      <c r="B70" s="358" t="s">
        <v>21</v>
      </c>
      <c r="C70" s="359"/>
      <c r="D70" s="359"/>
      <c r="E70" s="359"/>
      <c r="F70" s="359"/>
      <c r="G70" s="359"/>
      <c r="H70" s="275"/>
      <c r="I70" s="349" t="s">
        <v>22</v>
      </c>
      <c r="J70" s="354"/>
      <c r="K70" s="346" t="s">
        <v>23</v>
      </c>
      <c r="L70" s="347"/>
      <c r="M70" s="348" t="s">
        <v>24</v>
      </c>
      <c r="N70" s="349"/>
      <c r="O70" s="347"/>
      <c r="R70" s="70"/>
    </row>
    <row r="71" spans="2:18" ht="18" customHeight="1" thickBot="1" x14ac:dyDescent="0.2">
      <c r="B71" s="360"/>
      <c r="C71" s="361"/>
      <c r="D71" s="361"/>
      <c r="E71" s="361"/>
      <c r="F71" s="361"/>
      <c r="G71" s="361"/>
      <c r="H71" s="285"/>
      <c r="I71" s="94" t="s">
        <v>25</v>
      </c>
      <c r="J71" s="71" t="s">
        <v>26</v>
      </c>
      <c r="K71" s="71" t="s">
        <v>25</v>
      </c>
      <c r="L71" s="71" t="s">
        <v>26</v>
      </c>
      <c r="M71" s="72" t="s">
        <v>25</v>
      </c>
      <c r="N71" s="71" t="s">
        <v>26</v>
      </c>
      <c r="O71" s="73" t="s">
        <v>17</v>
      </c>
      <c r="R71" s="70"/>
    </row>
    <row r="72" spans="2:18" ht="18" customHeight="1" x14ac:dyDescent="0.15">
      <c r="B72" s="386" t="s">
        <v>62</v>
      </c>
      <c r="C72" s="387"/>
      <c r="D72" s="387"/>
      <c r="E72" s="387"/>
      <c r="F72" s="387"/>
      <c r="G72" s="387"/>
      <c r="H72" s="279"/>
      <c r="I72" s="95"/>
      <c r="J72" s="74"/>
      <c r="K72" s="74"/>
      <c r="L72" s="74"/>
      <c r="M72" s="75">
        <f t="shared" ref="M72:N74" si="11">SUM(I72,K72)</f>
        <v>0</v>
      </c>
      <c r="N72" s="76">
        <f t="shared" si="11"/>
        <v>0</v>
      </c>
      <c r="O72" s="77">
        <f>SUM(M72,N72)</f>
        <v>0</v>
      </c>
      <c r="R72" s="44"/>
    </row>
    <row r="73" spans="2:18" ht="18" customHeight="1" thickBot="1" x14ac:dyDescent="0.2">
      <c r="B73" s="382" t="s">
        <v>60</v>
      </c>
      <c r="C73" s="383"/>
      <c r="D73" s="383"/>
      <c r="E73" s="383"/>
      <c r="F73" s="383"/>
      <c r="G73" s="383"/>
      <c r="H73" s="273"/>
      <c r="I73" s="141"/>
      <c r="J73" s="142"/>
      <c r="K73" s="142"/>
      <c r="L73" s="142"/>
      <c r="M73" s="98">
        <f t="shared" si="11"/>
        <v>0</v>
      </c>
      <c r="N73" s="99">
        <f t="shared" si="11"/>
        <v>0</v>
      </c>
      <c r="O73" s="100">
        <f>SUM(M73,N73)</f>
        <v>0</v>
      </c>
    </row>
    <row r="74" spans="2:18" ht="18" customHeight="1" thickBot="1" x14ac:dyDescent="0.2">
      <c r="B74" s="384" t="s">
        <v>24</v>
      </c>
      <c r="C74" s="385"/>
      <c r="D74" s="385"/>
      <c r="E74" s="385"/>
      <c r="F74" s="385"/>
      <c r="G74" s="385"/>
      <c r="H74" s="292"/>
      <c r="I74" s="143">
        <f>SUM(I72:I73)</f>
        <v>0</v>
      </c>
      <c r="J74" s="143">
        <f>SUM(J72:J73)</f>
        <v>0</v>
      </c>
      <c r="K74" s="143">
        <f>SUM(K72:K73)</f>
        <v>0</v>
      </c>
      <c r="L74" s="143">
        <f>SUM(L72:L73)</f>
        <v>0</v>
      </c>
      <c r="M74" s="98">
        <f t="shared" si="11"/>
        <v>0</v>
      </c>
      <c r="N74" s="99">
        <f t="shared" si="11"/>
        <v>0</v>
      </c>
      <c r="O74" s="100">
        <f>SUM(M74,N74)</f>
        <v>0</v>
      </c>
    </row>
    <row r="76" spans="2:18" x14ac:dyDescent="0.15">
      <c r="B76" t="s">
        <v>359</v>
      </c>
    </row>
    <row r="77" spans="2:18" ht="6" customHeight="1" thickBot="1" x14ac:dyDescent="0.2">
      <c r="B77" s="46"/>
      <c r="C77" s="44"/>
      <c r="D77" s="44"/>
      <c r="E77" s="47"/>
      <c r="F77" s="47"/>
      <c r="I77" s="47"/>
      <c r="J77" s="47"/>
      <c r="K77" s="44"/>
      <c r="L77" s="44"/>
      <c r="M77" s="48"/>
      <c r="N77" s="49"/>
      <c r="O77" s="50"/>
      <c r="Q77" s="50"/>
      <c r="R77" s="44"/>
    </row>
    <row r="78" spans="2:18" ht="18" customHeight="1" x14ac:dyDescent="0.15">
      <c r="B78" s="358" t="s">
        <v>21</v>
      </c>
      <c r="C78" s="359"/>
      <c r="D78" s="359"/>
      <c r="E78" s="359"/>
      <c r="F78" s="359"/>
      <c r="G78" s="359"/>
      <c r="H78" s="275"/>
      <c r="I78" s="349" t="s">
        <v>24</v>
      </c>
      <c r="J78" s="349"/>
      <c r="K78" s="347"/>
      <c r="L78" s="205"/>
      <c r="M78" s="105"/>
      <c r="N78" s="105"/>
      <c r="R78" s="51"/>
    </row>
    <row r="79" spans="2:18" ht="18" customHeight="1" thickBot="1" x14ac:dyDescent="0.2">
      <c r="B79" s="360"/>
      <c r="C79" s="361"/>
      <c r="D79" s="361"/>
      <c r="E79" s="361"/>
      <c r="F79" s="361"/>
      <c r="G79" s="361"/>
      <c r="H79" s="276"/>
      <c r="I79" s="96" t="s">
        <v>25</v>
      </c>
      <c r="J79" s="45" t="s">
        <v>26</v>
      </c>
      <c r="K79" s="53" t="s">
        <v>17</v>
      </c>
      <c r="L79" s="51"/>
      <c r="M79" s="105"/>
      <c r="N79" s="105"/>
      <c r="R79" s="51"/>
    </row>
    <row r="80" spans="2:18" ht="18" customHeight="1" x14ac:dyDescent="0.15">
      <c r="B80" s="366" t="s">
        <v>83</v>
      </c>
      <c r="C80" s="367"/>
      <c r="D80" s="367"/>
      <c r="E80" s="367"/>
      <c r="F80" s="367"/>
      <c r="G80" s="367"/>
      <c r="H80" s="277"/>
      <c r="I80" s="97">
        <f>O37</f>
        <v>0</v>
      </c>
      <c r="J80" s="55">
        <f>O38</f>
        <v>0</v>
      </c>
      <c r="K80" s="57">
        <f>I80+J80</f>
        <v>0</v>
      </c>
      <c r="L80" s="62"/>
      <c r="M80" s="62"/>
      <c r="N80" s="62"/>
      <c r="R80" s="44"/>
    </row>
    <row r="81" spans="2:18" ht="18" customHeight="1" thickBot="1" x14ac:dyDescent="0.2">
      <c r="B81" s="54"/>
      <c r="C81" s="103"/>
      <c r="D81" s="104"/>
      <c r="E81" s="370" t="s">
        <v>360</v>
      </c>
      <c r="F81" s="371"/>
      <c r="G81" s="371"/>
      <c r="H81" s="274"/>
      <c r="I81" s="101"/>
      <c r="J81" s="102"/>
      <c r="K81" s="58" t="str">
        <f>IF((I81="")*AND(J81=""),"",I81+J81)</f>
        <v/>
      </c>
      <c r="L81" s="187"/>
      <c r="M81" s="187"/>
      <c r="N81" s="187"/>
      <c r="R81" s="44"/>
    </row>
    <row r="82" spans="2:18" s="105" customFormat="1" ht="8.25" customHeight="1" thickBot="1" x14ac:dyDescent="0.2">
      <c r="B82" s="186"/>
      <c r="C82" s="186"/>
      <c r="D82" s="186"/>
      <c r="E82" s="61"/>
      <c r="F82" s="61"/>
      <c r="G82" s="61"/>
      <c r="H82" s="61"/>
      <c r="I82" s="187"/>
      <c r="J82" s="187"/>
      <c r="K82" s="187"/>
      <c r="L82" s="187"/>
      <c r="M82" s="187"/>
      <c r="N82" s="187"/>
      <c r="O82" s="187"/>
      <c r="R82" s="70"/>
    </row>
    <row r="83" spans="2:18" ht="18" customHeight="1" x14ac:dyDescent="0.15">
      <c r="B83" s="358" t="s">
        <v>21</v>
      </c>
      <c r="C83" s="359"/>
      <c r="D83" s="359"/>
      <c r="E83" s="359"/>
      <c r="F83" s="359"/>
      <c r="G83" s="359"/>
      <c r="H83" s="275"/>
      <c r="I83" s="349" t="s">
        <v>22</v>
      </c>
      <c r="J83" s="354"/>
      <c r="K83" s="346" t="s">
        <v>23</v>
      </c>
      <c r="L83" s="347"/>
      <c r="M83" s="348" t="s">
        <v>24</v>
      </c>
      <c r="N83" s="349"/>
      <c r="O83" s="347"/>
      <c r="R83" s="51"/>
    </row>
    <row r="84" spans="2:18" ht="18" customHeight="1" thickBot="1" x14ac:dyDescent="0.2">
      <c r="B84" s="360"/>
      <c r="C84" s="361"/>
      <c r="D84" s="361"/>
      <c r="E84" s="361"/>
      <c r="F84" s="361"/>
      <c r="G84" s="361"/>
      <c r="H84" s="276"/>
      <c r="I84" s="96" t="s">
        <v>25</v>
      </c>
      <c r="J84" s="45" t="s">
        <v>26</v>
      </c>
      <c r="K84" s="45" t="s">
        <v>25</v>
      </c>
      <c r="L84" s="45" t="s">
        <v>26</v>
      </c>
      <c r="M84" s="52" t="s">
        <v>25</v>
      </c>
      <c r="N84" s="45" t="s">
        <v>26</v>
      </c>
      <c r="O84" s="53" t="s">
        <v>17</v>
      </c>
      <c r="R84" s="51"/>
    </row>
    <row r="85" spans="2:18" ht="18" customHeight="1" x14ac:dyDescent="0.15">
      <c r="B85" s="372" t="s">
        <v>81</v>
      </c>
      <c r="C85" s="373"/>
      <c r="D85" s="373"/>
      <c r="E85" s="373"/>
      <c r="F85" s="373"/>
      <c r="G85" s="373"/>
      <c r="H85" s="283"/>
      <c r="I85" s="97">
        <f>SUM(J47:J62)</f>
        <v>0</v>
      </c>
      <c r="J85" s="55">
        <f>SUM(K47:K62)</f>
        <v>0</v>
      </c>
      <c r="K85" s="55">
        <f>SUM(L47:L62)</f>
        <v>0</v>
      </c>
      <c r="L85" s="55">
        <f>SUM(M47:M62)</f>
        <v>0</v>
      </c>
      <c r="M85" s="56">
        <f>SUM(I85,K85)</f>
        <v>0</v>
      </c>
      <c r="N85" s="55">
        <f>SUM(J85,L85)</f>
        <v>0</v>
      </c>
      <c r="O85" s="57">
        <f>M85+N85</f>
        <v>0</v>
      </c>
      <c r="R85" s="44"/>
    </row>
    <row r="86" spans="2:18" ht="18" customHeight="1" thickBot="1" x14ac:dyDescent="0.2">
      <c r="B86" s="54"/>
      <c r="C86" s="103"/>
      <c r="D86" s="104"/>
      <c r="E86" s="370" t="s">
        <v>360</v>
      </c>
      <c r="F86" s="371"/>
      <c r="G86" s="371"/>
      <c r="H86" s="274"/>
      <c r="I86" s="101"/>
      <c r="J86" s="102"/>
      <c r="K86" s="102"/>
      <c r="L86" s="102"/>
      <c r="M86" s="59" t="str">
        <f>IF(SUM(I86,K86)=0,"",SUM(I86,K86))</f>
        <v/>
      </c>
      <c r="N86" s="60" t="str">
        <f>IF(SUM(J86,L86)=0,"",SUM(J86,L86))</f>
        <v/>
      </c>
      <c r="O86" s="58" t="str">
        <f>IF((M86="")*AND(N86=""),"",M86+N86)</f>
        <v/>
      </c>
      <c r="R86" s="44"/>
    </row>
    <row r="87" spans="2:18" ht="18" customHeight="1" x14ac:dyDescent="0.15">
      <c r="B87" s="372" t="s">
        <v>82</v>
      </c>
      <c r="C87" s="373"/>
      <c r="D87" s="373"/>
      <c r="E87" s="373"/>
      <c r="F87" s="373"/>
      <c r="G87" s="373"/>
      <c r="H87" s="293"/>
      <c r="I87" s="188">
        <f>$I$74</f>
        <v>0</v>
      </c>
      <c r="J87" s="189">
        <f>$J$74</f>
        <v>0</v>
      </c>
      <c r="K87" s="189">
        <f>$K$74</f>
        <v>0</v>
      </c>
      <c r="L87" s="189">
        <f>$L$74</f>
        <v>0</v>
      </c>
      <c r="M87" s="190">
        <f>SUM(I87,K87)</f>
        <v>0</v>
      </c>
      <c r="N87" s="191">
        <f>SUM(J87,L87)</f>
        <v>0</v>
      </c>
      <c r="O87" s="192">
        <f>M87+N87</f>
        <v>0</v>
      </c>
      <c r="R87" s="44"/>
    </row>
    <row r="88" spans="2:18" ht="18" customHeight="1" x14ac:dyDescent="0.15">
      <c r="B88" s="193"/>
      <c r="C88" s="194"/>
      <c r="D88" s="195"/>
      <c r="E88" s="374" t="s">
        <v>360</v>
      </c>
      <c r="F88" s="375"/>
      <c r="G88" s="375"/>
      <c r="H88" s="284"/>
      <c r="I88" s="196"/>
      <c r="J88" s="197"/>
      <c r="K88" s="197"/>
      <c r="L88" s="197"/>
      <c r="M88" s="198" t="str">
        <f>IF(SUM(I88,K88)=0,"",SUM(I88,K88))</f>
        <v/>
      </c>
      <c r="N88" s="199" t="str">
        <f>IF(SUM(J88,L88)=0,"",SUM(J88,L88))</f>
        <v/>
      </c>
      <c r="O88" s="200" t="str">
        <f>IF((M88="")*AND(N88=""),"",M88+N88)</f>
        <v/>
      </c>
      <c r="R88" s="44"/>
    </row>
    <row r="89" spans="2:18" ht="18" customHeight="1" x14ac:dyDescent="0.15">
      <c r="B89" s="376" t="s">
        <v>79</v>
      </c>
      <c r="C89" s="377"/>
      <c r="D89" s="377"/>
      <c r="E89" s="377"/>
      <c r="F89" s="377"/>
      <c r="G89" s="377"/>
      <c r="H89" s="285"/>
      <c r="I89" s="201">
        <f>I85+I87</f>
        <v>0</v>
      </c>
      <c r="J89" s="191">
        <f>J85+J87</f>
        <v>0</v>
      </c>
      <c r="K89" s="191">
        <f>K85+K87</f>
        <v>0</v>
      </c>
      <c r="L89" s="191">
        <f>L85+L87</f>
        <v>0</v>
      </c>
      <c r="M89" s="190">
        <f>SUM(I89,K89)</f>
        <v>0</v>
      </c>
      <c r="N89" s="191">
        <f>SUM(J89,L89)</f>
        <v>0</v>
      </c>
      <c r="O89" s="192">
        <f>M89+N89</f>
        <v>0</v>
      </c>
      <c r="R89" s="44"/>
    </row>
    <row r="90" spans="2:18" ht="18" customHeight="1" thickBot="1" x14ac:dyDescent="0.2">
      <c r="B90" s="202"/>
      <c r="C90" s="103"/>
      <c r="D90" s="104"/>
      <c r="E90" s="370" t="s">
        <v>361</v>
      </c>
      <c r="F90" s="371"/>
      <c r="G90" s="371"/>
      <c r="H90" s="274"/>
      <c r="I90" s="203" t="str">
        <f>IF(SUM(I86,I88)&gt;I89,"内数！", IF(SUM(I86,I88)=0,"",SUM(I86,I88)))</f>
        <v/>
      </c>
      <c r="J90" s="204" t="str">
        <f>IF(SUM(J86,J88)&gt;J89,"内数！", IF(SUM(J86,J88)=0,"",SUM(J86,J88)))</f>
        <v/>
      </c>
      <c r="K90" s="204" t="str">
        <f>IF(SUM(K86,K88)&gt;K89,"内数！", IF(SUM(K86,K88)=0,"",SUM(K86,K88)))</f>
        <v/>
      </c>
      <c r="L90" s="204" t="str">
        <f>IF(SUM(L86,L88)&gt;L89,"内数！", IF(SUM(L86,L88)=0,"",SUM(L86,L88)))</f>
        <v/>
      </c>
      <c r="M90" s="59" t="str">
        <f>IF(SUM(I90,K90)=0,"",SUM(I90,K90))</f>
        <v/>
      </c>
      <c r="N90" s="60" t="str">
        <f>IF(SUM(J90,L90)=0,"",SUM(J90,L90))</f>
        <v/>
      </c>
      <c r="O90" s="58" t="str">
        <f>IF((M90="")*AND(N90=""),"",M90+N90)</f>
        <v/>
      </c>
      <c r="R90" s="44"/>
    </row>
    <row r="91" spans="2:18" ht="18" customHeight="1" x14ac:dyDescent="0.15">
      <c r="B91" s="44"/>
      <c r="C91" s="48" t="s">
        <v>362</v>
      </c>
      <c r="D91" s="69"/>
      <c r="F91" s="69"/>
      <c r="G91" s="61"/>
      <c r="H91" s="61"/>
      <c r="I91" s="62"/>
      <c r="J91" s="62"/>
      <c r="K91" s="62"/>
      <c r="L91" s="62"/>
      <c r="M91" s="62"/>
      <c r="N91" s="62"/>
      <c r="O91" s="62"/>
      <c r="P91" s="62"/>
      <c r="Q91" s="62"/>
      <c r="R91" s="44"/>
    </row>
    <row r="100" spans="26:30" ht="18" customHeight="1" x14ac:dyDescent="0.15"/>
    <row r="101" spans="26:30" x14ac:dyDescent="0.15">
      <c r="Z101" s="88" t="s">
        <v>44</v>
      </c>
      <c r="AA101" s="88" t="s">
        <v>38</v>
      </c>
      <c r="AC101" s="88">
        <v>100</v>
      </c>
      <c r="AD101" s="108" t="s">
        <v>42</v>
      </c>
    </row>
    <row r="102" spans="26:30" x14ac:dyDescent="0.15">
      <c r="Z102" s="88" t="s">
        <v>46</v>
      </c>
      <c r="AA102" s="88" t="s">
        <v>38</v>
      </c>
      <c r="AC102" s="88">
        <v>200</v>
      </c>
      <c r="AD102" s="108" t="s">
        <v>31</v>
      </c>
    </row>
    <row r="103" spans="26:30" x14ac:dyDescent="0.15">
      <c r="Z103" s="88" t="s">
        <v>45</v>
      </c>
      <c r="AA103" s="88" t="s">
        <v>39</v>
      </c>
      <c r="AC103" s="88">
        <v>300</v>
      </c>
      <c r="AD103" s="108" t="s">
        <v>43</v>
      </c>
    </row>
    <row r="104" spans="26:30" x14ac:dyDescent="0.15">
      <c r="Z104" s="88" t="s">
        <v>47</v>
      </c>
      <c r="AA104" s="88" t="s">
        <v>39</v>
      </c>
      <c r="AC104" s="88">
        <v>400</v>
      </c>
      <c r="AD104" s="108" t="s">
        <v>32</v>
      </c>
    </row>
    <row r="105" spans="26:30" x14ac:dyDescent="0.15">
      <c r="AC105" s="88">
        <v>500</v>
      </c>
      <c r="AD105" s="108" t="s">
        <v>33</v>
      </c>
    </row>
    <row r="106" spans="26:30" x14ac:dyDescent="0.15">
      <c r="AC106" s="88">
        <v>600</v>
      </c>
      <c r="AD106" s="108" t="s">
        <v>34</v>
      </c>
    </row>
    <row r="107" spans="26:30" x14ac:dyDescent="0.15">
      <c r="AC107" s="88">
        <v>700</v>
      </c>
      <c r="AD107" s="108" t="s">
        <v>35</v>
      </c>
    </row>
    <row r="108" spans="26:30" x14ac:dyDescent="0.15">
      <c r="AC108" s="88">
        <v>800</v>
      </c>
      <c r="AD108" s="108" t="s">
        <v>36</v>
      </c>
    </row>
    <row r="109" spans="26:30" x14ac:dyDescent="0.15">
      <c r="AC109" s="88">
        <v>900</v>
      </c>
      <c r="AD109" s="108" t="s">
        <v>37</v>
      </c>
    </row>
  </sheetData>
  <protectedRanges>
    <protectedRange sqref="N1:O2" name="発番日付"/>
    <protectedRange sqref="M5" name="学校長名"/>
    <protectedRange sqref="C10" name="課程"/>
    <protectedRange sqref="E10" name="大学科"/>
    <protectedRange sqref="J10:O10" name="学番学校・分校名"/>
    <protectedRange sqref="E17:N18" name="進路希望１学年"/>
    <protectedRange sqref="E20:N21" name="進路希望２学年"/>
    <protectedRange sqref="E23:N24" name="進路希望３学年"/>
    <protectedRange sqref="E26:N27" name="進路希望４学年"/>
    <protectedRange sqref="L33" name="管轄安定所名"/>
    <protectedRange sqref="E37:N38" name="卒業予定者数"/>
    <protectedRange sqref="J47:M62" name="学校・安定所紹介就職希望"/>
    <protectedRange sqref="I72:L73" name="縁故・公務員等希望者数"/>
    <protectedRange sqref="I81:J81" name="卒業予定の障害者内数"/>
    <protectedRange sqref="I86:L86" name="学校・安定所紹介希望の障害者内数"/>
    <protectedRange sqref="I88:L88" name="縁故・公務員等希望の障害者内数"/>
  </protectedRanges>
  <mergeCells count="82">
    <mergeCell ref="I83:J83"/>
    <mergeCell ref="K83:L83"/>
    <mergeCell ref="M83:O83"/>
    <mergeCell ref="I78:K78"/>
    <mergeCell ref="B62:G62"/>
    <mergeCell ref="B73:G73"/>
    <mergeCell ref="E81:G81"/>
    <mergeCell ref="B70:G71"/>
    <mergeCell ref="B78:G79"/>
    <mergeCell ref="B80:G80"/>
    <mergeCell ref="B74:G74"/>
    <mergeCell ref="I70:J70"/>
    <mergeCell ref="B72:G72"/>
    <mergeCell ref="K70:L70"/>
    <mergeCell ref="M70:O70"/>
    <mergeCell ref="B63:G63"/>
    <mergeCell ref="B60:G60"/>
    <mergeCell ref="B53:G53"/>
    <mergeCell ref="B59:G59"/>
    <mergeCell ref="B54:B58"/>
    <mergeCell ref="C56:G56"/>
    <mergeCell ref="C57:G57"/>
    <mergeCell ref="C58:G58"/>
    <mergeCell ref="E90:G90"/>
    <mergeCell ref="B83:G84"/>
    <mergeCell ref="E86:G86"/>
    <mergeCell ref="B87:G87"/>
    <mergeCell ref="E88:G88"/>
    <mergeCell ref="B89:G89"/>
    <mergeCell ref="B85:G85"/>
    <mergeCell ref="L45:M45"/>
    <mergeCell ref="N45:P45"/>
    <mergeCell ref="B66:I66"/>
    <mergeCell ref="B48:G48"/>
    <mergeCell ref="B51:G51"/>
    <mergeCell ref="B50:G50"/>
    <mergeCell ref="B52:G52"/>
    <mergeCell ref="J45:K45"/>
    <mergeCell ref="I54:I58"/>
    <mergeCell ref="B45:G46"/>
    <mergeCell ref="I45:I46"/>
    <mergeCell ref="C54:G54"/>
    <mergeCell ref="C55:G55"/>
    <mergeCell ref="B47:G47"/>
    <mergeCell ref="B49:G49"/>
    <mergeCell ref="B61:G61"/>
    <mergeCell ref="C28:D28"/>
    <mergeCell ref="B39:D39"/>
    <mergeCell ref="B36:D36"/>
    <mergeCell ref="B37:D37"/>
    <mergeCell ref="B38:D38"/>
    <mergeCell ref="B30:O30"/>
    <mergeCell ref="B26:B28"/>
    <mergeCell ref="C26:D26"/>
    <mergeCell ref="C27:D27"/>
    <mergeCell ref="F33:K33"/>
    <mergeCell ref="N33:O33"/>
    <mergeCell ref="L33:M33"/>
    <mergeCell ref="B23:B25"/>
    <mergeCell ref="C23:D23"/>
    <mergeCell ref="C24:D24"/>
    <mergeCell ref="C25:D25"/>
    <mergeCell ref="B20:B22"/>
    <mergeCell ref="C20:D20"/>
    <mergeCell ref="C21:D21"/>
    <mergeCell ref="C22:D22"/>
    <mergeCell ref="N1:O1"/>
    <mergeCell ref="C16:D16"/>
    <mergeCell ref="B17:B19"/>
    <mergeCell ref="C17:D17"/>
    <mergeCell ref="C18:D18"/>
    <mergeCell ref="C19:D19"/>
    <mergeCell ref="C4:F4"/>
    <mergeCell ref="N2:O2"/>
    <mergeCell ref="M5:O5"/>
    <mergeCell ref="B1:F1"/>
    <mergeCell ref="K9:M9"/>
    <mergeCell ref="K10:M10"/>
    <mergeCell ref="C9:D9"/>
    <mergeCell ref="E9:F9"/>
    <mergeCell ref="N9:O9"/>
    <mergeCell ref="N10:O10"/>
  </mergeCells>
  <phoneticPr fontId="2"/>
  <conditionalFormatting sqref="K42:K43">
    <cfRule type="cellIs" dxfId="0" priority="1" stopIfTrue="1" operator="notEqual">
      <formula>""""""</formula>
    </cfRule>
  </conditionalFormatting>
  <dataValidations count="4">
    <dataValidation imeMode="off" allowBlank="1" showInputMessage="1" showErrorMessage="1" sqref="I86:L86 K82 L81:L82 I81:J82 J47:M62 I72:L73 E37:N38 E26:N27 E17:N18 E20:N21 E23:N24"/>
    <dataValidation imeMode="hiragana" allowBlank="1" showInputMessage="1" showErrorMessage="1" sqref="M5:O5 N1:N2 K10:O10"/>
    <dataValidation imeMode="halfAlpha" allowBlank="1" showInputMessage="1" showErrorMessage="1" sqref="C10 J10 E10"/>
    <dataValidation type="list" imeMode="hiragana" allowBlank="1" showInputMessage="1" showErrorMessage="1" sqref="L33:M33">
      <formula1>"村上,新発田,新潟,新津,巻,三条,長岡,十日町,南魚沼,柏崎,上越,糸魚川,佐渡"</formula1>
    </dataValidation>
  </dataValidations>
  <pageMargins left="0.45" right="0.4" top="0.74" bottom="0.73" header="0.51200000000000001" footer="0.55000000000000004"/>
  <pageSetup paperSize="9" scale="83" fitToHeight="0" orientation="portrait" r:id="rId1"/>
  <headerFooter alignWithMargins="0"/>
  <rowBreaks count="1" manualBreakCount="1">
    <brk id="40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view="pageBreakPreview" zoomScale="115" zoomScaleNormal="100" zoomScaleSheetLayoutView="115" workbookViewId="0">
      <selection activeCell="H28" sqref="H28"/>
    </sheetView>
  </sheetViews>
  <sheetFormatPr defaultRowHeight="13.5" x14ac:dyDescent="0.15"/>
  <cols>
    <col min="1" max="1" width="3.75" customWidth="1"/>
  </cols>
  <sheetData>
    <row r="2" spans="1:10" ht="18.75" x14ac:dyDescent="0.15">
      <c r="A2" s="391" t="s">
        <v>235</v>
      </c>
      <c r="B2" s="391"/>
      <c r="C2" s="391"/>
      <c r="D2" s="391"/>
      <c r="E2" s="391"/>
      <c r="F2" s="391"/>
      <c r="G2" s="391"/>
      <c r="H2" s="391"/>
      <c r="I2" s="391"/>
      <c r="J2" s="391"/>
    </row>
    <row r="3" spans="1:10" ht="18.75" customHeight="1" x14ac:dyDescent="0.15">
      <c r="A3" s="251"/>
      <c r="B3" s="251"/>
      <c r="C3" s="251"/>
      <c r="D3" s="251"/>
      <c r="E3" s="251"/>
      <c r="F3" s="251"/>
      <c r="G3" s="251"/>
      <c r="H3" s="251"/>
      <c r="I3" s="251"/>
      <c r="J3" s="251"/>
    </row>
    <row r="4" spans="1:10" ht="31.15" customHeight="1" x14ac:dyDescent="0.15">
      <c r="A4" s="252" t="s">
        <v>241</v>
      </c>
      <c r="B4" s="392" t="s">
        <v>274</v>
      </c>
      <c r="C4" s="392"/>
      <c r="D4" s="392"/>
      <c r="E4" s="392"/>
      <c r="F4" s="392"/>
      <c r="G4" s="392"/>
      <c r="H4" s="392"/>
      <c r="I4" s="392"/>
      <c r="J4" s="392"/>
    </row>
    <row r="5" spans="1:10" ht="18.75" customHeight="1" x14ac:dyDescent="0.15">
      <c r="A5" s="251"/>
      <c r="B5" s="251"/>
      <c r="C5" s="251"/>
      <c r="D5" s="251"/>
      <c r="E5" s="251"/>
      <c r="F5" s="251"/>
      <c r="G5" s="251"/>
      <c r="H5" s="251"/>
      <c r="I5" s="251"/>
      <c r="J5" s="251"/>
    </row>
    <row r="6" spans="1:10" x14ac:dyDescent="0.15">
      <c r="A6" s="254" t="s">
        <v>242</v>
      </c>
      <c r="B6" s="251" t="s">
        <v>269</v>
      </c>
      <c r="C6" s="251"/>
      <c r="D6" s="251"/>
      <c r="E6" s="251"/>
      <c r="F6" s="251"/>
      <c r="G6" s="251"/>
      <c r="H6" s="251"/>
      <c r="I6" s="251"/>
      <c r="J6" s="251"/>
    </row>
    <row r="7" spans="1:10" x14ac:dyDescent="0.15">
      <c r="A7" s="251"/>
      <c r="B7" s="251" t="s">
        <v>236</v>
      </c>
      <c r="C7" s="251"/>
      <c r="D7" s="251"/>
      <c r="E7" s="251"/>
      <c r="F7" s="251"/>
      <c r="G7" s="251"/>
      <c r="H7" s="251"/>
      <c r="I7" s="251"/>
      <c r="J7" s="251"/>
    </row>
    <row r="8" spans="1:10" ht="14.25" customHeight="1" x14ac:dyDescent="0.15">
      <c r="A8" s="255" t="s">
        <v>243</v>
      </c>
      <c r="B8" s="256"/>
      <c r="C8" s="251" t="s">
        <v>244</v>
      </c>
      <c r="D8" s="251"/>
      <c r="E8" s="251"/>
      <c r="F8" s="251"/>
      <c r="G8" s="251"/>
      <c r="H8" s="251"/>
      <c r="I8" s="251"/>
      <c r="J8" s="251"/>
    </row>
    <row r="9" spans="1:10" ht="9.75" customHeight="1" x14ac:dyDescent="0.15">
      <c r="A9" s="255"/>
      <c r="B9" s="257"/>
      <c r="C9" s="251"/>
      <c r="D9" s="251"/>
      <c r="E9" s="251"/>
      <c r="F9" s="251"/>
      <c r="G9" s="251"/>
      <c r="H9" s="251"/>
      <c r="I9" s="251"/>
      <c r="J9" s="251"/>
    </row>
    <row r="10" spans="1:10" ht="16.899999999999999" customHeight="1" x14ac:dyDescent="0.15">
      <c r="A10" s="255" t="s">
        <v>245</v>
      </c>
      <c r="B10" s="257" t="s">
        <v>246</v>
      </c>
      <c r="C10" s="251"/>
      <c r="D10" s="251"/>
      <c r="E10" s="251"/>
      <c r="F10" s="251"/>
      <c r="G10" s="251"/>
      <c r="H10" s="251"/>
      <c r="I10" s="251"/>
      <c r="J10" s="251"/>
    </row>
    <row r="11" spans="1:10" ht="16.899999999999999" customHeight="1" x14ac:dyDescent="0.15">
      <c r="A11" s="255"/>
      <c r="B11" s="257"/>
      <c r="C11" s="251"/>
      <c r="D11" s="251"/>
      <c r="E11" s="251"/>
      <c r="F11" s="251"/>
      <c r="G11" s="251"/>
      <c r="H11" s="251"/>
      <c r="I11" s="251"/>
      <c r="J11" s="251"/>
    </row>
    <row r="12" spans="1:10" ht="16.5" customHeight="1" x14ac:dyDescent="0.15">
      <c r="A12" s="255" t="s">
        <v>247</v>
      </c>
      <c r="B12" s="251" t="s">
        <v>266</v>
      </c>
      <c r="C12" s="251"/>
      <c r="D12" s="251"/>
      <c r="E12" s="251"/>
      <c r="F12" s="251"/>
      <c r="G12" s="251"/>
      <c r="H12" s="251"/>
      <c r="I12" s="251"/>
      <c r="J12" s="251"/>
    </row>
    <row r="13" spans="1:10" ht="16.5" customHeight="1" x14ac:dyDescent="0.15">
      <c r="A13" s="255"/>
      <c r="B13" s="251"/>
      <c r="C13" s="251"/>
      <c r="D13" s="251"/>
      <c r="E13" s="251"/>
      <c r="F13" s="251"/>
      <c r="G13" s="251"/>
      <c r="H13" s="251"/>
      <c r="I13" s="251"/>
      <c r="J13" s="251"/>
    </row>
    <row r="14" spans="1:10" ht="26.25" customHeight="1" x14ac:dyDescent="0.15">
      <c r="A14" s="258" t="s">
        <v>248</v>
      </c>
      <c r="B14" s="393" t="s">
        <v>273</v>
      </c>
      <c r="C14" s="393"/>
      <c r="D14" s="393"/>
      <c r="E14" s="393"/>
      <c r="F14" s="393"/>
      <c r="G14" s="393"/>
      <c r="H14" s="393"/>
      <c r="I14" s="393"/>
      <c r="J14" s="393"/>
    </row>
    <row r="15" spans="1:10" x14ac:dyDescent="0.15">
      <c r="A15" s="251"/>
      <c r="B15" s="251"/>
      <c r="C15" s="394"/>
      <c r="D15" s="394"/>
      <c r="E15" s="394"/>
      <c r="F15" s="394"/>
      <c r="G15" s="394"/>
      <c r="H15" s="394"/>
      <c r="I15" s="394"/>
      <c r="J15" s="394"/>
    </row>
    <row r="16" spans="1:10" ht="15" customHeight="1" x14ac:dyDescent="0.15">
      <c r="A16" s="255" t="s">
        <v>249</v>
      </c>
      <c r="B16" s="251" t="s">
        <v>267</v>
      </c>
      <c r="C16" s="251"/>
      <c r="D16" s="251"/>
      <c r="E16" s="251"/>
      <c r="F16" s="251"/>
      <c r="G16" s="251"/>
      <c r="H16" s="251"/>
      <c r="I16" s="251"/>
      <c r="J16" s="251"/>
    </row>
    <row r="17" spans="1:10" x14ac:dyDescent="0.15">
      <c r="A17" s="251"/>
      <c r="B17" s="251"/>
      <c r="C17" s="251"/>
      <c r="D17" s="251"/>
      <c r="E17" s="251"/>
      <c r="F17" s="251"/>
      <c r="G17" s="251"/>
      <c r="H17" s="251"/>
      <c r="I17" s="251"/>
      <c r="J17" s="251"/>
    </row>
    <row r="18" spans="1:10" ht="30" customHeight="1" x14ac:dyDescent="0.15">
      <c r="A18" s="258" t="s">
        <v>250</v>
      </c>
      <c r="B18" s="392" t="s">
        <v>268</v>
      </c>
      <c r="C18" s="392"/>
      <c r="D18" s="392"/>
      <c r="E18" s="392"/>
      <c r="F18" s="392"/>
      <c r="G18" s="392"/>
      <c r="H18" s="392"/>
      <c r="I18" s="392"/>
      <c r="J18" s="392"/>
    </row>
    <row r="19" spans="1:10" ht="15" customHeight="1" x14ac:dyDescent="0.15">
      <c r="A19" s="258"/>
      <c r="B19" s="287"/>
      <c r="C19" s="287"/>
      <c r="D19" s="287"/>
      <c r="E19" s="287"/>
      <c r="F19" s="287"/>
      <c r="G19" s="287"/>
      <c r="H19" s="287"/>
      <c r="I19" s="287"/>
      <c r="J19" s="287"/>
    </row>
    <row r="20" spans="1:10" ht="30" customHeight="1" x14ac:dyDescent="0.15">
      <c r="A20" s="258" t="s">
        <v>261</v>
      </c>
      <c r="B20" s="392" t="s">
        <v>275</v>
      </c>
      <c r="C20" s="392"/>
      <c r="D20" s="392"/>
      <c r="E20" s="392"/>
      <c r="F20" s="392"/>
      <c r="G20" s="392"/>
      <c r="H20" s="392"/>
      <c r="I20" s="392"/>
      <c r="J20" s="392"/>
    </row>
    <row r="21" spans="1:10" x14ac:dyDescent="0.15">
      <c r="A21" s="251"/>
      <c r="B21" s="251"/>
      <c r="C21" s="251"/>
      <c r="D21" s="251"/>
      <c r="E21" s="251"/>
      <c r="F21" s="251"/>
      <c r="G21" s="251"/>
      <c r="H21" s="251"/>
      <c r="I21" s="251"/>
      <c r="J21" s="251"/>
    </row>
    <row r="22" spans="1:10" ht="120" customHeight="1" x14ac:dyDescent="0.15">
      <c r="A22" s="258" t="s">
        <v>262</v>
      </c>
      <c r="B22" s="389" t="s">
        <v>357</v>
      </c>
      <c r="C22" s="389"/>
      <c r="D22" s="389"/>
      <c r="E22" s="389"/>
      <c r="F22" s="389"/>
      <c r="G22" s="389"/>
      <c r="H22" s="389"/>
      <c r="I22" s="389"/>
      <c r="J22" s="389"/>
    </row>
    <row r="23" spans="1:10" x14ac:dyDescent="0.15">
      <c r="A23" s="258"/>
      <c r="B23" s="253"/>
      <c r="C23" s="251"/>
      <c r="D23" s="251"/>
      <c r="E23" s="251"/>
      <c r="F23" s="251"/>
      <c r="G23" s="251"/>
      <c r="H23" s="251"/>
      <c r="I23" s="251"/>
      <c r="J23" s="251"/>
    </row>
    <row r="24" spans="1:10" ht="46.15" customHeight="1" x14ac:dyDescent="0.15">
      <c r="A24" s="258" t="s">
        <v>251</v>
      </c>
      <c r="B24" s="389" t="s">
        <v>358</v>
      </c>
      <c r="C24" s="389"/>
      <c r="D24" s="389"/>
      <c r="E24" s="389"/>
      <c r="F24" s="389"/>
      <c r="G24" s="389"/>
      <c r="H24" s="389"/>
      <c r="I24" s="389"/>
      <c r="J24" s="389"/>
    </row>
    <row r="25" spans="1:10" ht="15" customHeight="1" x14ac:dyDescent="0.15">
      <c r="A25" s="251"/>
      <c r="B25" s="251"/>
      <c r="C25" s="259"/>
      <c r="D25" s="251"/>
      <c r="E25" s="251"/>
      <c r="F25" s="251"/>
      <c r="G25" s="251"/>
      <c r="H25" s="251"/>
      <c r="I25" s="251"/>
      <c r="J25" s="251"/>
    </row>
    <row r="26" spans="1:10" ht="15" customHeight="1" x14ac:dyDescent="0.15">
      <c r="A26" s="258" t="s">
        <v>252</v>
      </c>
      <c r="B26" s="388" t="s">
        <v>270</v>
      </c>
      <c r="C26" s="388"/>
      <c r="D26" s="388"/>
      <c r="E26" s="388"/>
      <c r="F26" s="388"/>
      <c r="G26" s="388"/>
      <c r="H26" s="388"/>
      <c r="I26" s="388"/>
      <c r="J26" s="388"/>
    </row>
    <row r="27" spans="1:10" x14ac:dyDescent="0.15">
      <c r="A27" s="258"/>
      <c r="B27" s="253"/>
      <c r="C27" s="251"/>
      <c r="D27" s="251"/>
      <c r="E27" s="251"/>
      <c r="F27" s="251"/>
      <c r="G27" s="251"/>
      <c r="H27" s="251"/>
      <c r="I27" s="251"/>
      <c r="J27" s="251"/>
    </row>
    <row r="28" spans="1:10" x14ac:dyDescent="0.15">
      <c r="A28" s="258"/>
      <c r="B28" s="251"/>
      <c r="C28" s="251"/>
      <c r="D28" s="251"/>
      <c r="E28" s="251"/>
      <c r="F28" s="251"/>
      <c r="G28" s="251"/>
      <c r="H28" s="251"/>
      <c r="I28" s="251"/>
      <c r="J28" s="251"/>
    </row>
    <row r="29" spans="1:10" ht="33" customHeight="1" x14ac:dyDescent="0.15">
      <c r="A29" s="258" t="s">
        <v>263</v>
      </c>
      <c r="B29" s="390" t="s">
        <v>271</v>
      </c>
      <c r="C29" s="390"/>
      <c r="D29" s="390"/>
      <c r="E29" s="390"/>
      <c r="F29" s="390"/>
      <c r="G29" s="390"/>
      <c r="H29" s="390"/>
      <c r="I29" s="390"/>
      <c r="J29" s="390"/>
    </row>
    <row r="30" spans="1:10" ht="18.75" customHeight="1" x14ac:dyDescent="0.15">
      <c r="A30" s="251"/>
      <c r="B30" s="251"/>
      <c r="C30" s="251"/>
      <c r="D30" s="251"/>
      <c r="E30" s="251"/>
      <c r="F30" s="251"/>
      <c r="G30" s="251"/>
      <c r="H30" s="251"/>
      <c r="I30" s="251"/>
      <c r="J30" s="251"/>
    </row>
    <row r="31" spans="1:10" ht="30" customHeight="1" x14ac:dyDescent="0.15">
      <c r="A31" s="252" t="s">
        <v>253</v>
      </c>
      <c r="B31" s="389" t="s">
        <v>272</v>
      </c>
      <c r="C31" s="389"/>
      <c r="D31" s="389"/>
      <c r="E31" s="389"/>
      <c r="F31" s="389"/>
      <c r="G31" s="389"/>
      <c r="H31" s="389"/>
      <c r="I31" s="389"/>
      <c r="J31" s="389"/>
    </row>
    <row r="32" spans="1:10" x14ac:dyDescent="0.15">
      <c r="A32" s="251"/>
      <c r="B32" s="251"/>
      <c r="C32" s="251"/>
      <c r="D32" s="251"/>
      <c r="E32" s="251"/>
      <c r="F32" s="251"/>
      <c r="G32" s="251"/>
      <c r="H32" s="251"/>
      <c r="I32" s="251"/>
      <c r="J32" s="251"/>
    </row>
  </sheetData>
  <mergeCells count="11">
    <mergeCell ref="B26:J26"/>
    <mergeCell ref="B31:J31"/>
    <mergeCell ref="B29:J29"/>
    <mergeCell ref="A2:J2"/>
    <mergeCell ref="B4:J4"/>
    <mergeCell ref="B14:J14"/>
    <mergeCell ref="B18:J18"/>
    <mergeCell ref="B24:J24"/>
    <mergeCell ref="B20:J20"/>
    <mergeCell ref="C15:J15"/>
    <mergeCell ref="B22:J2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view="pageBreakPreview" topLeftCell="B1" zoomScaleNormal="100" zoomScaleSheetLayoutView="100" workbookViewId="0">
      <selection activeCell="B1" sqref="B1:C1"/>
    </sheetView>
  </sheetViews>
  <sheetFormatPr defaultColWidth="9" defaultRowHeight="13.5" x14ac:dyDescent="0.15"/>
  <cols>
    <col min="1" max="1" width="3.5" style="248" hidden="1" customWidth="1"/>
    <col min="2" max="2" width="8.25" style="249" customWidth="1"/>
    <col min="3" max="3" width="80.5" style="250" bestFit="1" customWidth="1"/>
    <col min="4" max="4" width="5.125" style="248" customWidth="1"/>
    <col min="5" max="16384" width="9" style="248"/>
  </cols>
  <sheetData>
    <row r="1" spans="1:3" ht="22.15" customHeight="1" x14ac:dyDescent="0.15">
      <c r="B1" s="395" t="s">
        <v>279</v>
      </c>
      <c r="C1" s="395"/>
    </row>
    <row r="3" spans="1:3" s="231" customFormat="1" ht="18.600000000000001" customHeight="1" x14ac:dyDescent="0.15">
      <c r="A3" s="228">
        <v>1</v>
      </c>
      <c r="B3" s="229" t="s">
        <v>46</v>
      </c>
      <c r="C3" s="230" t="s">
        <v>280</v>
      </c>
    </row>
    <row r="4" spans="1:3" s="231" customFormat="1" ht="16.149999999999999" customHeight="1" x14ac:dyDescent="0.15">
      <c r="A4" s="228">
        <v>1</v>
      </c>
      <c r="B4" s="232" t="s">
        <v>147</v>
      </c>
      <c r="C4" s="233" t="s">
        <v>148</v>
      </c>
    </row>
    <row r="5" spans="1:3" s="231" customFormat="1" ht="16.149999999999999" customHeight="1" x14ac:dyDescent="0.15">
      <c r="A5" s="228">
        <v>1</v>
      </c>
      <c r="B5" s="232" t="s">
        <v>149</v>
      </c>
      <c r="C5" s="233" t="s">
        <v>281</v>
      </c>
    </row>
    <row r="6" spans="1:3" s="231" customFormat="1" ht="16.149999999999999" customHeight="1" x14ac:dyDescent="0.15">
      <c r="A6" s="228">
        <v>1</v>
      </c>
      <c r="B6" s="232" t="s">
        <v>150</v>
      </c>
      <c r="C6" s="233" t="s">
        <v>282</v>
      </c>
    </row>
    <row r="7" spans="1:3" s="231" customFormat="1" ht="16.149999999999999" customHeight="1" x14ac:dyDescent="0.15">
      <c r="A7" s="228">
        <v>1</v>
      </c>
      <c r="B7" s="232" t="s">
        <v>151</v>
      </c>
      <c r="C7" s="233" t="s">
        <v>283</v>
      </c>
    </row>
    <row r="8" spans="1:3" s="231" customFormat="1" ht="21" x14ac:dyDescent="0.15">
      <c r="A8" s="228">
        <v>1</v>
      </c>
      <c r="B8" s="229" t="s">
        <v>47</v>
      </c>
      <c r="C8" s="234" t="s">
        <v>284</v>
      </c>
    </row>
    <row r="9" spans="1:3" s="231" customFormat="1" ht="16.149999999999999" customHeight="1" x14ac:dyDescent="0.15">
      <c r="A9" s="228">
        <v>1</v>
      </c>
      <c r="B9" s="232" t="s">
        <v>152</v>
      </c>
      <c r="C9" s="235" t="s">
        <v>153</v>
      </c>
    </row>
    <row r="10" spans="1:3" s="231" customFormat="1" ht="16.149999999999999" customHeight="1" x14ac:dyDescent="0.15">
      <c r="A10" s="228">
        <v>1</v>
      </c>
      <c r="B10" s="232" t="s">
        <v>154</v>
      </c>
      <c r="C10" s="235" t="s">
        <v>155</v>
      </c>
    </row>
    <row r="11" spans="1:3" s="231" customFormat="1" ht="16.149999999999999" customHeight="1" x14ac:dyDescent="0.15">
      <c r="A11" s="228">
        <v>1</v>
      </c>
      <c r="B11" s="232" t="s">
        <v>156</v>
      </c>
      <c r="C11" s="235" t="s">
        <v>285</v>
      </c>
    </row>
    <row r="12" spans="1:3" s="231" customFormat="1" ht="16.149999999999999" customHeight="1" x14ac:dyDescent="0.15">
      <c r="A12" s="228">
        <v>1</v>
      </c>
      <c r="B12" s="232" t="s">
        <v>157</v>
      </c>
      <c r="C12" s="235" t="s">
        <v>286</v>
      </c>
    </row>
    <row r="13" spans="1:3" s="231" customFormat="1" ht="16.149999999999999" customHeight="1" x14ac:dyDescent="0.15">
      <c r="A13" s="228">
        <v>1</v>
      </c>
      <c r="B13" s="232" t="s">
        <v>158</v>
      </c>
      <c r="C13" s="235" t="s">
        <v>159</v>
      </c>
    </row>
    <row r="14" spans="1:3" s="231" customFormat="1" ht="16.149999999999999" customHeight="1" x14ac:dyDescent="0.15">
      <c r="A14" s="228">
        <v>1</v>
      </c>
      <c r="B14" s="232" t="s">
        <v>160</v>
      </c>
      <c r="C14" s="235" t="s">
        <v>161</v>
      </c>
    </row>
    <row r="15" spans="1:3" s="231" customFormat="1" ht="16.149999999999999" customHeight="1" x14ac:dyDescent="0.15">
      <c r="A15" s="228">
        <v>1</v>
      </c>
      <c r="B15" s="232" t="s">
        <v>162</v>
      </c>
      <c r="C15" s="235" t="s">
        <v>163</v>
      </c>
    </row>
    <row r="16" spans="1:3" s="236" customFormat="1" ht="16.149999999999999" customHeight="1" x14ac:dyDescent="0.15">
      <c r="A16" s="236">
        <v>1</v>
      </c>
      <c r="B16" s="232" t="s">
        <v>164</v>
      </c>
      <c r="C16" s="235" t="s">
        <v>165</v>
      </c>
    </row>
    <row r="17" spans="1:3" s="231" customFormat="1" ht="16.149999999999999" customHeight="1" x14ac:dyDescent="0.15">
      <c r="A17" s="228">
        <v>1</v>
      </c>
      <c r="B17" s="232" t="s">
        <v>166</v>
      </c>
      <c r="C17" s="235" t="s">
        <v>167</v>
      </c>
    </row>
    <row r="18" spans="1:3" s="231" customFormat="1" ht="16.149999999999999" customHeight="1" x14ac:dyDescent="0.15">
      <c r="A18" s="228">
        <v>1</v>
      </c>
      <c r="B18" s="232" t="s">
        <v>168</v>
      </c>
      <c r="C18" s="235" t="s">
        <v>169</v>
      </c>
    </row>
    <row r="19" spans="1:3" s="231" customFormat="1" ht="16.149999999999999" customHeight="1" x14ac:dyDescent="0.15">
      <c r="A19" s="228">
        <v>1</v>
      </c>
      <c r="B19" s="232" t="s">
        <v>170</v>
      </c>
      <c r="C19" s="235" t="s">
        <v>287</v>
      </c>
    </row>
    <row r="20" spans="1:3" s="231" customFormat="1" ht="16.149999999999999" customHeight="1" x14ac:dyDescent="0.15">
      <c r="A20" s="228">
        <v>1</v>
      </c>
      <c r="B20" s="232" t="s">
        <v>171</v>
      </c>
      <c r="C20" s="235" t="s">
        <v>288</v>
      </c>
    </row>
    <row r="21" spans="1:3" s="231" customFormat="1" ht="16.149999999999999" customHeight="1" x14ac:dyDescent="0.15">
      <c r="A21" s="228">
        <v>1</v>
      </c>
      <c r="B21" s="232" t="s">
        <v>172</v>
      </c>
      <c r="C21" s="235" t="s">
        <v>289</v>
      </c>
    </row>
    <row r="22" spans="1:3" s="231" customFormat="1" ht="16.149999999999999" customHeight="1" x14ac:dyDescent="0.15">
      <c r="A22" s="228">
        <v>1</v>
      </c>
      <c r="B22" s="232" t="s">
        <v>173</v>
      </c>
      <c r="C22" s="235" t="s">
        <v>290</v>
      </c>
    </row>
    <row r="23" spans="1:3" s="231" customFormat="1" ht="16.149999999999999" customHeight="1" x14ac:dyDescent="0.15">
      <c r="A23" s="228">
        <v>1</v>
      </c>
      <c r="B23" s="232" t="s">
        <v>174</v>
      </c>
      <c r="C23" s="235" t="s">
        <v>291</v>
      </c>
    </row>
    <row r="24" spans="1:3" s="231" customFormat="1" ht="16.149999999999999" customHeight="1" x14ac:dyDescent="0.15">
      <c r="A24" s="228">
        <v>1</v>
      </c>
      <c r="B24" s="232" t="s">
        <v>175</v>
      </c>
      <c r="C24" s="235" t="s">
        <v>176</v>
      </c>
    </row>
    <row r="25" spans="1:3" s="231" customFormat="1" ht="16.149999999999999" customHeight="1" x14ac:dyDescent="0.15">
      <c r="A25" s="228">
        <v>1</v>
      </c>
      <c r="B25" s="232" t="s">
        <v>177</v>
      </c>
      <c r="C25" s="235" t="s">
        <v>178</v>
      </c>
    </row>
    <row r="26" spans="1:3" s="231" customFormat="1" ht="16.149999999999999" customHeight="1" x14ac:dyDescent="0.15">
      <c r="A26" s="228">
        <v>1</v>
      </c>
      <c r="B26" s="232" t="s">
        <v>179</v>
      </c>
      <c r="C26" s="235" t="s">
        <v>180</v>
      </c>
    </row>
    <row r="27" spans="1:3" s="236" customFormat="1" ht="16.149999999999999" customHeight="1" x14ac:dyDescent="0.15">
      <c r="A27" s="236">
        <v>1</v>
      </c>
      <c r="B27" s="232" t="s">
        <v>181</v>
      </c>
      <c r="C27" s="235" t="s">
        <v>182</v>
      </c>
    </row>
    <row r="28" spans="1:3" s="236" customFormat="1" ht="16.149999999999999" customHeight="1" x14ac:dyDescent="0.15">
      <c r="A28" s="236">
        <v>1</v>
      </c>
      <c r="B28" s="232" t="s">
        <v>183</v>
      </c>
      <c r="C28" s="235" t="s">
        <v>292</v>
      </c>
    </row>
    <row r="29" spans="1:3" s="231" customFormat="1" ht="18.600000000000001" customHeight="1" x14ac:dyDescent="0.15">
      <c r="A29" s="237">
        <v>1</v>
      </c>
      <c r="B29" s="229" t="s">
        <v>184</v>
      </c>
      <c r="C29" s="234" t="s">
        <v>293</v>
      </c>
    </row>
    <row r="30" spans="1:3" s="231" customFormat="1" ht="16.149999999999999" customHeight="1" x14ac:dyDescent="0.15">
      <c r="A30" s="228">
        <v>1</v>
      </c>
      <c r="B30" s="232" t="s">
        <v>185</v>
      </c>
      <c r="C30" s="235" t="s">
        <v>294</v>
      </c>
    </row>
    <row r="31" spans="1:3" s="231" customFormat="1" ht="16.149999999999999" customHeight="1" x14ac:dyDescent="0.15">
      <c r="A31" s="228">
        <v>1</v>
      </c>
      <c r="B31" s="232" t="s">
        <v>186</v>
      </c>
      <c r="C31" s="235" t="s">
        <v>295</v>
      </c>
    </row>
    <row r="32" spans="1:3" s="231" customFormat="1" ht="16.149999999999999" customHeight="1" x14ac:dyDescent="0.15">
      <c r="A32" s="228">
        <v>1</v>
      </c>
      <c r="B32" s="232" t="s">
        <v>187</v>
      </c>
      <c r="C32" s="235" t="s">
        <v>296</v>
      </c>
    </row>
    <row r="33" spans="1:3" s="231" customFormat="1" ht="16.149999999999999" customHeight="1" x14ac:dyDescent="0.15">
      <c r="A33" s="228">
        <v>1</v>
      </c>
      <c r="B33" s="232" t="s">
        <v>188</v>
      </c>
      <c r="C33" s="235" t="s">
        <v>297</v>
      </c>
    </row>
    <row r="34" spans="1:3" s="231" customFormat="1" ht="16.149999999999999" customHeight="1" x14ac:dyDescent="0.15">
      <c r="A34" s="228">
        <v>1</v>
      </c>
      <c r="B34" s="232" t="s">
        <v>189</v>
      </c>
      <c r="C34" s="235" t="s">
        <v>298</v>
      </c>
    </row>
    <row r="35" spans="1:3" s="231" customFormat="1" ht="16.149999999999999" customHeight="1" x14ac:dyDescent="0.15">
      <c r="A35" s="228">
        <v>1</v>
      </c>
      <c r="B35" s="232" t="s">
        <v>190</v>
      </c>
      <c r="C35" s="235" t="s">
        <v>299</v>
      </c>
    </row>
    <row r="36" spans="1:3" s="231" customFormat="1" ht="16.149999999999999" customHeight="1" x14ac:dyDescent="0.15">
      <c r="A36" s="228">
        <v>1</v>
      </c>
      <c r="B36" s="232" t="s">
        <v>191</v>
      </c>
      <c r="C36" s="235" t="s">
        <v>300</v>
      </c>
    </row>
    <row r="37" spans="1:3" s="231" customFormat="1" ht="18.600000000000001" customHeight="1" x14ac:dyDescent="0.15">
      <c r="A37" s="228">
        <v>1</v>
      </c>
      <c r="B37" s="229" t="s">
        <v>192</v>
      </c>
      <c r="C37" s="234" t="s">
        <v>301</v>
      </c>
    </row>
    <row r="38" spans="1:3" s="231" customFormat="1" ht="16.149999999999999" customHeight="1" x14ac:dyDescent="0.15">
      <c r="A38" s="228">
        <v>1</v>
      </c>
      <c r="B38" s="232" t="s">
        <v>193</v>
      </c>
      <c r="C38" s="235" t="s">
        <v>302</v>
      </c>
    </row>
    <row r="39" spans="1:3" s="236" customFormat="1" ht="16.149999999999999" customHeight="1" x14ac:dyDescent="0.15">
      <c r="A39" s="236">
        <v>1</v>
      </c>
      <c r="B39" s="232" t="s">
        <v>194</v>
      </c>
      <c r="C39" s="235" t="s">
        <v>303</v>
      </c>
    </row>
    <row r="40" spans="1:3" s="236" customFormat="1" ht="16.149999999999999" customHeight="1" x14ac:dyDescent="0.15">
      <c r="A40" s="236">
        <v>1</v>
      </c>
      <c r="B40" s="232" t="s">
        <v>195</v>
      </c>
      <c r="C40" s="235" t="s">
        <v>304</v>
      </c>
    </row>
    <row r="41" spans="1:3" s="231" customFormat="1" ht="18.600000000000001" customHeight="1" x14ac:dyDescent="0.15">
      <c r="A41" s="228">
        <v>1</v>
      </c>
      <c r="B41" s="238" t="s">
        <v>196</v>
      </c>
      <c r="C41" s="234" t="s">
        <v>305</v>
      </c>
    </row>
    <row r="42" spans="1:3" s="231" customFormat="1" ht="16.149999999999999" customHeight="1" x14ac:dyDescent="0.15">
      <c r="A42" s="228">
        <v>1</v>
      </c>
      <c r="B42" s="239">
        <v>35</v>
      </c>
      <c r="C42" s="240" t="s">
        <v>306</v>
      </c>
    </row>
    <row r="43" spans="1:3" s="236" customFormat="1" ht="16.149999999999999" customHeight="1" x14ac:dyDescent="0.15">
      <c r="A43" s="236">
        <v>1</v>
      </c>
      <c r="B43" s="239" t="s">
        <v>197</v>
      </c>
      <c r="C43" s="240" t="s">
        <v>307</v>
      </c>
    </row>
    <row r="44" spans="1:3" s="236" customFormat="1" ht="16.149999999999999" customHeight="1" x14ac:dyDescent="0.15">
      <c r="A44" s="236">
        <v>1</v>
      </c>
      <c r="B44" s="239" t="s">
        <v>198</v>
      </c>
      <c r="C44" s="240" t="s">
        <v>308</v>
      </c>
    </row>
    <row r="45" spans="1:3" s="231" customFormat="1" ht="16.149999999999999" customHeight="1" x14ac:dyDescent="0.15">
      <c r="A45" s="228">
        <v>1</v>
      </c>
      <c r="B45" s="239" t="s">
        <v>199</v>
      </c>
      <c r="C45" s="240" t="s">
        <v>309</v>
      </c>
    </row>
    <row r="46" spans="1:3" s="236" customFormat="1" ht="16.149999999999999" customHeight="1" x14ac:dyDescent="0.15">
      <c r="A46" s="236">
        <v>1</v>
      </c>
      <c r="B46" s="239" t="s">
        <v>200</v>
      </c>
      <c r="C46" s="241" t="s">
        <v>310</v>
      </c>
    </row>
    <row r="47" spans="1:3" s="236" customFormat="1" ht="16.149999999999999" customHeight="1" x14ac:dyDescent="0.15">
      <c r="A47" s="236">
        <v>1</v>
      </c>
      <c r="B47" s="239" t="s">
        <v>201</v>
      </c>
      <c r="C47" s="241" t="s">
        <v>311</v>
      </c>
    </row>
    <row r="48" spans="1:3" s="236" customFormat="1" ht="16.149999999999999" customHeight="1" x14ac:dyDescent="0.15">
      <c r="A48" s="236">
        <v>1</v>
      </c>
      <c r="B48" s="239" t="s">
        <v>202</v>
      </c>
      <c r="C48" s="241" t="s">
        <v>312</v>
      </c>
    </row>
    <row r="49" spans="1:3" s="236" customFormat="1" ht="16.149999999999999" customHeight="1" x14ac:dyDescent="0.15">
      <c r="A49" s="236">
        <v>1</v>
      </c>
      <c r="B49" s="239">
        <v>42</v>
      </c>
      <c r="C49" s="241" t="s">
        <v>313</v>
      </c>
    </row>
    <row r="50" spans="1:3" s="231" customFormat="1" ht="18.600000000000001" customHeight="1" x14ac:dyDescent="0.15">
      <c r="A50" s="228">
        <v>1</v>
      </c>
      <c r="B50" s="238" t="s">
        <v>203</v>
      </c>
      <c r="C50" s="242" t="s">
        <v>314</v>
      </c>
    </row>
    <row r="51" spans="1:3" s="236" customFormat="1" ht="16.149999999999999" customHeight="1" x14ac:dyDescent="0.15">
      <c r="A51" s="236">
        <v>1</v>
      </c>
      <c r="B51" s="239" t="s">
        <v>204</v>
      </c>
      <c r="C51" s="241" t="s">
        <v>205</v>
      </c>
    </row>
    <row r="52" spans="1:3" s="236" customFormat="1" ht="16.149999999999999" customHeight="1" x14ac:dyDescent="0.15">
      <c r="A52" s="236">
        <v>1</v>
      </c>
      <c r="B52" s="239" t="s">
        <v>206</v>
      </c>
      <c r="C52" s="241" t="s">
        <v>207</v>
      </c>
    </row>
    <row r="53" spans="1:3" s="236" customFormat="1" ht="16.149999999999999" customHeight="1" x14ac:dyDescent="0.15">
      <c r="A53" s="236">
        <v>1</v>
      </c>
      <c r="B53" s="239" t="s">
        <v>208</v>
      </c>
      <c r="C53" s="241" t="s">
        <v>315</v>
      </c>
    </row>
    <row r="54" spans="1:3" s="243" customFormat="1" ht="18.600000000000001" customHeight="1" x14ac:dyDescent="0.15">
      <c r="A54" s="243">
        <v>1</v>
      </c>
      <c r="B54" s="238" t="s">
        <v>209</v>
      </c>
      <c r="C54" s="242" t="s">
        <v>316</v>
      </c>
    </row>
    <row r="55" spans="1:3" s="236" customFormat="1" ht="16.149999999999999" customHeight="1" x14ac:dyDescent="0.15">
      <c r="A55" s="236">
        <v>1</v>
      </c>
      <c r="B55" s="239" t="s">
        <v>210</v>
      </c>
      <c r="C55" s="241" t="s">
        <v>317</v>
      </c>
    </row>
    <row r="56" spans="1:3" s="236" customFormat="1" ht="16.149999999999999" customHeight="1" x14ac:dyDescent="0.15">
      <c r="A56" s="236">
        <v>1</v>
      </c>
      <c r="B56" s="239" t="s">
        <v>211</v>
      </c>
      <c r="C56" s="241" t="s">
        <v>318</v>
      </c>
    </row>
    <row r="57" spans="1:3" s="236" customFormat="1" ht="16.149999999999999" customHeight="1" x14ac:dyDescent="0.15">
      <c r="A57" s="236">
        <v>1</v>
      </c>
      <c r="B57" s="239" t="s">
        <v>212</v>
      </c>
      <c r="C57" s="241" t="s">
        <v>319</v>
      </c>
    </row>
    <row r="58" spans="1:3" s="244" customFormat="1" ht="18.600000000000001" customHeight="1" x14ac:dyDescent="0.15">
      <c r="A58" s="244">
        <v>1</v>
      </c>
      <c r="B58" s="238" t="s">
        <v>213</v>
      </c>
      <c r="C58" s="234" t="s">
        <v>320</v>
      </c>
    </row>
    <row r="59" spans="1:3" s="236" customFormat="1" ht="16.149999999999999" customHeight="1" x14ac:dyDescent="0.15">
      <c r="A59" s="236">
        <v>1</v>
      </c>
      <c r="B59" s="239" t="s">
        <v>214</v>
      </c>
      <c r="C59" s="240" t="s">
        <v>321</v>
      </c>
    </row>
    <row r="60" spans="1:3" s="236" customFormat="1" ht="16.149999999999999" customHeight="1" x14ac:dyDescent="0.15">
      <c r="A60" s="236">
        <v>1</v>
      </c>
      <c r="B60" s="239" t="s">
        <v>215</v>
      </c>
      <c r="C60" s="241" t="s">
        <v>322</v>
      </c>
    </row>
    <row r="61" spans="1:3" s="236" customFormat="1" ht="16.149999999999999" customHeight="1" x14ac:dyDescent="0.15">
      <c r="A61" s="236">
        <v>1</v>
      </c>
      <c r="B61" s="239" t="s">
        <v>216</v>
      </c>
      <c r="C61" s="241" t="s">
        <v>323</v>
      </c>
    </row>
    <row r="62" spans="1:3" s="236" customFormat="1" ht="16.149999999999999" customHeight="1" x14ac:dyDescent="0.15">
      <c r="A62" s="236">
        <v>1</v>
      </c>
      <c r="B62" s="239" t="s">
        <v>217</v>
      </c>
      <c r="C62" s="241" t="s">
        <v>324</v>
      </c>
    </row>
    <row r="63" spans="1:3" s="236" customFormat="1" ht="16.149999999999999" customHeight="1" x14ac:dyDescent="0.15">
      <c r="A63" s="236">
        <v>1</v>
      </c>
      <c r="B63" s="239" t="s">
        <v>325</v>
      </c>
      <c r="C63" s="241" t="s">
        <v>326</v>
      </c>
    </row>
    <row r="64" spans="1:3" s="236" customFormat="1" ht="16.149999999999999" customHeight="1" x14ac:dyDescent="0.15">
      <c r="A64" s="236">
        <v>1</v>
      </c>
      <c r="B64" s="239" t="s">
        <v>218</v>
      </c>
      <c r="C64" s="241" t="s">
        <v>327</v>
      </c>
    </row>
    <row r="65" spans="1:3" s="236" customFormat="1" ht="16.149999999999999" customHeight="1" x14ac:dyDescent="0.15">
      <c r="A65" s="236">
        <v>1</v>
      </c>
      <c r="B65" s="239" t="s">
        <v>328</v>
      </c>
      <c r="C65" s="241" t="s">
        <v>329</v>
      </c>
    </row>
    <row r="66" spans="1:3" s="236" customFormat="1" ht="16.149999999999999" customHeight="1" x14ac:dyDescent="0.15">
      <c r="A66" s="236">
        <v>1</v>
      </c>
      <c r="B66" s="239" t="s">
        <v>330</v>
      </c>
      <c r="C66" s="241" t="s">
        <v>331</v>
      </c>
    </row>
    <row r="67" spans="1:3" s="236" customFormat="1" ht="16.149999999999999" customHeight="1" x14ac:dyDescent="0.15">
      <c r="A67" s="236">
        <v>1</v>
      </c>
      <c r="B67" s="239" t="s">
        <v>219</v>
      </c>
      <c r="C67" s="241" t="s">
        <v>332</v>
      </c>
    </row>
    <row r="68" spans="1:3" s="236" customFormat="1" ht="16.149999999999999" customHeight="1" x14ac:dyDescent="0.15">
      <c r="A68" s="236">
        <v>1</v>
      </c>
      <c r="B68" s="239" t="s">
        <v>333</v>
      </c>
      <c r="C68" s="241" t="s">
        <v>334</v>
      </c>
    </row>
    <row r="69" spans="1:3" s="236" customFormat="1" ht="16.149999999999999" customHeight="1" x14ac:dyDescent="0.15">
      <c r="A69" s="236">
        <v>1</v>
      </c>
      <c r="B69" s="239" t="s">
        <v>335</v>
      </c>
      <c r="C69" s="241" t="s">
        <v>336</v>
      </c>
    </row>
    <row r="70" spans="1:3" s="244" customFormat="1" ht="18.600000000000001" customHeight="1" x14ac:dyDescent="0.15">
      <c r="A70" s="245">
        <v>1</v>
      </c>
      <c r="B70" s="238" t="s">
        <v>225</v>
      </c>
      <c r="C70" s="242" t="s">
        <v>337</v>
      </c>
    </row>
    <row r="71" spans="1:3" s="236" customFormat="1" ht="16.149999999999999" customHeight="1" x14ac:dyDescent="0.15">
      <c r="A71" s="236">
        <v>1</v>
      </c>
      <c r="B71" s="239" t="s">
        <v>220</v>
      </c>
      <c r="C71" s="241" t="s">
        <v>338</v>
      </c>
    </row>
    <row r="72" spans="1:3" s="236" customFormat="1" ht="16.149999999999999" customHeight="1" x14ac:dyDescent="0.15">
      <c r="B72" s="239" t="s">
        <v>221</v>
      </c>
      <c r="C72" s="241" t="s">
        <v>339</v>
      </c>
    </row>
    <row r="73" spans="1:3" s="236" customFormat="1" ht="16.149999999999999" customHeight="1" x14ac:dyDescent="0.15">
      <c r="A73" s="236">
        <v>1</v>
      </c>
      <c r="B73" s="239" t="s">
        <v>222</v>
      </c>
      <c r="C73" s="241" t="s">
        <v>340</v>
      </c>
    </row>
    <row r="74" spans="1:3" s="236" customFormat="1" ht="16.149999999999999" customHeight="1" x14ac:dyDescent="0.15">
      <c r="A74" s="236">
        <v>1</v>
      </c>
      <c r="B74" s="239" t="s">
        <v>223</v>
      </c>
      <c r="C74" s="241" t="s">
        <v>341</v>
      </c>
    </row>
    <row r="75" spans="1:3" s="236" customFormat="1" ht="16.149999999999999" customHeight="1" x14ac:dyDescent="0.15">
      <c r="A75" s="236">
        <v>1</v>
      </c>
      <c r="B75" s="239" t="s">
        <v>224</v>
      </c>
      <c r="C75" s="241" t="s">
        <v>342</v>
      </c>
    </row>
    <row r="76" spans="1:3" s="246" customFormat="1" ht="18.600000000000001" customHeight="1" x14ac:dyDescent="0.15">
      <c r="A76" s="246">
        <v>1</v>
      </c>
      <c r="B76" s="238" t="s">
        <v>230</v>
      </c>
      <c r="C76" s="247" t="s">
        <v>343</v>
      </c>
    </row>
    <row r="77" spans="1:3" s="236" customFormat="1" ht="16.149999999999999" customHeight="1" x14ac:dyDescent="0.15">
      <c r="A77" s="236">
        <v>1</v>
      </c>
      <c r="B77" s="239" t="s">
        <v>344</v>
      </c>
      <c r="C77" s="241" t="s">
        <v>345</v>
      </c>
    </row>
    <row r="78" spans="1:3" s="236" customFormat="1" ht="16.149999999999999" customHeight="1" x14ac:dyDescent="0.15">
      <c r="A78" s="236">
        <v>1</v>
      </c>
      <c r="B78" s="239" t="s">
        <v>226</v>
      </c>
      <c r="C78" s="241" t="s">
        <v>346</v>
      </c>
    </row>
    <row r="79" spans="1:3" s="236" customFormat="1" ht="16.149999999999999" customHeight="1" x14ac:dyDescent="0.15">
      <c r="A79" s="236">
        <v>1</v>
      </c>
      <c r="B79" s="239" t="s">
        <v>227</v>
      </c>
      <c r="C79" s="241" t="s">
        <v>347</v>
      </c>
    </row>
    <row r="80" spans="1:3" s="236" customFormat="1" ht="16.149999999999999" customHeight="1" x14ac:dyDescent="0.15">
      <c r="A80" s="236">
        <v>1</v>
      </c>
      <c r="B80" s="239" t="s">
        <v>228</v>
      </c>
      <c r="C80" s="241" t="s">
        <v>348</v>
      </c>
    </row>
    <row r="81" spans="1:3" s="236" customFormat="1" ht="16.149999999999999" customHeight="1" x14ac:dyDescent="0.15">
      <c r="A81" s="236">
        <v>1</v>
      </c>
      <c r="B81" s="239" t="s">
        <v>229</v>
      </c>
      <c r="C81" s="241" t="s">
        <v>349</v>
      </c>
    </row>
    <row r="82" spans="1:3" s="231" customFormat="1" ht="18.600000000000001" customHeight="1" x14ac:dyDescent="0.15">
      <c r="A82" s="228">
        <v>1</v>
      </c>
      <c r="B82" s="229" t="s">
        <v>234</v>
      </c>
      <c r="C82" s="242" t="s">
        <v>350</v>
      </c>
    </row>
    <row r="83" spans="1:3" s="236" customFormat="1" ht="16.149999999999999" customHeight="1" x14ac:dyDescent="0.15">
      <c r="A83" s="236">
        <v>1</v>
      </c>
      <c r="B83" s="232" t="s">
        <v>351</v>
      </c>
      <c r="C83" s="233" t="s">
        <v>352</v>
      </c>
    </row>
    <row r="84" spans="1:3" s="236" customFormat="1" ht="16.149999999999999" customHeight="1" x14ac:dyDescent="0.15">
      <c r="A84" s="236">
        <v>1</v>
      </c>
      <c r="B84" s="239" t="s">
        <v>231</v>
      </c>
      <c r="C84" s="241" t="s">
        <v>353</v>
      </c>
    </row>
    <row r="85" spans="1:3" s="236" customFormat="1" ht="16.149999999999999" customHeight="1" x14ac:dyDescent="0.15">
      <c r="A85" s="236">
        <v>1</v>
      </c>
      <c r="B85" s="239" t="s">
        <v>232</v>
      </c>
      <c r="C85" s="241" t="s">
        <v>354</v>
      </c>
    </row>
    <row r="86" spans="1:3" s="236" customFormat="1" ht="16.149999999999999" customHeight="1" x14ac:dyDescent="0.15">
      <c r="A86" s="236">
        <v>1</v>
      </c>
      <c r="B86" s="239" t="s">
        <v>233</v>
      </c>
      <c r="C86" s="241" t="s">
        <v>355</v>
      </c>
    </row>
  </sheetData>
  <mergeCells count="1">
    <mergeCell ref="B1:C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workbookViewId="0">
      <selection activeCell="L16" sqref="L16"/>
    </sheetView>
  </sheetViews>
  <sheetFormatPr defaultRowHeight="13.5" x14ac:dyDescent="0.15"/>
  <cols>
    <col min="1" max="1" width="3.375" customWidth="1"/>
    <col min="2" max="5" width="5.625" hidden="1" customWidth="1"/>
    <col min="6" max="6" width="6.25" customWidth="1"/>
    <col min="7" max="7" width="5.25" customWidth="1"/>
    <col min="8" max="15" width="10.625" customWidth="1"/>
    <col min="16" max="16" width="10.125" customWidth="1"/>
    <col min="17" max="17" width="3.125" customWidth="1"/>
  </cols>
  <sheetData>
    <row r="3" spans="2:17" x14ac:dyDescent="0.15">
      <c r="C3" t="s">
        <v>61</v>
      </c>
    </row>
    <row r="5" spans="2:17" ht="14.25" thickBot="1" x14ac:dyDescent="0.2">
      <c r="C5" s="14"/>
      <c r="G5" s="1"/>
    </row>
    <row r="6" spans="2:17" x14ac:dyDescent="0.15">
      <c r="C6" s="14"/>
      <c r="F6" s="323" t="s">
        <v>0</v>
      </c>
      <c r="G6" s="324"/>
      <c r="H6" s="323" t="s">
        <v>1</v>
      </c>
      <c r="I6" s="324"/>
      <c r="L6" s="2" t="s">
        <v>2</v>
      </c>
      <c r="M6" s="317" t="s">
        <v>3</v>
      </c>
      <c r="N6" s="318"/>
      <c r="O6" s="319"/>
      <c r="P6" s="317" t="s">
        <v>4</v>
      </c>
      <c r="Q6" s="319"/>
    </row>
    <row r="7" spans="2:17" ht="18" thickBot="1" x14ac:dyDescent="0.2">
      <c r="C7" s="14"/>
      <c r="F7" s="208" t="str">
        <f>IF(入力シート!C10="","",入力シート!$C$10)</f>
        <v/>
      </c>
      <c r="G7" s="207" t="str">
        <f>入力シート!$D$10</f>
        <v/>
      </c>
      <c r="H7" s="208" t="str">
        <f>IF(入力シート!E10="","",入力シート!$E$10)</f>
        <v/>
      </c>
      <c r="I7" s="206" t="str">
        <f>入力シート!$F$10</f>
        <v/>
      </c>
      <c r="J7" s="42"/>
      <c r="K7" s="42"/>
      <c r="L7" s="209" t="str">
        <f>IF(入力シート!J10="","",入力シート!J10)</f>
        <v/>
      </c>
      <c r="M7" s="396" t="str">
        <f>IF(入力シート!K10="","",入力シート!K10)</f>
        <v>●●</v>
      </c>
      <c r="N7" s="397"/>
      <c r="O7" s="398"/>
      <c r="P7" s="399" t="str">
        <f>IF(入力シート!N10="","",入力シート!N10)</f>
        <v>分校</v>
      </c>
      <c r="Q7" s="400"/>
    </row>
    <row r="8" spans="2:17" ht="17.25" x14ac:dyDescent="0.15">
      <c r="C8" s="14"/>
      <c r="G8" s="3"/>
      <c r="H8" s="3"/>
      <c r="J8" s="4"/>
      <c r="K8" s="4"/>
    </row>
    <row r="9" spans="2:17" x14ac:dyDescent="0.15">
      <c r="C9" s="14"/>
      <c r="G9" s="1"/>
    </row>
    <row r="10" spans="2:17" ht="14.25" thickBot="1" x14ac:dyDescent="0.2">
      <c r="G10" s="7"/>
    </row>
    <row r="11" spans="2:17" ht="14.25" thickBot="1" x14ac:dyDescent="0.2">
      <c r="B11" s="14" t="s">
        <v>48</v>
      </c>
      <c r="C11" s="14" t="s">
        <v>49</v>
      </c>
      <c r="D11" s="14" t="s">
        <v>0</v>
      </c>
      <c r="E11" s="14" t="s">
        <v>50</v>
      </c>
      <c r="F11" s="79" t="s">
        <v>88</v>
      </c>
      <c r="G11" s="79" t="s">
        <v>6</v>
      </c>
      <c r="H11" s="80" t="s">
        <v>7</v>
      </c>
      <c r="I11" s="81" t="s">
        <v>8</v>
      </c>
      <c r="J11" s="81" t="s">
        <v>9</v>
      </c>
      <c r="K11" s="81" t="s">
        <v>264</v>
      </c>
      <c r="L11" s="159" t="s">
        <v>10</v>
      </c>
      <c r="M11" s="81" t="s">
        <v>12</v>
      </c>
      <c r="N11" s="81" t="s">
        <v>13</v>
      </c>
      <c r="O11" s="82" t="s">
        <v>259</v>
      </c>
      <c r="P11" s="112" t="s">
        <v>14</v>
      </c>
    </row>
    <row r="12" spans="2:17" ht="22.5" customHeight="1" x14ac:dyDescent="0.15">
      <c r="B12" s="132" t="str">
        <f t="shared" ref="B12:B22" si="0">$L$7</f>
        <v/>
      </c>
      <c r="C12" s="133" t="str">
        <f t="shared" ref="C12:C22" si="1">$M$7</f>
        <v>●●</v>
      </c>
      <c r="D12" s="132" t="str">
        <f t="shared" ref="D12:D22" si="2">$G$7</f>
        <v/>
      </c>
      <c r="E12" s="132" t="str">
        <f t="shared" ref="E12:E22" si="3">$I$7</f>
        <v/>
      </c>
      <c r="F12" s="83" t="s">
        <v>89</v>
      </c>
      <c r="G12" s="83" t="s">
        <v>15</v>
      </c>
      <c r="H12" s="210">
        <f>入力シート!E17</f>
        <v>0</v>
      </c>
      <c r="I12" s="211">
        <f>入力シート!F17</f>
        <v>0</v>
      </c>
      <c r="J12" s="223">
        <f>入力シート!G17</f>
        <v>0</v>
      </c>
      <c r="K12" s="212">
        <f>入力シート!H17</f>
        <v>0</v>
      </c>
      <c r="L12" s="212">
        <f>(入力シート!I17+入力シート!J17)</f>
        <v>0</v>
      </c>
      <c r="M12" s="212">
        <f>入力シート!K17</f>
        <v>0</v>
      </c>
      <c r="N12" s="212">
        <f>(入力シート!L17+入力シート!M17)</f>
        <v>0</v>
      </c>
      <c r="O12" s="213">
        <f>入力シート!N17</f>
        <v>0</v>
      </c>
      <c r="P12" s="119">
        <f>SUM(H12:O12)</f>
        <v>0</v>
      </c>
    </row>
    <row r="13" spans="2:17" ht="22.5" customHeight="1" thickBot="1" x14ac:dyDescent="0.2">
      <c r="B13" s="132" t="str">
        <f t="shared" si="0"/>
        <v/>
      </c>
      <c r="C13" s="133" t="str">
        <f t="shared" si="1"/>
        <v>●●</v>
      </c>
      <c r="D13" s="132" t="str">
        <f t="shared" si="2"/>
        <v/>
      </c>
      <c r="E13" s="132" t="str">
        <f t="shared" si="3"/>
        <v/>
      </c>
      <c r="F13" s="84" t="s">
        <v>89</v>
      </c>
      <c r="G13" s="84" t="s">
        <v>16</v>
      </c>
      <c r="H13" s="214">
        <f>入力シート!E18</f>
        <v>0</v>
      </c>
      <c r="I13" s="215">
        <f>入力シート!F18</f>
        <v>0</v>
      </c>
      <c r="J13" s="222">
        <f>入力シート!G18</f>
        <v>0</v>
      </c>
      <c r="K13" s="216">
        <f>入力シート!H18</f>
        <v>0</v>
      </c>
      <c r="L13" s="216">
        <f>(入力シート!I18+入力シート!J18)</f>
        <v>0</v>
      </c>
      <c r="M13" s="216">
        <f>入力シート!K18</f>
        <v>0</v>
      </c>
      <c r="N13" s="216">
        <f>(入力シート!L18+入力シート!M18)</f>
        <v>0</v>
      </c>
      <c r="O13" s="217">
        <f>入力シート!N18</f>
        <v>0</v>
      </c>
      <c r="P13" s="120">
        <f t="shared" ref="P13:P22" si="4">SUM(H13:O13)</f>
        <v>0</v>
      </c>
    </row>
    <row r="14" spans="2:17" ht="22.5" customHeight="1" thickBot="1" x14ac:dyDescent="0.2">
      <c r="C14" s="14"/>
      <c r="F14" s="115" t="s">
        <v>89</v>
      </c>
      <c r="G14" s="115" t="s">
        <v>17</v>
      </c>
      <c r="H14" s="116">
        <f>SUM(H12:H13)</f>
        <v>0</v>
      </c>
      <c r="I14" s="117">
        <f t="shared" ref="I14:O14" si="5">SUM(I12:I13)</f>
        <v>0</v>
      </c>
      <c r="J14" s="294">
        <f t="shared" si="5"/>
        <v>0</v>
      </c>
      <c r="K14" s="117">
        <f t="shared" si="5"/>
        <v>0</v>
      </c>
      <c r="L14" s="117">
        <f t="shared" si="5"/>
        <v>0</v>
      </c>
      <c r="M14" s="117">
        <f t="shared" si="5"/>
        <v>0</v>
      </c>
      <c r="N14" s="117">
        <f t="shared" si="5"/>
        <v>0</v>
      </c>
      <c r="O14" s="118">
        <f t="shared" si="5"/>
        <v>0</v>
      </c>
      <c r="P14" s="121">
        <f t="shared" si="4"/>
        <v>0</v>
      </c>
    </row>
    <row r="15" spans="2:17" ht="22.5" customHeight="1" x14ac:dyDescent="0.15">
      <c r="B15" s="132" t="str">
        <f t="shared" si="0"/>
        <v/>
      </c>
      <c r="C15" s="133" t="str">
        <f t="shared" si="1"/>
        <v>●●</v>
      </c>
      <c r="D15" s="132" t="str">
        <f t="shared" si="2"/>
        <v/>
      </c>
      <c r="E15" s="132" t="str">
        <f t="shared" si="3"/>
        <v/>
      </c>
      <c r="F15" s="83" t="s">
        <v>90</v>
      </c>
      <c r="G15" s="83" t="s">
        <v>15</v>
      </c>
      <c r="H15" s="218">
        <f>入力シート!E20</f>
        <v>0</v>
      </c>
      <c r="I15" s="212">
        <f>入力シート!F20</f>
        <v>0</v>
      </c>
      <c r="J15" s="212">
        <f>入力シート!G20</f>
        <v>0</v>
      </c>
      <c r="K15" s="212">
        <f>入力シート!H20</f>
        <v>0</v>
      </c>
      <c r="L15" s="212">
        <f>(入力シート!I20+入力シート!J20)</f>
        <v>0</v>
      </c>
      <c r="M15" s="212">
        <f>入力シート!K20</f>
        <v>0</v>
      </c>
      <c r="N15" s="212">
        <f>(入力シート!L20+入力シート!M20)</f>
        <v>0</v>
      </c>
      <c r="O15" s="213">
        <f>入力シート!N20</f>
        <v>0</v>
      </c>
      <c r="P15" s="113">
        <f t="shared" si="4"/>
        <v>0</v>
      </c>
    </row>
    <row r="16" spans="2:17" ht="22.5" customHeight="1" thickBot="1" x14ac:dyDescent="0.2">
      <c r="B16" s="132" t="str">
        <f t="shared" si="0"/>
        <v/>
      </c>
      <c r="C16" s="133" t="str">
        <f t="shared" si="1"/>
        <v>●●</v>
      </c>
      <c r="D16" s="132" t="str">
        <f t="shared" si="2"/>
        <v/>
      </c>
      <c r="E16" s="132" t="str">
        <f t="shared" si="3"/>
        <v/>
      </c>
      <c r="F16" s="85" t="s">
        <v>90</v>
      </c>
      <c r="G16" s="85" t="s">
        <v>16</v>
      </c>
      <c r="H16" s="219">
        <f>入力シート!E21</f>
        <v>0</v>
      </c>
      <c r="I16" s="220">
        <f>入力シート!F21</f>
        <v>0</v>
      </c>
      <c r="J16" s="220">
        <f>入力シート!G21</f>
        <v>0</v>
      </c>
      <c r="K16" s="220">
        <f>入力シート!H21</f>
        <v>0</v>
      </c>
      <c r="L16" s="220">
        <f>(入力シート!I21+入力シート!J21)</f>
        <v>0</v>
      </c>
      <c r="M16" s="220">
        <f>入力シート!K21</f>
        <v>0</v>
      </c>
      <c r="N16" s="220">
        <f>(入力シート!L21+入力シート!M21)</f>
        <v>0</v>
      </c>
      <c r="O16" s="221">
        <f>入力シート!N21</f>
        <v>0</v>
      </c>
      <c r="P16" s="122">
        <f t="shared" si="4"/>
        <v>0</v>
      </c>
    </row>
    <row r="17" spans="2:16" ht="22.5" customHeight="1" thickBot="1" x14ac:dyDescent="0.2">
      <c r="C17" s="14"/>
      <c r="F17" s="115" t="s">
        <v>90</v>
      </c>
      <c r="G17" s="115" t="s">
        <v>17</v>
      </c>
      <c r="H17" s="116">
        <f>SUM(H15:H16)</f>
        <v>0</v>
      </c>
      <c r="I17" s="117">
        <f t="shared" ref="I17:O17" si="6">SUM(I15:I16)</f>
        <v>0</v>
      </c>
      <c r="J17" s="117">
        <f t="shared" si="6"/>
        <v>0</v>
      </c>
      <c r="K17" s="117">
        <f t="shared" si="6"/>
        <v>0</v>
      </c>
      <c r="L17" s="117">
        <f t="shared" si="6"/>
        <v>0</v>
      </c>
      <c r="M17" s="117">
        <f t="shared" si="6"/>
        <v>0</v>
      </c>
      <c r="N17" s="117">
        <f t="shared" si="6"/>
        <v>0</v>
      </c>
      <c r="O17" s="118">
        <f t="shared" si="6"/>
        <v>0</v>
      </c>
      <c r="P17" s="121">
        <f t="shared" si="4"/>
        <v>0</v>
      </c>
    </row>
    <row r="18" spans="2:16" ht="22.5" customHeight="1" x14ac:dyDescent="0.15">
      <c r="B18" s="132" t="str">
        <f t="shared" si="0"/>
        <v/>
      </c>
      <c r="C18" s="133" t="str">
        <f t="shared" si="1"/>
        <v>●●</v>
      </c>
      <c r="D18" s="132" t="str">
        <f t="shared" si="2"/>
        <v/>
      </c>
      <c r="E18" s="132" t="str">
        <f t="shared" si="3"/>
        <v/>
      </c>
      <c r="F18" s="86" t="s">
        <v>91</v>
      </c>
      <c r="G18" s="86" t="s">
        <v>15</v>
      </c>
      <c r="H18" s="219">
        <f>入力シート!E23</f>
        <v>0</v>
      </c>
      <c r="I18" s="220">
        <f>入力シート!F23</f>
        <v>0</v>
      </c>
      <c r="J18" s="220">
        <f>入力シート!G23</f>
        <v>0</v>
      </c>
      <c r="K18" s="220">
        <f>入力シート!H23</f>
        <v>0</v>
      </c>
      <c r="L18" s="220">
        <f>(入力シート!I23+入力シート!J23)</f>
        <v>0</v>
      </c>
      <c r="M18" s="220">
        <f>入力シート!K23</f>
        <v>0</v>
      </c>
      <c r="N18" s="220">
        <f>(入力シート!L23+入力シート!M23)</f>
        <v>0</v>
      </c>
      <c r="O18" s="221">
        <f>入力シート!N23</f>
        <v>0</v>
      </c>
      <c r="P18" s="123">
        <f t="shared" si="4"/>
        <v>0</v>
      </c>
    </row>
    <row r="19" spans="2:16" ht="22.5" customHeight="1" thickBot="1" x14ac:dyDescent="0.2">
      <c r="B19" s="132" t="str">
        <f t="shared" si="0"/>
        <v/>
      </c>
      <c r="C19" s="133" t="str">
        <f t="shared" si="1"/>
        <v>●●</v>
      </c>
      <c r="D19" s="132" t="str">
        <f t="shared" si="2"/>
        <v/>
      </c>
      <c r="E19" s="132" t="str">
        <f t="shared" si="3"/>
        <v/>
      </c>
      <c r="F19" s="84" t="s">
        <v>91</v>
      </c>
      <c r="G19" s="84" t="s">
        <v>16</v>
      </c>
      <c r="H19" s="219">
        <f>入力シート!E24</f>
        <v>0</v>
      </c>
      <c r="I19" s="220">
        <f>入力シート!F24</f>
        <v>0</v>
      </c>
      <c r="J19" s="220">
        <f>入力シート!G24</f>
        <v>0</v>
      </c>
      <c r="K19" s="220">
        <f>入力シート!H24</f>
        <v>0</v>
      </c>
      <c r="L19" s="220">
        <f>(入力シート!I24+入力シート!J24)</f>
        <v>0</v>
      </c>
      <c r="M19" s="220">
        <f>入力シート!K24</f>
        <v>0</v>
      </c>
      <c r="N19" s="220">
        <f>(入力シート!L24+入力シート!M24)</f>
        <v>0</v>
      </c>
      <c r="O19" s="221">
        <f>入力シート!N24</f>
        <v>0</v>
      </c>
      <c r="P19" s="114">
        <f t="shared" si="4"/>
        <v>0</v>
      </c>
    </row>
    <row r="20" spans="2:16" ht="22.5" customHeight="1" thickBot="1" x14ac:dyDescent="0.2">
      <c r="C20" s="14"/>
      <c r="F20" s="115" t="s">
        <v>91</v>
      </c>
      <c r="G20" s="115" t="s">
        <v>17</v>
      </c>
      <c r="H20" s="116">
        <f>SUM(H18:H19)</f>
        <v>0</v>
      </c>
      <c r="I20" s="117">
        <f t="shared" ref="I20:O20" si="7">SUM(I18:I19)</f>
        <v>0</v>
      </c>
      <c r="J20" s="117">
        <f t="shared" si="7"/>
        <v>0</v>
      </c>
      <c r="K20" s="117">
        <f t="shared" si="7"/>
        <v>0</v>
      </c>
      <c r="L20" s="117">
        <f t="shared" si="7"/>
        <v>0</v>
      </c>
      <c r="M20" s="117">
        <f t="shared" si="7"/>
        <v>0</v>
      </c>
      <c r="N20" s="117">
        <f t="shared" si="7"/>
        <v>0</v>
      </c>
      <c r="O20" s="118">
        <f t="shared" si="7"/>
        <v>0</v>
      </c>
      <c r="P20" s="121">
        <f t="shared" si="4"/>
        <v>0</v>
      </c>
    </row>
    <row r="21" spans="2:16" ht="22.5" customHeight="1" x14ac:dyDescent="0.15">
      <c r="B21" s="132" t="str">
        <f t="shared" si="0"/>
        <v/>
      </c>
      <c r="C21" s="133" t="str">
        <f t="shared" si="1"/>
        <v>●●</v>
      </c>
      <c r="D21" s="132" t="str">
        <f t="shared" si="2"/>
        <v/>
      </c>
      <c r="E21" s="132" t="str">
        <f t="shared" si="3"/>
        <v/>
      </c>
      <c r="F21" s="87" t="s">
        <v>92</v>
      </c>
      <c r="G21" s="87" t="s">
        <v>15</v>
      </c>
      <c r="H21" s="182">
        <f>入力シート!E26</f>
        <v>0</v>
      </c>
      <c r="I21" s="183">
        <f>入力シート!F26</f>
        <v>0</v>
      </c>
      <c r="J21" s="183">
        <f>入力シート!G26</f>
        <v>0</v>
      </c>
      <c r="K21" s="183">
        <f>入力シート!H26</f>
        <v>0</v>
      </c>
      <c r="L21" s="183">
        <f>(入力シート!I26+入力シート!J26)</f>
        <v>0</v>
      </c>
      <c r="M21" s="183">
        <f>入力シート!K26</f>
        <v>0</v>
      </c>
      <c r="N21" s="183">
        <f>(入力シート!L26+入力シート!M26)</f>
        <v>0</v>
      </c>
      <c r="O21" s="184">
        <f>入力シート!N26</f>
        <v>0</v>
      </c>
      <c r="P21" s="124">
        <f t="shared" si="4"/>
        <v>0</v>
      </c>
    </row>
    <row r="22" spans="2:16" ht="22.5" customHeight="1" thickBot="1" x14ac:dyDescent="0.2">
      <c r="B22" s="132" t="str">
        <f t="shared" si="0"/>
        <v/>
      </c>
      <c r="C22" s="133" t="str">
        <f t="shared" si="1"/>
        <v>●●</v>
      </c>
      <c r="D22" s="132" t="str">
        <f t="shared" si="2"/>
        <v/>
      </c>
      <c r="E22" s="132" t="str">
        <f t="shared" si="3"/>
        <v/>
      </c>
      <c r="F22" s="84" t="s">
        <v>92</v>
      </c>
      <c r="G22" s="84" t="s">
        <v>16</v>
      </c>
      <c r="H22" s="109">
        <f>入力シート!E27</f>
        <v>0</v>
      </c>
      <c r="I22" s="110">
        <f>入力シート!F27</f>
        <v>0</v>
      </c>
      <c r="J22" s="110">
        <f>入力シート!G27</f>
        <v>0</v>
      </c>
      <c r="K22" s="110">
        <f>入力シート!H27</f>
        <v>0</v>
      </c>
      <c r="L22" s="110">
        <f>(入力シート!I27+入力シート!J27)</f>
        <v>0</v>
      </c>
      <c r="M22" s="110">
        <f>入力シート!K27</f>
        <v>0</v>
      </c>
      <c r="N22" s="110">
        <f>(入力シート!L27+入力シート!M27)</f>
        <v>0</v>
      </c>
      <c r="O22" s="111">
        <f>入力シート!N27</f>
        <v>0</v>
      </c>
      <c r="P22" s="114">
        <f t="shared" si="4"/>
        <v>0</v>
      </c>
    </row>
    <row r="23" spans="2:16" ht="22.5" customHeight="1" thickBot="1" x14ac:dyDescent="0.2">
      <c r="B23" s="14"/>
      <c r="C23" s="14"/>
      <c r="D23" s="14"/>
      <c r="E23" s="14"/>
      <c r="F23" s="115" t="s">
        <v>92</v>
      </c>
      <c r="G23" s="115" t="s">
        <v>17</v>
      </c>
      <c r="H23" s="116">
        <f>SUM(H21:H22)</f>
        <v>0</v>
      </c>
      <c r="I23" s="117">
        <f t="shared" ref="I23:O23" si="8">SUM(I21:I22)</f>
        <v>0</v>
      </c>
      <c r="J23" s="117">
        <f t="shared" si="8"/>
        <v>0</v>
      </c>
      <c r="K23" s="117">
        <f t="shared" si="8"/>
        <v>0</v>
      </c>
      <c r="L23" s="117">
        <f t="shared" si="8"/>
        <v>0</v>
      </c>
      <c r="M23" s="117">
        <f t="shared" si="8"/>
        <v>0</v>
      </c>
      <c r="N23" s="117">
        <f t="shared" si="8"/>
        <v>0</v>
      </c>
      <c r="O23" s="118">
        <f t="shared" si="8"/>
        <v>0</v>
      </c>
      <c r="P23" s="121">
        <f>SUM(H23:O23)</f>
        <v>0</v>
      </c>
    </row>
  </sheetData>
  <sheetProtection password="CC31" sheet="1" objects="1" scenarios="1" selectLockedCells="1" selectUnlockedCells="1"/>
  <mergeCells count="6">
    <mergeCell ref="M7:O7"/>
    <mergeCell ref="P7:Q7"/>
    <mergeCell ref="F6:G6"/>
    <mergeCell ref="H6:I6"/>
    <mergeCell ref="M6:O6"/>
    <mergeCell ref="P6:Q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C33"/>
  <sheetViews>
    <sheetView view="pageBreakPreview" zoomScale="90" zoomScaleNormal="100" zoomScaleSheetLayoutView="90" workbookViewId="0">
      <selection activeCell="G10" sqref="G10"/>
    </sheetView>
  </sheetViews>
  <sheetFormatPr defaultColWidth="12" defaultRowHeight="17.25" x14ac:dyDescent="0.2"/>
  <cols>
    <col min="1" max="1" width="2.5" customWidth="1"/>
    <col min="2" max="6" width="4.875" hidden="1" customWidth="1"/>
    <col min="7" max="8" width="7.5" customWidth="1"/>
    <col min="9" max="16" width="5" style="126" customWidth="1"/>
    <col min="17" max="34" width="4.875" style="126" customWidth="1"/>
    <col min="35" max="36" width="5.75" style="126" customWidth="1"/>
    <col min="37" max="42" width="4.875" style="126" customWidth="1"/>
    <col min="43" max="44" width="5" style="126" customWidth="1"/>
    <col min="45" max="45" width="12" style="126"/>
    <col min="46" max="46" width="12.125" style="126" customWidth="1"/>
    <col min="47" max="237" width="12" style="126"/>
  </cols>
  <sheetData>
    <row r="1" spans="2:237" ht="13.5" x14ac:dyDescent="0.15"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</row>
    <row r="2" spans="2:237" ht="13.5" x14ac:dyDescent="0.15"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</row>
    <row r="3" spans="2:237" ht="13.5" x14ac:dyDescent="0.15">
      <c r="D3" t="s">
        <v>61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</row>
    <row r="4" spans="2:237" ht="13.5" x14ac:dyDescent="0.15"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</row>
    <row r="5" spans="2:237" ht="14.25" thickBot="1" x14ac:dyDescent="0.2">
      <c r="I5" s="14"/>
      <c r="J5"/>
      <c r="K5"/>
      <c r="L5"/>
      <c r="M5" s="1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</row>
    <row r="6" spans="2:237" x14ac:dyDescent="0.2">
      <c r="J6" s="323" t="s">
        <v>0</v>
      </c>
      <c r="K6" s="324"/>
      <c r="L6" s="323" t="s">
        <v>1</v>
      </c>
      <c r="M6" s="324"/>
      <c r="P6"/>
      <c r="Q6" s="2" t="s">
        <v>2</v>
      </c>
      <c r="R6" s="317" t="s">
        <v>3</v>
      </c>
      <c r="S6" s="318"/>
      <c r="T6" s="318"/>
      <c r="U6" s="318"/>
      <c r="V6" s="318"/>
      <c r="W6" s="319"/>
      <c r="X6" s="317" t="s">
        <v>4</v>
      </c>
      <c r="Y6" s="318"/>
      <c r="Z6" s="319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</row>
    <row r="7" spans="2:237" ht="18" thickBot="1" x14ac:dyDescent="0.25">
      <c r="J7" s="208" t="str">
        <f>IF(入力シート!C10="","",入力シート!$C$10)</f>
        <v/>
      </c>
      <c r="K7" s="207" t="str">
        <f>入力シート!$D$10</f>
        <v/>
      </c>
      <c r="L7" s="208" t="str">
        <f>IF(入力シート!E10="","",入力シート!$E$10)</f>
        <v/>
      </c>
      <c r="M7" s="206" t="str">
        <f>入力シート!$F$10</f>
        <v/>
      </c>
      <c r="P7" s="42"/>
      <c r="Q7" s="209" t="str">
        <f>IF(入力シート!J10="","",入力シート!J10)</f>
        <v/>
      </c>
      <c r="R7" s="420" t="str">
        <f>IF(入力シート!K10="","",入力シート!K10)</f>
        <v>●●</v>
      </c>
      <c r="S7" s="421"/>
      <c r="T7" s="421"/>
      <c r="U7" s="421"/>
      <c r="V7" s="421"/>
      <c r="W7" s="422"/>
      <c r="X7" s="405" t="str">
        <f>IF(入力シート!N10="","",入力シート!N10)</f>
        <v>分校</v>
      </c>
      <c r="Y7" s="406"/>
      <c r="Z7" s="40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</row>
    <row r="8" spans="2:237" x14ac:dyDescent="0.2">
      <c r="I8" s="14"/>
      <c r="J8"/>
      <c r="K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</row>
    <row r="9" spans="2:237" x14ac:dyDescent="0.2">
      <c r="G9" s="127"/>
      <c r="H9" s="127"/>
    </row>
    <row r="10" spans="2:237" ht="27" customHeight="1" x14ac:dyDescent="0.2">
      <c r="G10" s="128" t="s">
        <v>265</v>
      </c>
      <c r="H10" s="127"/>
    </row>
    <row r="11" spans="2:237" ht="25.5" customHeight="1" x14ac:dyDescent="0.2">
      <c r="G11" s="423"/>
      <c r="H11" s="424"/>
      <c r="I11" s="424"/>
      <c r="J11" s="424"/>
      <c r="K11" s="424"/>
      <c r="L11" s="424"/>
      <c r="M11" s="424"/>
      <c r="N11" s="425"/>
      <c r="O11" s="426" t="s">
        <v>51</v>
      </c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427"/>
      <c r="AL11" s="427"/>
      <c r="AM11" s="427"/>
      <c r="AN11" s="427"/>
      <c r="AO11" s="427"/>
      <c r="AP11" s="428"/>
    </row>
    <row r="12" spans="2:237" ht="33" customHeight="1" x14ac:dyDescent="0.2">
      <c r="G12" s="412" t="s">
        <v>14</v>
      </c>
      <c r="H12" s="412"/>
      <c r="I12" s="414" t="s">
        <v>58</v>
      </c>
      <c r="J12" s="415"/>
      <c r="K12" s="415"/>
      <c r="L12" s="415"/>
      <c r="M12" s="415"/>
      <c r="N12" s="416"/>
      <c r="O12" s="417" t="s">
        <v>130</v>
      </c>
      <c r="P12" s="408"/>
      <c r="Q12" s="408" t="s">
        <v>129</v>
      </c>
      <c r="R12" s="408"/>
      <c r="S12" s="408" t="s">
        <v>128</v>
      </c>
      <c r="T12" s="408"/>
      <c r="U12" s="408" t="s">
        <v>127</v>
      </c>
      <c r="V12" s="408"/>
      <c r="W12" s="408" t="s">
        <v>126</v>
      </c>
      <c r="X12" s="408"/>
      <c r="Y12" s="408" t="s">
        <v>125</v>
      </c>
      <c r="Z12" s="408"/>
      <c r="AA12" s="408" t="s">
        <v>124</v>
      </c>
      <c r="AB12" s="408"/>
      <c r="AC12" s="408" t="s">
        <v>123</v>
      </c>
      <c r="AD12" s="408"/>
      <c r="AE12" s="408" t="s">
        <v>122</v>
      </c>
      <c r="AF12" s="408"/>
      <c r="AG12" s="408" t="s">
        <v>121</v>
      </c>
      <c r="AH12" s="408"/>
      <c r="AI12" s="408" t="s">
        <v>120</v>
      </c>
      <c r="AJ12" s="408"/>
      <c r="AK12" s="408" t="s">
        <v>119</v>
      </c>
      <c r="AL12" s="408"/>
      <c r="AM12" s="409" t="s">
        <v>87</v>
      </c>
      <c r="AN12" s="410"/>
      <c r="AO12" s="410"/>
      <c r="AP12" s="411"/>
    </row>
    <row r="13" spans="2:237" ht="40.5" customHeight="1" x14ac:dyDescent="0.2">
      <c r="G13" s="413"/>
      <c r="H13" s="413"/>
      <c r="I13" s="418" t="s">
        <v>52</v>
      </c>
      <c r="J13" s="419"/>
      <c r="K13" s="418" t="s">
        <v>53</v>
      </c>
      <c r="L13" s="419"/>
      <c r="M13" s="418" t="s">
        <v>54</v>
      </c>
      <c r="N13" s="416"/>
      <c r="O13" s="417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8"/>
      <c r="AH13" s="408"/>
      <c r="AI13" s="408"/>
      <c r="AJ13" s="408"/>
      <c r="AK13" s="408"/>
      <c r="AL13" s="408"/>
      <c r="AM13" s="401" t="s">
        <v>73</v>
      </c>
      <c r="AN13" s="402"/>
      <c r="AO13" s="403" t="s">
        <v>59</v>
      </c>
      <c r="AP13" s="404"/>
    </row>
    <row r="14" spans="2:237" x14ac:dyDescent="0.2">
      <c r="B14" s="14" t="s">
        <v>48</v>
      </c>
      <c r="C14" s="14" t="s">
        <v>49</v>
      </c>
      <c r="D14" s="14" t="s">
        <v>0</v>
      </c>
      <c r="E14" s="14" t="s">
        <v>50</v>
      </c>
      <c r="F14" s="14" t="s">
        <v>55</v>
      </c>
      <c r="G14" s="129" t="s">
        <v>15</v>
      </c>
      <c r="H14" s="129" t="s">
        <v>16</v>
      </c>
      <c r="I14" s="129" t="s">
        <v>15</v>
      </c>
      <c r="J14" s="129" t="s">
        <v>16</v>
      </c>
      <c r="K14" s="129" t="s">
        <v>15</v>
      </c>
      <c r="L14" s="129" t="s">
        <v>16</v>
      </c>
      <c r="M14" s="129" t="s">
        <v>15</v>
      </c>
      <c r="N14" s="130" t="s">
        <v>16</v>
      </c>
      <c r="O14" s="131" t="s">
        <v>15</v>
      </c>
      <c r="P14" s="129" t="s">
        <v>16</v>
      </c>
      <c r="Q14" s="129" t="s">
        <v>15</v>
      </c>
      <c r="R14" s="129" t="s">
        <v>16</v>
      </c>
      <c r="S14" s="129" t="s">
        <v>15</v>
      </c>
      <c r="T14" s="129" t="s">
        <v>16</v>
      </c>
      <c r="U14" s="129" t="s">
        <v>15</v>
      </c>
      <c r="V14" s="129" t="s">
        <v>16</v>
      </c>
      <c r="W14" s="129" t="s">
        <v>15</v>
      </c>
      <c r="X14" s="129" t="s">
        <v>16</v>
      </c>
      <c r="Y14" s="129" t="s">
        <v>15</v>
      </c>
      <c r="Z14" s="129" t="s">
        <v>16</v>
      </c>
      <c r="AA14" s="129" t="s">
        <v>15</v>
      </c>
      <c r="AB14" s="129" t="s">
        <v>16</v>
      </c>
      <c r="AC14" s="129" t="s">
        <v>15</v>
      </c>
      <c r="AD14" s="129" t="s">
        <v>16</v>
      </c>
      <c r="AE14" s="129" t="s">
        <v>15</v>
      </c>
      <c r="AF14" s="129" t="s">
        <v>16</v>
      </c>
      <c r="AG14" s="129" t="s">
        <v>15</v>
      </c>
      <c r="AH14" s="129" t="s">
        <v>16</v>
      </c>
      <c r="AI14" s="129" t="s">
        <v>15</v>
      </c>
      <c r="AJ14" s="129" t="s">
        <v>16</v>
      </c>
      <c r="AK14" s="129" t="s">
        <v>15</v>
      </c>
      <c r="AL14" s="129" t="s">
        <v>16</v>
      </c>
      <c r="AM14" s="129" t="s">
        <v>15</v>
      </c>
      <c r="AN14" s="129" t="s">
        <v>16</v>
      </c>
      <c r="AO14" s="129" t="s">
        <v>15</v>
      </c>
      <c r="AP14" s="129" t="s">
        <v>16</v>
      </c>
    </row>
    <row r="15" spans="2:237" ht="30.75" customHeight="1" x14ac:dyDescent="0.2">
      <c r="B15" s="132" t="str">
        <f>$Q$7</f>
        <v/>
      </c>
      <c r="C15" s="132" t="str">
        <f>$R$7</f>
        <v>●●</v>
      </c>
      <c r="D15" s="132" t="str">
        <f>$K$7</f>
        <v/>
      </c>
      <c r="E15" s="132" t="str">
        <f>$M$7</f>
        <v/>
      </c>
      <c r="F15" s="134" t="str">
        <f>IF(入力シート!L33="","",入力シート!L33)</f>
        <v/>
      </c>
      <c r="G15" s="185">
        <f>入力シート!O23+入力シート!O26</f>
        <v>0</v>
      </c>
      <c r="H15" s="185">
        <f>入力シート!O24+入力シート!O27</f>
        <v>0</v>
      </c>
      <c r="I15" s="136">
        <f>入力シート!K23+入力シート!K26</f>
        <v>0</v>
      </c>
      <c r="J15" s="136">
        <f>入力シート!K24+入力シート!K27</f>
        <v>0</v>
      </c>
      <c r="K15" s="138">
        <f>入力シート!J63</f>
        <v>0</v>
      </c>
      <c r="L15" s="138">
        <f>入力シート!K63</f>
        <v>0</v>
      </c>
      <c r="M15" s="138">
        <f>入力シート!L63</f>
        <v>0</v>
      </c>
      <c r="N15" s="139">
        <f>入力シート!M63</f>
        <v>0</v>
      </c>
      <c r="O15" s="140">
        <f>入力シート!J47</f>
        <v>0</v>
      </c>
      <c r="P15" s="137">
        <f>入力シート!K47</f>
        <v>0</v>
      </c>
      <c r="Q15" s="137">
        <f>入力シート!J48</f>
        <v>0</v>
      </c>
      <c r="R15" s="137">
        <f>入力シート!K48</f>
        <v>0</v>
      </c>
      <c r="S15" s="137">
        <f>入力シート!J49</f>
        <v>0</v>
      </c>
      <c r="T15" s="137">
        <f>入力シート!K49</f>
        <v>0</v>
      </c>
      <c r="U15" s="137">
        <f>入力シート!J50</f>
        <v>0</v>
      </c>
      <c r="V15" s="137">
        <f>入力シート!K50</f>
        <v>0</v>
      </c>
      <c r="W15" s="137">
        <f>入力シート!J51</f>
        <v>0</v>
      </c>
      <c r="X15" s="137">
        <f>入力シート!K51</f>
        <v>0</v>
      </c>
      <c r="Y15" s="137">
        <f>入力シート!J52</f>
        <v>0</v>
      </c>
      <c r="Z15" s="137">
        <f>入力シート!K52</f>
        <v>0</v>
      </c>
      <c r="AA15" s="137">
        <f>入力シート!J53</f>
        <v>0</v>
      </c>
      <c r="AB15" s="137">
        <f>入力シート!K53</f>
        <v>0</v>
      </c>
      <c r="AC15" s="137">
        <f>SUM(入力シート!J54:J58)</f>
        <v>0</v>
      </c>
      <c r="AD15" s="137">
        <f>SUM(入力シート!K54:K58)</f>
        <v>0</v>
      </c>
      <c r="AE15" s="137">
        <f>入力シート!J59</f>
        <v>0</v>
      </c>
      <c r="AF15" s="137">
        <f>入力シート!K59</f>
        <v>0</v>
      </c>
      <c r="AG15" s="137">
        <f>入力シート!J60</f>
        <v>0</v>
      </c>
      <c r="AH15" s="137">
        <f>入力シート!K60</f>
        <v>0</v>
      </c>
      <c r="AI15" s="137">
        <f>入力シート!J61</f>
        <v>0</v>
      </c>
      <c r="AJ15" s="137">
        <f>入力シート!K61</f>
        <v>0</v>
      </c>
      <c r="AK15" s="137">
        <f>入力シート!J62</f>
        <v>0</v>
      </c>
      <c r="AL15" s="137">
        <f>入力シート!K62</f>
        <v>0</v>
      </c>
      <c r="AM15" s="137">
        <f>入力シート!I72</f>
        <v>0</v>
      </c>
      <c r="AN15" s="137">
        <f>入力シート!J72</f>
        <v>0</v>
      </c>
      <c r="AO15" s="137">
        <f>入力シート!I73</f>
        <v>0</v>
      </c>
      <c r="AP15" s="137">
        <f>入力シート!J73</f>
        <v>0</v>
      </c>
    </row>
    <row r="16" spans="2:237" x14ac:dyDescent="0.2">
      <c r="G16" s="105"/>
      <c r="H16" s="105"/>
    </row>
    <row r="17" spans="8:44" x14ac:dyDescent="0.2">
      <c r="H17" s="105"/>
    </row>
    <row r="32" spans="8:44" ht="18.75" x14ac:dyDescent="0.2">
      <c r="AR32" s="125"/>
    </row>
    <row r="33" spans="44:44" ht="18.75" x14ac:dyDescent="0.2">
      <c r="AR33" s="125"/>
    </row>
  </sheetData>
  <sheetProtection password="CC31" sheet="1" objects="1" scenarios="1"/>
  <mergeCells count="28">
    <mergeCell ref="J6:K6"/>
    <mergeCell ref="L6:M6"/>
    <mergeCell ref="R6:W6"/>
    <mergeCell ref="R7:W7"/>
    <mergeCell ref="G11:N11"/>
    <mergeCell ref="O11:AP11"/>
    <mergeCell ref="G12:H13"/>
    <mergeCell ref="I12:N12"/>
    <mergeCell ref="O12:P13"/>
    <mergeCell ref="M13:N13"/>
    <mergeCell ref="K13:L13"/>
    <mergeCell ref="I13:J13"/>
    <mergeCell ref="Q12:R13"/>
    <mergeCell ref="AC12:AD13"/>
    <mergeCell ref="AE12:AF13"/>
    <mergeCell ref="S12:T13"/>
    <mergeCell ref="U12:V13"/>
    <mergeCell ref="AM13:AN13"/>
    <mergeCell ref="AO13:AP13"/>
    <mergeCell ref="X6:Z6"/>
    <mergeCell ref="X7:Z7"/>
    <mergeCell ref="AK12:AL13"/>
    <mergeCell ref="Y12:Z13"/>
    <mergeCell ref="AA12:AB13"/>
    <mergeCell ref="AG12:AH13"/>
    <mergeCell ref="AI12:AJ13"/>
    <mergeCell ref="W12:X13"/>
    <mergeCell ref="AM12:AP12"/>
  </mergeCells>
  <phoneticPr fontId="2"/>
  <pageMargins left="0.78700000000000003" right="0.78700000000000003" top="0.98399999999999999" bottom="0.98399999999999999" header="0.51200000000000001" footer="0.51200000000000001"/>
  <pageSetup paperSize="9" scale="69" orientation="landscape" r:id="rId1"/>
  <headerFooter alignWithMargins="0"/>
  <rowBreaks count="1" manualBreakCount="1">
    <brk id="1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K19"/>
  <sheetViews>
    <sheetView view="pageBreakPreview" zoomScale="80" zoomScaleNormal="100" zoomScaleSheetLayoutView="80" workbookViewId="0"/>
  </sheetViews>
  <sheetFormatPr defaultRowHeight="13.5" x14ac:dyDescent="0.15"/>
  <cols>
    <col min="2" max="6" width="0" hidden="1" customWidth="1"/>
    <col min="7" max="8" width="7.5" customWidth="1"/>
    <col min="9" max="10" width="7.5" hidden="1" customWidth="1"/>
    <col min="11" max="24" width="7.5" customWidth="1"/>
    <col min="25" max="26" width="7.5" hidden="1" customWidth="1"/>
    <col min="27" max="32" width="7.5" customWidth="1"/>
    <col min="33" max="34" width="7.5" hidden="1" customWidth="1"/>
    <col min="35" max="72" width="7.5" customWidth="1"/>
    <col min="73" max="74" width="7.5" hidden="1" customWidth="1"/>
    <col min="75" max="110" width="7.5" customWidth="1"/>
  </cols>
  <sheetData>
    <row r="3" spans="2:245" x14ac:dyDescent="0.15">
      <c r="D3" t="s">
        <v>61</v>
      </c>
    </row>
    <row r="5" spans="2:245" ht="14.25" thickBot="1" x14ac:dyDescent="0.2">
      <c r="K5" s="14"/>
      <c r="Q5" s="1"/>
    </row>
    <row r="6" spans="2:245" ht="17.25" x14ac:dyDescent="0.2">
      <c r="K6" s="126"/>
      <c r="L6" s="323" t="s">
        <v>0</v>
      </c>
      <c r="M6" s="461"/>
      <c r="N6" s="461"/>
      <c r="O6" s="324"/>
      <c r="P6" s="323" t="s">
        <v>1</v>
      </c>
      <c r="Q6" s="324"/>
      <c r="R6" s="126"/>
      <c r="S6" s="2" t="s">
        <v>2</v>
      </c>
      <c r="T6" s="317" t="s">
        <v>3</v>
      </c>
      <c r="U6" s="318"/>
      <c r="V6" s="318"/>
      <c r="W6" s="318"/>
      <c r="X6" s="318"/>
      <c r="Y6" s="318"/>
      <c r="Z6" s="318"/>
      <c r="AA6" s="319"/>
      <c r="AB6" s="317" t="s">
        <v>4</v>
      </c>
      <c r="AC6" s="318"/>
      <c r="AD6" s="319"/>
    </row>
    <row r="7" spans="2:245" ht="18" thickBot="1" x14ac:dyDescent="0.25">
      <c r="K7" s="126"/>
      <c r="L7" s="208" t="str">
        <f>IF(入力シート!C10="","",入力シート!$C$10)</f>
        <v/>
      </c>
      <c r="M7" s="295"/>
      <c r="N7" s="295"/>
      <c r="O7" s="207" t="str">
        <f>入力シート!$D$10</f>
        <v/>
      </c>
      <c r="P7" s="208" t="str">
        <f>IF(入力シート!E10="","",入力シート!$E$10)</f>
        <v/>
      </c>
      <c r="Q7" s="206" t="str">
        <f>入力シート!$F$10</f>
        <v/>
      </c>
      <c r="R7" s="126"/>
      <c r="S7" s="209" t="str">
        <f>IF(入力シート!J10="","",入力シート!J10)</f>
        <v/>
      </c>
      <c r="T7" s="420" t="str">
        <f>IF(入力シート!K10="","",入力シート!K10)</f>
        <v>●●</v>
      </c>
      <c r="U7" s="421"/>
      <c r="V7" s="421"/>
      <c r="W7" s="421"/>
      <c r="X7" s="421"/>
      <c r="Y7" s="421"/>
      <c r="Z7" s="421"/>
      <c r="AA7" s="422"/>
      <c r="AB7" s="405" t="str">
        <f>IF(入力シート!N10="","",入力シート!N10)</f>
        <v>分校</v>
      </c>
      <c r="AC7" s="406"/>
      <c r="AD7" s="407"/>
    </row>
    <row r="10" spans="2:245" ht="26.25" customHeight="1" x14ac:dyDescent="0.15">
      <c r="G10" s="437" t="s">
        <v>63</v>
      </c>
      <c r="H10" s="438"/>
      <c r="I10" s="146"/>
      <c r="J10" s="146"/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7"/>
      <c r="X10" s="447"/>
      <c r="Y10" s="447"/>
      <c r="Z10" s="447"/>
      <c r="AA10" s="447"/>
      <c r="AB10" s="447"/>
      <c r="AC10" s="447"/>
      <c r="AD10" s="447"/>
      <c r="AE10" s="156" t="s">
        <v>76</v>
      </c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 t="s">
        <v>77</v>
      </c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5"/>
    </row>
    <row r="11" spans="2:245" ht="26.25" customHeight="1" x14ac:dyDescent="0.15">
      <c r="G11" s="439"/>
      <c r="H11" s="440"/>
      <c r="I11" s="437" t="s">
        <v>78</v>
      </c>
      <c r="J11" s="448"/>
      <c r="K11" s="443" t="s">
        <v>75</v>
      </c>
      <c r="L11" s="443"/>
      <c r="M11" s="437" t="s">
        <v>264</v>
      </c>
      <c r="N11" s="448"/>
      <c r="O11" s="443" t="s">
        <v>67</v>
      </c>
      <c r="P11" s="443"/>
      <c r="Q11" s="443" t="s">
        <v>11</v>
      </c>
      <c r="R11" s="443"/>
      <c r="S11" s="443" t="s">
        <v>66</v>
      </c>
      <c r="T11" s="443"/>
      <c r="U11" s="443" t="s">
        <v>68</v>
      </c>
      <c r="V11" s="443"/>
      <c r="W11" s="444" t="s">
        <v>70</v>
      </c>
      <c r="X11" s="444"/>
      <c r="Y11" s="153"/>
      <c r="Z11" s="153"/>
      <c r="AA11" s="451"/>
      <c r="AB11" s="451"/>
      <c r="AC11" s="451"/>
      <c r="AD11" s="451"/>
      <c r="AE11" s="157" t="s">
        <v>53</v>
      </c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9"/>
      <c r="BS11" s="150" t="s">
        <v>69</v>
      </c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2"/>
    </row>
    <row r="12" spans="2:245" ht="26.25" customHeight="1" x14ac:dyDescent="0.15">
      <c r="G12" s="439"/>
      <c r="H12" s="440"/>
      <c r="I12" s="439"/>
      <c r="J12" s="449"/>
      <c r="K12" s="443"/>
      <c r="L12" s="443"/>
      <c r="M12" s="439"/>
      <c r="N12" s="449"/>
      <c r="O12" s="443"/>
      <c r="P12" s="443"/>
      <c r="Q12" s="443"/>
      <c r="R12" s="443"/>
      <c r="S12" s="443"/>
      <c r="T12" s="443"/>
      <c r="U12" s="443"/>
      <c r="V12" s="443"/>
      <c r="W12" s="445"/>
      <c r="X12" s="445"/>
      <c r="Y12" s="462" t="s">
        <v>78</v>
      </c>
      <c r="Z12" s="463"/>
      <c r="AA12" s="452" t="s">
        <v>53</v>
      </c>
      <c r="AB12" s="452"/>
      <c r="AC12" s="453" t="s">
        <v>69</v>
      </c>
      <c r="AD12" s="454"/>
      <c r="AE12" s="147" t="s">
        <v>71</v>
      </c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429" t="s">
        <v>72</v>
      </c>
      <c r="BP12" s="430"/>
      <c r="BQ12" s="430"/>
      <c r="BR12" s="431"/>
      <c r="BS12" s="145" t="s">
        <v>71</v>
      </c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429" t="s">
        <v>72</v>
      </c>
      <c r="DD12" s="430"/>
      <c r="DE12" s="430"/>
      <c r="DF12" s="431"/>
    </row>
    <row r="13" spans="2:245" ht="26.25" customHeight="1" x14ac:dyDescent="0.15">
      <c r="G13" s="439"/>
      <c r="H13" s="440"/>
      <c r="I13" s="439"/>
      <c r="J13" s="449"/>
      <c r="K13" s="443"/>
      <c r="L13" s="443"/>
      <c r="M13" s="439"/>
      <c r="N13" s="449"/>
      <c r="O13" s="443"/>
      <c r="P13" s="443"/>
      <c r="Q13" s="443"/>
      <c r="R13" s="443"/>
      <c r="S13" s="443"/>
      <c r="T13" s="443"/>
      <c r="U13" s="443"/>
      <c r="V13" s="443"/>
      <c r="W13" s="445"/>
      <c r="X13" s="445"/>
      <c r="Y13" s="464"/>
      <c r="Z13" s="465"/>
      <c r="AA13" s="452"/>
      <c r="AB13" s="452"/>
      <c r="AC13" s="453"/>
      <c r="AD13" s="454"/>
      <c r="AE13" s="455" t="s">
        <v>17</v>
      </c>
      <c r="AF13" s="443"/>
      <c r="AG13" s="437" t="s">
        <v>78</v>
      </c>
      <c r="AH13" s="448"/>
      <c r="AI13" s="432" t="s">
        <v>131</v>
      </c>
      <c r="AJ13" s="432"/>
      <c r="AK13" s="432" t="s">
        <v>132</v>
      </c>
      <c r="AL13" s="432"/>
      <c r="AM13" s="432" t="s">
        <v>133</v>
      </c>
      <c r="AN13" s="432"/>
      <c r="AO13" s="432" t="s">
        <v>103</v>
      </c>
      <c r="AP13" s="432"/>
      <c r="AQ13" s="432" t="s">
        <v>102</v>
      </c>
      <c r="AR13" s="432"/>
      <c r="AS13" s="432" t="s">
        <v>134</v>
      </c>
      <c r="AT13" s="432"/>
      <c r="AU13" s="432" t="s">
        <v>135</v>
      </c>
      <c r="AV13" s="432"/>
      <c r="AW13" s="432" t="s">
        <v>136</v>
      </c>
      <c r="AX13" s="432"/>
      <c r="AY13" s="432" t="s">
        <v>137</v>
      </c>
      <c r="AZ13" s="432"/>
      <c r="BA13" s="432" t="s">
        <v>138</v>
      </c>
      <c r="BB13" s="432"/>
      <c r="BC13" s="432" t="s">
        <v>139</v>
      </c>
      <c r="BD13" s="432"/>
      <c r="BE13" s="432" t="s">
        <v>140</v>
      </c>
      <c r="BF13" s="432"/>
      <c r="BG13" s="456" t="s">
        <v>141</v>
      </c>
      <c r="BH13" s="457"/>
      <c r="BI13" s="460" t="s">
        <v>142</v>
      </c>
      <c r="BJ13" s="460"/>
      <c r="BK13" s="433" t="s">
        <v>143</v>
      </c>
      <c r="BL13" s="434"/>
      <c r="BM13" s="433" t="s">
        <v>144</v>
      </c>
      <c r="BN13" s="434"/>
      <c r="BO13" s="432" t="s">
        <v>73</v>
      </c>
      <c r="BP13" s="432"/>
      <c r="BQ13" s="432" t="s">
        <v>74</v>
      </c>
      <c r="BR13" s="432"/>
      <c r="BS13" s="432" t="s">
        <v>17</v>
      </c>
      <c r="BT13" s="432"/>
      <c r="BU13" s="433" t="s">
        <v>78</v>
      </c>
      <c r="BV13" s="434"/>
      <c r="BW13" s="432" t="s">
        <v>131</v>
      </c>
      <c r="BX13" s="432"/>
      <c r="BY13" s="432" t="s">
        <v>132</v>
      </c>
      <c r="BZ13" s="432"/>
      <c r="CA13" s="432" t="s">
        <v>133</v>
      </c>
      <c r="CB13" s="432"/>
      <c r="CC13" s="432" t="s">
        <v>103</v>
      </c>
      <c r="CD13" s="432"/>
      <c r="CE13" s="432" t="s">
        <v>102</v>
      </c>
      <c r="CF13" s="432"/>
      <c r="CG13" s="432" t="s">
        <v>134</v>
      </c>
      <c r="CH13" s="432"/>
      <c r="CI13" s="432" t="s">
        <v>135</v>
      </c>
      <c r="CJ13" s="432"/>
      <c r="CK13" s="432" t="s">
        <v>136</v>
      </c>
      <c r="CL13" s="432"/>
      <c r="CM13" s="432" t="s">
        <v>137</v>
      </c>
      <c r="CN13" s="432"/>
      <c r="CO13" s="432" t="s">
        <v>138</v>
      </c>
      <c r="CP13" s="432"/>
      <c r="CQ13" s="432" t="s">
        <v>139</v>
      </c>
      <c r="CR13" s="432"/>
      <c r="CS13" s="432" t="s">
        <v>140</v>
      </c>
      <c r="CT13" s="432"/>
      <c r="CU13" s="456" t="s">
        <v>141</v>
      </c>
      <c r="CV13" s="457"/>
      <c r="CW13" s="460" t="s">
        <v>142</v>
      </c>
      <c r="CX13" s="460"/>
      <c r="CY13" s="433" t="s">
        <v>143</v>
      </c>
      <c r="CZ13" s="434"/>
      <c r="DA13" s="433" t="s">
        <v>144</v>
      </c>
      <c r="DB13" s="434"/>
      <c r="DC13" s="432" t="s">
        <v>73</v>
      </c>
      <c r="DD13" s="432"/>
      <c r="DE13" s="432" t="s">
        <v>74</v>
      </c>
      <c r="DF13" s="432"/>
    </row>
    <row r="14" spans="2:245" ht="26.25" customHeight="1" x14ac:dyDescent="0.15">
      <c r="G14" s="441"/>
      <c r="H14" s="442"/>
      <c r="I14" s="441"/>
      <c r="J14" s="450"/>
      <c r="K14" s="443"/>
      <c r="L14" s="443"/>
      <c r="M14" s="441"/>
      <c r="N14" s="450"/>
      <c r="O14" s="443"/>
      <c r="P14" s="443"/>
      <c r="Q14" s="443"/>
      <c r="R14" s="443"/>
      <c r="S14" s="443"/>
      <c r="T14" s="443"/>
      <c r="U14" s="443"/>
      <c r="V14" s="443"/>
      <c r="W14" s="446"/>
      <c r="X14" s="446"/>
      <c r="Y14" s="466"/>
      <c r="Z14" s="467"/>
      <c r="AA14" s="452"/>
      <c r="AB14" s="452"/>
      <c r="AC14" s="453"/>
      <c r="AD14" s="454"/>
      <c r="AE14" s="455"/>
      <c r="AF14" s="443"/>
      <c r="AG14" s="441"/>
      <c r="AH14" s="450"/>
      <c r="AI14" s="432"/>
      <c r="AJ14" s="432"/>
      <c r="AK14" s="432"/>
      <c r="AL14" s="432"/>
      <c r="AM14" s="432"/>
      <c r="AN14" s="432"/>
      <c r="AO14" s="432"/>
      <c r="AP14" s="432"/>
      <c r="AQ14" s="432"/>
      <c r="AR14" s="432"/>
      <c r="AS14" s="432"/>
      <c r="AT14" s="432"/>
      <c r="AU14" s="432"/>
      <c r="AV14" s="432"/>
      <c r="AW14" s="432"/>
      <c r="AX14" s="432"/>
      <c r="AY14" s="432"/>
      <c r="AZ14" s="432"/>
      <c r="BA14" s="432"/>
      <c r="BB14" s="432"/>
      <c r="BC14" s="432"/>
      <c r="BD14" s="432"/>
      <c r="BE14" s="432"/>
      <c r="BF14" s="432"/>
      <c r="BG14" s="458"/>
      <c r="BH14" s="459"/>
      <c r="BI14" s="460"/>
      <c r="BJ14" s="460"/>
      <c r="BK14" s="435"/>
      <c r="BL14" s="436"/>
      <c r="BM14" s="435"/>
      <c r="BN14" s="436"/>
      <c r="BO14" s="432"/>
      <c r="BP14" s="432"/>
      <c r="BQ14" s="432"/>
      <c r="BR14" s="432"/>
      <c r="BS14" s="432"/>
      <c r="BT14" s="432"/>
      <c r="BU14" s="435"/>
      <c r="BV14" s="436"/>
      <c r="BW14" s="432"/>
      <c r="BX14" s="432"/>
      <c r="BY14" s="432"/>
      <c r="BZ14" s="432"/>
      <c r="CA14" s="432"/>
      <c r="CB14" s="432"/>
      <c r="CC14" s="432"/>
      <c r="CD14" s="432"/>
      <c r="CE14" s="432"/>
      <c r="CF14" s="432"/>
      <c r="CG14" s="432"/>
      <c r="CH14" s="432"/>
      <c r="CI14" s="432"/>
      <c r="CJ14" s="432"/>
      <c r="CK14" s="432"/>
      <c r="CL14" s="432"/>
      <c r="CM14" s="432"/>
      <c r="CN14" s="432"/>
      <c r="CO14" s="432"/>
      <c r="CP14" s="432"/>
      <c r="CQ14" s="432"/>
      <c r="CR14" s="432"/>
      <c r="CS14" s="432"/>
      <c r="CT14" s="432"/>
      <c r="CU14" s="458"/>
      <c r="CV14" s="459"/>
      <c r="CW14" s="460"/>
      <c r="CX14" s="460"/>
      <c r="CY14" s="435"/>
      <c r="CZ14" s="436"/>
      <c r="DA14" s="435"/>
      <c r="DB14" s="436"/>
      <c r="DC14" s="432"/>
      <c r="DD14" s="432"/>
      <c r="DE14" s="432"/>
      <c r="DF14" s="432"/>
    </row>
    <row r="15" spans="2:245" ht="22.5" customHeight="1" x14ac:dyDescent="0.2">
      <c r="B15" s="14" t="s">
        <v>48</v>
      </c>
      <c r="C15" s="14" t="s">
        <v>49</v>
      </c>
      <c r="D15" s="14" t="s">
        <v>0</v>
      </c>
      <c r="E15" s="14" t="s">
        <v>50</v>
      </c>
      <c r="F15" s="14" t="s">
        <v>55</v>
      </c>
      <c r="G15" s="129" t="s">
        <v>15</v>
      </c>
      <c r="H15" s="129" t="s">
        <v>16</v>
      </c>
      <c r="I15" s="129" t="s">
        <v>15</v>
      </c>
      <c r="J15" s="129" t="s">
        <v>16</v>
      </c>
      <c r="K15" s="129" t="s">
        <v>15</v>
      </c>
      <c r="L15" s="129" t="s">
        <v>16</v>
      </c>
      <c r="M15" s="129" t="s">
        <v>15</v>
      </c>
      <c r="N15" s="129" t="s">
        <v>16</v>
      </c>
      <c r="O15" s="129" t="s">
        <v>15</v>
      </c>
      <c r="P15" s="129" t="s">
        <v>16</v>
      </c>
      <c r="Q15" s="129" t="s">
        <v>15</v>
      </c>
      <c r="R15" s="130" t="s">
        <v>16</v>
      </c>
      <c r="S15" s="129" t="s">
        <v>15</v>
      </c>
      <c r="T15" s="129" t="s">
        <v>16</v>
      </c>
      <c r="U15" s="129" t="s">
        <v>15</v>
      </c>
      <c r="V15" s="129" t="s">
        <v>16</v>
      </c>
      <c r="W15" s="129" t="s">
        <v>15</v>
      </c>
      <c r="X15" s="129" t="s">
        <v>16</v>
      </c>
      <c r="Y15" s="129" t="s">
        <v>15</v>
      </c>
      <c r="Z15" s="129" t="s">
        <v>16</v>
      </c>
      <c r="AA15" s="129" t="s">
        <v>15</v>
      </c>
      <c r="AB15" s="129" t="s">
        <v>16</v>
      </c>
      <c r="AC15" s="129" t="s">
        <v>15</v>
      </c>
      <c r="AD15" s="130" t="s">
        <v>16</v>
      </c>
      <c r="AE15" s="131" t="s">
        <v>15</v>
      </c>
      <c r="AF15" s="130" t="s">
        <v>16</v>
      </c>
      <c r="AG15" s="129" t="s">
        <v>15</v>
      </c>
      <c r="AH15" s="129" t="s">
        <v>16</v>
      </c>
      <c r="AI15" s="129" t="s">
        <v>15</v>
      </c>
      <c r="AJ15" s="129" t="s">
        <v>16</v>
      </c>
      <c r="AK15" s="129" t="s">
        <v>15</v>
      </c>
      <c r="AL15" s="129" t="s">
        <v>16</v>
      </c>
      <c r="AM15" s="129" t="s">
        <v>15</v>
      </c>
      <c r="AN15" s="129" t="s">
        <v>16</v>
      </c>
      <c r="AO15" s="129" t="s">
        <v>15</v>
      </c>
      <c r="AP15" s="129" t="s">
        <v>16</v>
      </c>
      <c r="AQ15" s="129" t="s">
        <v>15</v>
      </c>
      <c r="AR15" s="129" t="s">
        <v>16</v>
      </c>
      <c r="AS15" s="129" t="s">
        <v>15</v>
      </c>
      <c r="AT15" s="129" t="s">
        <v>16</v>
      </c>
      <c r="AU15" s="129" t="s">
        <v>15</v>
      </c>
      <c r="AV15" s="129" t="s">
        <v>16</v>
      </c>
      <c r="AW15" s="129" t="s">
        <v>15</v>
      </c>
      <c r="AX15" s="129" t="s">
        <v>16</v>
      </c>
      <c r="AY15" s="129" t="s">
        <v>15</v>
      </c>
      <c r="AZ15" s="129" t="s">
        <v>16</v>
      </c>
      <c r="BA15" s="129" t="s">
        <v>15</v>
      </c>
      <c r="BB15" s="129" t="s">
        <v>16</v>
      </c>
      <c r="BC15" s="129" t="s">
        <v>15</v>
      </c>
      <c r="BD15" s="129" t="s">
        <v>16</v>
      </c>
      <c r="BE15" s="129" t="s">
        <v>15</v>
      </c>
      <c r="BF15" s="129" t="s">
        <v>16</v>
      </c>
      <c r="BG15" s="129" t="s">
        <v>15</v>
      </c>
      <c r="BH15" s="129" t="s">
        <v>16</v>
      </c>
      <c r="BI15" s="129" t="s">
        <v>15</v>
      </c>
      <c r="BJ15" s="129" t="s">
        <v>16</v>
      </c>
      <c r="BK15" s="129" t="s">
        <v>15</v>
      </c>
      <c r="BL15" s="129" t="s">
        <v>16</v>
      </c>
      <c r="BM15" s="129" t="s">
        <v>15</v>
      </c>
      <c r="BN15" s="129" t="s">
        <v>16</v>
      </c>
      <c r="BO15" s="129" t="s">
        <v>15</v>
      </c>
      <c r="BP15" s="129" t="s">
        <v>16</v>
      </c>
      <c r="BQ15" s="129" t="s">
        <v>15</v>
      </c>
      <c r="BR15" s="129" t="s">
        <v>16</v>
      </c>
      <c r="BS15" s="129" t="s">
        <v>15</v>
      </c>
      <c r="BT15" s="129" t="s">
        <v>16</v>
      </c>
      <c r="BU15" s="129" t="s">
        <v>15</v>
      </c>
      <c r="BV15" s="129" t="s">
        <v>16</v>
      </c>
      <c r="BW15" s="129" t="s">
        <v>15</v>
      </c>
      <c r="BX15" s="129" t="s">
        <v>16</v>
      </c>
      <c r="BY15" s="129" t="s">
        <v>15</v>
      </c>
      <c r="BZ15" s="129" t="s">
        <v>16</v>
      </c>
      <c r="CA15" s="129" t="s">
        <v>15</v>
      </c>
      <c r="CB15" s="129" t="s">
        <v>16</v>
      </c>
      <c r="CC15" s="129" t="s">
        <v>15</v>
      </c>
      <c r="CD15" s="129" t="s">
        <v>16</v>
      </c>
      <c r="CE15" s="129" t="s">
        <v>15</v>
      </c>
      <c r="CF15" s="129" t="s">
        <v>16</v>
      </c>
      <c r="CG15" s="129" t="s">
        <v>15</v>
      </c>
      <c r="CH15" s="129" t="s">
        <v>16</v>
      </c>
      <c r="CI15" s="129" t="s">
        <v>15</v>
      </c>
      <c r="CJ15" s="129" t="s">
        <v>16</v>
      </c>
      <c r="CK15" s="129" t="s">
        <v>15</v>
      </c>
      <c r="CL15" s="129" t="s">
        <v>16</v>
      </c>
      <c r="CM15" s="129" t="s">
        <v>15</v>
      </c>
      <c r="CN15" s="129" t="s">
        <v>16</v>
      </c>
      <c r="CO15" s="129" t="s">
        <v>15</v>
      </c>
      <c r="CP15" s="129" t="s">
        <v>16</v>
      </c>
      <c r="CQ15" s="129" t="s">
        <v>15</v>
      </c>
      <c r="CR15" s="129" t="s">
        <v>16</v>
      </c>
      <c r="CS15" s="129" t="s">
        <v>15</v>
      </c>
      <c r="CT15" s="129" t="s">
        <v>16</v>
      </c>
      <c r="CU15" s="129" t="s">
        <v>15</v>
      </c>
      <c r="CV15" s="129" t="s">
        <v>16</v>
      </c>
      <c r="CW15" s="129" t="s">
        <v>15</v>
      </c>
      <c r="CX15" s="129" t="s">
        <v>16</v>
      </c>
      <c r="CY15" s="129" t="s">
        <v>15</v>
      </c>
      <c r="CZ15" s="129" t="s">
        <v>16</v>
      </c>
      <c r="DA15" s="129" t="s">
        <v>15</v>
      </c>
      <c r="DB15" s="129" t="s">
        <v>16</v>
      </c>
      <c r="DC15" s="129" t="s">
        <v>15</v>
      </c>
      <c r="DD15" s="129" t="s">
        <v>16</v>
      </c>
      <c r="DE15" s="129" t="s">
        <v>15</v>
      </c>
      <c r="DF15" s="129" t="s">
        <v>16</v>
      </c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</row>
    <row r="16" spans="2:245" ht="40.5" customHeight="1" x14ac:dyDescent="0.15">
      <c r="B16" s="132" t="str">
        <f>$S$7</f>
        <v/>
      </c>
      <c r="C16" s="133" t="str">
        <f>$T$7</f>
        <v>●●</v>
      </c>
      <c r="D16" s="133" t="str">
        <f>$O$7</f>
        <v/>
      </c>
      <c r="E16" s="133" t="str">
        <f>$Q$7</f>
        <v/>
      </c>
      <c r="F16" s="179" t="str">
        <f>IF(入力シート!L33="","",入力シート!L33)</f>
        <v/>
      </c>
      <c r="G16" s="88">
        <f>入力シート!$O$37</f>
        <v>0</v>
      </c>
      <c r="H16" s="88">
        <f>入力シート!$O$38</f>
        <v>0</v>
      </c>
      <c r="I16" s="181">
        <f>入力シート!$I$81</f>
        <v>0</v>
      </c>
      <c r="J16" s="181">
        <f>入力シート!$J$81</f>
        <v>0</v>
      </c>
      <c r="K16" s="88">
        <f>SUM(入力シート!$E$37,入力シート!$F$37,入力シート!$G$37)</f>
        <v>0</v>
      </c>
      <c r="L16" s="88">
        <f>SUM(入力シート!$E$38,入力シート!$F$38,入力シート!$G$38)</f>
        <v>0</v>
      </c>
      <c r="M16" s="88">
        <f>入力シート!$H$37</f>
        <v>0</v>
      </c>
      <c r="N16" s="88">
        <f>入力シート!$H$38</f>
        <v>0</v>
      </c>
      <c r="O16" s="88">
        <f>入力シート!$I$37</f>
        <v>0</v>
      </c>
      <c r="P16" s="88">
        <f>入力シート!$I$38</f>
        <v>0</v>
      </c>
      <c r="Q16" s="88">
        <f>入力シート!$J$37</f>
        <v>0</v>
      </c>
      <c r="R16" s="88">
        <f>入力シート!$J$38</f>
        <v>0</v>
      </c>
      <c r="S16" s="88">
        <f>入力シート!$L$37</f>
        <v>0</v>
      </c>
      <c r="T16" s="88">
        <f>入力シート!$L$38</f>
        <v>0</v>
      </c>
      <c r="U16" s="88">
        <f>SUM(入力シート!$M$37,入力シート!$N$37)</f>
        <v>0</v>
      </c>
      <c r="V16" s="88">
        <f>SUM(入力シート!$M$38,入力シート!$N$38)</f>
        <v>0</v>
      </c>
      <c r="W16" s="88">
        <f>入力シート!$K$37</f>
        <v>0</v>
      </c>
      <c r="X16" s="88">
        <f>入力シート!$K$38</f>
        <v>0</v>
      </c>
      <c r="Y16" s="181" t="str">
        <f>入力シート!M90</f>
        <v/>
      </c>
      <c r="Z16" s="181" t="str">
        <f>入力シート!N90</f>
        <v/>
      </c>
      <c r="AA16" s="88">
        <f>SUM(入力シート!$J$63,入力シート!$I$74)</f>
        <v>0</v>
      </c>
      <c r="AB16" s="88">
        <f>SUM(入力シート!$K$63,入力シート!$J$74)</f>
        <v>0</v>
      </c>
      <c r="AC16" s="88">
        <f>SUM(入力シート!$L$63,入力シート!$K$74)</f>
        <v>0</v>
      </c>
      <c r="AD16" s="145">
        <f>SUM(入力シート!$M$63,入力シート!$L$74)</f>
        <v>0</v>
      </c>
      <c r="AE16" s="158">
        <f>入力シート!$I$85</f>
        <v>0</v>
      </c>
      <c r="AF16" s="145">
        <f>入力シート!$J$85</f>
        <v>0</v>
      </c>
      <c r="AG16" s="181">
        <f>入力シート!$I$86</f>
        <v>0</v>
      </c>
      <c r="AH16" s="181">
        <f>入力シート!$J$86</f>
        <v>0</v>
      </c>
      <c r="AI16" s="88">
        <f>入力シート!$J$47</f>
        <v>0</v>
      </c>
      <c r="AJ16" s="88">
        <f>入力シート!$K$47</f>
        <v>0</v>
      </c>
      <c r="AK16" s="88">
        <f>入力シート!$J$48</f>
        <v>0</v>
      </c>
      <c r="AL16" s="88">
        <f>入力シート!$K$48</f>
        <v>0</v>
      </c>
      <c r="AM16" s="88">
        <f>入力シート!$J$49</f>
        <v>0</v>
      </c>
      <c r="AN16" s="88">
        <f>入力シート!$K$49</f>
        <v>0</v>
      </c>
      <c r="AO16" s="88">
        <f>入力シート!$J$50</f>
        <v>0</v>
      </c>
      <c r="AP16" s="88">
        <f>入力シート!$K$50</f>
        <v>0</v>
      </c>
      <c r="AQ16" s="88">
        <f>入力シート!$J$51</f>
        <v>0</v>
      </c>
      <c r="AR16" s="88">
        <f>入力シート!$K$51</f>
        <v>0</v>
      </c>
      <c r="AS16" s="88">
        <f>入力シート!$J$52</f>
        <v>0</v>
      </c>
      <c r="AT16" s="88">
        <f>入力シート!$K$52</f>
        <v>0</v>
      </c>
      <c r="AU16" s="88">
        <f>入力シート!$J$53</f>
        <v>0</v>
      </c>
      <c r="AV16" s="88">
        <f>入力シート!$K$53</f>
        <v>0</v>
      </c>
      <c r="AW16" s="88">
        <f>入力シート!$J$54</f>
        <v>0</v>
      </c>
      <c r="AX16" s="88">
        <f>入力シート!$K$54</f>
        <v>0</v>
      </c>
      <c r="AY16" s="88">
        <f>入力シート!$J$55</f>
        <v>0</v>
      </c>
      <c r="AZ16" s="88">
        <f>入力シート!$K$55</f>
        <v>0</v>
      </c>
      <c r="BA16" s="88">
        <f>入力シート!$J$56</f>
        <v>0</v>
      </c>
      <c r="BB16" s="88">
        <f>入力シート!$K$56</f>
        <v>0</v>
      </c>
      <c r="BC16" s="88">
        <f>入力シート!$J$57</f>
        <v>0</v>
      </c>
      <c r="BD16" s="88">
        <f>入力シート!$K$57</f>
        <v>0</v>
      </c>
      <c r="BE16" s="88">
        <f>入力シート!$J$58</f>
        <v>0</v>
      </c>
      <c r="BF16" s="88">
        <f>入力シート!$K$58</f>
        <v>0</v>
      </c>
      <c r="BG16" s="88">
        <f>入力シート!$J$59</f>
        <v>0</v>
      </c>
      <c r="BH16" s="88">
        <f>入力シート!$K$59</f>
        <v>0</v>
      </c>
      <c r="BI16" s="88">
        <f>入力シート!$J$60</f>
        <v>0</v>
      </c>
      <c r="BJ16" s="88">
        <f>入力シート!$K$60</f>
        <v>0</v>
      </c>
      <c r="BK16" s="88">
        <f>入力シート!$J$61</f>
        <v>0</v>
      </c>
      <c r="BL16" s="88">
        <f>入力シート!$K$61</f>
        <v>0</v>
      </c>
      <c r="BM16" s="88">
        <f>入力シート!$J$62</f>
        <v>0</v>
      </c>
      <c r="BN16" s="88">
        <f>入力シート!$K$62</f>
        <v>0</v>
      </c>
      <c r="BO16" s="88">
        <f>入力シート!$I$72</f>
        <v>0</v>
      </c>
      <c r="BP16" s="88">
        <f>入力シート!$J$72</f>
        <v>0</v>
      </c>
      <c r="BQ16" s="88">
        <f>入力シート!$I$73</f>
        <v>0</v>
      </c>
      <c r="BR16" s="145">
        <f>入力シート!$J$73</f>
        <v>0</v>
      </c>
      <c r="BS16" s="88">
        <f>入力シート!K85</f>
        <v>0</v>
      </c>
      <c r="BT16" s="88">
        <f>入力シート!L85</f>
        <v>0</v>
      </c>
      <c r="BU16" s="181">
        <f>入力シート!$K$86</f>
        <v>0</v>
      </c>
      <c r="BV16" s="181">
        <f>入力シート!$L$86</f>
        <v>0</v>
      </c>
      <c r="BW16" s="88">
        <f>入力シート!$L$47</f>
        <v>0</v>
      </c>
      <c r="BX16" s="88">
        <f>入力シート!$M$47</f>
        <v>0</v>
      </c>
      <c r="BY16" s="88">
        <f>入力シート!$L$48</f>
        <v>0</v>
      </c>
      <c r="BZ16" s="88">
        <f>入力シート!$M$48</f>
        <v>0</v>
      </c>
      <c r="CA16" s="88">
        <f>入力シート!$L$49</f>
        <v>0</v>
      </c>
      <c r="CB16" s="88">
        <f>入力シート!$M$49</f>
        <v>0</v>
      </c>
      <c r="CC16" s="88">
        <f>入力シート!$L$50</f>
        <v>0</v>
      </c>
      <c r="CD16" s="88">
        <f>入力シート!$M$50</f>
        <v>0</v>
      </c>
      <c r="CE16" s="88">
        <f>入力シート!$L$51</f>
        <v>0</v>
      </c>
      <c r="CF16" s="88">
        <f>入力シート!$M$51</f>
        <v>0</v>
      </c>
      <c r="CG16" s="88">
        <f>入力シート!$L$52</f>
        <v>0</v>
      </c>
      <c r="CH16" s="88">
        <f>入力シート!$M$52</f>
        <v>0</v>
      </c>
      <c r="CI16" s="88">
        <f>入力シート!$L$53</f>
        <v>0</v>
      </c>
      <c r="CJ16" s="88">
        <f>入力シート!$M$53</f>
        <v>0</v>
      </c>
      <c r="CK16" s="88">
        <f>入力シート!$L$54</f>
        <v>0</v>
      </c>
      <c r="CL16" s="88">
        <f>入力シート!$M$54</f>
        <v>0</v>
      </c>
      <c r="CM16" s="88">
        <f>入力シート!$L$55</f>
        <v>0</v>
      </c>
      <c r="CN16" s="88">
        <f>入力シート!$M$55</f>
        <v>0</v>
      </c>
      <c r="CO16" s="88">
        <f>入力シート!$L$56</f>
        <v>0</v>
      </c>
      <c r="CP16" s="88">
        <f>入力シート!$M$56</f>
        <v>0</v>
      </c>
      <c r="CQ16" s="88">
        <f>入力シート!$L$57</f>
        <v>0</v>
      </c>
      <c r="CR16" s="88">
        <f>入力シート!$M$57</f>
        <v>0</v>
      </c>
      <c r="CS16" s="88">
        <f>入力シート!$L$58</f>
        <v>0</v>
      </c>
      <c r="CT16" s="88">
        <f>入力シート!$M$58</f>
        <v>0</v>
      </c>
      <c r="CU16" s="88">
        <f>入力シート!$L$59</f>
        <v>0</v>
      </c>
      <c r="CV16" s="88">
        <f>入力シート!$M$59</f>
        <v>0</v>
      </c>
      <c r="CW16" s="88">
        <f>入力シート!$L$60</f>
        <v>0</v>
      </c>
      <c r="CX16" s="88">
        <f>入力シート!$M$60</f>
        <v>0</v>
      </c>
      <c r="CY16" s="88">
        <f>入力シート!$L$61</f>
        <v>0</v>
      </c>
      <c r="CZ16" s="88">
        <f>入力シート!$M$61</f>
        <v>0</v>
      </c>
      <c r="DA16" s="88">
        <f>入力シート!$L$62</f>
        <v>0</v>
      </c>
      <c r="DB16" s="88">
        <f>入力シート!$M$62</f>
        <v>0</v>
      </c>
      <c r="DC16" s="88">
        <f>入力シート!$K$72</f>
        <v>0</v>
      </c>
      <c r="DD16" s="88">
        <f>入力シート!$L$72</f>
        <v>0</v>
      </c>
      <c r="DE16" s="88">
        <f>入力シート!$K$73</f>
        <v>0</v>
      </c>
      <c r="DF16" s="88">
        <f>入力シート!$L$73</f>
        <v>0</v>
      </c>
    </row>
    <row r="17" spans="1:110" ht="40.5" customHeight="1" x14ac:dyDescent="0.15">
      <c r="A17" s="260" t="s">
        <v>238</v>
      </c>
      <c r="B17" s="261"/>
      <c r="C17" s="262"/>
      <c r="D17" s="262"/>
      <c r="E17" s="262"/>
      <c r="F17" s="263"/>
      <c r="G17" s="261">
        <f>入力シート!I81</f>
        <v>0</v>
      </c>
      <c r="H17" s="261">
        <f>入力シート!J81</f>
        <v>0</v>
      </c>
      <c r="I17" s="264"/>
      <c r="J17" s="264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4"/>
      <c r="Z17" s="264"/>
      <c r="AA17" s="261"/>
      <c r="AB17" s="261"/>
      <c r="AC17" s="261"/>
      <c r="AD17" s="261"/>
      <c r="AE17" s="261">
        <f>入力シート!I86</f>
        <v>0</v>
      </c>
      <c r="AF17" s="261">
        <f>入力シート!J86</f>
        <v>0</v>
      </c>
      <c r="AG17" s="264"/>
      <c r="AH17" s="264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>
        <f>入力シート!I88</f>
        <v>0</v>
      </c>
      <c r="BP17" s="261">
        <f>入力シート!J88</f>
        <v>0</v>
      </c>
      <c r="BQ17" s="261"/>
      <c r="BR17" s="261"/>
      <c r="BS17" s="261">
        <f>入力シート!K86</f>
        <v>0</v>
      </c>
      <c r="BT17" s="261">
        <f>入力シート!L86</f>
        <v>0</v>
      </c>
      <c r="BU17" s="264"/>
      <c r="BV17" s="264"/>
      <c r="BW17" s="261"/>
      <c r="BX17" s="261"/>
      <c r="BY17" s="261"/>
      <c r="BZ17" s="261"/>
      <c r="CA17" s="261"/>
      <c r="CB17" s="261"/>
      <c r="CC17" s="261"/>
      <c r="CD17" s="261"/>
      <c r="CE17" s="261"/>
      <c r="CF17" s="261"/>
      <c r="CG17" s="261"/>
      <c r="CH17" s="261"/>
      <c r="CI17" s="261"/>
      <c r="CJ17" s="261"/>
      <c r="CK17" s="261"/>
      <c r="CL17" s="261"/>
      <c r="CM17" s="261"/>
      <c r="CN17" s="261"/>
      <c r="CO17" s="261"/>
      <c r="CP17" s="261"/>
      <c r="CQ17" s="261"/>
      <c r="CR17" s="261"/>
      <c r="CS17" s="261"/>
      <c r="CT17" s="261"/>
      <c r="CU17" s="261"/>
      <c r="CV17" s="261"/>
      <c r="CW17" s="261"/>
      <c r="CX17" s="261"/>
      <c r="CY17" s="261"/>
      <c r="CZ17" s="261"/>
      <c r="DA17" s="261"/>
      <c r="DB17" s="261"/>
      <c r="DC17" s="261">
        <f>入力シート!K88</f>
        <v>0</v>
      </c>
      <c r="DD17" s="261">
        <f>入力シート!L88</f>
        <v>0</v>
      </c>
      <c r="DE17" s="261"/>
      <c r="DF17" s="261"/>
    </row>
    <row r="18" spans="1:110" ht="27" customHeight="1" x14ac:dyDescent="0.15">
      <c r="AE18" s="226">
        <f>入力シート!J66</f>
        <v>0</v>
      </c>
      <c r="AF18" s="226">
        <f>入力シート!K66</f>
        <v>0</v>
      </c>
      <c r="AG18" s="225" t="s">
        <v>86</v>
      </c>
      <c r="AI18" t="s">
        <v>256</v>
      </c>
    </row>
    <row r="19" spans="1:110" ht="27" customHeight="1" x14ac:dyDescent="0.15">
      <c r="G19">
        <f>SUM(K16,O16,Q16,S16,U16,W16)</f>
        <v>0</v>
      </c>
      <c r="H19">
        <f>SUM(L16,P16,R16,T16,V16,X16)</f>
        <v>0</v>
      </c>
      <c r="W19">
        <f>SUM(AA19,AC19)</f>
        <v>0</v>
      </c>
      <c r="X19">
        <f>SUM(AB19,AD19)</f>
        <v>0</v>
      </c>
      <c r="AA19">
        <f>SUM(AE16,BO16,BQ16)</f>
        <v>0</v>
      </c>
      <c r="AB19">
        <f>SUM(AF16,BP16,BR16)</f>
        <v>0</v>
      </c>
      <c r="AC19">
        <f>SUM(BS19,DC16,DE16)</f>
        <v>0</v>
      </c>
      <c r="AD19">
        <f>SUM(BT19,DD16,DF16)</f>
        <v>0</v>
      </c>
      <c r="AE19">
        <f>SUM(AI16,AK16,AM16,AO16,AQ16,AS16,AU16,AW16,AY16,BA16,BC16,BE16,BG16,BI16,BK16,BM16)</f>
        <v>0</v>
      </c>
      <c r="AF19">
        <f>SUM(AJ16,AL16,AN16,AP16,AR16,AT16,AV16,AX16,AZ16,BB16,BD16,BF16,BH16,BJ16,BL16,BN16)</f>
        <v>0</v>
      </c>
      <c r="BS19">
        <f>SUM(BW16,BY16,CA16,CC16,CE16,CG16,CI16,CK16,CM16,CO16,CQ16,CS16,CU16,CW16,CY16,DA16)</f>
        <v>0</v>
      </c>
      <c r="BT19">
        <f>SUM(BX16,BZ16,CB16,CD16,CF16,CH16,CJ16,CL16,CN16,CP16,CR16,CT16,CV16,CX16,CZ16,DB16)</f>
        <v>0</v>
      </c>
    </row>
  </sheetData>
  <sheetProtection password="CC31" sheet="1" objects="1" scenarios="1"/>
  <mergeCells count="62">
    <mergeCell ref="AW13:AX14"/>
    <mergeCell ref="L6:O6"/>
    <mergeCell ref="P6:Q6"/>
    <mergeCell ref="T6:AA6"/>
    <mergeCell ref="AB6:AD6"/>
    <mergeCell ref="AM13:AN14"/>
    <mergeCell ref="T7:AA7"/>
    <mergeCell ref="AB7:AD7"/>
    <mergeCell ref="Y12:Z14"/>
    <mergeCell ref="M11:N14"/>
    <mergeCell ref="CU13:CV14"/>
    <mergeCell ref="CW13:CX14"/>
    <mergeCell ref="AY13:AZ14"/>
    <mergeCell ref="CM13:CN14"/>
    <mergeCell ref="CO13:CP14"/>
    <mergeCell ref="BU13:BV14"/>
    <mergeCell ref="BQ13:BR14"/>
    <mergeCell ref="BM13:BN14"/>
    <mergeCell ref="BI13:BJ14"/>
    <mergeCell ref="BA13:BB14"/>
    <mergeCell ref="BC13:BD14"/>
    <mergeCell ref="BO13:BP14"/>
    <mergeCell ref="BK13:BL14"/>
    <mergeCell ref="BG13:BH14"/>
    <mergeCell ref="BO12:BR12"/>
    <mergeCell ref="K11:L14"/>
    <mergeCell ref="O11:P14"/>
    <mergeCell ref="Q11:R14"/>
    <mergeCell ref="AA11:AD11"/>
    <mergeCell ref="AA12:AB14"/>
    <mergeCell ref="AC12:AD14"/>
    <mergeCell ref="AE13:AF14"/>
    <mergeCell ref="AI13:AJ14"/>
    <mergeCell ref="AK13:AL14"/>
    <mergeCell ref="BE13:BF14"/>
    <mergeCell ref="AG13:AH14"/>
    <mergeCell ref="AQ13:AR14"/>
    <mergeCell ref="AO13:AP14"/>
    <mergeCell ref="AS13:AT14"/>
    <mergeCell ref="AU13:AV14"/>
    <mergeCell ref="G10:H14"/>
    <mergeCell ref="S11:T14"/>
    <mergeCell ref="U11:V14"/>
    <mergeCell ref="W11:X14"/>
    <mergeCell ref="K10:AD10"/>
    <mergeCell ref="I11:J14"/>
    <mergeCell ref="DC12:DF12"/>
    <mergeCell ref="BS13:BT14"/>
    <mergeCell ref="BW13:BX14"/>
    <mergeCell ref="BY13:BZ14"/>
    <mergeCell ref="CA13:CB14"/>
    <mergeCell ref="CC13:CD14"/>
    <mergeCell ref="CE13:CF14"/>
    <mergeCell ref="CG13:CH14"/>
    <mergeCell ref="CI13:CJ14"/>
    <mergeCell ref="CK13:CL14"/>
    <mergeCell ref="CQ13:CR14"/>
    <mergeCell ref="CS13:CT14"/>
    <mergeCell ref="DC13:DD14"/>
    <mergeCell ref="DE13:DF14"/>
    <mergeCell ref="CY13:CZ14"/>
    <mergeCell ref="DA13:DB14"/>
  </mergeCells>
  <phoneticPr fontId="2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>
    <oddFooter>&amp;P / &amp;N ページ</oddFooter>
  </headerFooter>
  <colBreaks count="2" manualBreakCount="2">
    <brk id="30" max="1048575" man="1"/>
    <brk id="70" max="1048575" man="1"/>
  </col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95088CEA865E4693EC721F1D61373F" ma:contentTypeVersion="14" ma:contentTypeDescription="新しいドキュメントを作成します。" ma:contentTypeScope="" ma:versionID="0d16de31e77d75301753ea0a0b4d1b68">
  <xsd:schema xmlns:xsd="http://www.w3.org/2001/XMLSchema" xmlns:xs="http://www.w3.org/2001/XMLSchema" xmlns:p="http://schemas.microsoft.com/office/2006/metadata/properties" xmlns:ns2="39126e0f-045b-448e-90ef-3931d9a2e20d" xmlns:ns3="c8886e6d-ca38-4783-ac23-8bd097117a79" targetNamespace="http://schemas.microsoft.com/office/2006/metadata/properties" ma:root="true" ma:fieldsID="5d1c10dc2293ee6538347fd3bc40694f" ns2:_="" ns3:_="">
    <xsd:import namespace="39126e0f-045b-448e-90ef-3931d9a2e20d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e0f-045b-448e-90ef-3931d9a2e20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387ff2c-2761-4a34-bc41-f0d4b80f45aa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26e0f-045b-448e-90ef-3931d9a2e20d">
      <Terms xmlns="http://schemas.microsoft.com/office/infopath/2007/PartnerControls"/>
    </lcf76f155ced4ddcb4097134ff3c332f>
    <TaxCatchAll xmlns="c8886e6d-ca38-4783-ac23-8bd097117a79" xsi:nil="true"/>
    <Owner xmlns="39126e0f-045b-448e-90ef-3931d9a2e20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0798633-6E1A-46F1-BB7E-AB9E0AE4D16A}"/>
</file>

<file path=customXml/itemProps2.xml><?xml version="1.0" encoding="utf-8"?>
<ds:datastoreItem xmlns:ds="http://schemas.openxmlformats.org/officeDocument/2006/customXml" ds:itemID="{9E083FD3-4BC9-4BE8-81A5-047C15AA7A33}"/>
</file>

<file path=customXml/itemProps3.xml><?xml version="1.0" encoding="utf-8"?>
<ds:datastoreItem xmlns:ds="http://schemas.openxmlformats.org/officeDocument/2006/customXml" ds:itemID="{03458D43-537B-44AB-A981-4DC73B708E5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入力シート</vt:lpstr>
      <vt:lpstr>作成上の注意</vt:lpstr>
      <vt:lpstr>職種分類表</vt:lpstr>
      <vt:lpstr>別紙１　進路希望状況</vt:lpstr>
      <vt:lpstr>別紙２　就職希望状況</vt:lpstr>
      <vt:lpstr>別紙３　労働局集計用様式</vt:lpstr>
      <vt:lpstr>職種分類表!Print_Area</vt:lpstr>
      <vt:lpstr>入力シート!Print_Area</vt:lpstr>
      <vt:lpstr>'別紙２　就職希望状況'!Print_Area</vt:lpstr>
      <vt:lpstr>'別紙３　労働局集計用様式'!Print_Titles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0x0101000595088CEA865E4693EC721F1D61373F</vt:lpwstr>
  </property>
</Properties>
</file>