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v-b724.lansys.mhlw.go.jp\b\課2\14030000_長野労働局\6-20長野労働局労働基準部（署除く）\移行用（基準）\長野局監督課\花岡\監察監督官\"/>
    </mc:Choice>
  </mc:AlternateContent>
  <bookViews>
    <workbookView xWindow="0" yWindow="0" windowWidth="14370" windowHeight="7560" tabRatio="678" firstSheet="3" activeTab="5"/>
  </bookViews>
  <sheets>
    <sheet name="詳細説明" sheetId="6" r:id="rId1"/>
    <sheet name="問合せ先" sheetId="7" r:id="rId2"/>
    <sheet name="入力の仕方" sheetId="3" r:id="rId3"/>
    <sheet name="入力用(フリー）" sheetId="8" r:id="rId4"/>
    <sheet name="入力用(2024.1.1起算日)" sheetId="10" r:id="rId5"/>
    <sheet name="入力用(2024.4.1起算日)" sheetId="9" r:id="rId6"/>
    <sheet name="入力用(2024.3.21起算日)" sheetId="11" r:id="rId7"/>
    <sheet name="互換性レポート" sheetId="13" r:id="rId8"/>
  </sheets>
  <definedNames>
    <definedName name="_xlnm.Print_Area" localSheetId="2">入力の仕方!$A$1:$AO$92</definedName>
    <definedName name="_xlnm.Print_Area" localSheetId="4">'入力用(2024.1.1起算日)'!$A$1:$AO$90</definedName>
    <definedName name="_xlnm.Print_Area" localSheetId="6">'入力用(2024.3.21起算日)'!$A$1:$AO$90</definedName>
    <definedName name="_xlnm.Print_Area" localSheetId="5">'入力用(2024.4.1起算日)'!$A$1:$AO$90</definedName>
    <definedName name="_xlnm.Print_Area" localSheetId="3">'入力用(フリー）'!$A$1:$AO$90</definedName>
  </definedNames>
  <calcPr calcId="162913"/>
</workbook>
</file>

<file path=xl/calcChain.xml><?xml version="1.0" encoding="utf-8"?>
<calcChain xmlns="http://schemas.openxmlformats.org/spreadsheetml/2006/main">
  <c r="L75" i="11" l="1"/>
  <c r="E53" i="11"/>
  <c r="F53" i="11"/>
  <c r="G53" i="11"/>
  <c r="G6" i="11"/>
  <c r="S72" i="11" l="1"/>
  <c r="T72" i="11" s="1"/>
  <c r="U72" i="11" s="1"/>
  <c r="V72" i="11" s="1"/>
  <c r="W72" i="11" s="1"/>
  <c r="Q75" i="11" s="1"/>
  <c r="R75" i="11" s="1"/>
  <c r="S75" i="11" s="1"/>
  <c r="T75" i="11" s="1"/>
  <c r="U75" i="11" s="1"/>
  <c r="V75" i="11" s="1"/>
  <c r="W75" i="11" s="1"/>
  <c r="Q78" i="11" s="1"/>
  <c r="R78" i="11" s="1"/>
  <c r="S78" i="11" s="1"/>
  <c r="T78" i="11" s="1"/>
  <c r="U78" i="11" s="1"/>
  <c r="V78" i="11" s="1"/>
  <c r="W78" i="11" s="1"/>
  <c r="Q81" i="11" s="1"/>
  <c r="Q72" i="11"/>
  <c r="R72" i="11" s="1"/>
  <c r="J72" i="11"/>
  <c r="K72" i="11" s="1"/>
  <c r="L72" i="11" s="1"/>
  <c r="M72" i="11" s="1"/>
  <c r="N72" i="11" s="1"/>
  <c r="O72" i="11" s="1"/>
  <c r="I75" i="11" s="1"/>
  <c r="J75" i="11" s="1"/>
  <c r="K75" i="11" s="1"/>
  <c r="M75" i="11" s="1"/>
  <c r="N75" i="11" s="1"/>
  <c r="O75" i="11" s="1"/>
  <c r="I78" i="11" s="1"/>
  <c r="J78" i="11" s="1"/>
  <c r="K78" i="11" s="1"/>
  <c r="L78" i="11" s="1"/>
  <c r="M78" i="11" s="1"/>
  <c r="N78" i="11" s="1"/>
  <c r="O78" i="11" s="1"/>
  <c r="I81" i="11" s="1"/>
  <c r="I72" i="11"/>
  <c r="A72" i="11"/>
  <c r="B72" i="11" s="1"/>
  <c r="C72" i="11" s="1"/>
  <c r="D72" i="11" s="1"/>
  <c r="E72" i="11" s="1"/>
  <c r="F72" i="11" s="1"/>
  <c r="G72" i="11" s="1"/>
  <c r="A75" i="11" s="1"/>
  <c r="B75" i="11" s="1"/>
  <c r="C75" i="11" s="1"/>
  <c r="D75" i="11" s="1"/>
  <c r="E75" i="11" s="1"/>
  <c r="F75" i="11" s="1"/>
  <c r="G75" i="11" s="1"/>
  <c r="A78" i="11" s="1"/>
  <c r="B78" i="11" s="1"/>
  <c r="C78" i="11" s="1"/>
  <c r="D78" i="11" s="1"/>
  <c r="E78" i="11" s="1"/>
  <c r="F78" i="11" s="1"/>
  <c r="G78" i="11" s="1"/>
  <c r="A81" i="11" s="1"/>
  <c r="R50" i="11"/>
  <c r="S50" i="11" s="1"/>
  <c r="T50" i="11" s="1"/>
  <c r="W50" i="11" s="1"/>
  <c r="Q53" i="11" s="1"/>
  <c r="R53" i="11" s="1"/>
  <c r="S53" i="11" s="1"/>
  <c r="T53" i="11" s="1"/>
  <c r="U53" i="11" s="1"/>
  <c r="V53" i="11" s="1"/>
  <c r="W53" i="11" s="1"/>
  <c r="S56" i="11" s="1"/>
  <c r="T56" i="11" s="1"/>
  <c r="U56" i="11" s="1"/>
  <c r="V56" i="11" s="1"/>
  <c r="W56" i="11" s="1"/>
  <c r="Q59" i="11" s="1"/>
  <c r="Q50" i="11"/>
  <c r="I50" i="11"/>
  <c r="L50" i="11" s="1"/>
  <c r="M50" i="11" s="1"/>
  <c r="N50" i="11" s="1"/>
  <c r="O50" i="11" s="1"/>
  <c r="I53" i="11" s="1"/>
  <c r="J53" i="11" s="1"/>
  <c r="K53" i="11" s="1"/>
  <c r="L53" i="11" s="1"/>
  <c r="M53" i="11" s="1"/>
  <c r="N53" i="11" s="1"/>
  <c r="O53" i="11" s="1"/>
  <c r="I56" i="11" s="1"/>
  <c r="J56" i="11" s="1"/>
  <c r="K56" i="11" s="1"/>
  <c r="L56" i="11" s="1"/>
  <c r="M56" i="11" s="1"/>
  <c r="N56" i="11" s="1"/>
  <c r="O56" i="11" s="1"/>
  <c r="I59" i="11" s="1"/>
  <c r="A53" i="11"/>
  <c r="B53" i="11" s="1"/>
  <c r="C53" i="11" s="1"/>
  <c r="A56" i="11" s="1"/>
  <c r="B56" i="11" s="1"/>
  <c r="D56" i="11" s="1"/>
  <c r="E56" i="11" s="1"/>
  <c r="F56" i="11" s="1"/>
  <c r="G56" i="11" s="1"/>
  <c r="A59" i="11" s="1"/>
  <c r="Q28" i="11"/>
  <c r="R28" i="11" s="1"/>
  <c r="S28" i="11" s="1"/>
  <c r="V28" i="11" s="1"/>
  <c r="W28" i="11" s="1"/>
  <c r="Q31" i="11" s="1"/>
  <c r="R31" i="11" s="1"/>
  <c r="S31" i="11" s="1"/>
  <c r="T31" i="11" s="1"/>
  <c r="U31" i="11" s="1"/>
  <c r="V31" i="11" s="1"/>
  <c r="W31" i="11" s="1"/>
  <c r="Q34" i="11" s="1"/>
  <c r="R34" i="11" s="1"/>
  <c r="S34" i="11" s="1"/>
  <c r="T34" i="11" s="1"/>
  <c r="U34" i="11" s="1"/>
  <c r="V34" i="11" s="1"/>
  <c r="W34" i="11" s="1"/>
  <c r="Q37" i="11" s="1"/>
  <c r="K28" i="11"/>
  <c r="L28" i="11" s="1"/>
  <c r="M28" i="11" s="1"/>
  <c r="N28" i="11" s="1"/>
  <c r="O28" i="11" s="1"/>
  <c r="I31" i="11" s="1"/>
  <c r="J31" i="11" s="1"/>
  <c r="K31" i="11" s="1"/>
  <c r="L31" i="11" s="1"/>
  <c r="M31" i="11" s="1"/>
  <c r="N31" i="11" s="1"/>
  <c r="O31" i="11" s="1"/>
  <c r="I34" i="11" s="1"/>
  <c r="J34" i="11" s="1"/>
  <c r="K34" i="11" s="1"/>
  <c r="L34" i="11" s="1"/>
  <c r="M34" i="11" s="1"/>
  <c r="N34" i="11" s="1"/>
  <c r="O34" i="11" s="1"/>
  <c r="I37" i="11" s="1"/>
  <c r="A28" i="11"/>
  <c r="B28" i="11" s="1"/>
  <c r="C28" i="11" s="1"/>
  <c r="D28" i="11" s="1"/>
  <c r="E28" i="11" s="1"/>
  <c r="A31" i="11" s="1"/>
  <c r="B31" i="11" s="1"/>
  <c r="C31" i="11" s="1"/>
  <c r="D31" i="11" s="1"/>
  <c r="E31" i="11" s="1"/>
  <c r="F31" i="11" s="1"/>
  <c r="G31" i="11" s="1"/>
  <c r="A34" i="11" s="1"/>
  <c r="D34" i="11" s="1"/>
  <c r="E34" i="11" s="1"/>
  <c r="F34" i="11" s="1"/>
  <c r="G34" i="11" s="1"/>
  <c r="A37" i="11" s="1"/>
  <c r="Q6" i="11"/>
  <c r="R6" i="11" s="1"/>
  <c r="U6" i="11" s="1"/>
  <c r="V6" i="11" s="1"/>
  <c r="W6" i="11" s="1"/>
  <c r="Q9" i="11" s="1"/>
  <c r="R9" i="11" s="1"/>
  <c r="S9" i="11" s="1"/>
  <c r="T9" i="11" s="1"/>
  <c r="U9" i="11" s="1"/>
  <c r="V9" i="11" s="1"/>
  <c r="W9" i="11" s="1"/>
  <c r="Q12" i="11" s="1"/>
  <c r="R12" i="11" s="1"/>
  <c r="S12" i="11" s="1"/>
  <c r="T12" i="11" s="1"/>
  <c r="U12" i="11" s="1"/>
  <c r="V12" i="11" s="1"/>
  <c r="W12" i="11" s="1"/>
  <c r="Q15" i="11" s="1"/>
  <c r="K6" i="11"/>
  <c r="L6" i="11" s="1"/>
  <c r="M6" i="11" s="1"/>
  <c r="N6" i="11" s="1"/>
  <c r="O6" i="11" s="1"/>
  <c r="I9" i="11" s="1"/>
  <c r="J9" i="11" s="1"/>
  <c r="K9" i="11" s="1"/>
  <c r="N9" i="11" s="1"/>
  <c r="O9" i="11" s="1"/>
  <c r="I12" i="11" s="1"/>
  <c r="J12" i="11" s="1"/>
  <c r="K12" i="11" s="1"/>
  <c r="L12" i="11" s="1"/>
  <c r="M12" i="11" s="1"/>
  <c r="N12" i="11" s="1"/>
  <c r="O12" i="11" s="1"/>
  <c r="I15" i="11" s="1"/>
  <c r="A6" i="11"/>
  <c r="B6" i="11" s="1"/>
  <c r="C6" i="11" s="1"/>
  <c r="D6" i="11" s="1"/>
  <c r="A9" i="11" s="1"/>
  <c r="B9" i="11" s="1"/>
  <c r="C9" i="11" s="1"/>
  <c r="D9" i="11" s="1"/>
  <c r="E9" i="11" s="1"/>
  <c r="F9" i="11" s="1"/>
  <c r="G9" i="11" s="1"/>
  <c r="A12" i="11" s="1"/>
  <c r="B12" i="11" s="1"/>
  <c r="C12" i="11" s="1"/>
  <c r="D12" i="11" s="1"/>
  <c r="E12" i="11" s="1"/>
  <c r="F12" i="11" s="1"/>
  <c r="G12" i="11" s="1"/>
  <c r="A15" i="11" s="1"/>
  <c r="B59" i="11" l="1"/>
  <c r="A62" i="11"/>
  <c r="J59" i="11"/>
  <c r="I62" i="11"/>
  <c r="A84" i="11"/>
  <c r="B81" i="11"/>
  <c r="A87" i="11"/>
  <c r="R15" i="11"/>
  <c r="Q18" i="11"/>
  <c r="B37" i="11"/>
  <c r="A40" i="11"/>
  <c r="J81" i="11"/>
  <c r="I84" i="11"/>
  <c r="I87" i="11"/>
  <c r="R59" i="11"/>
  <c r="Q62" i="11"/>
  <c r="J37" i="11"/>
  <c r="I40" i="11"/>
  <c r="J15" i="11"/>
  <c r="I18" i="11"/>
  <c r="R37" i="11"/>
  <c r="Q40" i="11"/>
  <c r="R81" i="11"/>
  <c r="Q87" i="11"/>
  <c r="Q84" i="11"/>
  <c r="B15" i="11"/>
  <c r="A18" i="11"/>
  <c r="S59" i="11" l="1"/>
  <c r="R62" i="11"/>
  <c r="K81" i="11"/>
  <c r="J84" i="11"/>
  <c r="J87" i="11"/>
  <c r="K15" i="11"/>
  <c r="J18" i="11"/>
  <c r="K59" i="11"/>
  <c r="J62" i="11"/>
  <c r="C37" i="11"/>
  <c r="B40" i="11"/>
  <c r="S15" i="11"/>
  <c r="R18" i="11"/>
  <c r="S37" i="11"/>
  <c r="R40" i="11"/>
  <c r="C81" i="11"/>
  <c r="B84" i="11"/>
  <c r="B87" i="11"/>
  <c r="K37" i="11"/>
  <c r="J40" i="11"/>
  <c r="S81" i="11"/>
  <c r="R84" i="11"/>
  <c r="R87" i="11"/>
  <c r="C59" i="11"/>
  <c r="B62" i="11"/>
  <c r="C15" i="11"/>
  <c r="B18" i="11"/>
  <c r="L37" i="11" l="1"/>
  <c r="K40" i="11"/>
  <c r="D37" i="11"/>
  <c r="C40" i="11"/>
  <c r="L59" i="11"/>
  <c r="K62" i="11"/>
  <c r="T37" i="11"/>
  <c r="S40" i="11"/>
  <c r="T15" i="11"/>
  <c r="S18" i="11"/>
  <c r="L81" i="11"/>
  <c r="K84" i="11"/>
  <c r="K87" i="11"/>
  <c r="D81" i="11"/>
  <c r="C84" i="11"/>
  <c r="C87" i="11"/>
  <c r="T81" i="11"/>
  <c r="S84" i="11"/>
  <c r="S87" i="11"/>
  <c r="L15" i="11"/>
  <c r="D59" i="11"/>
  <c r="T59" i="11"/>
  <c r="S62" i="11"/>
  <c r="D15" i="11"/>
  <c r="C18" i="11"/>
  <c r="U37" i="11" l="1"/>
  <c r="T40" i="11"/>
  <c r="E81" i="11"/>
  <c r="D87" i="11"/>
  <c r="D84" i="11"/>
  <c r="M59" i="11"/>
  <c r="L62" i="11"/>
  <c r="M15" i="11"/>
  <c r="M81" i="11"/>
  <c r="L87" i="11"/>
  <c r="L84" i="11"/>
  <c r="E59" i="11"/>
  <c r="U15" i="11"/>
  <c r="T18" i="11"/>
  <c r="E37" i="11"/>
  <c r="D40" i="11"/>
  <c r="U81" i="11"/>
  <c r="T84" i="11"/>
  <c r="T87" i="11"/>
  <c r="U59" i="11"/>
  <c r="T62" i="11"/>
  <c r="M37" i="11"/>
  <c r="E15" i="11"/>
  <c r="D18" i="11"/>
  <c r="F81" i="11" l="1"/>
  <c r="E87" i="11"/>
  <c r="E84" i="11"/>
  <c r="V15" i="11"/>
  <c r="U18" i="11"/>
  <c r="V81" i="11"/>
  <c r="U87" i="11"/>
  <c r="U84" i="11"/>
  <c r="N81" i="11"/>
  <c r="M87" i="11"/>
  <c r="M84" i="11"/>
  <c r="N59" i="11"/>
  <c r="N15" i="11"/>
  <c r="V59" i="11"/>
  <c r="U62" i="11"/>
  <c r="F59" i="11"/>
  <c r="F37" i="11"/>
  <c r="E40" i="11"/>
  <c r="N37" i="11"/>
  <c r="V37" i="11"/>
  <c r="U40" i="11"/>
  <c r="F15" i="11"/>
  <c r="E18" i="11"/>
  <c r="W59" i="11" l="1"/>
  <c r="V62" i="11"/>
  <c r="G37" i="11"/>
  <c r="F40" i="11"/>
  <c r="W15" i="11"/>
  <c r="O81" i="11"/>
  <c r="N87" i="11"/>
  <c r="N84" i="11"/>
  <c r="O15" i="11"/>
  <c r="O59" i="11"/>
  <c r="G59" i="11"/>
  <c r="O37" i="11"/>
  <c r="W81" i="11"/>
  <c r="V87" i="11"/>
  <c r="V84" i="11"/>
  <c r="W37" i="11"/>
  <c r="V40" i="11"/>
  <c r="G81" i="11"/>
  <c r="F87" i="11"/>
  <c r="F84" i="11"/>
  <c r="G15" i="11"/>
  <c r="F18" i="11"/>
  <c r="O84" i="11" l="1"/>
  <c r="O87" i="11"/>
  <c r="G40" i="11"/>
  <c r="W87" i="11"/>
  <c r="W84" i="11"/>
  <c r="G84" i="11"/>
  <c r="G87" i="11"/>
  <c r="G18" i="11"/>
  <c r="Q72" i="9" l="1"/>
  <c r="R72" i="9" s="1"/>
  <c r="S72" i="9" s="1"/>
  <c r="T72" i="9" s="1"/>
  <c r="U72" i="9" s="1"/>
  <c r="V72" i="9" s="1"/>
  <c r="W72" i="9" s="1"/>
  <c r="Q75" i="9" s="1"/>
  <c r="R75" i="9" s="1"/>
  <c r="S75" i="9" s="1"/>
  <c r="T75" i="9" s="1"/>
  <c r="U75" i="9" s="1"/>
  <c r="V75" i="9" s="1"/>
  <c r="W75" i="9" s="1"/>
  <c r="Q78" i="9" s="1"/>
  <c r="R78" i="9" s="1"/>
  <c r="S78" i="9" s="1"/>
  <c r="T78" i="9" s="1"/>
  <c r="U78" i="9" s="1"/>
  <c r="V78" i="9" s="1"/>
  <c r="W78" i="9" s="1"/>
  <c r="Q81" i="9" s="1"/>
  <c r="I72" i="9"/>
  <c r="J72" i="9" s="1"/>
  <c r="K72" i="9" s="1"/>
  <c r="L72" i="9" s="1"/>
  <c r="M72" i="9" s="1"/>
  <c r="N72" i="9" s="1"/>
  <c r="O72" i="9" s="1"/>
  <c r="I75" i="9" s="1"/>
  <c r="J75" i="9" s="1"/>
  <c r="K75" i="9" s="1"/>
  <c r="L75" i="9" s="1"/>
  <c r="M75" i="9" s="1"/>
  <c r="N75" i="9" s="1"/>
  <c r="O75" i="9" s="1"/>
  <c r="I78" i="9" s="1"/>
  <c r="J78" i="9" s="1"/>
  <c r="K78" i="9" s="1"/>
  <c r="L78" i="9" s="1"/>
  <c r="M78" i="9" s="1"/>
  <c r="N78" i="9" s="1"/>
  <c r="O78" i="9" s="1"/>
  <c r="I81" i="9" s="1"/>
  <c r="A72" i="9"/>
  <c r="B72" i="9" s="1"/>
  <c r="C72" i="9" s="1"/>
  <c r="D72" i="9" s="1"/>
  <c r="E72" i="9" s="1"/>
  <c r="F72" i="9" s="1"/>
  <c r="G72" i="9" s="1"/>
  <c r="A75" i="9" s="1"/>
  <c r="B75" i="9" s="1"/>
  <c r="C75" i="9" s="1"/>
  <c r="D75" i="9" s="1"/>
  <c r="E75" i="9" s="1"/>
  <c r="F75" i="9" s="1"/>
  <c r="G75" i="9" s="1"/>
  <c r="A78" i="9" s="1"/>
  <c r="B78" i="9" s="1"/>
  <c r="C78" i="9" s="1"/>
  <c r="D78" i="9" s="1"/>
  <c r="E78" i="9" s="1"/>
  <c r="F78" i="9" s="1"/>
  <c r="G78" i="9" s="1"/>
  <c r="A81" i="9" s="1"/>
  <c r="Q50" i="9"/>
  <c r="R50" i="9" s="1"/>
  <c r="S50" i="9" s="1"/>
  <c r="T50" i="9" s="1"/>
  <c r="U50" i="9" s="1"/>
  <c r="V50" i="9" s="1"/>
  <c r="W50" i="9" s="1"/>
  <c r="Q53" i="9" s="1"/>
  <c r="R53" i="9" s="1"/>
  <c r="S53" i="9" s="1"/>
  <c r="T53" i="9" s="1"/>
  <c r="U53" i="9" s="1"/>
  <c r="V53" i="9" s="1"/>
  <c r="W53" i="9" s="1"/>
  <c r="Q56" i="9" s="1"/>
  <c r="R56" i="9" s="1"/>
  <c r="S56" i="9" s="1"/>
  <c r="T56" i="9" s="1"/>
  <c r="U56" i="9" s="1"/>
  <c r="V56" i="9" s="1"/>
  <c r="W56" i="9" s="1"/>
  <c r="Q59" i="9" s="1"/>
  <c r="I50" i="9"/>
  <c r="J50" i="9" s="1"/>
  <c r="K50" i="9" s="1"/>
  <c r="L50" i="9" s="1"/>
  <c r="M50" i="9" s="1"/>
  <c r="N50" i="9" s="1"/>
  <c r="O50" i="9" s="1"/>
  <c r="I53" i="9" s="1"/>
  <c r="J53" i="9" s="1"/>
  <c r="K53" i="9" s="1"/>
  <c r="L53" i="9" s="1"/>
  <c r="M53" i="9" s="1"/>
  <c r="N53" i="9" s="1"/>
  <c r="O53" i="9" s="1"/>
  <c r="I56" i="9" s="1"/>
  <c r="J56" i="9" s="1"/>
  <c r="K56" i="9" s="1"/>
  <c r="L56" i="9" s="1"/>
  <c r="M56" i="9" s="1"/>
  <c r="N56" i="9" s="1"/>
  <c r="O56" i="9" s="1"/>
  <c r="I59" i="9" s="1"/>
  <c r="A50" i="9"/>
  <c r="B50" i="9" s="1"/>
  <c r="C50" i="9" s="1"/>
  <c r="D50" i="9" s="1"/>
  <c r="E50" i="9" s="1"/>
  <c r="F50" i="9" s="1"/>
  <c r="G50" i="9" s="1"/>
  <c r="A53" i="9" s="1"/>
  <c r="B53" i="9" s="1"/>
  <c r="C53" i="9" s="1"/>
  <c r="D53" i="9" s="1"/>
  <c r="E53" i="9" s="1"/>
  <c r="F53" i="9" s="1"/>
  <c r="G53" i="9" s="1"/>
  <c r="A56" i="9" s="1"/>
  <c r="B56" i="9" s="1"/>
  <c r="C56" i="9" s="1"/>
  <c r="D56" i="9" s="1"/>
  <c r="E56" i="9" s="1"/>
  <c r="F56" i="9" s="1"/>
  <c r="G56" i="9" s="1"/>
  <c r="A59" i="9" s="1"/>
  <c r="Q28" i="9"/>
  <c r="R28" i="9" s="1"/>
  <c r="S28" i="9" s="1"/>
  <c r="T28" i="9" s="1"/>
  <c r="U28" i="9" s="1"/>
  <c r="V28" i="9" s="1"/>
  <c r="W28" i="9" s="1"/>
  <c r="Q31" i="9" s="1"/>
  <c r="R31" i="9" s="1"/>
  <c r="S31" i="9" s="1"/>
  <c r="T31" i="9" s="1"/>
  <c r="U31" i="9" s="1"/>
  <c r="V31" i="9" s="1"/>
  <c r="W31" i="9" s="1"/>
  <c r="Q34" i="9" s="1"/>
  <c r="R34" i="9" s="1"/>
  <c r="S34" i="9" s="1"/>
  <c r="T34" i="9" s="1"/>
  <c r="U34" i="9" s="1"/>
  <c r="V34" i="9" s="1"/>
  <c r="W34" i="9" s="1"/>
  <c r="Q37" i="9" s="1"/>
  <c r="I28" i="9"/>
  <c r="J28" i="9" s="1"/>
  <c r="K28" i="9" s="1"/>
  <c r="L28" i="9" s="1"/>
  <c r="M28" i="9" s="1"/>
  <c r="N28" i="9" s="1"/>
  <c r="O28" i="9" s="1"/>
  <c r="I31" i="9" s="1"/>
  <c r="J31" i="9" s="1"/>
  <c r="K31" i="9" s="1"/>
  <c r="L31" i="9" s="1"/>
  <c r="M31" i="9" s="1"/>
  <c r="N31" i="9" s="1"/>
  <c r="O31" i="9" s="1"/>
  <c r="I34" i="9" s="1"/>
  <c r="J34" i="9" s="1"/>
  <c r="K34" i="9" s="1"/>
  <c r="L34" i="9" s="1"/>
  <c r="M34" i="9" s="1"/>
  <c r="N34" i="9" s="1"/>
  <c r="O34" i="9" s="1"/>
  <c r="I37" i="9" s="1"/>
  <c r="A28" i="9"/>
  <c r="B28" i="9" s="1"/>
  <c r="C28" i="9" s="1"/>
  <c r="D28" i="9" s="1"/>
  <c r="E28" i="9" s="1"/>
  <c r="F28" i="9" s="1"/>
  <c r="G28" i="9" s="1"/>
  <c r="A31" i="9" s="1"/>
  <c r="B31" i="9" s="1"/>
  <c r="C31" i="9" s="1"/>
  <c r="D31" i="9" s="1"/>
  <c r="E31" i="9" s="1"/>
  <c r="F31" i="9" s="1"/>
  <c r="G31" i="9" s="1"/>
  <c r="A34" i="9" s="1"/>
  <c r="B34" i="9" s="1"/>
  <c r="C34" i="9" s="1"/>
  <c r="D34" i="9" s="1"/>
  <c r="E34" i="9" s="1"/>
  <c r="F34" i="9" s="1"/>
  <c r="G34" i="9" s="1"/>
  <c r="A37" i="9" s="1"/>
  <c r="Q6" i="9"/>
  <c r="R6" i="9" s="1"/>
  <c r="S6" i="9" s="1"/>
  <c r="T6" i="9" s="1"/>
  <c r="U6" i="9" s="1"/>
  <c r="V6" i="9" s="1"/>
  <c r="W6" i="9" s="1"/>
  <c r="Q9" i="9" s="1"/>
  <c r="R9" i="9" s="1"/>
  <c r="S9" i="9" s="1"/>
  <c r="T9" i="9" s="1"/>
  <c r="U9" i="9" s="1"/>
  <c r="V9" i="9" s="1"/>
  <c r="W9" i="9" s="1"/>
  <c r="Q12" i="9" s="1"/>
  <c r="R12" i="9" s="1"/>
  <c r="S12" i="9" s="1"/>
  <c r="T12" i="9" s="1"/>
  <c r="U12" i="9" s="1"/>
  <c r="V12" i="9" s="1"/>
  <c r="W12" i="9" s="1"/>
  <c r="Q15" i="9" s="1"/>
  <c r="I6" i="9"/>
  <c r="J6" i="9" s="1"/>
  <c r="K6" i="9" s="1"/>
  <c r="L6" i="9" s="1"/>
  <c r="M6" i="9" s="1"/>
  <c r="N6" i="9" s="1"/>
  <c r="O6" i="9" s="1"/>
  <c r="I9" i="9" s="1"/>
  <c r="J9" i="9" s="1"/>
  <c r="K9" i="9" s="1"/>
  <c r="L9" i="9" s="1"/>
  <c r="M9" i="9" s="1"/>
  <c r="N9" i="9" s="1"/>
  <c r="O9" i="9" s="1"/>
  <c r="I12" i="9" s="1"/>
  <c r="J12" i="9" s="1"/>
  <c r="K12" i="9" s="1"/>
  <c r="L12" i="9" s="1"/>
  <c r="M12" i="9" s="1"/>
  <c r="N12" i="9" s="1"/>
  <c r="O12" i="9" s="1"/>
  <c r="I15" i="9" s="1"/>
  <c r="A6" i="9"/>
  <c r="B6" i="9" s="1"/>
  <c r="C6" i="9" s="1"/>
  <c r="D6" i="9" s="1"/>
  <c r="E6" i="9" s="1"/>
  <c r="F6" i="9" s="1"/>
  <c r="G6" i="9" s="1"/>
  <c r="A9" i="9" s="1"/>
  <c r="B9" i="9" s="1"/>
  <c r="C9" i="9" s="1"/>
  <c r="D9" i="9" s="1"/>
  <c r="E9" i="9" s="1"/>
  <c r="F9" i="9" s="1"/>
  <c r="G9" i="9" s="1"/>
  <c r="A12" i="9" s="1"/>
  <c r="B12" i="9" s="1"/>
  <c r="C12" i="9" s="1"/>
  <c r="D12" i="9" s="1"/>
  <c r="E12" i="9" s="1"/>
  <c r="F12" i="9" s="1"/>
  <c r="G12" i="9" s="1"/>
  <c r="A15" i="9" s="1"/>
  <c r="R59" i="9" l="1"/>
  <c r="Q65" i="9"/>
  <c r="Q62" i="9"/>
  <c r="J37" i="9"/>
  <c r="I43" i="9"/>
  <c r="I40" i="9"/>
  <c r="Q21" i="9"/>
  <c r="Q18" i="9"/>
  <c r="B81" i="9"/>
  <c r="A84" i="9"/>
  <c r="A87" i="9"/>
  <c r="B37" i="9"/>
  <c r="A40" i="9"/>
  <c r="A43" i="9"/>
  <c r="J81" i="9"/>
  <c r="I84" i="9"/>
  <c r="I87" i="9"/>
  <c r="R37" i="9"/>
  <c r="Q43" i="9"/>
  <c r="Q40" i="9"/>
  <c r="B59" i="9"/>
  <c r="A62" i="9"/>
  <c r="A65" i="9"/>
  <c r="I21" i="9"/>
  <c r="I18" i="9"/>
  <c r="B15" i="9"/>
  <c r="A18" i="9"/>
  <c r="A21" i="9"/>
  <c r="J59" i="9"/>
  <c r="I62" i="9"/>
  <c r="I65" i="9"/>
  <c r="R81" i="9"/>
  <c r="Q84" i="9"/>
  <c r="Q87" i="9"/>
  <c r="R15" i="9"/>
  <c r="J15" i="9"/>
  <c r="Q72" i="10"/>
  <c r="R72" i="10" s="1"/>
  <c r="S72" i="10" s="1"/>
  <c r="T72" i="10" s="1"/>
  <c r="U72" i="10" s="1"/>
  <c r="V72" i="10" s="1"/>
  <c r="W72" i="10" s="1"/>
  <c r="Q75" i="10" s="1"/>
  <c r="R75" i="10" s="1"/>
  <c r="S75" i="10" s="1"/>
  <c r="T75" i="10" s="1"/>
  <c r="U75" i="10" s="1"/>
  <c r="V75" i="10" s="1"/>
  <c r="W75" i="10" s="1"/>
  <c r="Q78" i="10" s="1"/>
  <c r="R78" i="10" s="1"/>
  <c r="S78" i="10" s="1"/>
  <c r="T78" i="10" s="1"/>
  <c r="U78" i="10" s="1"/>
  <c r="V78" i="10" s="1"/>
  <c r="W78" i="10" s="1"/>
  <c r="Q81" i="10" s="1"/>
  <c r="I72" i="10"/>
  <c r="J72" i="10" s="1"/>
  <c r="K72" i="10" s="1"/>
  <c r="L72" i="10" s="1"/>
  <c r="M72" i="10" s="1"/>
  <c r="N72" i="10" s="1"/>
  <c r="O72" i="10" s="1"/>
  <c r="I75" i="10" s="1"/>
  <c r="J75" i="10" s="1"/>
  <c r="K75" i="10" s="1"/>
  <c r="L75" i="10" s="1"/>
  <c r="M75" i="10" s="1"/>
  <c r="N75" i="10" s="1"/>
  <c r="O75" i="10" s="1"/>
  <c r="I78" i="10" s="1"/>
  <c r="J78" i="10" s="1"/>
  <c r="K78" i="10" s="1"/>
  <c r="L78" i="10" s="1"/>
  <c r="M78" i="10" s="1"/>
  <c r="N78" i="10" s="1"/>
  <c r="O78" i="10" s="1"/>
  <c r="I81" i="10" s="1"/>
  <c r="I84" i="10" s="1"/>
  <c r="A72" i="10"/>
  <c r="B72" i="10" s="1"/>
  <c r="C72" i="10" s="1"/>
  <c r="D72" i="10" s="1"/>
  <c r="E72" i="10" s="1"/>
  <c r="F72" i="10" s="1"/>
  <c r="G72" i="10" s="1"/>
  <c r="A75" i="10" s="1"/>
  <c r="B75" i="10" s="1"/>
  <c r="C75" i="10" s="1"/>
  <c r="D75" i="10" s="1"/>
  <c r="E75" i="10" s="1"/>
  <c r="F75" i="10" s="1"/>
  <c r="G75" i="10" s="1"/>
  <c r="A78" i="10" s="1"/>
  <c r="B78" i="10" s="1"/>
  <c r="C78" i="10" s="1"/>
  <c r="D78" i="10" s="1"/>
  <c r="E78" i="10" s="1"/>
  <c r="F78" i="10" s="1"/>
  <c r="G78" i="10" s="1"/>
  <c r="A81" i="10" s="1"/>
  <c r="Q50" i="10"/>
  <c r="R50" i="10" s="1"/>
  <c r="S50" i="10" s="1"/>
  <c r="T50" i="10" s="1"/>
  <c r="U50" i="10" s="1"/>
  <c r="V50" i="10" s="1"/>
  <c r="W50" i="10" s="1"/>
  <c r="Q53" i="10" s="1"/>
  <c r="R53" i="10" s="1"/>
  <c r="S53" i="10" s="1"/>
  <c r="T53" i="10" s="1"/>
  <c r="U53" i="10" s="1"/>
  <c r="V53" i="10" s="1"/>
  <c r="W53" i="10" s="1"/>
  <c r="Q56" i="10" s="1"/>
  <c r="R56" i="10" s="1"/>
  <c r="S56" i="10" s="1"/>
  <c r="T56" i="10" s="1"/>
  <c r="U56" i="10" s="1"/>
  <c r="V56" i="10" s="1"/>
  <c r="W56" i="10" s="1"/>
  <c r="Q59" i="10" s="1"/>
  <c r="I50" i="10"/>
  <c r="J50" i="10" s="1"/>
  <c r="K50" i="10" s="1"/>
  <c r="L50" i="10" s="1"/>
  <c r="M50" i="10" s="1"/>
  <c r="N50" i="10" s="1"/>
  <c r="O50" i="10" s="1"/>
  <c r="I53" i="10" s="1"/>
  <c r="J53" i="10" s="1"/>
  <c r="K53" i="10" s="1"/>
  <c r="L53" i="10" s="1"/>
  <c r="M53" i="10" s="1"/>
  <c r="N53" i="10" s="1"/>
  <c r="O53" i="10" s="1"/>
  <c r="I56" i="10" s="1"/>
  <c r="J56" i="10" s="1"/>
  <c r="K56" i="10" s="1"/>
  <c r="L56" i="10" s="1"/>
  <c r="M56" i="10" s="1"/>
  <c r="N56" i="10" s="1"/>
  <c r="O56" i="10" s="1"/>
  <c r="I59" i="10" s="1"/>
  <c r="A50" i="10"/>
  <c r="B50" i="10" s="1"/>
  <c r="C50" i="10" s="1"/>
  <c r="D50" i="10" s="1"/>
  <c r="E50" i="10" s="1"/>
  <c r="F50" i="10" s="1"/>
  <c r="G50" i="10" s="1"/>
  <c r="A53" i="10" s="1"/>
  <c r="B53" i="10" s="1"/>
  <c r="C53" i="10" s="1"/>
  <c r="D53" i="10" s="1"/>
  <c r="E53" i="10" s="1"/>
  <c r="F53" i="10" s="1"/>
  <c r="G53" i="10" s="1"/>
  <c r="A56" i="10" s="1"/>
  <c r="B56" i="10" s="1"/>
  <c r="C56" i="10" s="1"/>
  <c r="D56" i="10" s="1"/>
  <c r="E56" i="10" s="1"/>
  <c r="F56" i="10" s="1"/>
  <c r="G56" i="10" s="1"/>
  <c r="A59" i="10" s="1"/>
  <c r="Q28" i="10"/>
  <c r="R28" i="10" s="1"/>
  <c r="S28" i="10" s="1"/>
  <c r="T28" i="10" s="1"/>
  <c r="U28" i="10" s="1"/>
  <c r="V28" i="10" s="1"/>
  <c r="W28" i="10" s="1"/>
  <c r="I28" i="10"/>
  <c r="J28" i="10" s="1"/>
  <c r="K28" i="10" s="1"/>
  <c r="L28" i="10" s="1"/>
  <c r="M28" i="10" s="1"/>
  <c r="N28" i="10" s="1"/>
  <c r="O28" i="10" s="1"/>
  <c r="I31" i="10" s="1"/>
  <c r="J31" i="10" s="1"/>
  <c r="K31" i="10" s="1"/>
  <c r="L31" i="10" s="1"/>
  <c r="M31" i="10" s="1"/>
  <c r="N31" i="10" s="1"/>
  <c r="O31" i="10" s="1"/>
  <c r="I34" i="10" s="1"/>
  <c r="J34" i="10" s="1"/>
  <c r="K34" i="10" s="1"/>
  <c r="L34" i="10" s="1"/>
  <c r="M34" i="10" s="1"/>
  <c r="N34" i="10" s="1"/>
  <c r="O34" i="10" s="1"/>
  <c r="I37" i="10" s="1"/>
  <c r="A28" i="10"/>
  <c r="B28" i="10" s="1"/>
  <c r="C28" i="10" s="1"/>
  <c r="D28" i="10" s="1"/>
  <c r="E28" i="10" s="1"/>
  <c r="F28" i="10" s="1"/>
  <c r="G28" i="10" s="1"/>
  <c r="A31" i="10" s="1"/>
  <c r="B31" i="10" s="1"/>
  <c r="C31" i="10" s="1"/>
  <c r="D31" i="10" s="1"/>
  <c r="E31" i="10" s="1"/>
  <c r="F31" i="10" s="1"/>
  <c r="G31" i="10" s="1"/>
  <c r="A34" i="10" s="1"/>
  <c r="B34" i="10" s="1"/>
  <c r="C34" i="10" s="1"/>
  <c r="D34" i="10" s="1"/>
  <c r="E34" i="10" s="1"/>
  <c r="F34" i="10" s="1"/>
  <c r="G34" i="10" s="1"/>
  <c r="A37" i="10" s="1"/>
  <c r="Q6" i="10"/>
  <c r="R6" i="10" s="1"/>
  <c r="S6" i="10" s="1"/>
  <c r="T6" i="10" s="1"/>
  <c r="U6" i="10" s="1"/>
  <c r="V6" i="10" s="1"/>
  <c r="W6" i="10" s="1"/>
  <c r="I6" i="10"/>
  <c r="J6" i="10" s="1"/>
  <c r="K6" i="10" s="1"/>
  <c r="L6" i="10" s="1"/>
  <c r="M6" i="10" s="1"/>
  <c r="N6" i="10" s="1"/>
  <c r="O6" i="10" s="1"/>
  <c r="A6" i="10"/>
  <c r="B6" i="10" s="1"/>
  <c r="C6" i="10" s="1"/>
  <c r="D6" i="10" s="1"/>
  <c r="E6" i="10" s="1"/>
  <c r="F6" i="10" s="1"/>
  <c r="G6" i="10" s="1"/>
  <c r="A9" i="10" s="1"/>
  <c r="B9" i="10" s="1"/>
  <c r="C9" i="10" s="1"/>
  <c r="D9" i="10" s="1"/>
  <c r="E9" i="10" s="1"/>
  <c r="F9" i="10" s="1"/>
  <c r="G9" i="10" s="1"/>
  <c r="A12" i="10" s="1"/>
  <c r="B12" i="10" s="1"/>
  <c r="C12" i="10" s="1"/>
  <c r="D12" i="10" s="1"/>
  <c r="E12" i="10" s="1"/>
  <c r="F12" i="10" s="1"/>
  <c r="G12" i="10" s="1"/>
  <c r="A15" i="10" s="1"/>
  <c r="A18" i="10" s="1"/>
  <c r="Q8" i="10"/>
  <c r="R8" i="10"/>
  <c r="S8" i="10"/>
  <c r="T8" i="10"/>
  <c r="U8" i="10"/>
  <c r="V8" i="10"/>
  <c r="W8" i="10"/>
  <c r="Q11" i="10"/>
  <c r="R11" i="10"/>
  <c r="S11" i="10"/>
  <c r="T11" i="10"/>
  <c r="U11" i="10"/>
  <c r="V11" i="10"/>
  <c r="W11" i="10"/>
  <c r="O23" i="10"/>
  <c r="N23" i="10"/>
  <c r="M23" i="10"/>
  <c r="L23" i="10"/>
  <c r="K23" i="10"/>
  <c r="J23" i="10"/>
  <c r="I23" i="10"/>
  <c r="O20" i="10"/>
  <c r="N20" i="10"/>
  <c r="M20" i="10"/>
  <c r="L20" i="10"/>
  <c r="K20" i="10"/>
  <c r="J20" i="10"/>
  <c r="I20" i="10"/>
  <c r="O17" i="10"/>
  <c r="N17" i="10"/>
  <c r="M17" i="10"/>
  <c r="L17" i="10"/>
  <c r="K17" i="10"/>
  <c r="J17" i="10"/>
  <c r="I17" i="10"/>
  <c r="O14" i="10"/>
  <c r="N14" i="10"/>
  <c r="M14" i="10"/>
  <c r="L14" i="10"/>
  <c r="K14" i="10"/>
  <c r="J14" i="10"/>
  <c r="I14" i="10"/>
  <c r="O11" i="10"/>
  <c r="N11" i="10"/>
  <c r="M11" i="10"/>
  <c r="L11" i="10"/>
  <c r="K11" i="10"/>
  <c r="J11" i="10"/>
  <c r="I11" i="10"/>
  <c r="O8" i="10"/>
  <c r="N8" i="10"/>
  <c r="M8" i="10"/>
  <c r="L8" i="10"/>
  <c r="K8" i="10"/>
  <c r="J8" i="10"/>
  <c r="I8" i="10"/>
  <c r="C81" i="9" l="1"/>
  <c r="B84" i="9"/>
  <c r="B87" i="9"/>
  <c r="J18" i="9"/>
  <c r="J21" i="9"/>
  <c r="C15" i="9"/>
  <c r="B18" i="9"/>
  <c r="B21" i="9"/>
  <c r="S37" i="9"/>
  <c r="R43" i="9"/>
  <c r="R40" i="9"/>
  <c r="R21" i="9"/>
  <c r="R18" i="9"/>
  <c r="K81" i="9"/>
  <c r="J84" i="9"/>
  <c r="J87" i="9"/>
  <c r="K37" i="9"/>
  <c r="J40" i="9"/>
  <c r="J43" i="9"/>
  <c r="S81" i="9"/>
  <c r="R84" i="9"/>
  <c r="R87" i="9"/>
  <c r="C37" i="9"/>
  <c r="B40" i="9"/>
  <c r="B43" i="9"/>
  <c r="K59" i="9"/>
  <c r="J62" i="9"/>
  <c r="J65" i="9"/>
  <c r="C59" i="9"/>
  <c r="B62" i="9"/>
  <c r="B65" i="9"/>
  <c r="S59" i="9"/>
  <c r="R65" i="9"/>
  <c r="R62" i="9"/>
  <c r="S15" i="9"/>
  <c r="K15" i="9"/>
  <c r="R59" i="10"/>
  <c r="Q65" i="10"/>
  <c r="Q62" i="10"/>
  <c r="B59" i="10"/>
  <c r="A65" i="10"/>
  <c r="A62" i="10"/>
  <c r="B81" i="10"/>
  <c r="B87" i="10" s="1"/>
  <c r="A87" i="10"/>
  <c r="A84" i="10"/>
  <c r="I65" i="10"/>
  <c r="I62" i="10"/>
  <c r="J59" i="10"/>
  <c r="I87" i="10"/>
  <c r="B37" i="10"/>
  <c r="A43" i="10"/>
  <c r="A40" i="10"/>
  <c r="J37" i="10"/>
  <c r="I43" i="10"/>
  <c r="I40" i="10"/>
  <c r="Q84" i="10"/>
  <c r="Q87" i="10"/>
  <c r="R81" i="10"/>
  <c r="R87" i="10" s="1"/>
  <c r="J81" i="10"/>
  <c r="Q31" i="10"/>
  <c r="R31" i="10" s="1"/>
  <c r="S31" i="10" s="1"/>
  <c r="T31" i="10" s="1"/>
  <c r="U31" i="10" s="1"/>
  <c r="V31" i="10" s="1"/>
  <c r="W31" i="10" s="1"/>
  <c r="Q34" i="10" s="1"/>
  <c r="R34" i="10" s="1"/>
  <c r="S34" i="10" s="1"/>
  <c r="T34" i="10" s="1"/>
  <c r="U34" i="10" s="1"/>
  <c r="V34" i="10" s="1"/>
  <c r="W34" i="10" s="1"/>
  <c r="Q37" i="10" s="1"/>
  <c r="A21" i="10"/>
  <c r="B15" i="10"/>
  <c r="T37" i="9" l="1"/>
  <c r="S43" i="9"/>
  <c r="S40" i="9"/>
  <c r="D59" i="9"/>
  <c r="C65" i="9"/>
  <c r="C62" i="9"/>
  <c r="D15" i="9"/>
  <c r="C18" i="9"/>
  <c r="C21" i="9"/>
  <c r="T81" i="9"/>
  <c r="S84" i="9"/>
  <c r="S87" i="9"/>
  <c r="K18" i="9"/>
  <c r="K21" i="9"/>
  <c r="L81" i="9"/>
  <c r="K84" i="9"/>
  <c r="K87" i="9"/>
  <c r="D37" i="9"/>
  <c r="C40" i="9"/>
  <c r="C43" i="9"/>
  <c r="L37" i="9"/>
  <c r="K40" i="9"/>
  <c r="K43" i="9"/>
  <c r="L59" i="9"/>
  <c r="K62" i="9"/>
  <c r="K65" i="9"/>
  <c r="S21" i="9"/>
  <c r="S18" i="9"/>
  <c r="T59" i="9"/>
  <c r="S62" i="9"/>
  <c r="S65" i="9"/>
  <c r="D81" i="9"/>
  <c r="C84" i="9"/>
  <c r="C87" i="9"/>
  <c r="T15" i="9"/>
  <c r="L15" i="9"/>
  <c r="J87" i="10"/>
  <c r="J84" i="10"/>
  <c r="K37" i="10"/>
  <c r="J43" i="10"/>
  <c r="J40" i="10"/>
  <c r="C81" i="10"/>
  <c r="C87" i="10" s="1"/>
  <c r="C37" i="10"/>
  <c r="B43" i="10"/>
  <c r="B40" i="10"/>
  <c r="C59" i="10"/>
  <c r="B65" i="10"/>
  <c r="B62" i="10"/>
  <c r="B84" i="10"/>
  <c r="K59" i="10"/>
  <c r="J65" i="10"/>
  <c r="J62" i="10"/>
  <c r="R37" i="10"/>
  <c r="Q43" i="10"/>
  <c r="Q40" i="10"/>
  <c r="S59" i="10"/>
  <c r="R65" i="10"/>
  <c r="R62" i="10"/>
  <c r="S81" i="10"/>
  <c r="S87" i="10" s="1"/>
  <c r="R84" i="10"/>
  <c r="K81" i="10"/>
  <c r="D81" i="10"/>
  <c r="D87" i="10" s="1"/>
  <c r="C84" i="10"/>
  <c r="Q9" i="10"/>
  <c r="R9" i="10" s="1"/>
  <c r="S9" i="10" s="1"/>
  <c r="T9" i="10" s="1"/>
  <c r="U9" i="10" s="1"/>
  <c r="V9" i="10" s="1"/>
  <c r="W9" i="10" s="1"/>
  <c r="Q12" i="10" s="1"/>
  <c r="R12" i="10" s="1"/>
  <c r="S12" i="10" s="1"/>
  <c r="T12" i="10" s="1"/>
  <c r="U12" i="10" s="1"/>
  <c r="V12" i="10" s="1"/>
  <c r="W12" i="10" s="1"/>
  <c r="Q15" i="10" s="1"/>
  <c r="B18" i="10"/>
  <c r="B21" i="10"/>
  <c r="C15" i="10"/>
  <c r="U59" i="9" l="1"/>
  <c r="T62" i="9"/>
  <c r="T65" i="9"/>
  <c r="E37" i="9"/>
  <c r="D43" i="9"/>
  <c r="D40" i="9"/>
  <c r="E15" i="9"/>
  <c r="D21" i="9"/>
  <c r="D18" i="9"/>
  <c r="L18" i="9"/>
  <c r="L21" i="9"/>
  <c r="M59" i="9"/>
  <c r="L62" i="9"/>
  <c r="L65" i="9"/>
  <c r="E59" i="9"/>
  <c r="D65" i="9"/>
  <c r="D62" i="9"/>
  <c r="M81" i="9"/>
  <c r="L84" i="9"/>
  <c r="L87" i="9"/>
  <c r="U81" i="9"/>
  <c r="T84" i="9"/>
  <c r="T87" i="9"/>
  <c r="T21" i="9"/>
  <c r="T18" i="9"/>
  <c r="E81" i="9"/>
  <c r="D84" i="9"/>
  <c r="D87" i="9"/>
  <c r="M37" i="9"/>
  <c r="L40" i="9"/>
  <c r="L43" i="9"/>
  <c r="U37" i="9"/>
  <c r="T43" i="9"/>
  <c r="T40" i="9"/>
  <c r="U15" i="9"/>
  <c r="M15" i="9"/>
  <c r="K87" i="10"/>
  <c r="K84" i="10"/>
  <c r="R15" i="10"/>
  <c r="Q18" i="10"/>
  <c r="Q21" i="10"/>
  <c r="T59" i="10"/>
  <c r="S65" i="10"/>
  <c r="S62" i="10"/>
  <c r="D59" i="10"/>
  <c r="C62" i="10"/>
  <c r="C65" i="10"/>
  <c r="S37" i="10"/>
  <c r="R43" i="10"/>
  <c r="R40" i="10"/>
  <c r="D37" i="10"/>
  <c r="C43" i="10"/>
  <c r="C40" i="10"/>
  <c r="L59" i="10"/>
  <c r="K65" i="10"/>
  <c r="K62" i="10"/>
  <c r="L37" i="10"/>
  <c r="K43" i="10"/>
  <c r="K40" i="10"/>
  <c r="T81" i="10"/>
  <c r="T87" i="10" s="1"/>
  <c r="S84" i="10"/>
  <c r="L81" i="10"/>
  <c r="D84" i="10"/>
  <c r="E81" i="10"/>
  <c r="E87" i="10" s="1"/>
  <c r="I9" i="10"/>
  <c r="J9" i="10" s="1"/>
  <c r="K9" i="10" s="1"/>
  <c r="L9" i="10" s="1"/>
  <c r="M9" i="10" s="1"/>
  <c r="N9" i="10" s="1"/>
  <c r="O9" i="10" s="1"/>
  <c r="I12" i="10" s="1"/>
  <c r="J12" i="10" s="1"/>
  <c r="K12" i="10" s="1"/>
  <c r="L12" i="10" s="1"/>
  <c r="M12" i="10" s="1"/>
  <c r="N12" i="10" s="1"/>
  <c r="O12" i="10" s="1"/>
  <c r="I15" i="10" s="1"/>
  <c r="C18" i="10"/>
  <c r="C21" i="10"/>
  <c r="D15" i="10"/>
  <c r="N81" i="9" l="1"/>
  <c r="M84" i="9"/>
  <c r="M87" i="9"/>
  <c r="F37" i="9"/>
  <c r="E43" i="9"/>
  <c r="E40" i="9"/>
  <c r="F59" i="9"/>
  <c r="E65" i="9"/>
  <c r="E62" i="9"/>
  <c r="N37" i="9"/>
  <c r="M40" i="9"/>
  <c r="M43" i="9"/>
  <c r="F15" i="9"/>
  <c r="E21" i="9"/>
  <c r="E18" i="9"/>
  <c r="F81" i="9"/>
  <c r="E84" i="9"/>
  <c r="E87" i="9"/>
  <c r="V37" i="9"/>
  <c r="U40" i="9"/>
  <c r="U43" i="9"/>
  <c r="N59" i="9"/>
  <c r="M62" i="9"/>
  <c r="M65" i="9"/>
  <c r="M18" i="9"/>
  <c r="M21" i="9"/>
  <c r="U21" i="9"/>
  <c r="U18" i="9"/>
  <c r="V81" i="9"/>
  <c r="U87" i="9"/>
  <c r="U84" i="9"/>
  <c r="V59" i="9"/>
  <c r="U62" i="9"/>
  <c r="U65" i="9"/>
  <c r="V15" i="9"/>
  <c r="N15" i="9"/>
  <c r="L87" i="10"/>
  <c r="L84" i="10"/>
  <c r="J15" i="10"/>
  <c r="I21" i="10"/>
  <c r="I18" i="10"/>
  <c r="U59" i="10"/>
  <c r="T65" i="10"/>
  <c r="T62" i="10"/>
  <c r="M37" i="10"/>
  <c r="L43" i="10"/>
  <c r="L40" i="10"/>
  <c r="M59" i="10"/>
  <c r="L65" i="10"/>
  <c r="L62" i="10"/>
  <c r="E37" i="10"/>
  <c r="D40" i="10"/>
  <c r="D43" i="10"/>
  <c r="T37" i="10"/>
  <c r="S43" i="10"/>
  <c r="S40" i="10"/>
  <c r="E59" i="10"/>
  <c r="D65" i="10"/>
  <c r="D62" i="10"/>
  <c r="S15" i="10"/>
  <c r="R21" i="10"/>
  <c r="R18" i="10"/>
  <c r="U81" i="10"/>
  <c r="U87" i="10" s="1"/>
  <c r="T84" i="10"/>
  <c r="M81" i="10"/>
  <c r="F81" i="10"/>
  <c r="F87" i="10" s="1"/>
  <c r="E84" i="10"/>
  <c r="D21" i="10"/>
  <c r="D18" i="10"/>
  <c r="E15" i="10"/>
  <c r="A8" i="10"/>
  <c r="W89" i="11"/>
  <c r="V89" i="11"/>
  <c r="U89" i="11"/>
  <c r="T89" i="11"/>
  <c r="S89" i="11"/>
  <c r="R89" i="11"/>
  <c r="Q89" i="11"/>
  <c r="W86" i="11"/>
  <c r="V86" i="11"/>
  <c r="U86" i="11"/>
  <c r="T86" i="11"/>
  <c r="S86" i="11"/>
  <c r="R86" i="11"/>
  <c r="Q86" i="11"/>
  <c r="W83" i="11"/>
  <c r="V83" i="11"/>
  <c r="U83" i="11"/>
  <c r="T83" i="11"/>
  <c r="S83" i="11"/>
  <c r="R83" i="11"/>
  <c r="Q83" i="11"/>
  <c r="W80" i="11"/>
  <c r="V80" i="11"/>
  <c r="U80" i="11"/>
  <c r="T80" i="11"/>
  <c r="S80" i="11"/>
  <c r="R80" i="11"/>
  <c r="Q80" i="11"/>
  <c r="W77" i="11"/>
  <c r="V77" i="11"/>
  <c r="U77" i="11"/>
  <c r="T77" i="11"/>
  <c r="S77" i="11"/>
  <c r="R77" i="11"/>
  <c r="Q77" i="11"/>
  <c r="W74" i="11"/>
  <c r="V74" i="11"/>
  <c r="U74" i="11"/>
  <c r="T74" i="11"/>
  <c r="S74" i="11"/>
  <c r="R74" i="11"/>
  <c r="Q74" i="11"/>
  <c r="O89" i="11"/>
  <c r="N89" i="11"/>
  <c r="M89" i="11"/>
  <c r="L89" i="11"/>
  <c r="K89" i="11"/>
  <c r="J89" i="11"/>
  <c r="I89" i="11"/>
  <c r="O86" i="11"/>
  <c r="N86" i="11"/>
  <c r="M86" i="11"/>
  <c r="L86" i="11"/>
  <c r="K86" i="11"/>
  <c r="J86" i="11"/>
  <c r="I86" i="11"/>
  <c r="O83" i="11"/>
  <c r="N83" i="11"/>
  <c r="M83" i="11"/>
  <c r="L83" i="11"/>
  <c r="K83" i="11"/>
  <c r="J83" i="11"/>
  <c r="I83" i="11"/>
  <c r="O80" i="11"/>
  <c r="N80" i="11"/>
  <c r="M80" i="11"/>
  <c r="L80" i="11"/>
  <c r="K80" i="11"/>
  <c r="J80" i="11"/>
  <c r="I80" i="11"/>
  <c r="O77" i="11"/>
  <c r="N77" i="11"/>
  <c r="M77" i="11"/>
  <c r="L77" i="11"/>
  <c r="K77" i="11"/>
  <c r="J77" i="11"/>
  <c r="I77" i="11"/>
  <c r="O74" i="11"/>
  <c r="N74" i="11"/>
  <c r="M74" i="11"/>
  <c r="L74" i="11"/>
  <c r="K74" i="11"/>
  <c r="J74" i="11"/>
  <c r="I74" i="11"/>
  <c r="G89" i="11"/>
  <c r="F89" i="11"/>
  <c r="E89" i="11"/>
  <c r="D89" i="11"/>
  <c r="C89" i="11"/>
  <c r="B89" i="11"/>
  <c r="A89" i="11"/>
  <c r="G86" i="11"/>
  <c r="F86" i="11"/>
  <c r="E86" i="11"/>
  <c r="D86" i="11"/>
  <c r="C86" i="11"/>
  <c r="B86" i="11"/>
  <c r="A86" i="11"/>
  <c r="G83" i="11"/>
  <c r="F83" i="11"/>
  <c r="E83" i="11"/>
  <c r="D83" i="11"/>
  <c r="C83" i="11"/>
  <c r="B83" i="11"/>
  <c r="A83" i="11"/>
  <c r="G80" i="11"/>
  <c r="F80" i="11"/>
  <c r="E80" i="11"/>
  <c r="D80" i="11"/>
  <c r="C80" i="11"/>
  <c r="B80" i="11"/>
  <c r="A80" i="11"/>
  <c r="G77" i="11"/>
  <c r="F77" i="11"/>
  <c r="E77" i="11"/>
  <c r="D77" i="11"/>
  <c r="C77" i="11"/>
  <c r="B77" i="11"/>
  <c r="A77" i="11"/>
  <c r="G74" i="11"/>
  <c r="F74" i="11"/>
  <c r="E74" i="11"/>
  <c r="D74" i="11"/>
  <c r="C74" i="11"/>
  <c r="B74" i="11"/>
  <c r="A74" i="11"/>
  <c r="W67" i="11"/>
  <c r="V67" i="11"/>
  <c r="U67" i="11"/>
  <c r="T67" i="11"/>
  <c r="S67" i="11"/>
  <c r="R67" i="11"/>
  <c r="Q67" i="11"/>
  <c r="W64" i="11"/>
  <c r="V64" i="11"/>
  <c r="U64" i="11"/>
  <c r="T64" i="11"/>
  <c r="S64" i="11"/>
  <c r="R64" i="11"/>
  <c r="Q64" i="11"/>
  <c r="W61" i="11"/>
  <c r="V61" i="11"/>
  <c r="U61" i="11"/>
  <c r="T61" i="11"/>
  <c r="S61" i="11"/>
  <c r="R61" i="11"/>
  <c r="Q61" i="11"/>
  <c r="W58" i="11"/>
  <c r="V58" i="11"/>
  <c r="U58" i="11"/>
  <c r="T58" i="11"/>
  <c r="S58" i="11"/>
  <c r="R58" i="11"/>
  <c r="Q58" i="11"/>
  <c r="W55" i="11"/>
  <c r="V55" i="11"/>
  <c r="U55" i="11"/>
  <c r="T55" i="11"/>
  <c r="S55" i="11"/>
  <c r="R55" i="11"/>
  <c r="Q55" i="11"/>
  <c r="W52" i="11"/>
  <c r="V52" i="11"/>
  <c r="U52" i="11"/>
  <c r="T52" i="11"/>
  <c r="S52" i="11"/>
  <c r="R52" i="11"/>
  <c r="Q52" i="11"/>
  <c r="O67" i="11"/>
  <c r="N67" i="11"/>
  <c r="M67" i="11"/>
  <c r="L67" i="11"/>
  <c r="K67" i="11"/>
  <c r="J67" i="11"/>
  <c r="I67" i="11"/>
  <c r="O64" i="11"/>
  <c r="N64" i="11"/>
  <c r="M64" i="11"/>
  <c r="L64" i="11"/>
  <c r="K64" i="11"/>
  <c r="J64" i="11"/>
  <c r="I64" i="11"/>
  <c r="O61" i="11"/>
  <c r="N61" i="11"/>
  <c r="M61" i="11"/>
  <c r="L61" i="11"/>
  <c r="K61" i="11"/>
  <c r="J61" i="11"/>
  <c r="I61" i="11"/>
  <c r="O58" i="11"/>
  <c r="N58" i="11"/>
  <c r="M58" i="11"/>
  <c r="L58" i="11"/>
  <c r="K58" i="11"/>
  <c r="J58" i="11"/>
  <c r="I58" i="11"/>
  <c r="O55" i="11"/>
  <c r="N55" i="11"/>
  <c r="M55" i="11"/>
  <c r="L55" i="11"/>
  <c r="K55" i="11"/>
  <c r="J55" i="11"/>
  <c r="I55" i="11"/>
  <c r="O52" i="11"/>
  <c r="N52" i="11"/>
  <c r="M52" i="11"/>
  <c r="L52" i="11"/>
  <c r="K52" i="11"/>
  <c r="J52" i="11"/>
  <c r="I52" i="11"/>
  <c r="G67" i="11"/>
  <c r="F67" i="11"/>
  <c r="E67" i="11"/>
  <c r="D67" i="11"/>
  <c r="C67" i="11"/>
  <c r="B67" i="11"/>
  <c r="A67" i="11"/>
  <c r="G64" i="11"/>
  <c r="F64" i="11"/>
  <c r="E64" i="11"/>
  <c r="D64" i="11"/>
  <c r="C64" i="11"/>
  <c r="B64" i="11"/>
  <c r="A64" i="11"/>
  <c r="G61" i="11"/>
  <c r="F61" i="11"/>
  <c r="E61" i="11"/>
  <c r="D61" i="11"/>
  <c r="C61" i="11"/>
  <c r="B61" i="11"/>
  <c r="A61" i="11"/>
  <c r="G58" i="11"/>
  <c r="F58" i="11"/>
  <c r="E58" i="11"/>
  <c r="D58" i="11"/>
  <c r="C58" i="11"/>
  <c r="B58" i="11"/>
  <c r="A58" i="11"/>
  <c r="G55" i="11"/>
  <c r="F55" i="11"/>
  <c r="E55" i="11"/>
  <c r="D55" i="11"/>
  <c r="C55" i="11"/>
  <c r="B55" i="11"/>
  <c r="A55" i="11"/>
  <c r="G52" i="11"/>
  <c r="F52" i="11"/>
  <c r="E52" i="11"/>
  <c r="D52" i="11"/>
  <c r="C52" i="11"/>
  <c r="B52" i="11"/>
  <c r="A52" i="11"/>
  <c r="W45" i="11"/>
  <c r="V45" i="11"/>
  <c r="U45" i="11"/>
  <c r="T45" i="11"/>
  <c r="S45" i="11"/>
  <c r="R45" i="11"/>
  <c r="Q45" i="11"/>
  <c r="W42" i="11"/>
  <c r="V42" i="11"/>
  <c r="U42" i="11"/>
  <c r="T42" i="11"/>
  <c r="S42" i="11"/>
  <c r="R42" i="11"/>
  <c r="Q42" i="11"/>
  <c r="W39" i="11"/>
  <c r="V39" i="11"/>
  <c r="U39" i="11"/>
  <c r="T39" i="11"/>
  <c r="S39" i="11"/>
  <c r="R39" i="11"/>
  <c r="Q39" i="11"/>
  <c r="W36" i="11"/>
  <c r="V36" i="11"/>
  <c r="U36" i="11"/>
  <c r="T36" i="11"/>
  <c r="S36" i="11"/>
  <c r="R36" i="11"/>
  <c r="Q36" i="11"/>
  <c r="W33" i="11"/>
  <c r="V33" i="11"/>
  <c r="U33" i="11"/>
  <c r="T33" i="11"/>
  <c r="S33" i="11"/>
  <c r="R33" i="11"/>
  <c r="Q33" i="11"/>
  <c r="W30" i="11"/>
  <c r="V30" i="11"/>
  <c r="U30" i="11"/>
  <c r="T30" i="11"/>
  <c r="S30" i="11"/>
  <c r="R30" i="11"/>
  <c r="Q30" i="11"/>
  <c r="O45" i="11"/>
  <c r="N45" i="11"/>
  <c r="M45" i="11"/>
  <c r="L45" i="11"/>
  <c r="K45" i="11"/>
  <c r="J45" i="11"/>
  <c r="I45" i="11"/>
  <c r="O42" i="11"/>
  <c r="N42" i="11"/>
  <c r="M42" i="11"/>
  <c r="L42" i="11"/>
  <c r="K42" i="11"/>
  <c r="J42" i="11"/>
  <c r="I42" i="11"/>
  <c r="O39" i="11"/>
  <c r="N39" i="11"/>
  <c r="M39" i="11"/>
  <c r="L39" i="11"/>
  <c r="K39" i="11"/>
  <c r="J39" i="11"/>
  <c r="I39" i="11"/>
  <c r="O36" i="11"/>
  <c r="N36" i="11"/>
  <c r="M36" i="11"/>
  <c r="L36" i="11"/>
  <c r="K36" i="11"/>
  <c r="J36" i="11"/>
  <c r="I36" i="11"/>
  <c r="O33" i="11"/>
  <c r="N33" i="11"/>
  <c r="M33" i="11"/>
  <c r="L33" i="11"/>
  <c r="K33" i="11"/>
  <c r="J33" i="11"/>
  <c r="I33" i="11"/>
  <c r="O30" i="11"/>
  <c r="N30" i="11"/>
  <c r="M30" i="11"/>
  <c r="L30" i="11"/>
  <c r="K30" i="11"/>
  <c r="J30" i="11"/>
  <c r="I30" i="11"/>
  <c r="G45" i="11"/>
  <c r="F45" i="11"/>
  <c r="E45" i="11"/>
  <c r="D45" i="11"/>
  <c r="C45" i="11"/>
  <c r="B45" i="11"/>
  <c r="A45" i="11"/>
  <c r="G42" i="11"/>
  <c r="F42" i="11"/>
  <c r="E42" i="11"/>
  <c r="D42" i="11"/>
  <c r="C42" i="11"/>
  <c r="B42" i="11"/>
  <c r="A42" i="11"/>
  <c r="G39" i="11"/>
  <c r="F39" i="11"/>
  <c r="E39" i="11"/>
  <c r="D39" i="11"/>
  <c r="C39" i="11"/>
  <c r="B39" i="11"/>
  <c r="A39" i="11"/>
  <c r="G36" i="11"/>
  <c r="F36" i="11"/>
  <c r="E36" i="11"/>
  <c r="D36" i="11"/>
  <c r="C36" i="11"/>
  <c r="B36" i="11"/>
  <c r="A36" i="11"/>
  <c r="G33" i="11"/>
  <c r="F33" i="11"/>
  <c r="E33" i="11"/>
  <c r="D33" i="11"/>
  <c r="C33" i="11"/>
  <c r="B33" i="11"/>
  <c r="A33" i="11"/>
  <c r="G30" i="11"/>
  <c r="F30" i="11"/>
  <c r="E30" i="11"/>
  <c r="D30" i="11"/>
  <c r="C30" i="11"/>
  <c r="B30" i="11"/>
  <c r="A30" i="11"/>
  <c r="W23" i="11"/>
  <c r="V23" i="11"/>
  <c r="U23" i="11"/>
  <c r="T23" i="11"/>
  <c r="S23" i="11"/>
  <c r="R23" i="11"/>
  <c r="Q23" i="11"/>
  <c r="W20" i="11"/>
  <c r="V20" i="11"/>
  <c r="U20" i="11"/>
  <c r="T20" i="11"/>
  <c r="S20" i="11"/>
  <c r="R20" i="11"/>
  <c r="Q20" i="11"/>
  <c r="W17" i="11"/>
  <c r="V17" i="11"/>
  <c r="U17" i="11"/>
  <c r="T17" i="11"/>
  <c r="S17" i="11"/>
  <c r="R17" i="11"/>
  <c r="Q17" i="11"/>
  <c r="W14" i="11"/>
  <c r="V14" i="11"/>
  <c r="U14" i="11"/>
  <c r="T14" i="11"/>
  <c r="S14" i="11"/>
  <c r="R14" i="11"/>
  <c r="Q14" i="11"/>
  <c r="W11" i="11"/>
  <c r="V11" i="11"/>
  <c r="U11" i="11"/>
  <c r="T11" i="11"/>
  <c r="S11" i="11"/>
  <c r="R11" i="11"/>
  <c r="Q11" i="11"/>
  <c r="W8" i="11"/>
  <c r="V8" i="11"/>
  <c r="U8" i="11"/>
  <c r="T8" i="11"/>
  <c r="S8" i="11"/>
  <c r="R8" i="11"/>
  <c r="Q8" i="11"/>
  <c r="O23" i="11"/>
  <c r="N23" i="11"/>
  <c r="M23" i="11"/>
  <c r="L23" i="11"/>
  <c r="K23" i="11"/>
  <c r="J23" i="11"/>
  <c r="I23" i="11"/>
  <c r="O20" i="11"/>
  <c r="N20" i="11"/>
  <c r="M20" i="11"/>
  <c r="L20" i="11"/>
  <c r="K20" i="11"/>
  <c r="J20" i="11"/>
  <c r="I20" i="11"/>
  <c r="O17" i="11"/>
  <c r="N17" i="11"/>
  <c r="M17" i="11"/>
  <c r="L17" i="11"/>
  <c r="K17" i="11"/>
  <c r="J17" i="11"/>
  <c r="I17" i="11"/>
  <c r="O14" i="11"/>
  <c r="N14" i="11"/>
  <c r="M14" i="11"/>
  <c r="L14" i="11"/>
  <c r="K14" i="11"/>
  <c r="J14" i="11"/>
  <c r="I14" i="11"/>
  <c r="O11" i="11"/>
  <c r="N11" i="11"/>
  <c r="M11" i="11"/>
  <c r="L11" i="11"/>
  <c r="K11" i="11"/>
  <c r="J11" i="11"/>
  <c r="I11" i="11"/>
  <c r="O8" i="11"/>
  <c r="N8" i="11"/>
  <c r="M8" i="11"/>
  <c r="L8" i="11"/>
  <c r="K8" i="11"/>
  <c r="J8" i="11"/>
  <c r="I8" i="11"/>
  <c r="G23" i="11"/>
  <c r="F23" i="11"/>
  <c r="E23" i="11"/>
  <c r="D23" i="11"/>
  <c r="C23" i="11"/>
  <c r="B23" i="11"/>
  <c r="A23" i="11"/>
  <c r="G20" i="11"/>
  <c r="F20" i="11"/>
  <c r="E20" i="11"/>
  <c r="D20" i="11"/>
  <c r="C20" i="11"/>
  <c r="B20" i="11"/>
  <c r="A20" i="11"/>
  <c r="G17" i="11"/>
  <c r="F17" i="11"/>
  <c r="E17" i="11"/>
  <c r="D17" i="11"/>
  <c r="C17" i="11"/>
  <c r="B17" i="11"/>
  <c r="A17" i="11"/>
  <c r="G14" i="11"/>
  <c r="F14" i="11"/>
  <c r="E14" i="11"/>
  <c r="D14" i="11"/>
  <c r="C14" i="11"/>
  <c r="B14" i="11"/>
  <c r="A14" i="11"/>
  <c r="G11" i="11"/>
  <c r="F11" i="11"/>
  <c r="E11" i="11"/>
  <c r="D11" i="11"/>
  <c r="C11" i="11"/>
  <c r="B11" i="11"/>
  <c r="A11" i="11"/>
  <c r="G8" i="11"/>
  <c r="F8" i="11"/>
  <c r="E8" i="11"/>
  <c r="D8" i="11"/>
  <c r="C8" i="11"/>
  <c r="B8" i="11"/>
  <c r="A8" i="11"/>
  <c r="W89" i="9"/>
  <c r="V89" i="9"/>
  <c r="U89" i="9"/>
  <c r="T89" i="9"/>
  <c r="S89" i="9"/>
  <c r="R89" i="9"/>
  <c r="Q89" i="9"/>
  <c r="W86" i="9"/>
  <c r="V86" i="9"/>
  <c r="U86" i="9"/>
  <c r="T86" i="9"/>
  <c r="S86" i="9"/>
  <c r="R86" i="9"/>
  <c r="Q86" i="9"/>
  <c r="W83" i="9"/>
  <c r="V83" i="9"/>
  <c r="U83" i="9"/>
  <c r="T83" i="9"/>
  <c r="S83" i="9"/>
  <c r="R83" i="9"/>
  <c r="Q83" i="9"/>
  <c r="W80" i="9"/>
  <c r="V80" i="9"/>
  <c r="U80" i="9"/>
  <c r="T80" i="9"/>
  <c r="S80" i="9"/>
  <c r="R80" i="9"/>
  <c r="Q80" i="9"/>
  <c r="W77" i="9"/>
  <c r="V77" i="9"/>
  <c r="U77" i="9"/>
  <c r="T77" i="9"/>
  <c r="S77" i="9"/>
  <c r="R77" i="9"/>
  <c r="Q77" i="9"/>
  <c r="W74" i="9"/>
  <c r="V74" i="9"/>
  <c r="U74" i="9"/>
  <c r="T74" i="9"/>
  <c r="S74" i="9"/>
  <c r="R74" i="9"/>
  <c r="Q74" i="9"/>
  <c r="O37" i="9" l="1"/>
  <c r="N40" i="9"/>
  <c r="N43" i="9"/>
  <c r="W81" i="9"/>
  <c r="V87" i="9"/>
  <c r="V84" i="9"/>
  <c r="W37" i="9"/>
  <c r="V40" i="9"/>
  <c r="V43" i="9"/>
  <c r="N18" i="9"/>
  <c r="N21" i="9"/>
  <c r="G81" i="9"/>
  <c r="F84" i="9"/>
  <c r="F87" i="9"/>
  <c r="V18" i="9"/>
  <c r="V21" i="9"/>
  <c r="G37" i="9"/>
  <c r="F43" i="9"/>
  <c r="F40" i="9"/>
  <c r="G15" i="9"/>
  <c r="F21" i="9"/>
  <c r="F18" i="9"/>
  <c r="G59" i="9"/>
  <c r="F65" i="9"/>
  <c r="F62" i="9"/>
  <c r="W59" i="9"/>
  <c r="V62" i="9"/>
  <c r="V65" i="9"/>
  <c r="O59" i="9"/>
  <c r="N65" i="9"/>
  <c r="N62" i="9"/>
  <c r="O81" i="9"/>
  <c r="N84" i="9"/>
  <c r="N87" i="9"/>
  <c r="W15" i="9"/>
  <c r="O15" i="9"/>
  <c r="M87" i="10"/>
  <c r="M84" i="10"/>
  <c r="N59" i="10"/>
  <c r="M65" i="10"/>
  <c r="M62" i="10"/>
  <c r="F59" i="10"/>
  <c r="E65" i="10"/>
  <c r="E62" i="10"/>
  <c r="N37" i="10"/>
  <c r="M43" i="10"/>
  <c r="M40" i="10"/>
  <c r="U37" i="10"/>
  <c r="T43" i="10"/>
  <c r="T40" i="10"/>
  <c r="V59" i="10"/>
  <c r="U65" i="10"/>
  <c r="U62" i="10"/>
  <c r="F37" i="10"/>
  <c r="E43" i="10"/>
  <c r="E40" i="10"/>
  <c r="T15" i="10"/>
  <c r="S21" i="10"/>
  <c r="S18" i="10"/>
  <c r="K15" i="10"/>
  <c r="J21" i="10"/>
  <c r="J18" i="10"/>
  <c r="V81" i="10"/>
  <c r="V87" i="10" s="1"/>
  <c r="U84" i="10"/>
  <c r="N81" i="10"/>
  <c r="G81" i="10"/>
  <c r="F84" i="10"/>
  <c r="E21" i="10"/>
  <c r="E18" i="10"/>
  <c r="F15" i="10"/>
  <c r="O89" i="9"/>
  <c r="N89" i="9"/>
  <c r="M89" i="9"/>
  <c r="L89" i="9"/>
  <c r="K89" i="9"/>
  <c r="J89" i="9"/>
  <c r="I89" i="9"/>
  <c r="O86" i="9"/>
  <c r="N86" i="9"/>
  <c r="M86" i="9"/>
  <c r="L86" i="9"/>
  <c r="K86" i="9"/>
  <c r="J86" i="9"/>
  <c r="I86" i="9"/>
  <c r="O83" i="9"/>
  <c r="N83" i="9"/>
  <c r="M83" i="9"/>
  <c r="L83" i="9"/>
  <c r="K83" i="9"/>
  <c r="J83" i="9"/>
  <c r="I83" i="9"/>
  <c r="O80" i="9"/>
  <c r="N80" i="9"/>
  <c r="M80" i="9"/>
  <c r="L80" i="9"/>
  <c r="K80" i="9"/>
  <c r="J80" i="9"/>
  <c r="I80" i="9"/>
  <c r="O77" i="9"/>
  <c r="N77" i="9"/>
  <c r="M77" i="9"/>
  <c r="L77" i="9"/>
  <c r="K77" i="9"/>
  <c r="J77" i="9"/>
  <c r="I77" i="9"/>
  <c r="O74" i="9"/>
  <c r="N74" i="9"/>
  <c r="M74" i="9"/>
  <c r="L74" i="9"/>
  <c r="K74" i="9"/>
  <c r="J74" i="9"/>
  <c r="I74" i="9"/>
  <c r="G89" i="9"/>
  <c r="F89" i="9"/>
  <c r="E89" i="9"/>
  <c r="D89" i="9"/>
  <c r="C89" i="9"/>
  <c r="B89" i="9"/>
  <c r="A89" i="9"/>
  <c r="G86" i="9"/>
  <c r="F86" i="9"/>
  <c r="E86" i="9"/>
  <c r="D86" i="9"/>
  <c r="C86" i="9"/>
  <c r="B86" i="9"/>
  <c r="A86" i="9"/>
  <c r="G83" i="9"/>
  <c r="F83" i="9"/>
  <c r="E83" i="9"/>
  <c r="D83" i="9"/>
  <c r="C83" i="9"/>
  <c r="B83" i="9"/>
  <c r="A83" i="9"/>
  <c r="G80" i="9"/>
  <c r="F80" i="9"/>
  <c r="E80" i="9"/>
  <c r="D80" i="9"/>
  <c r="C80" i="9"/>
  <c r="B80" i="9"/>
  <c r="A80" i="9"/>
  <c r="G77" i="9"/>
  <c r="F77" i="9"/>
  <c r="E77" i="9"/>
  <c r="D77" i="9"/>
  <c r="C77" i="9"/>
  <c r="B77" i="9"/>
  <c r="A77" i="9"/>
  <c r="G74" i="9"/>
  <c r="F74" i="9"/>
  <c r="E74" i="9"/>
  <c r="D74" i="9"/>
  <c r="C74" i="9"/>
  <c r="B74" i="9"/>
  <c r="A74" i="9"/>
  <c r="W67" i="9"/>
  <c r="V67" i="9"/>
  <c r="U67" i="9"/>
  <c r="T67" i="9"/>
  <c r="S67" i="9"/>
  <c r="R67" i="9"/>
  <c r="Q67" i="9"/>
  <c r="W64" i="9"/>
  <c r="V64" i="9"/>
  <c r="U64" i="9"/>
  <c r="T64" i="9"/>
  <c r="S64" i="9"/>
  <c r="R64" i="9"/>
  <c r="Q64" i="9"/>
  <c r="W61" i="9"/>
  <c r="V61" i="9"/>
  <c r="U61" i="9"/>
  <c r="T61" i="9"/>
  <c r="S61" i="9"/>
  <c r="R61" i="9"/>
  <c r="Q61" i="9"/>
  <c r="W58" i="9"/>
  <c r="V58" i="9"/>
  <c r="U58" i="9"/>
  <c r="T58" i="9"/>
  <c r="S58" i="9"/>
  <c r="R58" i="9"/>
  <c r="Q58" i="9"/>
  <c r="W55" i="9"/>
  <c r="V55" i="9"/>
  <c r="U55" i="9"/>
  <c r="T55" i="9"/>
  <c r="S55" i="9"/>
  <c r="R55" i="9"/>
  <c r="Q55" i="9"/>
  <c r="W52" i="9"/>
  <c r="V52" i="9"/>
  <c r="U52" i="9"/>
  <c r="T52" i="9"/>
  <c r="S52" i="9"/>
  <c r="R52" i="9"/>
  <c r="Q52" i="9"/>
  <c r="O67" i="9"/>
  <c r="N67" i="9"/>
  <c r="M67" i="9"/>
  <c r="L67" i="9"/>
  <c r="K67" i="9"/>
  <c r="J67" i="9"/>
  <c r="I67" i="9"/>
  <c r="O64" i="9"/>
  <c r="N64" i="9"/>
  <c r="M64" i="9"/>
  <c r="L64" i="9"/>
  <c r="K64" i="9"/>
  <c r="J64" i="9"/>
  <c r="I64" i="9"/>
  <c r="O61" i="9"/>
  <c r="N61" i="9"/>
  <c r="M61" i="9"/>
  <c r="L61" i="9"/>
  <c r="K61" i="9"/>
  <c r="J61" i="9"/>
  <c r="I61" i="9"/>
  <c r="O58" i="9"/>
  <c r="N58" i="9"/>
  <c r="M58" i="9"/>
  <c r="L58" i="9"/>
  <c r="K58" i="9"/>
  <c r="J58" i="9"/>
  <c r="I58" i="9"/>
  <c r="O55" i="9"/>
  <c r="N55" i="9"/>
  <c r="M55" i="9"/>
  <c r="L55" i="9"/>
  <c r="K55" i="9"/>
  <c r="J55" i="9"/>
  <c r="I55" i="9"/>
  <c r="O52" i="9"/>
  <c r="N52" i="9"/>
  <c r="M52" i="9"/>
  <c r="L52" i="9"/>
  <c r="K52" i="9"/>
  <c r="J52" i="9"/>
  <c r="I52" i="9"/>
  <c r="G67" i="9"/>
  <c r="F67" i="9"/>
  <c r="E67" i="9"/>
  <c r="D67" i="9"/>
  <c r="C67" i="9"/>
  <c r="B67" i="9"/>
  <c r="A67" i="9"/>
  <c r="G64" i="9"/>
  <c r="F64" i="9"/>
  <c r="E64" i="9"/>
  <c r="D64" i="9"/>
  <c r="C64" i="9"/>
  <c r="B64" i="9"/>
  <c r="A64" i="9"/>
  <c r="G61" i="9"/>
  <c r="F61" i="9"/>
  <c r="E61" i="9"/>
  <c r="D61" i="9"/>
  <c r="C61" i="9"/>
  <c r="B61" i="9"/>
  <c r="A61" i="9"/>
  <c r="G58" i="9"/>
  <c r="F58" i="9"/>
  <c r="E58" i="9"/>
  <c r="D58" i="9"/>
  <c r="C58" i="9"/>
  <c r="B58" i="9"/>
  <c r="A58" i="9"/>
  <c r="G55" i="9"/>
  <c r="F55" i="9"/>
  <c r="E55" i="9"/>
  <c r="D55" i="9"/>
  <c r="C55" i="9"/>
  <c r="B55" i="9"/>
  <c r="A55" i="9"/>
  <c r="G52" i="9"/>
  <c r="F52" i="9"/>
  <c r="E52" i="9"/>
  <c r="D52" i="9"/>
  <c r="C52" i="9"/>
  <c r="B52" i="9"/>
  <c r="A52" i="9"/>
  <c r="W45" i="9"/>
  <c r="V45" i="9"/>
  <c r="U45" i="9"/>
  <c r="T45" i="9"/>
  <c r="S45" i="9"/>
  <c r="R45" i="9"/>
  <c r="Q45" i="9"/>
  <c r="W42" i="9"/>
  <c r="V42" i="9"/>
  <c r="U42" i="9"/>
  <c r="T42" i="9"/>
  <c r="S42" i="9"/>
  <c r="R42" i="9"/>
  <c r="Q42" i="9"/>
  <c r="W39" i="9"/>
  <c r="V39" i="9"/>
  <c r="U39" i="9"/>
  <c r="T39" i="9"/>
  <c r="S39" i="9"/>
  <c r="R39" i="9"/>
  <c r="Q39" i="9"/>
  <c r="W36" i="9"/>
  <c r="V36" i="9"/>
  <c r="U36" i="9"/>
  <c r="T36" i="9"/>
  <c r="S36" i="9"/>
  <c r="R36" i="9"/>
  <c r="Q36" i="9"/>
  <c r="W33" i="9"/>
  <c r="V33" i="9"/>
  <c r="U33" i="9"/>
  <c r="T33" i="9"/>
  <c r="S33" i="9"/>
  <c r="R33" i="9"/>
  <c r="Q33" i="9"/>
  <c r="W30" i="9"/>
  <c r="V30" i="9"/>
  <c r="U30" i="9"/>
  <c r="T30" i="9"/>
  <c r="S30" i="9"/>
  <c r="R30" i="9"/>
  <c r="Q30" i="9"/>
  <c r="O45" i="9"/>
  <c r="N45" i="9"/>
  <c r="M45" i="9"/>
  <c r="L45" i="9"/>
  <c r="K45" i="9"/>
  <c r="J45" i="9"/>
  <c r="I45" i="9"/>
  <c r="O42" i="9"/>
  <c r="N42" i="9"/>
  <c r="M42" i="9"/>
  <c r="L42" i="9"/>
  <c r="K42" i="9"/>
  <c r="J42" i="9"/>
  <c r="I42" i="9"/>
  <c r="O39" i="9"/>
  <c r="N39" i="9"/>
  <c r="M39" i="9"/>
  <c r="L39" i="9"/>
  <c r="K39" i="9"/>
  <c r="J39" i="9"/>
  <c r="I39" i="9"/>
  <c r="O36" i="9"/>
  <c r="N36" i="9"/>
  <c r="M36" i="9"/>
  <c r="L36" i="9"/>
  <c r="K36" i="9"/>
  <c r="J36" i="9"/>
  <c r="I36" i="9"/>
  <c r="O33" i="9"/>
  <c r="N33" i="9"/>
  <c r="M33" i="9"/>
  <c r="L33" i="9"/>
  <c r="K33" i="9"/>
  <c r="J33" i="9"/>
  <c r="I33" i="9"/>
  <c r="O30" i="9"/>
  <c r="N30" i="9"/>
  <c r="M30" i="9"/>
  <c r="L30" i="9"/>
  <c r="K30" i="9"/>
  <c r="J30" i="9"/>
  <c r="I30" i="9"/>
  <c r="G45" i="9"/>
  <c r="F45" i="9"/>
  <c r="E45" i="9"/>
  <c r="D45" i="9"/>
  <c r="C45" i="9"/>
  <c r="B45" i="9"/>
  <c r="A45" i="9"/>
  <c r="G42" i="9"/>
  <c r="F42" i="9"/>
  <c r="E42" i="9"/>
  <c r="D42" i="9"/>
  <c r="C42" i="9"/>
  <c r="B42" i="9"/>
  <c r="A42" i="9"/>
  <c r="G39" i="9"/>
  <c r="F39" i="9"/>
  <c r="E39" i="9"/>
  <c r="D39" i="9"/>
  <c r="C39" i="9"/>
  <c r="B39" i="9"/>
  <c r="A39" i="9"/>
  <c r="G36" i="9"/>
  <c r="F36" i="9"/>
  <c r="E36" i="9"/>
  <c r="D36" i="9"/>
  <c r="C36" i="9"/>
  <c r="B36" i="9"/>
  <c r="A36" i="9"/>
  <c r="G33" i="9"/>
  <c r="F33" i="9"/>
  <c r="E33" i="9"/>
  <c r="D33" i="9"/>
  <c r="C33" i="9"/>
  <c r="B33" i="9"/>
  <c r="A33" i="9"/>
  <c r="G30" i="9"/>
  <c r="F30" i="9"/>
  <c r="E30" i="9"/>
  <c r="D30" i="9"/>
  <c r="C30" i="9"/>
  <c r="B30" i="9"/>
  <c r="A30" i="9"/>
  <c r="W23" i="9"/>
  <c r="V23" i="9"/>
  <c r="U23" i="9"/>
  <c r="T23" i="9"/>
  <c r="S23" i="9"/>
  <c r="R23" i="9"/>
  <c r="Q23" i="9"/>
  <c r="W20" i="9"/>
  <c r="V20" i="9"/>
  <c r="U20" i="9"/>
  <c r="T20" i="9"/>
  <c r="S20" i="9"/>
  <c r="R20" i="9"/>
  <c r="Q20" i="9"/>
  <c r="W17" i="9"/>
  <c r="V17" i="9"/>
  <c r="U17" i="9"/>
  <c r="T17" i="9"/>
  <c r="S17" i="9"/>
  <c r="R17" i="9"/>
  <c r="Q17" i="9"/>
  <c r="W14" i="9"/>
  <c r="V14" i="9"/>
  <c r="U14" i="9"/>
  <c r="T14" i="9"/>
  <c r="S14" i="9"/>
  <c r="R14" i="9"/>
  <c r="Q14" i="9"/>
  <c r="W11" i="9"/>
  <c r="V11" i="9"/>
  <c r="U11" i="9"/>
  <c r="T11" i="9"/>
  <c r="S11" i="9"/>
  <c r="R11" i="9"/>
  <c r="Q11" i="9"/>
  <c r="W8" i="9"/>
  <c r="V8" i="9"/>
  <c r="U8" i="9"/>
  <c r="T8" i="9"/>
  <c r="S8" i="9"/>
  <c r="R8" i="9"/>
  <c r="Q8" i="9"/>
  <c r="O23" i="9"/>
  <c r="N23" i="9"/>
  <c r="M23" i="9"/>
  <c r="L23" i="9"/>
  <c r="K23" i="9"/>
  <c r="J23" i="9"/>
  <c r="I23" i="9"/>
  <c r="O20" i="9"/>
  <c r="N20" i="9"/>
  <c r="M20" i="9"/>
  <c r="L20" i="9"/>
  <c r="K20" i="9"/>
  <c r="J20" i="9"/>
  <c r="I20" i="9"/>
  <c r="O17" i="9"/>
  <c r="N17" i="9"/>
  <c r="M17" i="9"/>
  <c r="L17" i="9"/>
  <c r="K17" i="9"/>
  <c r="J17" i="9"/>
  <c r="I17" i="9"/>
  <c r="O14" i="9"/>
  <c r="N14" i="9"/>
  <c r="M14" i="9"/>
  <c r="L14" i="9"/>
  <c r="K14" i="9"/>
  <c r="J14" i="9"/>
  <c r="I14" i="9"/>
  <c r="O11" i="9"/>
  <c r="N11" i="9"/>
  <c r="M11" i="9"/>
  <c r="L11" i="9"/>
  <c r="K11" i="9"/>
  <c r="J11" i="9"/>
  <c r="I11" i="9"/>
  <c r="O8" i="9"/>
  <c r="N8" i="9"/>
  <c r="M8" i="9"/>
  <c r="L8" i="9"/>
  <c r="K8" i="9"/>
  <c r="J8" i="9"/>
  <c r="I8" i="9"/>
  <c r="G23" i="9"/>
  <c r="F23" i="9"/>
  <c r="E23" i="9"/>
  <c r="D23" i="9"/>
  <c r="C23" i="9"/>
  <c r="B23" i="9"/>
  <c r="A23" i="9"/>
  <c r="G20" i="9"/>
  <c r="F20" i="9"/>
  <c r="E20" i="9"/>
  <c r="D20" i="9"/>
  <c r="C20" i="9"/>
  <c r="B20" i="9"/>
  <c r="A20" i="9"/>
  <c r="G17" i="9"/>
  <c r="F17" i="9"/>
  <c r="E17" i="9"/>
  <c r="D17" i="9"/>
  <c r="C17" i="9"/>
  <c r="B17" i="9"/>
  <c r="A17" i="9"/>
  <c r="G14" i="9"/>
  <c r="F14" i="9"/>
  <c r="E14" i="9"/>
  <c r="D14" i="9"/>
  <c r="C14" i="9"/>
  <c r="B14" i="9"/>
  <c r="A14" i="9"/>
  <c r="G11" i="9"/>
  <c r="F11" i="9"/>
  <c r="E11" i="9"/>
  <c r="D11" i="9"/>
  <c r="C11" i="9"/>
  <c r="B11" i="9"/>
  <c r="A11" i="9"/>
  <c r="G8" i="9"/>
  <c r="F8" i="9"/>
  <c r="E8" i="9"/>
  <c r="D8" i="9"/>
  <c r="C8" i="9"/>
  <c r="B8" i="9"/>
  <c r="A8" i="9"/>
  <c r="O65" i="9" l="1"/>
  <c r="O62" i="9"/>
  <c r="O18" i="9"/>
  <c r="O21" i="9"/>
  <c r="W62" i="9"/>
  <c r="W65" i="9"/>
  <c r="W18" i="9"/>
  <c r="W21" i="9"/>
  <c r="G43" i="9"/>
  <c r="G40" i="9"/>
  <c r="W87" i="9"/>
  <c r="W84" i="9"/>
  <c r="G65" i="9"/>
  <c r="G62" i="9"/>
  <c r="G21" i="9"/>
  <c r="G18" i="9"/>
  <c r="W40" i="9"/>
  <c r="W43" i="9"/>
  <c r="O87" i="9"/>
  <c r="O84" i="9"/>
  <c r="G84" i="9"/>
  <c r="G87" i="9"/>
  <c r="O43" i="9"/>
  <c r="O40" i="9"/>
  <c r="N87" i="10"/>
  <c r="N84" i="10"/>
  <c r="G37" i="10"/>
  <c r="F43" i="10"/>
  <c r="F40" i="10"/>
  <c r="G84" i="10"/>
  <c r="G87" i="10"/>
  <c r="G59" i="10"/>
  <c r="F65" i="10"/>
  <c r="F62" i="10"/>
  <c r="W59" i="10"/>
  <c r="V65" i="10"/>
  <c r="V62" i="10"/>
  <c r="V37" i="10"/>
  <c r="U43" i="10"/>
  <c r="U40" i="10"/>
  <c r="U15" i="10"/>
  <c r="T21" i="10"/>
  <c r="T18" i="10"/>
  <c r="O37" i="10"/>
  <c r="N43" i="10"/>
  <c r="N40" i="10"/>
  <c r="L15" i="10"/>
  <c r="K21" i="10"/>
  <c r="K18" i="10"/>
  <c r="O59" i="10"/>
  <c r="N65" i="10"/>
  <c r="N62" i="10"/>
  <c r="W81" i="10"/>
  <c r="V84" i="10"/>
  <c r="O81" i="10"/>
  <c r="O84" i="10" s="1"/>
  <c r="F21" i="10"/>
  <c r="F18" i="10"/>
  <c r="G15" i="10"/>
  <c r="AB39" i="11"/>
  <c r="W89" i="10"/>
  <c r="V89" i="10"/>
  <c r="U89" i="10"/>
  <c r="T89" i="10"/>
  <c r="S89" i="10"/>
  <c r="R89" i="10"/>
  <c r="Q89" i="10"/>
  <c r="W86" i="10"/>
  <c r="V86" i="10"/>
  <c r="U86" i="10"/>
  <c r="T86" i="10"/>
  <c r="S86" i="10"/>
  <c r="R86" i="10"/>
  <c r="Q86" i="10"/>
  <c r="W83" i="10"/>
  <c r="V83" i="10"/>
  <c r="U83" i="10"/>
  <c r="T83" i="10"/>
  <c r="S83" i="10"/>
  <c r="R83" i="10"/>
  <c r="Q83" i="10"/>
  <c r="W80" i="10"/>
  <c r="V80" i="10"/>
  <c r="U80" i="10"/>
  <c r="T80" i="10"/>
  <c r="S80" i="10"/>
  <c r="R80" i="10"/>
  <c r="Q80" i="10"/>
  <c r="W77" i="10"/>
  <c r="V77" i="10"/>
  <c r="U77" i="10"/>
  <c r="T77" i="10"/>
  <c r="S77" i="10"/>
  <c r="R77" i="10"/>
  <c r="Q77" i="10"/>
  <c r="W74" i="10"/>
  <c r="V74" i="10"/>
  <c r="U74" i="10"/>
  <c r="T74" i="10"/>
  <c r="S74" i="10"/>
  <c r="R74" i="10"/>
  <c r="Q74" i="10"/>
  <c r="O89" i="10"/>
  <c r="N89" i="10"/>
  <c r="M89" i="10"/>
  <c r="L89" i="10"/>
  <c r="K89" i="10"/>
  <c r="J89" i="10"/>
  <c r="I89" i="10"/>
  <c r="O86" i="10"/>
  <c r="N86" i="10"/>
  <c r="M86" i="10"/>
  <c r="L86" i="10"/>
  <c r="K86" i="10"/>
  <c r="J86" i="10"/>
  <c r="I86" i="10"/>
  <c r="O83" i="10"/>
  <c r="N83" i="10"/>
  <c r="M83" i="10"/>
  <c r="L83" i="10"/>
  <c r="K83" i="10"/>
  <c r="J83" i="10"/>
  <c r="I83" i="10"/>
  <c r="O80" i="10"/>
  <c r="N80" i="10"/>
  <c r="M80" i="10"/>
  <c r="L80" i="10"/>
  <c r="K80" i="10"/>
  <c r="J80" i="10"/>
  <c r="I80" i="10"/>
  <c r="O77" i="10"/>
  <c r="N77" i="10"/>
  <c r="M77" i="10"/>
  <c r="L77" i="10"/>
  <c r="K77" i="10"/>
  <c r="J77" i="10"/>
  <c r="I77" i="10"/>
  <c r="O74" i="10"/>
  <c r="N74" i="10"/>
  <c r="M74" i="10"/>
  <c r="L74" i="10"/>
  <c r="K74" i="10"/>
  <c r="J74" i="10"/>
  <c r="I74" i="10"/>
  <c r="G89" i="10"/>
  <c r="F89" i="10"/>
  <c r="E89" i="10"/>
  <c r="D89" i="10"/>
  <c r="C89" i="10"/>
  <c r="B89" i="10"/>
  <c r="A89" i="10"/>
  <c r="G86" i="10"/>
  <c r="F86" i="10"/>
  <c r="E86" i="10"/>
  <c r="D86" i="10"/>
  <c r="C86" i="10"/>
  <c r="B86" i="10"/>
  <c r="A86" i="10"/>
  <c r="G83" i="10"/>
  <c r="F83" i="10"/>
  <c r="E83" i="10"/>
  <c r="D83" i="10"/>
  <c r="C83" i="10"/>
  <c r="B83" i="10"/>
  <c r="A83" i="10"/>
  <c r="G80" i="10"/>
  <c r="F80" i="10"/>
  <c r="E80" i="10"/>
  <c r="D80" i="10"/>
  <c r="C80" i="10"/>
  <c r="B80" i="10"/>
  <c r="A80" i="10"/>
  <c r="G77" i="10"/>
  <c r="F77" i="10"/>
  <c r="E77" i="10"/>
  <c r="D77" i="10"/>
  <c r="C77" i="10"/>
  <c r="B77" i="10"/>
  <c r="A77" i="10"/>
  <c r="G74" i="10"/>
  <c r="F74" i="10"/>
  <c r="E74" i="10"/>
  <c r="D74" i="10"/>
  <c r="C74" i="10"/>
  <c r="B74" i="10"/>
  <c r="A74" i="10"/>
  <c r="W67" i="10"/>
  <c r="V67" i="10"/>
  <c r="U67" i="10"/>
  <c r="T67" i="10"/>
  <c r="S67" i="10"/>
  <c r="R67" i="10"/>
  <c r="Q67" i="10"/>
  <c r="W64" i="10"/>
  <c r="V64" i="10"/>
  <c r="U64" i="10"/>
  <c r="T64" i="10"/>
  <c r="S64" i="10"/>
  <c r="R64" i="10"/>
  <c r="Q64" i="10"/>
  <c r="W61" i="10"/>
  <c r="V61" i="10"/>
  <c r="U61" i="10"/>
  <c r="T61" i="10"/>
  <c r="S61" i="10"/>
  <c r="R61" i="10"/>
  <c r="Q61" i="10"/>
  <c r="W58" i="10"/>
  <c r="V58" i="10"/>
  <c r="U58" i="10"/>
  <c r="T58" i="10"/>
  <c r="S58" i="10"/>
  <c r="R58" i="10"/>
  <c r="Q58" i="10"/>
  <c r="W55" i="10"/>
  <c r="V55" i="10"/>
  <c r="U55" i="10"/>
  <c r="T55" i="10"/>
  <c r="S55" i="10"/>
  <c r="R55" i="10"/>
  <c r="Q55" i="10"/>
  <c r="W52" i="10"/>
  <c r="V52" i="10"/>
  <c r="U52" i="10"/>
  <c r="T52" i="10"/>
  <c r="S52" i="10"/>
  <c r="R52" i="10"/>
  <c r="Q52" i="10"/>
  <c r="O67" i="10"/>
  <c r="N67" i="10"/>
  <c r="M67" i="10"/>
  <c r="L67" i="10"/>
  <c r="K67" i="10"/>
  <c r="J67" i="10"/>
  <c r="I67" i="10"/>
  <c r="O64" i="10"/>
  <c r="N64" i="10"/>
  <c r="M64" i="10"/>
  <c r="L64" i="10"/>
  <c r="K64" i="10"/>
  <c r="J64" i="10"/>
  <c r="I64" i="10"/>
  <c r="O61" i="10"/>
  <c r="N61" i="10"/>
  <c r="M61" i="10"/>
  <c r="L61" i="10"/>
  <c r="K61" i="10"/>
  <c r="J61" i="10"/>
  <c r="I61" i="10"/>
  <c r="O58" i="10"/>
  <c r="N58" i="10"/>
  <c r="M58" i="10"/>
  <c r="L58" i="10"/>
  <c r="K58" i="10"/>
  <c r="J58" i="10"/>
  <c r="I58" i="10"/>
  <c r="O55" i="10"/>
  <c r="N55" i="10"/>
  <c r="M55" i="10"/>
  <c r="L55" i="10"/>
  <c r="K55" i="10"/>
  <c r="J55" i="10"/>
  <c r="I55" i="10"/>
  <c r="O52" i="10"/>
  <c r="N52" i="10"/>
  <c r="M52" i="10"/>
  <c r="L52" i="10"/>
  <c r="K52" i="10"/>
  <c r="J52" i="10"/>
  <c r="I52" i="10"/>
  <c r="G67" i="10"/>
  <c r="F67" i="10"/>
  <c r="E67" i="10"/>
  <c r="D67" i="10"/>
  <c r="C67" i="10"/>
  <c r="B67" i="10"/>
  <c r="A67" i="10"/>
  <c r="G64" i="10"/>
  <c r="F64" i="10"/>
  <c r="E64" i="10"/>
  <c r="D64" i="10"/>
  <c r="C64" i="10"/>
  <c r="B64" i="10"/>
  <c r="A64" i="10"/>
  <c r="G61" i="10"/>
  <c r="F61" i="10"/>
  <c r="E61" i="10"/>
  <c r="D61" i="10"/>
  <c r="C61" i="10"/>
  <c r="B61" i="10"/>
  <c r="A61" i="10"/>
  <c r="G58" i="10"/>
  <c r="F58" i="10"/>
  <c r="E58" i="10"/>
  <c r="D58" i="10"/>
  <c r="C58" i="10"/>
  <c r="B58" i="10"/>
  <c r="A58" i="10"/>
  <c r="G55" i="10"/>
  <c r="F55" i="10"/>
  <c r="E55" i="10"/>
  <c r="D55" i="10"/>
  <c r="C55" i="10"/>
  <c r="B55" i="10"/>
  <c r="A55" i="10"/>
  <c r="G52" i="10"/>
  <c r="F52" i="10"/>
  <c r="E52" i="10"/>
  <c r="D52" i="10"/>
  <c r="C52" i="10"/>
  <c r="B52" i="10"/>
  <c r="A52" i="10"/>
  <c r="W45" i="10"/>
  <c r="V45" i="10"/>
  <c r="U45" i="10"/>
  <c r="T45" i="10"/>
  <c r="S45" i="10"/>
  <c r="R45" i="10"/>
  <c r="Q45" i="10"/>
  <c r="W42" i="10"/>
  <c r="V42" i="10"/>
  <c r="U42" i="10"/>
  <c r="T42" i="10"/>
  <c r="S42" i="10"/>
  <c r="R42" i="10"/>
  <c r="Q42" i="10"/>
  <c r="W39" i="10"/>
  <c r="V39" i="10"/>
  <c r="U39" i="10"/>
  <c r="T39" i="10"/>
  <c r="S39" i="10"/>
  <c r="R39" i="10"/>
  <c r="Q39" i="10"/>
  <c r="W36" i="10"/>
  <c r="V36" i="10"/>
  <c r="U36" i="10"/>
  <c r="T36" i="10"/>
  <c r="S36" i="10"/>
  <c r="R36" i="10"/>
  <c r="Q36" i="10"/>
  <c r="W33" i="10"/>
  <c r="V33" i="10"/>
  <c r="U33" i="10"/>
  <c r="T33" i="10"/>
  <c r="S33" i="10"/>
  <c r="R33" i="10"/>
  <c r="Q33" i="10"/>
  <c r="W30" i="10"/>
  <c r="V30" i="10"/>
  <c r="U30" i="10"/>
  <c r="T30" i="10"/>
  <c r="S30" i="10"/>
  <c r="R30" i="10"/>
  <c r="Q30" i="10"/>
  <c r="O45" i="10"/>
  <c r="N45" i="10"/>
  <c r="M45" i="10"/>
  <c r="L45" i="10"/>
  <c r="K45" i="10"/>
  <c r="J45" i="10"/>
  <c r="I45" i="10"/>
  <c r="O42" i="10"/>
  <c r="N42" i="10"/>
  <c r="M42" i="10"/>
  <c r="L42" i="10"/>
  <c r="K42" i="10"/>
  <c r="J42" i="10"/>
  <c r="I42" i="10"/>
  <c r="O39" i="10"/>
  <c r="N39" i="10"/>
  <c r="M39" i="10"/>
  <c r="L39" i="10"/>
  <c r="K39" i="10"/>
  <c r="J39" i="10"/>
  <c r="I39" i="10"/>
  <c r="O36" i="10"/>
  <c r="N36" i="10"/>
  <c r="M36" i="10"/>
  <c r="L36" i="10"/>
  <c r="K36" i="10"/>
  <c r="J36" i="10"/>
  <c r="I36" i="10"/>
  <c r="O33" i="10"/>
  <c r="N33" i="10"/>
  <c r="M33" i="10"/>
  <c r="L33" i="10"/>
  <c r="K33" i="10"/>
  <c r="J33" i="10"/>
  <c r="I33" i="10"/>
  <c r="O30" i="10"/>
  <c r="N30" i="10"/>
  <c r="M30" i="10"/>
  <c r="L30" i="10"/>
  <c r="K30" i="10"/>
  <c r="J30" i="10"/>
  <c r="I30" i="10"/>
  <c r="G45" i="10"/>
  <c r="F45" i="10"/>
  <c r="E45" i="10"/>
  <c r="D45" i="10"/>
  <c r="C45" i="10"/>
  <c r="B45" i="10"/>
  <c r="A45" i="10"/>
  <c r="G42" i="10"/>
  <c r="F42" i="10"/>
  <c r="E42" i="10"/>
  <c r="D42" i="10"/>
  <c r="C42" i="10"/>
  <c r="B42" i="10"/>
  <c r="A42" i="10"/>
  <c r="G39" i="10"/>
  <c r="F39" i="10"/>
  <c r="E39" i="10"/>
  <c r="D39" i="10"/>
  <c r="C39" i="10"/>
  <c r="B39" i="10"/>
  <c r="A39" i="10"/>
  <c r="G36" i="10"/>
  <c r="F36" i="10"/>
  <c r="E36" i="10"/>
  <c r="D36" i="10"/>
  <c r="C36" i="10"/>
  <c r="B36" i="10"/>
  <c r="A36" i="10"/>
  <c r="G33" i="10"/>
  <c r="F33" i="10"/>
  <c r="E33" i="10"/>
  <c r="D33" i="10"/>
  <c r="C33" i="10"/>
  <c r="B33" i="10"/>
  <c r="A33" i="10"/>
  <c r="G30" i="10"/>
  <c r="F30" i="10"/>
  <c r="E30" i="10"/>
  <c r="D30" i="10"/>
  <c r="C30" i="10"/>
  <c r="B30" i="10"/>
  <c r="A30" i="10"/>
  <c r="W23" i="10"/>
  <c r="V23" i="10"/>
  <c r="U23" i="10"/>
  <c r="T23" i="10"/>
  <c r="S23" i="10"/>
  <c r="R23" i="10"/>
  <c r="Q23" i="10"/>
  <c r="W20" i="10"/>
  <c r="V20" i="10"/>
  <c r="U20" i="10"/>
  <c r="T20" i="10"/>
  <c r="S20" i="10"/>
  <c r="R20" i="10"/>
  <c r="Q20" i="10"/>
  <c r="W17" i="10"/>
  <c r="V17" i="10"/>
  <c r="U17" i="10"/>
  <c r="T17" i="10"/>
  <c r="S17" i="10"/>
  <c r="R17" i="10"/>
  <c r="Q17" i="10"/>
  <c r="W14" i="10"/>
  <c r="V14" i="10"/>
  <c r="U14" i="10"/>
  <c r="T14" i="10"/>
  <c r="S14" i="10"/>
  <c r="R14" i="10"/>
  <c r="Q14" i="10"/>
  <c r="G23" i="10"/>
  <c r="F23" i="10"/>
  <c r="E23" i="10"/>
  <c r="D23" i="10"/>
  <c r="C23" i="10"/>
  <c r="B23" i="10"/>
  <c r="A23" i="10"/>
  <c r="G20" i="10"/>
  <c r="F20" i="10"/>
  <c r="E20" i="10"/>
  <c r="D20" i="10"/>
  <c r="C20" i="10"/>
  <c r="B20" i="10"/>
  <c r="A20" i="10"/>
  <c r="G17" i="10"/>
  <c r="F17" i="10"/>
  <c r="E17" i="10"/>
  <c r="D17" i="10"/>
  <c r="C17" i="10"/>
  <c r="B17" i="10"/>
  <c r="A17" i="10"/>
  <c r="G14" i="10"/>
  <c r="F14" i="10"/>
  <c r="E14" i="10"/>
  <c r="D14" i="10"/>
  <c r="C14" i="10"/>
  <c r="B14" i="10"/>
  <c r="A14" i="10"/>
  <c r="G11" i="10"/>
  <c r="F11" i="10"/>
  <c r="E11" i="10"/>
  <c r="D11" i="10"/>
  <c r="C11" i="10"/>
  <c r="B11" i="10"/>
  <c r="A11" i="10"/>
  <c r="G8" i="10"/>
  <c r="F8" i="10"/>
  <c r="E8" i="10"/>
  <c r="D8" i="10"/>
  <c r="C8" i="10"/>
  <c r="B8" i="10"/>
  <c r="W65" i="10" l="1"/>
  <c r="W62" i="10"/>
  <c r="O43" i="10"/>
  <c r="O40" i="10"/>
  <c r="W84" i="10"/>
  <c r="W87" i="10"/>
  <c r="G65" i="10"/>
  <c r="G62" i="10"/>
  <c r="V15" i="10"/>
  <c r="U21" i="10"/>
  <c r="U18" i="10"/>
  <c r="W37" i="10"/>
  <c r="V43" i="10"/>
  <c r="V40" i="10"/>
  <c r="O87" i="10"/>
  <c r="O65" i="10"/>
  <c r="O62" i="10"/>
  <c r="M15" i="10"/>
  <c r="L21" i="10"/>
  <c r="L18" i="10"/>
  <c r="G43" i="10"/>
  <c r="G40" i="10"/>
  <c r="G21" i="10"/>
  <c r="G18" i="10"/>
  <c r="H87" i="11"/>
  <c r="H84" i="11"/>
  <c r="H81" i="11"/>
  <c r="H78" i="11"/>
  <c r="H75" i="11"/>
  <c r="H72" i="11"/>
  <c r="P87" i="11"/>
  <c r="P84" i="11"/>
  <c r="P81" i="11"/>
  <c r="P78" i="11"/>
  <c r="P75" i="11"/>
  <c r="P72" i="11"/>
  <c r="X87" i="11"/>
  <c r="X84" i="11"/>
  <c r="X81" i="11"/>
  <c r="X78" i="11"/>
  <c r="X75" i="11"/>
  <c r="X72" i="11"/>
  <c r="X65" i="11"/>
  <c r="X62" i="11"/>
  <c r="X59" i="11"/>
  <c r="X56" i="11"/>
  <c r="X53" i="11"/>
  <c r="X50" i="11"/>
  <c r="P65" i="11"/>
  <c r="P62" i="11"/>
  <c r="P59" i="11"/>
  <c r="P56" i="11"/>
  <c r="P53" i="11"/>
  <c r="P50" i="11"/>
  <c r="H65" i="11"/>
  <c r="H62" i="11"/>
  <c r="H59" i="11"/>
  <c r="H56" i="11"/>
  <c r="H53" i="11"/>
  <c r="H50" i="11"/>
  <c r="H43" i="11"/>
  <c r="H40" i="11"/>
  <c r="H37" i="11"/>
  <c r="H34" i="11"/>
  <c r="H31" i="11"/>
  <c r="H28" i="11"/>
  <c r="P43" i="11"/>
  <c r="P40" i="11"/>
  <c r="P37" i="11"/>
  <c r="P34" i="11"/>
  <c r="P31" i="11"/>
  <c r="P28" i="11"/>
  <c r="X43" i="11"/>
  <c r="X40" i="11"/>
  <c r="X37" i="11"/>
  <c r="X34" i="11"/>
  <c r="X31" i="11"/>
  <c r="X28" i="11"/>
  <c r="X21" i="11"/>
  <c r="X18" i="11"/>
  <c r="X15" i="11"/>
  <c r="X12" i="11"/>
  <c r="X9" i="11"/>
  <c r="X6" i="11"/>
  <c r="P21" i="11"/>
  <c r="P18" i="11"/>
  <c r="P15" i="11"/>
  <c r="P12" i="11"/>
  <c r="P9" i="11"/>
  <c r="P6" i="11"/>
  <c r="H21" i="11"/>
  <c r="H9" i="11"/>
  <c r="H12" i="11"/>
  <c r="H15" i="11"/>
  <c r="H18" i="11"/>
  <c r="H6" i="11"/>
  <c r="H87" i="9"/>
  <c r="H84" i="9"/>
  <c r="H81" i="9"/>
  <c r="H78" i="9"/>
  <c r="H75" i="9"/>
  <c r="H72" i="9"/>
  <c r="P87" i="9"/>
  <c r="P84" i="9"/>
  <c r="P81" i="9"/>
  <c r="P78" i="9"/>
  <c r="P75" i="9"/>
  <c r="P72" i="9"/>
  <c r="X87" i="9"/>
  <c r="X84" i="9"/>
  <c r="X81" i="9"/>
  <c r="X78" i="9"/>
  <c r="X75" i="9"/>
  <c r="X72" i="9"/>
  <c r="X65" i="9"/>
  <c r="X62" i="9"/>
  <c r="X59" i="9"/>
  <c r="X56" i="9"/>
  <c r="X53" i="9"/>
  <c r="X50" i="9"/>
  <c r="P65" i="9"/>
  <c r="P62" i="9"/>
  <c r="P59" i="9"/>
  <c r="P56" i="9"/>
  <c r="P53" i="9"/>
  <c r="P50" i="9"/>
  <c r="H65" i="9"/>
  <c r="H62" i="9"/>
  <c r="H59" i="9"/>
  <c r="H56" i="9"/>
  <c r="H53" i="9"/>
  <c r="H50" i="9"/>
  <c r="H43" i="9"/>
  <c r="H40" i="9"/>
  <c r="H37" i="9"/>
  <c r="H34" i="9"/>
  <c r="H31" i="9"/>
  <c r="H28" i="9"/>
  <c r="P43" i="9"/>
  <c r="P40" i="9"/>
  <c r="P37" i="9"/>
  <c r="P34" i="9"/>
  <c r="P31" i="9"/>
  <c r="P28" i="9"/>
  <c r="X43" i="9"/>
  <c r="X40" i="9"/>
  <c r="X37" i="9"/>
  <c r="X34" i="9"/>
  <c r="X31" i="9"/>
  <c r="X28" i="9"/>
  <c r="X21" i="9"/>
  <c r="X18" i="9"/>
  <c r="X15" i="9"/>
  <c r="X12" i="9"/>
  <c r="X9" i="9"/>
  <c r="X6" i="9"/>
  <c r="P21" i="9"/>
  <c r="P18" i="9"/>
  <c r="P15" i="9"/>
  <c r="P12" i="9"/>
  <c r="P9" i="9"/>
  <c r="P6" i="9"/>
  <c r="H21" i="9"/>
  <c r="H9" i="9"/>
  <c r="H12" i="9"/>
  <c r="H15" i="9"/>
  <c r="H18" i="9"/>
  <c r="H6" i="9"/>
  <c r="H87" i="10"/>
  <c r="H84" i="10"/>
  <c r="H81" i="10"/>
  <c r="H78" i="10"/>
  <c r="H75" i="10"/>
  <c r="H72" i="10"/>
  <c r="P87" i="10"/>
  <c r="P84" i="10"/>
  <c r="P81" i="10"/>
  <c r="P78" i="10"/>
  <c r="P75" i="10"/>
  <c r="P72" i="10"/>
  <c r="X87" i="10"/>
  <c r="X84" i="10"/>
  <c r="X81" i="10"/>
  <c r="X78" i="10"/>
  <c r="X75" i="10"/>
  <c r="X72" i="10"/>
  <c r="X65" i="10"/>
  <c r="X62" i="10"/>
  <c r="X59" i="10"/>
  <c r="X56" i="10"/>
  <c r="X53" i="10"/>
  <c r="X50" i="10"/>
  <c r="P65" i="10"/>
  <c r="P62" i="10"/>
  <c r="P59" i="10"/>
  <c r="P56" i="10"/>
  <c r="P53" i="10"/>
  <c r="P50" i="10"/>
  <c r="H65" i="10"/>
  <c r="H62" i="10"/>
  <c r="H59" i="10"/>
  <c r="H56" i="10"/>
  <c r="H53" i="10"/>
  <c r="H50" i="10"/>
  <c r="H43" i="10"/>
  <c r="H40" i="10"/>
  <c r="H37" i="10"/>
  <c r="H34" i="10"/>
  <c r="H31" i="10"/>
  <c r="H28" i="10"/>
  <c r="P43" i="10"/>
  <c r="P40" i="10"/>
  <c r="P37" i="10"/>
  <c r="P34" i="10"/>
  <c r="P31" i="10"/>
  <c r="P28" i="10"/>
  <c r="X43" i="10"/>
  <c r="X40" i="10"/>
  <c r="X37" i="10"/>
  <c r="X34" i="10"/>
  <c r="X31" i="10"/>
  <c r="X28" i="10"/>
  <c r="X21" i="10"/>
  <c r="X18" i="10"/>
  <c r="X15" i="10"/>
  <c r="X12" i="10"/>
  <c r="X9" i="10"/>
  <c r="X6" i="10"/>
  <c r="P21" i="10"/>
  <c r="P18" i="10"/>
  <c r="P15" i="10"/>
  <c r="P12" i="10"/>
  <c r="P9" i="10"/>
  <c r="P6" i="10"/>
  <c r="H21" i="10"/>
  <c r="H9" i="10"/>
  <c r="H12" i="10"/>
  <c r="H15" i="10"/>
  <c r="H18" i="10"/>
  <c r="H6" i="10"/>
  <c r="N15" i="10" l="1"/>
  <c r="M21" i="10"/>
  <c r="M18" i="10"/>
  <c r="W15" i="10"/>
  <c r="V21" i="10"/>
  <c r="V18" i="10"/>
  <c r="W43" i="10"/>
  <c r="W40" i="10"/>
  <c r="AB21" i="10" s="1"/>
  <c r="AD9" i="11"/>
  <c r="AD15" i="11"/>
  <c r="AD36" i="11"/>
  <c r="AD39" i="11"/>
  <c r="Z39" i="11"/>
  <c r="AB36" i="11"/>
  <c r="Z36" i="11"/>
  <c r="AB33" i="11"/>
  <c r="Z33" i="11"/>
  <c r="AB30" i="11"/>
  <c r="Z30" i="11"/>
  <c r="AB27" i="11"/>
  <c r="Z27" i="11"/>
  <c r="AB24" i="11"/>
  <c r="Z24" i="11"/>
  <c r="AB21" i="11"/>
  <c r="Z21" i="11"/>
  <c r="AB18" i="11"/>
  <c r="Z18" i="11"/>
  <c r="AB15" i="11"/>
  <c r="Z15" i="11"/>
  <c r="AB12" i="11"/>
  <c r="Z12" i="11"/>
  <c r="AB9" i="11"/>
  <c r="Z9" i="11"/>
  <c r="AB6" i="11"/>
  <c r="Z6" i="11"/>
  <c r="AD18" i="10"/>
  <c r="AD30" i="10"/>
  <c r="AD27" i="10"/>
  <c r="AD36" i="10"/>
  <c r="AD33" i="10"/>
  <c r="AD39" i="10"/>
  <c r="AB39" i="10"/>
  <c r="Z39" i="10"/>
  <c r="AB36" i="10"/>
  <c r="Z36" i="10"/>
  <c r="AB33" i="10"/>
  <c r="Z33" i="10"/>
  <c r="AB30" i="10"/>
  <c r="Z30" i="10"/>
  <c r="AB27" i="10"/>
  <c r="Z27" i="10"/>
  <c r="AB24" i="10"/>
  <c r="Z24" i="10"/>
  <c r="Z21" i="10"/>
  <c r="AB18" i="10"/>
  <c r="Z18" i="10"/>
  <c r="AB15" i="10"/>
  <c r="Z15" i="10"/>
  <c r="Z12" i="10"/>
  <c r="Z9" i="10"/>
  <c r="AD6" i="10"/>
  <c r="AB6" i="10"/>
  <c r="Z6" i="10"/>
  <c r="AD27" i="9"/>
  <c r="AD24" i="9"/>
  <c r="AB39" i="9"/>
  <c r="Z39" i="9"/>
  <c r="AB36" i="9"/>
  <c r="Z36" i="9"/>
  <c r="AB33" i="9"/>
  <c r="Z33" i="9"/>
  <c r="AB30" i="9"/>
  <c r="Z30" i="9"/>
  <c r="AB27" i="9"/>
  <c r="Z27" i="9"/>
  <c r="AB24" i="9"/>
  <c r="Z24" i="9"/>
  <c r="AB21" i="9"/>
  <c r="Z21" i="9"/>
  <c r="AB18" i="9"/>
  <c r="Z18" i="9"/>
  <c r="AB15" i="9"/>
  <c r="Z15" i="9"/>
  <c r="AB12" i="9"/>
  <c r="Z12" i="9"/>
  <c r="AB9" i="9"/>
  <c r="Z9" i="9"/>
  <c r="AD12" i="9"/>
  <c r="AD9" i="9"/>
  <c r="AB6" i="9"/>
  <c r="Z6" i="9"/>
  <c r="AD21" i="10" l="1"/>
  <c r="AF21" i="10" s="1"/>
  <c r="W21" i="10"/>
  <c r="W18" i="10"/>
  <c r="O15" i="10"/>
  <c r="N21" i="10"/>
  <c r="N18" i="10"/>
  <c r="AF24" i="9"/>
  <c r="AF12" i="9"/>
  <c r="AF36" i="11"/>
  <c r="AF36" i="10"/>
  <c r="AD12" i="11"/>
  <c r="AF12" i="11" s="1"/>
  <c r="AD18" i="11"/>
  <c r="AF18" i="11" s="1"/>
  <c r="AD21" i="11"/>
  <c r="AF21" i="11" s="1"/>
  <c r="AD27" i="11"/>
  <c r="AF27" i="11" s="1"/>
  <c r="AD30" i="11"/>
  <c r="AF30" i="11" s="1"/>
  <c r="AD33" i="11"/>
  <c r="AF33" i="11" s="1"/>
  <c r="P90" i="11"/>
  <c r="AH36" i="11" s="1"/>
  <c r="AF39" i="11"/>
  <c r="AB42" i="11"/>
  <c r="AI66" i="11" s="1"/>
  <c r="AN67" i="11" s="1"/>
  <c r="AD6" i="11"/>
  <c r="AF6" i="11" s="1"/>
  <c r="X90" i="11"/>
  <c r="AH39" i="11" s="1"/>
  <c r="H24" i="11"/>
  <c r="AH6" i="11" s="1"/>
  <c r="H68" i="11"/>
  <c r="AH24" i="11" s="1"/>
  <c r="AF15" i="11"/>
  <c r="X68" i="11"/>
  <c r="AH30" i="11" s="1"/>
  <c r="X24" i="11"/>
  <c r="AH12" i="11" s="1"/>
  <c r="X46" i="11"/>
  <c r="AH21" i="11" s="1"/>
  <c r="H90" i="11"/>
  <c r="AH33" i="11" s="1"/>
  <c r="P68" i="11"/>
  <c r="AH27" i="11" s="1"/>
  <c r="P46" i="11"/>
  <c r="AH18" i="11" s="1"/>
  <c r="P24" i="11"/>
  <c r="AH9" i="11" s="1"/>
  <c r="AD24" i="11"/>
  <c r="H46" i="11"/>
  <c r="AH15" i="11" s="1"/>
  <c r="AF9" i="11"/>
  <c r="AF6" i="10"/>
  <c r="AF27" i="10"/>
  <c r="AF39" i="10"/>
  <c r="P90" i="10"/>
  <c r="AH36" i="10" s="1"/>
  <c r="AF33" i="10"/>
  <c r="H46" i="10"/>
  <c r="AH15" i="10" s="1"/>
  <c r="X68" i="10"/>
  <c r="AH30" i="10" s="1"/>
  <c r="AF18" i="10"/>
  <c r="AF30" i="10"/>
  <c r="X24" i="10"/>
  <c r="AH12" i="10" s="1"/>
  <c r="X46" i="10"/>
  <c r="AH21" i="10" s="1"/>
  <c r="X90" i="10"/>
  <c r="AH39" i="10" s="1"/>
  <c r="H24" i="10"/>
  <c r="AH6" i="10" s="1"/>
  <c r="H68" i="10"/>
  <c r="AH24" i="10" s="1"/>
  <c r="H90" i="10"/>
  <c r="AH33" i="10" s="1"/>
  <c r="P68" i="10"/>
  <c r="AH27" i="10" s="1"/>
  <c r="P24" i="10"/>
  <c r="AH9" i="10" s="1"/>
  <c r="AD24" i="10"/>
  <c r="AF24" i="10" s="1"/>
  <c r="P46" i="10"/>
  <c r="AH18" i="10" s="1"/>
  <c r="AD15" i="10"/>
  <c r="AF15" i="10" s="1"/>
  <c r="AF9" i="9"/>
  <c r="AB42" i="9"/>
  <c r="AI66" i="9" s="1"/>
  <c r="AN67" i="9" s="1"/>
  <c r="AD39" i="9"/>
  <c r="AF39" i="9" s="1"/>
  <c r="AD15" i="9"/>
  <c r="AF15" i="9" s="1"/>
  <c r="P46" i="9"/>
  <c r="AH18" i="9" s="1"/>
  <c r="AD6" i="9"/>
  <c r="AF6" i="9" s="1"/>
  <c r="X46" i="9"/>
  <c r="AH21" i="9" s="1"/>
  <c r="AF27" i="9"/>
  <c r="AD36" i="9"/>
  <c r="AF36" i="9" s="1"/>
  <c r="H46" i="9"/>
  <c r="AH15" i="9" s="1"/>
  <c r="AD33" i="9"/>
  <c r="X90" i="9"/>
  <c r="AH39" i="9" s="1"/>
  <c r="H68" i="9"/>
  <c r="AH24" i="9" s="1"/>
  <c r="AD21" i="9"/>
  <c r="AF21" i="9" s="1"/>
  <c r="AD18" i="9"/>
  <c r="AF18" i="9" s="1"/>
  <c r="AD30" i="9"/>
  <c r="AF30" i="9" s="1"/>
  <c r="P24" i="9"/>
  <c r="AH9" i="9" s="1"/>
  <c r="P68" i="9"/>
  <c r="AH27" i="9" s="1"/>
  <c r="H24" i="9"/>
  <c r="AH6" i="9" s="1"/>
  <c r="W89" i="8"/>
  <c r="V89" i="8"/>
  <c r="U89" i="8"/>
  <c r="T89" i="8"/>
  <c r="S89" i="8"/>
  <c r="R89" i="8"/>
  <c r="Q89" i="8"/>
  <c r="X87" i="8" s="1"/>
  <c r="O89" i="8"/>
  <c r="N89" i="8"/>
  <c r="M89" i="8"/>
  <c r="L89" i="8"/>
  <c r="K89" i="8"/>
  <c r="J89" i="8"/>
  <c r="I89" i="8"/>
  <c r="G89" i="8"/>
  <c r="F89" i="8"/>
  <c r="E89" i="8"/>
  <c r="D89" i="8"/>
  <c r="C89" i="8"/>
  <c r="B89" i="8"/>
  <c r="A89" i="8"/>
  <c r="W86" i="8"/>
  <c r="V86" i="8"/>
  <c r="U86" i="8"/>
  <c r="T86" i="8"/>
  <c r="S86" i="8"/>
  <c r="R86" i="8"/>
  <c r="Q86" i="8"/>
  <c r="O86" i="8"/>
  <c r="N86" i="8"/>
  <c r="M86" i="8"/>
  <c r="L86" i="8"/>
  <c r="K86" i="8"/>
  <c r="J86" i="8"/>
  <c r="I86" i="8"/>
  <c r="P84" i="8" s="1"/>
  <c r="G86" i="8"/>
  <c r="F86" i="8"/>
  <c r="E86" i="8"/>
  <c r="D86" i="8"/>
  <c r="C86" i="8"/>
  <c r="B86" i="8"/>
  <c r="A86" i="8"/>
  <c r="W83" i="8"/>
  <c r="V83" i="8"/>
  <c r="U83" i="8"/>
  <c r="T83" i="8"/>
  <c r="S83" i="8"/>
  <c r="R83" i="8"/>
  <c r="Q83" i="8"/>
  <c r="O83" i="8"/>
  <c r="N83" i="8"/>
  <c r="M83" i="8"/>
  <c r="L83" i="8"/>
  <c r="K83" i="8"/>
  <c r="J83" i="8"/>
  <c r="I83" i="8"/>
  <c r="P81" i="8" s="1"/>
  <c r="G83" i="8"/>
  <c r="F83" i="8"/>
  <c r="E83" i="8"/>
  <c r="D83" i="8"/>
  <c r="C83" i="8"/>
  <c r="B83" i="8"/>
  <c r="A83" i="8"/>
  <c r="W80" i="8"/>
  <c r="V80" i="8"/>
  <c r="U80" i="8"/>
  <c r="T80" i="8"/>
  <c r="S80" i="8"/>
  <c r="R80" i="8"/>
  <c r="Q80" i="8"/>
  <c r="O80" i="8"/>
  <c r="N80" i="8"/>
  <c r="M80" i="8"/>
  <c r="L80" i="8"/>
  <c r="K80" i="8"/>
  <c r="J80" i="8"/>
  <c r="I80" i="8"/>
  <c r="P78" i="8" s="1"/>
  <c r="G80" i="8"/>
  <c r="F80" i="8"/>
  <c r="E80" i="8"/>
  <c r="D80" i="8"/>
  <c r="C80" i="8"/>
  <c r="B80" i="8"/>
  <c r="A80" i="8"/>
  <c r="W77" i="8"/>
  <c r="V77" i="8"/>
  <c r="U77" i="8"/>
  <c r="T77" i="8"/>
  <c r="S77" i="8"/>
  <c r="R77" i="8"/>
  <c r="Q77" i="8"/>
  <c r="O77" i="8"/>
  <c r="N77" i="8"/>
  <c r="M77" i="8"/>
  <c r="L77" i="8"/>
  <c r="K77" i="8"/>
  <c r="J77" i="8"/>
  <c r="I77" i="8"/>
  <c r="G77" i="8"/>
  <c r="F77" i="8"/>
  <c r="E77" i="8"/>
  <c r="D77" i="8"/>
  <c r="C77" i="8"/>
  <c r="B77" i="8"/>
  <c r="A77" i="8"/>
  <c r="H75" i="8" s="1"/>
  <c r="W74" i="8"/>
  <c r="V74" i="8"/>
  <c r="AD39" i="8" s="1"/>
  <c r="U74" i="8"/>
  <c r="T74" i="8"/>
  <c r="S74" i="8"/>
  <c r="R74" i="8"/>
  <c r="Q74" i="8"/>
  <c r="O74" i="8"/>
  <c r="N74" i="8"/>
  <c r="M74" i="8"/>
  <c r="L74" i="8"/>
  <c r="K74" i="8"/>
  <c r="AD36" i="8" s="1"/>
  <c r="AF36" i="8" s="1"/>
  <c r="J74" i="8"/>
  <c r="I74" i="8"/>
  <c r="G74" i="8"/>
  <c r="F74" i="8"/>
  <c r="E74" i="8"/>
  <c r="D74" i="8"/>
  <c r="C74" i="8"/>
  <c r="B74" i="8"/>
  <c r="A74" i="8"/>
  <c r="W67" i="8"/>
  <c r="V67" i="8"/>
  <c r="U67" i="8"/>
  <c r="T67" i="8"/>
  <c r="S67" i="8"/>
  <c r="R67" i="8"/>
  <c r="Q67" i="8"/>
  <c r="O67" i="8"/>
  <c r="N67" i="8"/>
  <c r="M67" i="8"/>
  <c r="L67" i="8"/>
  <c r="K67" i="8"/>
  <c r="J67" i="8"/>
  <c r="I67" i="8"/>
  <c r="G67" i="8"/>
  <c r="F67" i="8"/>
  <c r="E67" i="8"/>
  <c r="D67" i="8"/>
  <c r="C67" i="8"/>
  <c r="B67" i="8"/>
  <c r="A67" i="8"/>
  <c r="H65" i="8" s="1"/>
  <c r="W64" i="8"/>
  <c r="V64" i="8"/>
  <c r="U64" i="8"/>
  <c r="T64" i="8"/>
  <c r="S64" i="8"/>
  <c r="R64" i="8"/>
  <c r="Q64" i="8"/>
  <c r="O64" i="8"/>
  <c r="N64" i="8"/>
  <c r="M64" i="8"/>
  <c r="L64" i="8"/>
  <c r="K64" i="8"/>
  <c r="J64" i="8"/>
  <c r="I64" i="8"/>
  <c r="G64" i="8"/>
  <c r="F64" i="8"/>
  <c r="E64" i="8"/>
  <c r="D64" i="8"/>
  <c r="C64" i="8"/>
  <c r="B64" i="8"/>
  <c r="A64" i="8"/>
  <c r="W61" i="8"/>
  <c r="V61" i="8"/>
  <c r="U61" i="8"/>
  <c r="T61" i="8"/>
  <c r="S61" i="8"/>
  <c r="R61" i="8"/>
  <c r="Q61" i="8"/>
  <c r="X59" i="8" s="1"/>
  <c r="O61" i="8"/>
  <c r="N61" i="8"/>
  <c r="M61" i="8"/>
  <c r="L61" i="8"/>
  <c r="K61" i="8"/>
  <c r="J61" i="8"/>
  <c r="I61" i="8"/>
  <c r="G61" i="8"/>
  <c r="F61" i="8"/>
  <c r="E61" i="8"/>
  <c r="D61" i="8"/>
  <c r="C61" i="8"/>
  <c r="B61" i="8"/>
  <c r="A61" i="8"/>
  <c r="W58" i="8"/>
  <c r="V58" i="8"/>
  <c r="U58" i="8"/>
  <c r="T58" i="8"/>
  <c r="S58" i="8"/>
  <c r="R58" i="8"/>
  <c r="Q58" i="8"/>
  <c r="X56" i="8" s="1"/>
  <c r="O58" i="8"/>
  <c r="N58" i="8"/>
  <c r="M58" i="8"/>
  <c r="L58" i="8"/>
  <c r="K58" i="8"/>
  <c r="J58" i="8"/>
  <c r="I58" i="8"/>
  <c r="G58" i="8"/>
  <c r="F58" i="8"/>
  <c r="E58" i="8"/>
  <c r="D58" i="8"/>
  <c r="C58" i="8"/>
  <c r="B58" i="8"/>
  <c r="A58" i="8"/>
  <c r="W55" i="8"/>
  <c r="V55" i="8"/>
  <c r="U55" i="8"/>
  <c r="T55" i="8"/>
  <c r="S55" i="8"/>
  <c r="R55" i="8"/>
  <c r="Q55" i="8"/>
  <c r="X53" i="8" s="1"/>
  <c r="O55" i="8"/>
  <c r="N55" i="8"/>
  <c r="M55" i="8"/>
  <c r="L55" i="8"/>
  <c r="K55" i="8"/>
  <c r="J55" i="8"/>
  <c r="I55" i="8"/>
  <c r="G55" i="8"/>
  <c r="F55" i="8"/>
  <c r="E55" i="8"/>
  <c r="D55" i="8"/>
  <c r="C55" i="8"/>
  <c r="B55" i="8"/>
  <c r="A55" i="8"/>
  <c r="W52" i="8"/>
  <c r="V52" i="8"/>
  <c r="U52" i="8"/>
  <c r="T52" i="8"/>
  <c r="S52" i="8"/>
  <c r="R52" i="8"/>
  <c r="Q52" i="8"/>
  <c r="O52" i="8"/>
  <c r="N52" i="8"/>
  <c r="M52" i="8"/>
  <c r="L52" i="8"/>
  <c r="K52" i="8"/>
  <c r="J52" i="8"/>
  <c r="I52" i="8"/>
  <c r="G52" i="8"/>
  <c r="F52" i="8"/>
  <c r="E52" i="8"/>
  <c r="D52" i="8"/>
  <c r="C52" i="8"/>
  <c r="B52" i="8"/>
  <c r="A52" i="8"/>
  <c r="W45" i="8"/>
  <c r="V45" i="8"/>
  <c r="U45" i="8"/>
  <c r="T45" i="8"/>
  <c r="S45" i="8"/>
  <c r="R45" i="8"/>
  <c r="Q45" i="8"/>
  <c r="O45" i="8"/>
  <c r="N45" i="8"/>
  <c r="M45" i="8"/>
  <c r="L45" i="8"/>
  <c r="K45" i="8"/>
  <c r="J45" i="8"/>
  <c r="I45" i="8"/>
  <c r="P43" i="8" s="1"/>
  <c r="G45" i="8"/>
  <c r="F45" i="8"/>
  <c r="E45" i="8"/>
  <c r="D45" i="8"/>
  <c r="C45" i="8"/>
  <c r="B45" i="8"/>
  <c r="A45" i="8"/>
  <c r="W42" i="8"/>
  <c r="V42" i="8"/>
  <c r="U42" i="8"/>
  <c r="T42" i="8"/>
  <c r="S42" i="8"/>
  <c r="R42" i="8"/>
  <c r="Q42" i="8"/>
  <c r="O42" i="8"/>
  <c r="N42" i="8"/>
  <c r="M42" i="8"/>
  <c r="L42" i="8"/>
  <c r="K42" i="8"/>
  <c r="J42" i="8"/>
  <c r="I42" i="8"/>
  <c r="P40" i="8" s="1"/>
  <c r="G42" i="8"/>
  <c r="F42" i="8"/>
  <c r="E42" i="8"/>
  <c r="D42" i="8"/>
  <c r="C42" i="8"/>
  <c r="B42" i="8"/>
  <c r="A42" i="8"/>
  <c r="AB39" i="8"/>
  <c r="Z39" i="8"/>
  <c r="W39" i="8"/>
  <c r="V39" i="8"/>
  <c r="U39" i="8"/>
  <c r="T39" i="8"/>
  <c r="S39" i="8"/>
  <c r="R39" i="8"/>
  <c r="Q39" i="8"/>
  <c r="O39" i="8"/>
  <c r="N39" i="8"/>
  <c r="M39" i="8"/>
  <c r="L39" i="8"/>
  <c r="K39" i="8"/>
  <c r="J39" i="8"/>
  <c r="I39" i="8"/>
  <c r="G39" i="8"/>
  <c r="F39" i="8"/>
  <c r="E39" i="8"/>
  <c r="D39" i="8"/>
  <c r="C39" i="8"/>
  <c r="B39" i="8"/>
  <c r="A39" i="8"/>
  <c r="AB36" i="8"/>
  <c r="Z36" i="8"/>
  <c r="W36" i="8"/>
  <c r="V36" i="8"/>
  <c r="U36" i="8"/>
  <c r="T36" i="8"/>
  <c r="S36" i="8"/>
  <c r="R36" i="8"/>
  <c r="Q36" i="8"/>
  <c r="O36" i="8"/>
  <c r="N36" i="8"/>
  <c r="M36" i="8"/>
  <c r="L36" i="8"/>
  <c r="K36" i="8"/>
  <c r="J36" i="8"/>
  <c r="I36" i="8"/>
  <c r="G36" i="8"/>
  <c r="F36" i="8"/>
  <c r="E36" i="8"/>
  <c r="D36" i="8"/>
  <c r="C36" i="8"/>
  <c r="B36" i="8"/>
  <c r="A36" i="8"/>
  <c r="AB33" i="8"/>
  <c r="Z33" i="8"/>
  <c r="W33" i="8"/>
  <c r="V33" i="8"/>
  <c r="U33" i="8"/>
  <c r="T33" i="8"/>
  <c r="S33" i="8"/>
  <c r="R33" i="8"/>
  <c r="Q33" i="8"/>
  <c r="O33" i="8"/>
  <c r="N33" i="8"/>
  <c r="M33" i="8"/>
  <c r="L33" i="8"/>
  <c r="K33" i="8"/>
  <c r="J33" i="8"/>
  <c r="I33" i="8"/>
  <c r="G33" i="8"/>
  <c r="F33" i="8"/>
  <c r="E33" i="8"/>
  <c r="D33" i="8"/>
  <c r="C33" i="8"/>
  <c r="B33" i="8"/>
  <c r="A33" i="8"/>
  <c r="AB30" i="8"/>
  <c r="Z30" i="8"/>
  <c r="W30" i="8"/>
  <c r="V30" i="8"/>
  <c r="U30" i="8"/>
  <c r="T30" i="8"/>
  <c r="S30" i="8"/>
  <c r="R30" i="8"/>
  <c r="Q30" i="8"/>
  <c r="O30" i="8"/>
  <c r="N30" i="8"/>
  <c r="M30" i="8"/>
  <c r="L30" i="8"/>
  <c r="K30" i="8"/>
  <c r="J30" i="8"/>
  <c r="I30" i="8"/>
  <c r="G30" i="8"/>
  <c r="F30" i="8"/>
  <c r="E30" i="8"/>
  <c r="D30" i="8"/>
  <c r="C30" i="8"/>
  <c r="B30" i="8"/>
  <c r="A30" i="8"/>
  <c r="AB27" i="8"/>
  <c r="Z27" i="8"/>
  <c r="AB24" i="8"/>
  <c r="Z24" i="8"/>
  <c r="W23" i="8"/>
  <c r="V23" i="8"/>
  <c r="U23" i="8"/>
  <c r="T23" i="8"/>
  <c r="S23" i="8"/>
  <c r="R23" i="8"/>
  <c r="Q23" i="8"/>
  <c r="O23" i="8"/>
  <c r="N23" i="8"/>
  <c r="M23" i="8"/>
  <c r="L23" i="8"/>
  <c r="K23" i="8"/>
  <c r="J23" i="8"/>
  <c r="I23" i="8"/>
  <c r="P21" i="8" s="1"/>
  <c r="G23" i="8"/>
  <c r="F23" i="8"/>
  <c r="E23" i="8"/>
  <c r="D23" i="8"/>
  <c r="C23" i="8"/>
  <c r="B23" i="8"/>
  <c r="A23" i="8"/>
  <c r="AB21" i="8"/>
  <c r="Z21" i="8"/>
  <c r="W20" i="8"/>
  <c r="V20" i="8"/>
  <c r="U20" i="8"/>
  <c r="T20" i="8"/>
  <c r="S20" i="8"/>
  <c r="R20" i="8"/>
  <c r="Q20" i="8"/>
  <c r="O20" i="8"/>
  <c r="N20" i="8"/>
  <c r="M20" i="8"/>
  <c r="L20" i="8"/>
  <c r="K20" i="8"/>
  <c r="J20" i="8"/>
  <c r="I20" i="8"/>
  <c r="G20" i="8"/>
  <c r="F20" i="8"/>
  <c r="E20" i="8"/>
  <c r="D20" i="8"/>
  <c r="C20" i="8"/>
  <c r="B20" i="8"/>
  <c r="A20" i="8"/>
  <c r="H18" i="8" s="1"/>
  <c r="AB18" i="8"/>
  <c r="Z18" i="8"/>
  <c r="W17" i="8"/>
  <c r="V17" i="8"/>
  <c r="U17" i="8"/>
  <c r="T17" i="8"/>
  <c r="S17" i="8"/>
  <c r="R17" i="8"/>
  <c r="Q17" i="8"/>
  <c r="O17" i="8"/>
  <c r="N17" i="8"/>
  <c r="M17" i="8"/>
  <c r="L17" i="8"/>
  <c r="K17" i="8"/>
  <c r="J17" i="8"/>
  <c r="I17" i="8"/>
  <c r="G17" i="8"/>
  <c r="F17" i="8"/>
  <c r="E17" i="8"/>
  <c r="D17" i="8"/>
  <c r="C17" i="8"/>
  <c r="B17" i="8"/>
  <c r="A17" i="8"/>
  <c r="AB15" i="8"/>
  <c r="Z15" i="8"/>
  <c r="W14" i="8"/>
  <c r="V14" i="8"/>
  <c r="U14" i="8"/>
  <c r="T14" i="8"/>
  <c r="S14" i="8"/>
  <c r="R14" i="8"/>
  <c r="Q14" i="8"/>
  <c r="O14" i="8"/>
  <c r="N14" i="8"/>
  <c r="M14" i="8"/>
  <c r="L14" i="8"/>
  <c r="K14" i="8"/>
  <c r="J14" i="8"/>
  <c r="I14" i="8"/>
  <c r="G14" i="8"/>
  <c r="F14" i="8"/>
  <c r="E14" i="8"/>
  <c r="D14" i="8"/>
  <c r="C14" i="8"/>
  <c r="B14" i="8"/>
  <c r="A14" i="8"/>
  <c r="AB12" i="8"/>
  <c r="Z12" i="8"/>
  <c r="W11" i="8"/>
  <c r="V11" i="8"/>
  <c r="U11" i="8"/>
  <c r="AD12" i="8" s="1"/>
  <c r="T11" i="8"/>
  <c r="S11" i="8"/>
  <c r="R11" i="8"/>
  <c r="Q11" i="8"/>
  <c r="O11" i="8"/>
  <c r="N11" i="8"/>
  <c r="M11" i="8"/>
  <c r="L11" i="8"/>
  <c r="K11" i="8"/>
  <c r="J11" i="8"/>
  <c r="I11" i="8"/>
  <c r="G11" i="8"/>
  <c r="F11" i="8"/>
  <c r="E11" i="8"/>
  <c r="D11" i="8"/>
  <c r="C11" i="8"/>
  <c r="B11" i="8"/>
  <c r="A11" i="8"/>
  <c r="AB9" i="8"/>
  <c r="Z9" i="8"/>
  <c r="W8" i="8"/>
  <c r="V8" i="8"/>
  <c r="U8" i="8"/>
  <c r="T8" i="8"/>
  <c r="S8" i="8"/>
  <c r="R8" i="8"/>
  <c r="Q8" i="8"/>
  <c r="O8" i="8"/>
  <c r="N8" i="8"/>
  <c r="M8" i="8"/>
  <c r="L8" i="8"/>
  <c r="K8" i="8"/>
  <c r="J8" i="8"/>
  <c r="I8" i="8"/>
  <c r="G8" i="8"/>
  <c r="F8" i="8"/>
  <c r="E8" i="8"/>
  <c r="D8" i="8"/>
  <c r="C8" i="8"/>
  <c r="B8" i="8"/>
  <c r="A8" i="8"/>
  <c r="AB6" i="8"/>
  <c r="Z6" i="8"/>
  <c r="O21" i="10" l="1"/>
  <c r="O18" i="10"/>
  <c r="AD12" i="10"/>
  <c r="AB12" i="10"/>
  <c r="AB9" i="10"/>
  <c r="AD9" i="10"/>
  <c r="H15" i="8"/>
  <c r="P18" i="8"/>
  <c r="X21" i="8"/>
  <c r="AD18" i="8"/>
  <c r="AF18" i="8" s="1"/>
  <c r="X43" i="8"/>
  <c r="H59" i="8"/>
  <c r="P72" i="8"/>
  <c r="P90" i="8" s="1"/>
  <c r="AH36" i="8" s="1"/>
  <c r="X81" i="8"/>
  <c r="AD6" i="8"/>
  <c r="AF6" i="8" s="1"/>
  <c r="H6" i="8"/>
  <c r="P9" i="8"/>
  <c r="X12" i="8"/>
  <c r="H28" i="8"/>
  <c r="P31" i="8"/>
  <c r="X34" i="8"/>
  <c r="H37" i="8"/>
  <c r="AD30" i="8"/>
  <c r="AF30" i="8" s="1"/>
  <c r="X50" i="8"/>
  <c r="H62" i="8"/>
  <c r="P75" i="8"/>
  <c r="X84" i="8"/>
  <c r="H9" i="8"/>
  <c r="P12" i="8"/>
  <c r="X15" i="8"/>
  <c r="P34" i="8"/>
  <c r="X6" i="8"/>
  <c r="X24" i="8" s="1"/>
  <c r="AH12" i="8" s="1"/>
  <c r="AD21" i="8"/>
  <c r="AF21" i="8" s="1"/>
  <c r="X28" i="8"/>
  <c r="X46" i="8" s="1"/>
  <c r="AH21" i="8" s="1"/>
  <c r="H78" i="8"/>
  <c r="AD27" i="8"/>
  <c r="AF27" i="8" s="1"/>
  <c r="P50" i="8"/>
  <c r="X37" i="8"/>
  <c r="H21" i="8"/>
  <c r="H43" i="8"/>
  <c r="P56" i="8"/>
  <c r="P68" i="8" s="1"/>
  <c r="AH27" i="8" s="1"/>
  <c r="X65" i="8"/>
  <c r="X68" i="8" s="1"/>
  <c r="AH30" i="8" s="1"/>
  <c r="H81" i="8"/>
  <c r="H12" i="8"/>
  <c r="P15" i="8"/>
  <c r="X18" i="8"/>
  <c r="H34" i="8"/>
  <c r="H50" i="8"/>
  <c r="P59" i="8"/>
  <c r="X72" i="8"/>
  <c r="H84" i="8"/>
  <c r="AB42" i="8"/>
  <c r="AI66" i="8" s="1"/>
  <c r="AN67" i="8" s="1"/>
  <c r="AF39" i="8"/>
  <c r="AD33" i="8"/>
  <c r="AF33" i="8" s="1"/>
  <c r="H72" i="8"/>
  <c r="H90" i="8" s="1"/>
  <c r="AH33" i="8" s="1"/>
  <c r="H31" i="8"/>
  <c r="H40" i="8"/>
  <c r="P53" i="8"/>
  <c r="X62" i="8"/>
  <c r="P87" i="8"/>
  <c r="P6" i="8"/>
  <c r="P24" i="8" s="1"/>
  <c r="AH9" i="8" s="1"/>
  <c r="X9" i="8"/>
  <c r="P28" i="8"/>
  <c r="AD15" i="8"/>
  <c r="X31" i="8"/>
  <c r="P37" i="8"/>
  <c r="H53" i="8"/>
  <c r="P62" i="8"/>
  <c r="X75" i="8"/>
  <c r="H87" i="8"/>
  <c r="X40" i="8"/>
  <c r="H56" i="8"/>
  <c r="P65" i="8"/>
  <c r="X78" i="8"/>
  <c r="X90" i="8" s="1"/>
  <c r="AH39" i="8" s="1"/>
  <c r="AD42" i="11"/>
  <c r="AF24" i="11"/>
  <c r="AF42" i="11" s="1"/>
  <c r="AH42" i="11"/>
  <c r="AH45" i="11" s="1"/>
  <c r="AH42" i="10"/>
  <c r="X68" i="9"/>
  <c r="AH30" i="9" s="1"/>
  <c r="X24" i="9"/>
  <c r="AH12" i="9" s="1"/>
  <c r="AH42" i="9" s="1"/>
  <c r="AH45" i="9" s="1"/>
  <c r="P90" i="9"/>
  <c r="AH36" i="9" s="1"/>
  <c r="AD42" i="9"/>
  <c r="H90" i="9"/>
  <c r="AH33" i="9" s="1"/>
  <c r="AF33" i="9"/>
  <c r="AF42" i="9" s="1"/>
  <c r="H24" i="8"/>
  <c r="AH6" i="8" s="1"/>
  <c r="H68" i="8"/>
  <c r="AH24" i="8" s="1"/>
  <c r="AF15" i="8"/>
  <c r="AF12" i="8"/>
  <c r="AD24" i="8"/>
  <c r="AF24" i="8" s="1"/>
  <c r="H46" i="8"/>
  <c r="AH15" i="8" s="1"/>
  <c r="AD9" i="8"/>
  <c r="AD42" i="8" s="1"/>
  <c r="P46" i="8"/>
  <c r="AH18" i="8" s="1"/>
  <c r="AF12" i="10" l="1"/>
  <c r="AD42" i="10"/>
  <c r="AB42" i="10"/>
  <c r="AI66" i="10" s="1"/>
  <c r="AN67" i="10" s="1"/>
  <c r="AH45" i="10" s="1"/>
  <c r="AF9" i="10"/>
  <c r="AF42" i="10" s="1"/>
  <c r="AF9" i="8"/>
  <c r="AF42" i="8" s="1"/>
  <c r="AH42" i="8"/>
  <c r="AH45" i="8" s="1"/>
  <c r="W89" i="3"/>
  <c r="V89" i="3"/>
  <c r="U89" i="3"/>
  <c r="T89" i="3"/>
  <c r="S89" i="3"/>
  <c r="R89" i="3"/>
  <c r="Q89" i="3"/>
  <c r="O89" i="3"/>
  <c r="N89" i="3"/>
  <c r="M89" i="3"/>
  <c r="L89" i="3"/>
  <c r="K89" i="3"/>
  <c r="J89" i="3"/>
  <c r="I89" i="3"/>
  <c r="G89" i="3"/>
  <c r="F89" i="3"/>
  <c r="E89" i="3"/>
  <c r="D89" i="3"/>
  <c r="C89" i="3"/>
  <c r="B89" i="3"/>
  <c r="H87" i="3" s="1"/>
  <c r="A89" i="3"/>
  <c r="W86" i="3"/>
  <c r="V86" i="3"/>
  <c r="U86" i="3"/>
  <c r="T86" i="3"/>
  <c r="S86" i="3"/>
  <c r="R86" i="3"/>
  <c r="Q86" i="3"/>
  <c r="O86" i="3"/>
  <c r="N86" i="3"/>
  <c r="M86" i="3"/>
  <c r="L86" i="3"/>
  <c r="K86" i="3"/>
  <c r="J86" i="3"/>
  <c r="P84" i="3" s="1"/>
  <c r="I86" i="3"/>
  <c r="G86" i="3"/>
  <c r="F86" i="3"/>
  <c r="E86" i="3"/>
  <c r="D86" i="3"/>
  <c r="C86" i="3"/>
  <c r="B86" i="3"/>
  <c r="A86" i="3"/>
  <c r="W83" i="3"/>
  <c r="V83" i="3"/>
  <c r="U83" i="3"/>
  <c r="T83" i="3"/>
  <c r="S83" i="3"/>
  <c r="R83" i="3"/>
  <c r="Q83" i="3"/>
  <c r="O83" i="3"/>
  <c r="N83" i="3"/>
  <c r="M83" i="3"/>
  <c r="L83" i="3"/>
  <c r="K83" i="3"/>
  <c r="J83" i="3"/>
  <c r="I83" i="3"/>
  <c r="G83" i="3"/>
  <c r="F83" i="3"/>
  <c r="E83" i="3"/>
  <c r="D83" i="3"/>
  <c r="C83" i="3"/>
  <c r="B83" i="3"/>
  <c r="A83" i="3"/>
  <c r="W80" i="3"/>
  <c r="V80" i="3"/>
  <c r="U80" i="3"/>
  <c r="T80" i="3"/>
  <c r="S80" i="3"/>
  <c r="R80" i="3"/>
  <c r="Q80" i="3"/>
  <c r="O80" i="3"/>
  <c r="N80" i="3"/>
  <c r="M80" i="3"/>
  <c r="L80" i="3"/>
  <c r="K80" i="3"/>
  <c r="J80" i="3"/>
  <c r="I80" i="3"/>
  <c r="G80" i="3"/>
  <c r="F80" i="3"/>
  <c r="E80" i="3"/>
  <c r="D80" i="3"/>
  <c r="C80" i="3"/>
  <c r="B80" i="3"/>
  <c r="A80" i="3"/>
  <c r="W77" i="3"/>
  <c r="V77" i="3"/>
  <c r="U77" i="3"/>
  <c r="T77" i="3"/>
  <c r="S77" i="3"/>
  <c r="R77" i="3"/>
  <c r="X75" i="3" s="1"/>
  <c r="Q77" i="3"/>
  <c r="O77" i="3"/>
  <c r="N77" i="3"/>
  <c r="M77" i="3"/>
  <c r="L77" i="3"/>
  <c r="K77" i="3"/>
  <c r="J77" i="3"/>
  <c r="I77" i="3"/>
  <c r="G77" i="3"/>
  <c r="F77" i="3"/>
  <c r="E77" i="3"/>
  <c r="D77" i="3"/>
  <c r="C77" i="3"/>
  <c r="B77" i="3"/>
  <c r="H75" i="3" s="1"/>
  <c r="A77" i="3"/>
  <c r="W74" i="3"/>
  <c r="V74" i="3"/>
  <c r="U74" i="3"/>
  <c r="T74" i="3"/>
  <c r="S74" i="3"/>
  <c r="AD39" i="3" s="1"/>
  <c r="AF39" i="3" s="1"/>
  <c r="R74" i="3"/>
  <c r="Q74" i="3"/>
  <c r="O74" i="3"/>
  <c r="N74" i="3"/>
  <c r="M74" i="3"/>
  <c r="L74" i="3"/>
  <c r="K74" i="3"/>
  <c r="J74" i="3"/>
  <c r="I74" i="3"/>
  <c r="G74" i="3"/>
  <c r="F74" i="3"/>
  <c r="E74" i="3"/>
  <c r="D74" i="3"/>
  <c r="C74" i="3"/>
  <c r="B74" i="3"/>
  <c r="A74" i="3"/>
  <c r="W67" i="3"/>
  <c r="V67" i="3"/>
  <c r="U67" i="3"/>
  <c r="T67" i="3"/>
  <c r="S67" i="3"/>
  <c r="R67" i="3"/>
  <c r="Q67" i="3"/>
  <c r="O67" i="3"/>
  <c r="N67" i="3"/>
  <c r="M67" i="3"/>
  <c r="L67" i="3"/>
  <c r="K67" i="3"/>
  <c r="J67" i="3"/>
  <c r="I67" i="3"/>
  <c r="G67" i="3"/>
  <c r="F67" i="3"/>
  <c r="E67" i="3"/>
  <c r="D67" i="3"/>
  <c r="C67" i="3"/>
  <c r="B67" i="3"/>
  <c r="A67" i="3"/>
  <c r="W64" i="3"/>
  <c r="V64" i="3"/>
  <c r="U64" i="3"/>
  <c r="T64" i="3"/>
  <c r="S64" i="3"/>
  <c r="R64" i="3"/>
  <c r="Q64" i="3"/>
  <c r="O64" i="3"/>
  <c r="N64" i="3"/>
  <c r="M64" i="3"/>
  <c r="L64" i="3"/>
  <c r="K64" i="3"/>
  <c r="J64" i="3"/>
  <c r="P62" i="3" s="1"/>
  <c r="I64" i="3"/>
  <c r="G64" i="3"/>
  <c r="F64" i="3"/>
  <c r="E64" i="3"/>
  <c r="H62" i="3" s="1"/>
  <c r="D64" i="3"/>
  <c r="C64" i="3"/>
  <c r="B64" i="3"/>
  <c r="A64" i="3"/>
  <c r="W61" i="3"/>
  <c r="V61" i="3"/>
  <c r="U61" i="3"/>
  <c r="T61" i="3"/>
  <c r="S61" i="3"/>
  <c r="R61" i="3"/>
  <c r="X59" i="3" s="1"/>
  <c r="Q61" i="3"/>
  <c r="O61" i="3"/>
  <c r="N61" i="3"/>
  <c r="M61" i="3"/>
  <c r="L61" i="3"/>
  <c r="K61" i="3"/>
  <c r="J61" i="3"/>
  <c r="I61" i="3"/>
  <c r="G61" i="3"/>
  <c r="F61" i="3"/>
  <c r="E61" i="3"/>
  <c r="D61" i="3"/>
  <c r="C61" i="3"/>
  <c r="B61" i="3"/>
  <c r="A61" i="3"/>
  <c r="W58" i="3"/>
  <c r="V58" i="3"/>
  <c r="U58" i="3"/>
  <c r="T58" i="3"/>
  <c r="S58" i="3"/>
  <c r="R58" i="3"/>
  <c r="Q58" i="3"/>
  <c r="O58" i="3"/>
  <c r="N58" i="3"/>
  <c r="M58" i="3"/>
  <c r="L58" i="3"/>
  <c r="K58" i="3"/>
  <c r="J58" i="3"/>
  <c r="I58" i="3"/>
  <c r="G58" i="3"/>
  <c r="F58" i="3"/>
  <c r="E58" i="3"/>
  <c r="D58" i="3"/>
  <c r="C58" i="3"/>
  <c r="B58" i="3"/>
  <c r="A58" i="3"/>
  <c r="W55" i="3"/>
  <c r="V55" i="3"/>
  <c r="U55" i="3"/>
  <c r="T55" i="3"/>
  <c r="S55" i="3"/>
  <c r="R55" i="3"/>
  <c r="Q55" i="3"/>
  <c r="O55" i="3"/>
  <c r="N55" i="3"/>
  <c r="M55" i="3"/>
  <c r="L55" i="3"/>
  <c r="K55" i="3"/>
  <c r="J55" i="3"/>
  <c r="I55" i="3"/>
  <c r="G55" i="3"/>
  <c r="F55" i="3"/>
  <c r="E55" i="3"/>
  <c r="D55" i="3"/>
  <c r="C55" i="3"/>
  <c r="B55" i="3"/>
  <c r="A55" i="3"/>
  <c r="W52" i="3"/>
  <c r="V52" i="3"/>
  <c r="U52" i="3"/>
  <c r="T52" i="3"/>
  <c r="S52" i="3"/>
  <c r="R52" i="3"/>
  <c r="Q52" i="3"/>
  <c r="O52" i="3"/>
  <c r="N52" i="3"/>
  <c r="M52" i="3"/>
  <c r="L52" i="3"/>
  <c r="K52" i="3"/>
  <c r="J52" i="3"/>
  <c r="P50" i="3" s="1"/>
  <c r="I52" i="3"/>
  <c r="G52" i="3"/>
  <c r="F52" i="3"/>
  <c r="E52" i="3"/>
  <c r="D52" i="3"/>
  <c r="C52" i="3"/>
  <c r="B52" i="3"/>
  <c r="A52" i="3"/>
  <c r="W45" i="3"/>
  <c r="V45" i="3"/>
  <c r="U45" i="3"/>
  <c r="T45" i="3"/>
  <c r="S45" i="3"/>
  <c r="R45" i="3"/>
  <c r="Q45" i="3"/>
  <c r="O45" i="3"/>
  <c r="N45" i="3"/>
  <c r="M45" i="3"/>
  <c r="L45" i="3"/>
  <c r="K45" i="3"/>
  <c r="J45" i="3"/>
  <c r="I45" i="3"/>
  <c r="G45" i="3"/>
  <c r="F45" i="3"/>
  <c r="E45" i="3"/>
  <c r="D45" i="3"/>
  <c r="C45" i="3"/>
  <c r="B45" i="3"/>
  <c r="A45" i="3"/>
  <c r="H43" i="3"/>
  <c r="W42" i="3"/>
  <c r="V42" i="3"/>
  <c r="U42" i="3"/>
  <c r="T42" i="3"/>
  <c r="S42" i="3"/>
  <c r="R42" i="3"/>
  <c r="X40" i="3" s="1"/>
  <c r="Q42" i="3"/>
  <c r="O42" i="3"/>
  <c r="N42" i="3"/>
  <c r="M42" i="3"/>
  <c r="L42" i="3"/>
  <c r="K42" i="3"/>
  <c r="J42" i="3"/>
  <c r="I42" i="3"/>
  <c r="G42" i="3"/>
  <c r="F42" i="3"/>
  <c r="E42" i="3"/>
  <c r="D42" i="3"/>
  <c r="C42" i="3"/>
  <c r="B42" i="3"/>
  <c r="H40" i="3" s="1"/>
  <c r="A42" i="3"/>
  <c r="AB39" i="3"/>
  <c r="Z39" i="3"/>
  <c r="W39" i="3"/>
  <c r="V39" i="3"/>
  <c r="U39" i="3"/>
  <c r="T39" i="3"/>
  <c r="S39" i="3"/>
  <c r="R39" i="3"/>
  <c r="Q39" i="3"/>
  <c r="O39" i="3"/>
  <c r="N39" i="3"/>
  <c r="M39" i="3"/>
  <c r="L39" i="3"/>
  <c r="P37" i="3" s="1"/>
  <c r="K39" i="3"/>
  <c r="J39" i="3"/>
  <c r="I39" i="3"/>
  <c r="G39" i="3"/>
  <c r="F39" i="3"/>
  <c r="E39" i="3"/>
  <c r="D39" i="3"/>
  <c r="C39" i="3"/>
  <c r="B39" i="3"/>
  <c r="H37" i="3" s="1"/>
  <c r="A39" i="3"/>
  <c r="AD36" i="3"/>
  <c r="AB36" i="3"/>
  <c r="AF36" i="3" s="1"/>
  <c r="Z36" i="3"/>
  <c r="W36" i="3"/>
  <c r="V36" i="3"/>
  <c r="U36" i="3"/>
  <c r="T36" i="3"/>
  <c r="S36" i="3"/>
  <c r="X34" i="3" s="1"/>
  <c r="R36" i="3"/>
  <c r="Q36" i="3"/>
  <c r="O36" i="3"/>
  <c r="N36" i="3"/>
  <c r="M36" i="3"/>
  <c r="L36" i="3"/>
  <c r="P34" i="3" s="1"/>
  <c r="K36" i="3"/>
  <c r="J36" i="3"/>
  <c r="I36" i="3"/>
  <c r="G36" i="3"/>
  <c r="F36" i="3"/>
  <c r="E36" i="3"/>
  <c r="D36" i="3"/>
  <c r="C36" i="3"/>
  <c r="B36" i="3"/>
  <c r="A36" i="3"/>
  <c r="AB33" i="3"/>
  <c r="Z33" i="3"/>
  <c r="W33" i="3"/>
  <c r="V33" i="3"/>
  <c r="U33" i="3"/>
  <c r="T33" i="3"/>
  <c r="S33" i="3"/>
  <c r="R33" i="3"/>
  <c r="Q33" i="3"/>
  <c r="O33" i="3"/>
  <c r="N33" i="3"/>
  <c r="M33" i="3"/>
  <c r="L33" i="3"/>
  <c r="K33" i="3"/>
  <c r="J33" i="3"/>
  <c r="I33" i="3"/>
  <c r="G33" i="3"/>
  <c r="F33" i="3"/>
  <c r="E33" i="3"/>
  <c r="D33" i="3"/>
  <c r="C33" i="3"/>
  <c r="B33" i="3"/>
  <c r="H31" i="3" s="1"/>
  <c r="A33" i="3"/>
  <c r="AB30" i="3"/>
  <c r="Z30" i="3"/>
  <c r="W30" i="3"/>
  <c r="V30" i="3"/>
  <c r="U30" i="3"/>
  <c r="T30" i="3"/>
  <c r="S30" i="3"/>
  <c r="R30" i="3"/>
  <c r="Q30" i="3"/>
  <c r="AD21" i="3" s="1"/>
  <c r="AF21" i="3" s="1"/>
  <c r="O30" i="3"/>
  <c r="N30" i="3"/>
  <c r="M30" i="3"/>
  <c r="L30" i="3"/>
  <c r="K30" i="3"/>
  <c r="J30" i="3"/>
  <c r="I30" i="3"/>
  <c r="G30" i="3"/>
  <c r="F30" i="3"/>
  <c r="E30" i="3"/>
  <c r="D30" i="3"/>
  <c r="C30" i="3"/>
  <c r="B30" i="3"/>
  <c r="H28" i="3" s="1"/>
  <c r="A30" i="3"/>
  <c r="AB27" i="3"/>
  <c r="Z27" i="3"/>
  <c r="AB24" i="3"/>
  <c r="Z24" i="3"/>
  <c r="W23" i="3"/>
  <c r="V23" i="3"/>
  <c r="U23" i="3"/>
  <c r="T23" i="3"/>
  <c r="S23" i="3"/>
  <c r="R23" i="3"/>
  <c r="Q23" i="3"/>
  <c r="O23" i="3"/>
  <c r="N23" i="3"/>
  <c r="M23" i="3"/>
  <c r="L23" i="3"/>
  <c r="K23" i="3"/>
  <c r="J23" i="3"/>
  <c r="I23" i="3"/>
  <c r="G23" i="3"/>
  <c r="F23" i="3"/>
  <c r="E23" i="3"/>
  <c r="D23" i="3"/>
  <c r="C23" i="3"/>
  <c r="B23" i="3"/>
  <c r="A23" i="3"/>
  <c r="AB21" i="3"/>
  <c r="Z21" i="3"/>
  <c r="W20" i="3"/>
  <c r="V20" i="3"/>
  <c r="U20" i="3"/>
  <c r="T20" i="3"/>
  <c r="S20" i="3"/>
  <c r="R20" i="3"/>
  <c r="Q20" i="3"/>
  <c r="O20" i="3"/>
  <c r="N20" i="3"/>
  <c r="M20" i="3"/>
  <c r="L20" i="3"/>
  <c r="K20" i="3"/>
  <c r="J20" i="3"/>
  <c r="I20" i="3"/>
  <c r="G20" i="3"/>
  <c r="F20" i="3"/>
  <c r="E20" i="3"/>
  <c r="D20" i="3"/>
  <c r="C20" i="3"/>
  <c r="B20" i="3"/>
  <c r="A20" i="3"/>
  <c r="AB18" i="3"/>
  <c r="Z18" i="3"/>
  <c r="W17" i="3"/>
  <c r="V17" i="3"/>
  <c r="U17" i="3"/>
  <c r="T17" i="3"/>
  <c r="S17" i="3"/>
  <c r="R17" i="3"/>
  <c r="Q17" i="3"/>
  <c r="O17" i="3"/>
  <c r="N17" i="3"/>
  <c r="M17" i="3"/>
  <c r="L17" i="3"/>
  <c r="K17" i="3"/>
  <c r="J17" i="3"/>
  <c r="I17" i="3"/>
  <c r="G17" i="3"/>
  <c r="F17" i="3"/>
  <c r="E17" i="3"/>
  <c r="D17" i="3"/>
  <c r="H15" i="3" s="1"/>
  <c r="C17" i="3"/>
  <c r="B17" i="3"/>
  <c r="A17" i="3"/>
  <c r="AB15" i="3"/>
  <c r="Z15" i="3"/>
  <c r="W14" i="3"/>
  <c r="V14" i="3"/>
  <c r="U14" i="3"/>
  <c r="T14" i="3"/>
  <c r="S14" i="3"/>
  <c r="R14" i="3"/>
  <c r="Q14" i="3"/>
  <c r="O14" i="3"/>
  <c r="N14" i="3"/>
  <c r="M14" i="3"/>
  <c r="L14" i="3"/>
  <c r="K14" i="3"/>
  <c r="J14" i="3"/>
  <c r="I14" i="3"/>
  <c r="G14" i="3"/>
  <c r="F14" i="3"/>
  <c r="E14" i="3"/>
  <c r="D14" i="3"/>
  <c r="C14" i="3"/>
  <c r="B14" i="3"/>
  <c r="A14" i="3"/>
  <c r="AB12" i="3"/>
  <c r="Z12" i="3"/>
  <c r="H12" i="3"/>
  <c r="W11" i="3"/>
  <c r="V11" i="3"/>
  <c r="U11" i="3"/>
  <c r="T11" i="3"/>
  <c r="S11" i="3"/>
  <c r="R11" i="3"/>
  <c r="Q11" i="3"/>
  <c r="O11" i="3"/>
  <c r="N11" i="3"/>
  <c r="M11" i="3"/>
  <c r="L11" i="3"/>
  <c r="K11" i="3"/>
  <c r="P9" i="3" s="1"/>
  <c r="J11" i="3"/>
  <c r="I11" i="3"/>
  <c r="G11" i="3"/>
  <c r="F11" i="3"/>
  <c r="E11" i="3"/>
  <c r="D11" i="3"/>
  <c r="C11" i="3"/>
  <c r="B11" i="3"/>
  <c r="H9" i="3" s="1"/>
  <c r="A11" i="3"/>
  <c r="AB9" i="3"/>
  <c r="Z9" i="3"/>
  <c r="W8" i="3"/>
  <c r="V8" i="3"/>
  <c r="U8" i="3"/>
  <c r="T8" i="3"/>
  <c r="S8" i="3"/>
  <c r="R8" i="3"/>
  <c r="X6" i="3" s="1"/>
  <c r="Q8" i="3"/>
  <c r="O8" i="3"/>
  <c r="N8" i="3"/>
  <c r="M8" i="3"/>
  <c r="L8" i="3"/>
  <c r="K8" i="3"/>
  <c r="J8" i="3"/>
  <c r="I8" i="3"/>
  <c r="G8" i="3"/>
  <c r="F8" i="3"/>
  <c r="E8" i="3"/>
  <c r="D8" i="3"/>
  <c r="C8" i="3"/>
  <c r="B8" i="3"/>
  <c r="A8" i="3"/>
  <c r="AB6" i="3"/>
  <c r="Z6" i="3"/>
  <c r="X12" i="3" l="1"/>
  <c r="P18" i="3"/>
  <c r="P28" i="3"/>
  <c r="X31" i="3"/>
  <c r="X53" i="3"/>
  <c r="H56" i="3"/>
  <c r="AD33" i="3"/>
  <c r="AF33" i="3" s="1"/>
  <c r="P78" i="3"/>
  <c r="X87" i="3"/>
  <c r="H34" i="3"/>
  <c r="H46" i="3" s="1"/>
  <c r="AH15" i="3" s="1"/>
  <c r="P43" i="3"/>
  <c r="AD27" i="3"/>
  <c r="AF27" i="3" s="1"/>
  <c r="X56" i="3"/>
  <c r="H59" i="3"/>
  <c r="H65" i="3"/>
  <c r="H72" i="3"/>
  <c r="P81" i="3"/>
  <c r="X37" i="3"/>
  <c r="P40" i="3"/>
  <c r="P46" i="3" s="1"/>
  <c r="AH18" i="3" s="1"/>
  <c r="P53" i="3"/>
  <c r="X62" i="3"/>
  <c r="H78" i="3"/>
  <c r="P87" i="3"/>
  <c r="X15" i="3"/>
  <c r="X24" i="3" s="1"/>
  <c r="AH12" i="3" s="1"/>
  <c r="H18" i="3"/>
  <c r="H24" i="3" s="1"/>
  <c r="AH6" i="3" s="1"/>
  <c r="P21" i="3"/>
  <c r="P56" i="3"/>
  <c r="P68" i="3" s="1"/>
  <c r="AH27" i="3" s="1"/>
  <c r="X65" i="3"/>
  <c r="H81" i="3"/>
  <c r="H90" i="3" s="1"/>
  <c r="AH33" i="3" s="1"/>
  <c r="X21" i="3"/>
  <c r="P31" i="3"/>
  <c r="P6" i="3"/>
  <c r="P59" i="3"/>
  <c r="X72" i="3"/>
  <c r="H84" i="3"/>
  <c r="AD6" i="3"/>
  <c r="AF6" i="3" s="1"/>
  <c r="P12" i="3"/>
  <c r="P15" i="3"/>
  <c r="P24" i="3" s="1"/>
  <c r="AH9" i="3" s="1"/>
  <c r="X18" i="3"/>
  <c r="H21" i="3"/>
  <c r="X28" i="3"/>
  <c r="X46" i="3" s="1"/>
  <c r="AH21" i="3" s="1"/>
  <c r="P65" i="3"/>
  <c r="X78" i="3"/>
  <c r="AD15" i="3"/>
  <c r="AF15" i="3" s="1"/>
  <c r="X43" i="3"/>
  <c r="H50" i="3"/>
  <c r="H68" i="3" s="1"/>
  <c r="AH24" i="3" s="1"/>
  <c r="AD30" i="3"/>
  <c r="AF30" i="3" s="1"/>
  <c r="P72" i="3"/>
  <c r="P90" i="3" s="1"/>
  <c r="AH36" i="3" s="1"/>
  <c r="X81" i="3"/>
  <c r="X90" i="3" s="1"/>
  <c r="AH39" i="3" s="1"/>
  <c r="H6" i="3"/>
  <c r="X9" i="3"/>
  <c r="X50" i="3"/>
  <c r="H53" i="3"/>
  <c r="P75" i="3"/>
  <c r="X84" i="3"/>
  <c r="X68" i="3"/>
  <c r="AH30" i="3" s="1"/>
  <c r="AD9" i="3"/>
  <c r="AF9" i="3" s="1"/>
  <c r="AD24" i="3"/>
  <c r="AF24" i="3" s="1"/>
  <c r="AD12" i="3"/>
  <c r="AF12" i="3" s="1"/>
  <c r="AB42" i="3"/>
  <c r="AI66" i="3" s="1"/>
  <c r="AN67" i="3" s="1"/>
  <c r="AD18" i="3"/>
  <c r="AF18" i="3" s="1"/>
  <c r="AD42" i="3" l="1"/>
  <c r="AH42" i="3"/>
  <c r="AH45" i="3" s="1"/>
  <c r="AF42" i="3"/>
</calcChain>
</file>

<file path=xl/comments1.xml><?xml version="1.0" encoding="utf-8"?>
<comments xmlns="http://schemas.openxmlformats.org/spreadsheetml/2006/main">
  <authors>
    <author>松尾　直彦</author>
  </authors>
  <commentList>
    <comment ref="G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＜ポイント1＞原則の時間を入力する→カレンダー内の数値に自動反映される。※最長10時間</t>
        </r>
      </text>
    </commen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＜ポイント2＞要入力
→右表に反映される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＜ポイント3＞暦どおりに入力→右表③に反映される</t>
        </r>
      </text>
    </comment>
    <comment ref="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＜ポイント4＞出勤日or所定休日（○）を▼で選択入力（他の日のコピー入力も可能）。</t>
        </r>
      </text>
    </comment>
    <comment ref="G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＜ポイント5＞１日の所定労働時間。　原則として入力不要（自動）。
但し、日によって所定時間が異なる場合に手入力する。※最長10時間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＜ポイント6＞１週の所定労働時間。入力不要（自動）。
最長で52時間（回数制限あり）→右の④チェック表参照。</t>
        </r>
      </text>
    </comment>
    <comment ref="AF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＜チェック１＞上限280日であること。
※例外については詳細説明シート参照。</t>
        </r>
      </text>
    </comment>
    <comment ref="AH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＜チェック４＞下部に「OK」表示があること。</t>
        </r>
      </text>
    </comment>
    <comment ref="X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＜チェック２＞上限52時間であること。（回数制限あり）</t>
        </r>
      </text>
    </comment>
    <comment ref="AL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チェック結果を▼で選択入力。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＜チェック３＞連続労働日数は原則６日。
※例外については詳細説明シート参照</t>
        </r>
      </text>
    </comment>
  </commentList>
</comments>
</file>

<file path=xl/sharedStrings.xml><?xml version="1.0" encoding="utf-8"?>
<sst xmlns="http://schemas.openxmlformats.org/spreadsheetml/2006/main" count="1590" uniqueCount="461">
  <si>
    <t>②週時
間合計</t>
    <rPh sb="1" eb="2">
      <t>シュウ</t>
    </rPh>
    <rPh sb="2" eb="3">
      <t>ジ</t>
    </rPh>
    <rPh sb="4" eb="5">
      <t>カン</t>
    </rPh>
    <rPh sb="5" eb="7">
      <t>ゴウケイ</t>
    </rPh>
    <phoneticPr fontId="2"/>
  </si>
  <si>
    <t>③変形期間中の所定労働時間等</t>
    <rPh sb="1" eb="3">
      <t>ヘンケイ</t>
    </rPh>
    <rPh sb="3" eb="5">
      <t>キカン</t>
    </rPh>
    <rPh sb="5" eb="6">
      <t>チュウ</t>
    </rPh>
    <rPh sb="7" eb="9">
      <t>ショテイ</t>
    </rPh>
    <rPh sb="9" eb="11">
      <t>ロウドウ</t>
    </rPh>
    <rPh sb="11" eb="13">
      <t>ジカン</t>
    </rPh>
    <rPh sb="13" eb="14">
      <t>トウ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</si>
  <si>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</si>
  <si>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</si>
  <si>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</si>
  <si>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</si>
  <si>
    <t>木</t>
  </si>
  <si>
    <t>金</t>
  </si>
  <si>
    <t>土</t>
  </si>
  <si>
    <t>月</t>
    <rPh sb="0" eb="1">
      <t>ツキ</t>
    </rPh>
    <phoneticPr fontId="2"/>
  </si>
  <si>
    <t>暦日</t>
    <rPh sb="0" eb="1">
      <t>コヨミ</t>
    </rPh>
    <rPh sb="1" eb="2">
      <t>ビ</t>
    </rPh>
    <phoneticPr fontId="2"/>
  </si>
  <si>
    <t>休日日数</t>
    <rPh sb="0" eb="2">
      <t>キュウジツ</t>
    </rPh>
    <rPh sb="2" eb="4">
      <t>ニッスウ</t>
    </rPh>
    <phoneticPr fontId="2"/>
  </si>
  <si>
    <t>労働日数</t>
    <rPh sb="0" eb="2">
      <t>ロウドウ</t>
    </rPh>
    <rPh sb="2" eb="4">
      <t>ニッスウ</t>
    </rPh>
    <phoneticPr fontId="2"/>
  </si>
  <si>
    <t>所定労働時間</t>
    <rPh sb="0" eb="2">
      <t>ショテイ</t>
    </rPh>
    <rPh sb="2" eb="4">
      <t>ロウドウ</t>
    </rPh>
    <rPh sb="4" eb="6">
      <t>ジカン</t>
    </rPh>
    <phoneticPr fontId="2"/>
  </si>
  <si>
    <t>合計</t>
    <rPh sb="0" eb="2">
      <t>ゴウケイ</t>
    </rPh>
    <phoneticPr fontId="2"/>
  </si>
  <si>
    <t>④「労働日数及び労働時間に関する限度」チェック表</t>
    <rPh sb="23" eb="24">
      <t>ヒョウ</t>
    </rPh>
    <phoneticPr fontId="2"/>
  </si>
  <si>
    <t>チェック1</t>
  </si>
  <si>
    <t>チェック2</t>
  </si>
  <si>
    <t>チェック3</t>
  </si>
  <si>
    <t>チェック4</t>
  </si>
  <si>
    <t>×</t>
    <phoneticPr fontId="2"/>
  </si>
  <si>
    <t>４０時間</t>
    <rPh sb="2" eb="4">
      <t>ジカン</t>
    </rPh>
    <phoneticPr fontId="2"/>
  </si>
  <si>
    <t>→</t>
    <phoneticPr fontId="2"/>
  </si>
  <si>
    <t>＝</t>
    <phoneticPr fontId="2"/>
  </si>
  <si>
    <t>７日</t>
    <rPh sb="1" eb="2">
      <t>ニチ</t>
    </rPh>
    <phoneticPr fontId="2"/>
  </si>
  <si>
    <r>
      <t>①</t>
    </r>
    <r>
      <rPr>
        <sz val="12"/>
        <rFont val="ＭＳ Ｐ明朝"/>
        <family val="1"/>
        <charset val="128"/>
      </rPr>
      <t>１日の</t>
    </r>
    <r>
      <rPr>
        <sz val="12"/>
        <color indexed="10"/>
        <rFont val="ＭＳ Ｐゴシック"/>
        <family val="3"/>
        <charset val="128"/>
      </rPr>
      <t>所定労働時間</t>
    </r>
    <r>
      <rPr>
        <sz val="12"/>
        <rFont val="ＭＳ Ｐ明朝"/>
        <family val="1"/>
        <charset val="128"/>
      </rPr>
      <t>は</t>
    </r>
    <r>
      <rPr>
        <b/>
        <sz val="12"/>
        <color indexed="12"/>
        <rFont val="ＭＳ Ｐゴシック"/>
        <family val="3"/>
        <charset val="128"/>
      </rPr>
      <t xml:space="preserve"> </t>
    </r>
    <rPh sb="2" eb="3">
      <t>ヒ</t>
    </rPh>
    <rPh sb="4" eb="6">
      <t>ショテイ</t>
    </rPh>
    <rPh sb="6" eb="8">
      <t>ロウドウ</t>
    </rPh>
    <rPh sb="8" eb="10">
      <t>ジカン</t>
    </rPh>
    <phoneticPr fontId="2"/>
  </si>
  <si>
    <t>○</t>
  </si>
  <si>
    <t>○</t>
    <phoneticPr fontId="2"/>
  </si>
  <si>
    <t>出</t>
    <rPh sb="0" eb="1">
      <t>デ</t>
    </rPh>
    <phoneticPr fontId="2"/>
  </si>
  <si>
    <t>年度＞</t>
    <rPh sb="0" eb="2">
      <t>ネンド</t>
    </rPh>
    <phoneticPr fontId="2"/>
  </si>
  <si>
    <t>結果</t>
    <rPh sb="0" eb="2">
      <t>ケッカ</t>
    </rPh>
    <phoneticPr fontId="2"/>
  </si>
  <si>
    <t>ＯＫ</t>
  </si>
  <si>
    <t>ＯＫ</t>
    <phoneticPr fontId="2"/>
  </si>
  <si>
    <r>
      <t>１年単位の変形労働時間制による</t>
    </r>
    <r>
      <rPr>
        <b/>
        <sz val="14"/>
        <rFont val="ＭＳ Ｐゴシック"/>
        <family val="3"/>
        <charset val="128"/>
      </rPr>
      <t>労働時間チェックカレンダー</t>
    </r>
    <rPh sb="1" eb="2">
      <t>ネン</t>
    </rPh>
    <rPh sb="2" eb="4">
      <t>タンイ</t>
    </rPh>
    <rPh sb="5" eb="7">
      <t>ヘンケイ</t>
    </rPh>
    <rPh sb="7" eb="9">
      <t>ロウドウ</t>
    </rPh>
    <rPh sb="9" eb="12">
      <t>ジカンセイ</t>
    </rPh>
    <rPh sb="15" eb="17">
      <t>ロウドウ</t>
    </rPh>
    <rPh sb="17" eb="19">
      <t>ジカン</t>
    </rPh>
    <phoneticPr fontId="2"/>
  </si>
  <si>
    <t>月度</t>
    <rPh sb="0" eb="1">
      <t>ツキ</t>
    </rPh>
    <rPh sb="1" eb="2">
      <t>ド</t>
    </rPh>
    <phoneticPr fontId="2"/>
  </si>
  <si>
    <t>対象期間の総労働時間が限度（※）を超えていないか</t>
    <rPh sb="0" eb="2">
      <t>タイショウ</t>
    </rPh>
    <rPh sb="2" eb="4">
      <t>キカン</t>
    </rPh>
    <rPh sb="5" eb="6">
      <t>ソウ</t>
    </rPh>
    <rPh sb="6" eb="8">
      <t>ロウドウ</t>
    </rPh>
    <rPh sb="8" eb="10">
      <t>ジカン</t>
    </rPh>
    <rPh sb="11" eb="13">
      <t>ゲンド</t>
    </rPh>
    <rPh sb="17" eb="18">
      <t>コ</t>
    </rPh>
    <phoneticPr fontId="2"/>
  </si>
  <si>
    <t>対象期間の暦日数</t>
    <phoneticPr fontId="2"/>
  </si>
  <si>
    <r>
      <t>対象期間の総労働日数が限度</t>
    </r>
    <r>
      <rPr>
        <sz val="10"/>
        <color rgb="FFFF0000"/>
        <rFont val="ＭＳ Ｐゴシック"/>
        <family val="3"/>
        <charset val="128"/>
      </rPr>
      <t>（原則280日）</t>
    </r>
    <r>
      <rPr>
        <sz val="10"/>
        <rFont val="ＭＳ Ｐゴシック"/>
        <family val="3"/>
        <charset val="128"/>
      </rPr>
      <t>を超えていないか</t>
    </r>
    <rPh sb="0" eb="2">
      <t>タイショウ</t>
    </rPh>
    <rPh sb="2" eb="4">
      <t>キカン</t>
    </rPh>
    <rPh sb="5" eb="6">
      <t>ソウ</t>
    </rPh>
    <rPh sb="6" eb="8">
      <t>ロウドウ</t>
    </rPh>
    <rPh sb="8" eb="10">
      <t>ニッスウ</t>
    </rPh>
    <rPh sb="11" eb="13">
      <t>ゲンド</t>
    </rPh>
    <rPh sb="22" eb="23">
      <t>コ</t>
    </rPh>
    <phoneticPr fontId="2"/>
  </si>
  <si>
    <r>
      <t>連続して労働させる日数が限度</t>
    </r>
    <r>
      <rPr>
        <sz val="10"/>
        <color rgb="FFFF0000"/>
        <rFont val="ＭＳ Ｐゴシック"/>
        <family val="3"/>
        <charset val="128"/>
      </rPr>
      <t>（原則6日）</t>
    </r>
    <r>
      <rPr>
        <sz val="10"/>
        <rFont val="ＭＳ Ｐゴシック"/>
        <family val="3"/>
        <charset val="128"/>
      </rPr>
      <t>を超えていないか</t>
    </r>
    <rPh sb="0" eb="2">
      <t>レンゾク</t>
    </rPh>
    <rPh sb="4" eb="6">
      <t>ロウドウ</t>
    </rPh>
    <rPh sb="9" eb="11">
      <t>ニッスウ</t>
    </rPh>
    <rPh sb="15" eb="17">
      <t>ゲンソク</t>
    </rPh>
    <rPh sb="18" eb="19">
      <t>ニチ</t>
    </rPh>
    <phoneticPr fontId="2"/>
  </si>
  <si>
    <t>時間（原則）</t>
    <rPh sb="3" eb="5">
      <t>ゲンソク</t>
    </rPh>
    <phoneticPr fontId="2"/>
  </si>
  <si>
    <r>
      <t>１日及び１週間の労働時間が限度</t>
    </r>
    <r>
      <rPr>
        <sz val="10"/>
        <color rgb="FFFF0000"/>
        <rFont val="ＭＳ Ｐゴシック"/>
        <family val="3"/>
        <charset val="128"/>
      </rPr>
      <t>（1日10時間、1週52時間）</t>
    </r>
    <r>
      <rPr>
        <sz val="10"/>
        <rFont val="ＭＳ Ｐゴシック"/>
        <family val="3"/>
        <charset val="128"/>
      </rPr>
      <t>を超えていないか（※1）</t>
    </r>
    <rPh sb="1" eb="2">
      <t>ニチ</t>
    </rPh>
    <rPh sb="2" eb="3">
      <t>オヨ</t>
    </rPh>
    <rPh sb="5" eb="6">
      <t>シュウ</t>
    </rPh>
    <rPh sb="6" eb="7">
      <t>カン</t>
    </rPh>
    <rPh sb="8" eb="10">
      <t>ロウドウ</t>
    </rPh>
    <rPh sb="10" eb="12">
      <t>ジカン</t>
    </rPh>
    <rPh sb="17" eb="18">
      <t>ニチ</t>
    </rPh>
    <rPh sb="20" eb="22">
      <t>ジカン</t>
    </rPh>
    <rPh sb="24" eb="25">
      <t>シュウ</t>
    </rPh>
    <rPh sb="27" eb="29">
      <t>ジカン</t>
    </rPh>
    <phoneticPr fontId="2"/>
  </si>
  <si>
    <t>対象期間の総労働時間が限度（※2）を超えていないか</t>
    <rPh sb="0" eb="2">
      <t>タイショウ</t>
    </rPh>
    <rPh sb="2" eb="4">
      <t>キカン</t>
    </rPh>
    <rPh sb="5" eb="6">
      <t>ソウ</t>
    </rPh>
    <rPh sb="6" eb="8">
      <t>ロウドウ</t>
    </rPh>
    <rPh sb="8" eb="10">
      <t>ジカン</t>
    </rPh>
    <rPh sb="11" eb="13">
      <t>ゲンド</t>
    </rPh>
    <rPh sb="18" eb="19">
      <t>コ</t>
    </rPh>
    <phoneticPr fontId="2"/>
  </si>
  <si>
    <t>（※2）計算式</t>
    <rPh sb="4" eb="7">
      <t>ケイサンシキ</t>
    </rPh>
    <phoneticPr fontId="2"/>
  </si>
  <si>
    <t>（※1）週48時間を超える回数に制限あり。→詳細説明シート参照</t>
    <rPh sb="4" eb="5">
      <t>シュウ</t>
    </rPh>
    <rPh sb="7" eb="9">
      <t>ジカン</t>
    </rPh>
    <rPh sb="10" eb="11">
      <t>コ</t>
    </rPh>
    <rPh sb="13" eb="15">
      <t>カイスウ</t>
    </rPh>
    <rPh sb="16" eb="18">
      <t>セイゲン</t>
    </rPh>
    <rPh sb="22" eb="24">
      <t>ショウサイ</t>
    </rPh>
    <rPh sb="24" eb="26">
      <t>セツメイ</t>
    </rPh>
    <rPh sb="29" eb="31">
      <t>サンショウ</t>
    </rPh>
    <phoneticPr fontId="2"/>
  </si>
  <si>
    <t>（左つづき）</t>
    <rPh sb="1" eb="2">
      <t>ヒダリ</t>
    </rPh>
    <phoneticPr fontId="2"/>
  </si>
  <si>
    <t>（右へつづく）</t>
    <rPh sb="1" eb="2">
      <t>ミギ</t>
    </rPh>
    <phoneticPr fontId="2"/>
  </si>
  <si>
    <t>→入力漏れ注意　（「記入の仕方」シートを参照）</t>
    <rPh sb="1" eb="3">
      <t>ニュウリョク</t>
    </rPh>
    <rPh sb="3" eb="4">
      <t>モ</t>
    </rPh>
    <rPh sb="5" eb="7">
      <t>チュウイ</t>
    </rPh>
    <rPh sb="10" eb="12">
      <t>キニュウ</t>
    </rPh>
    <rPh sb="13" eb="15">
      <t>シカタ</t>
    </rPh>
    <rPh sb="20" eb="22">
      <t>サンショウ</t>
    </rPh>
    <phoneticPr fontId="2"/>
  </si>
  <si>
    <t>(/-/)</t>
    <phoneticPr fontId="2"/>
  </si>
  <si>
    <t>○</t>
    <phoneticPr fontId="2"/>
  </si>
  <si>
    <t>ＯＫ</t>
    <phoneticPr fontId="2"/>
  </si>
  <si>
    <t>対象期間の暦日数</t>
    <phoneticPr fontId="2"/>
  </si>
  <si>
    <t>×</t>
    <phoneticPr fontId="2"/>
  </si>
  <si>
    <t>→</t>
    <phoneticPr fontId="2"/>
  </si>
  <si>
    <t>＝</t>
    <phoneticPr fontId="2"/>
  </si>
  <si>
    <t>○</t>
    <phoneticPr fontId="2"/>
  </si>
  <si>
    <t>(4/1-4/30)</t>
    <phoneticPr fontId="2"/>
  </si>
  <si>
    <t>(5/1-5/31)</t>
    <phoneticPr fontId="2"/>
  </si>
  <si>
    <t>(6/1-6/30)</t>
    <phoneticPr fontId="2"/>
  </si>
  <si>
    <t>(7/1-7/31)</t>
    <phoneticPr fontId="2"/>
  </si>
  <si>
    <t>(8/1-8/31)</t>
    <phoneticPr fontId="2"/>
  </si>
  <si>
    <t>(9/1-9/30)</t>
    <phoneticPr fontId="2"/>
  </si>
  <si>
    <t>(10/1-10/31)</t>
    <phoneticPr fontId="2"/>
  </si>
  <si>
    <t>(11/1-11/30)</t>
    <phoneticPr fontId="2"/>
  </si>
  <si>
    <t>(12/1-12/31)</t>
    <phoneticPr fontId="2"/>
  </si>
  <si>
    <t>(1/1-1/31)</t>
    <phoneticPr fontId="2"/>
  </si>
  <si>
    <t>(3/1-3/31)</t>
    <phoneticPr fontId="2"/>
  </si>
  <si>
    <t>(3/21-4/20)</t>
    <phoneticPr fontId="2"/>
  </si>
  <si>
    <t>(4/21-5/20)</t>
    <phoneticPr fontId="2"/>
  </si>
  <si>
    <t>(5/21-6/20)</t>
    <phoneticPr fontId="2"/>
  </si>
  <si>
    <t>(6/21-7/20)</t>
    <phoneticPr fontId="2"/>
  </si>
  <si>
    <t>(7/21-8/20)</t>
    <phoneticPr fontId="2"/>
  </si>
  <si>
    <t>(8/21-9/20)</t>
    <phoneticPr fontId="2"/>
  </si>
  <si>
    <t>(9/21-10/20)</t>
    <phoneticPr fontId="2"/>
  </si>
  <si>
    <t>(10/21-11/20)</t>
    <phoneticPr fontId="2"/>
  </si>
  <si>
    <t>(11/21-12/20)</t>
    <phoneticPr fontId="2"/>
  </si>
  <si>
    <t>(12/21-1/20)</t>
    <phoneticPr fontId="2"/>
  </si>
  <si>
    <t>(1/21-2/20)</t>
    <phoneticPr fontId="2"/>
  </si>
  <si>
    <t>(2/21-3/20)</t>
    <phoneticPr fontId="2"/>
  </si>
  <si>
    <r>
      <rPr>
        <b/>
        <sz val="11"/>
        <color rgb="FFFF0000"/>
        <rFont val="ＭＳ Ｐゴシック"/>
        <family val="3"/>
        <charset val="128"/>
      </rPr>
      <t>１年単位</t>
    </r>
    <r>
      <rPr>
        <b/>
        <sz val="11"/>
        <rFont val="ＭＳ Ｐゴシック"/>
        <family val="3"/>
        <charset val="128"/>
      </rPr>
      <t>の変形労働時間制による</t>
    </r>
    <r>
      <rPr>
        <b/>
        <sz val="14"/>
        <rFont val="ＭＳ Ｐゴシック"/>
        <family val="3"/>
        <charset val="128"/>
      </rPr>
      <t>労働時間チェックカレンダー</t>
    </r>
    <rPh sb="1" eb="2">
      <t>ネン</t>
    </rPh>
    <rPh sb="2" eb="4">
      <t>タンイ</t>
    </rPh>
    <rPh sb="5" eb="7">
      <t>ヘンケイ</t>
    </rPh>
    <rPh sb="7" eb="9">
      <t>ロウドウ</t>
    </rPh>
    <rPh sb="9" eb="12">
      <t>ジカンセイ</t>
    </rPh>
    <rPh sb="15" eb="17">
      <t>ロウドウ</t>
    </rPh>
    <rPh sb="17" eb="19">
      <t>ジカン</t>
    </rPh>
    <phoneticPr fontId="2"/>
  </si>
  <si>
    <t>(2/1-2/28)</t>
    <phoneticPr fontId="2"/>
  </si>
  <si>
    <t>日</t>
  </si>
  <si>
    <t>月</t>
  </si>
  <si>
    <t>火</t>
  </si>
  <si>
    <t>＜</t>
    <phoneticPr fontId="2"/>
  </si>
  <si>
    <t>＜</t>
    <phoneticPr fontId="2"/>
  </si>
  <si>
    <t>【長野県内の労働基準監督署（届出・相談窓口）】　</t>
  </si>
  <si>
    <t>署  名</t>
  </si>
  <si>
    <t>所在地</t>
  </si>
  <si>
    <t>電話・FAX番号</t>
  </si>
  <si>
    <t>管轄区域</t>
  </si>
  <si>
    <t>長　野</t>
  </si>
  <si>
    <t>〒380-8573</t>
  </si>
  <si>
    <t>長野市中御所1-22-1</t>
  </si>
  <si>
    <t>長野労働総合庁舎1F</t>
  </si>
  <si>
    <t>TEL 026-223-6310</t>
  </si>
  <si>
    <t>FAX 026-223-0576</t>
  </si>
  <si>
    <t>長野市(中野署の管轄区域を除く)、千曲市、上水内郡、埴科郡</t>
  </si>
  <si>
    <t>松　本</t>
  </si>
  <si>
    <t>〒390-0852</t>
  </si>
  <si>
    <t>松本市大字島立1696</t>
  </si>
  <si>
    <t>TEL 0263-48-5693</t>
  </si>
  <si>
    <t>FAX 0263-48-5689</t>
  </si>
  <si>
    <t>松本市(大町署の管轄区域を除く)、塩尻市、安曇野市のうち明科東川手・明科中川手・明科光・明科七貴・明科南陸郷、東筑摩郡、木曽郡</t>
  </si>
  <si>
    <t>岡　谷</t>
  </si>
  <si>
    <t>〒394-0027</t>
  </si>
  <si>
    <t>岡谷市中央町1-8-4</t>
  </si>
  <si>
    <t>TEL 0266-22-3454</t>
  </si>
  <si>
    <t>FAX 0266-23-9109</t>
  </si>
  <si>
    <t>岡谷市、諏訪市、茅野市、諏訪郡</t>
  </si>
  <si>
    <t>上　田</t>
  </si>
  <si>
    <t>〒386-0025</t>
  </si>
  <si>
    <t>上田市天神2-4-70</t>
  </si>
  <si>
    <t>TEL 0268-22-0338</t>
  </si>
  <si>
    <t>FAX 0268-22-0649</t>
  </si>
  <si>
    <t>上田市、東御市、小県郡</t>
  </si>
  <si>
    <t>飯　田</t>
  </si>
  <si>
    <t>〒395-0051</t>
  </si>
  <si>
    <t>飯田市高羽町6-1-5</t>
  </si>
  <si>
    <t>飯田高羽合同庁舎</t>
  </si>
  <si>
    <t>TEL 0265-22-2635</t>
  </si>
  <si>
    <t>FAX 0265-23-0293</t>
  </si>
  <si>
    <t>飯田市、下伊那郡</t>
  </si>
  <si>
    <t>中　野</t>
  </si>
  <si>
    <t>〒383-0022</t>
  </si>
  <si>
    <t xml:space="preserve">中野市中央1-2-21  </t>
  </si>
  <si>
    <t>TEL 0269-22-2105</t>
  </si>
  <si>
    <t>FAX 0269-22-2106</t>
  </si>
  <si>
    <t>中野市、須坂市、飯山市、長野市のうち若穂綿内・若穂川田・若穂牛島・若穂保科、上高井郡、下高井郡、下水内郡</t>
  </si>
  <si>
    <t>小　諸</t>
  </si>
  <si>
    <t>〒384-0017</t>
  </si>
  <si>
    <t xml:space="preserve">小諸市三和1-6-22  </t>
  </si>
  <si>
    <t>TEL 0267-22-1760</t>
  </si>
  <si>
    <t>FAX 0267-22-0012</t>
  </si>
  <si>
    <t xml:space="preserve">小諸市、佐久市、南佐久郡、北佐久郡 </t>
  </si>
  <si>
    <t>伊　那</t>
  </si>
  <si>
    <t>〒396-0015</t>
  </si>
  <si>
    <t xml:space="preserve">伊那市中央5033-2  </t>
  </si>
  <si>
    <t>TEL 0265-72-6181</t>
  </si>
  <si>
    <t>FAX 0265-72-6182</t>
  </si>
  <si>
    <t>伊那市、駒ヶ根市、上伊那郡</t>
  </si>
  <si>
    <t>大　町</t>
  </si>
  <si>
    <t>〒398-0002</t>
  </si>
  <si>
    <t>大町市大町2943-5</t>
  </si>
  <si>
    <t>大町地方合同庁舎4F</t>
  </si>
  <si>
    <t>TEL 0261-22-2001</t>
  </si>
  <si>
    <t>FAX 0261-22-0369</t>
  </si>
  <si>
    <t>松本市のうち梓川上野・梓川梓・梓川倭、大町市、安曇野市(松本署の管轄区域を除く)、北安曇郡</t>
  </si>
  <si>
    <t>（R1.12）</t>
  </si>
  <si>
    <t>(2/1-2/29)</t>
    <phoneticPr fontId="2"/>
  </si>
  <si>
    <t>最新2024年度版ＨＰ掲載用（１年変形カレンダー入力用　2020年版用）.xlsx の互換性レポート</t>
  </si>
  <si>
    <t>2024/3/4 11:41 に実行</t>
  </si>
  <si>
    <t>このブックを以前のファイル形式で保存した場合、または以前のバージョンの Microsoft Excel で開いた場合、一覧表示されている機能は利用できなくなります。</t>
  </si>
  <si>
    <t>再現性の低下</t>
  </si>
  <si>
    <t>出現数</t>
  </si>
  <si>
    <t>バージョン</t>
  </si>
  <si>
    <t>このブック内の一部のセルには、他のワークシートの値を参照するデータ入力規則が設定されています。このデータ入力規則は、以前のバージョンの Excel ではサポートされていません。</t>
  </si>
  <si>
    <t>入力の仕方'!AL50:AM51</t>
  </si>
  <si>
    <t>入力の仕方'!AL53:AM54</t>
  </si>
  <si>
    <t>入力の仕方'!AL56:AM57</t>
  </si>
  <si>
    <t>入力の仕方'!AL59:AM60</t>
  </si>
  <si>
    <t>入力の仕方'!A10:G10</t>
  </si>
  <si>
    <t>入力の仕方'!A16:G16</t>
  </si>
  <si>
    <t>入力の仕方'!A7:G7</t>
  </si>
  <si>
    <t>入力の仕方'!A13:G13</t>
  </si>
  <si>
    <t>入力の仕方'!A22:G22</t>
  </si>
  <si>
    <t>入力の仕方'!A19:G19</t>
  </si>
  <si>
    <t>入力の仕方'!I22:O22</t>
  </si>
  <si>
    <t>入力の仕方'!I16:O16</t>
  </si>
  <si>
    <t>入力の仕方'!I13:O13</t>
  </si>
  <si>
    <t>入力の仕方'!I7:O7</t>
  </si>
  <si>
    <t>入力の仕方'!I10:O10</t>
  </si>
  <si>
    <t>入力の仕方'!I19:O19</t>
  </si>
  <si>
    <t>入力の仕方'!Q22:W22</t>
  </si>
  <si>
    <t>入力の仕方'!Q13:W13</t>
  </si>
  <si>
    <t>入力の仕方'!Q10:W10</t>
  </si>
  <si>
    <t>入力の仕方'!Q7:W7</t>
  </si>
  <si>
    <t>入力の仕方'!Q16:W16</t>
  </si>
  <si>
    <t>入力の仕方'!Q19:W19</t>
  </si>
  <si>
    <t>入力の仕方'!A32:G32</t>
  </si>
  <si>
    <t>入力の仕方'!A41:G41</t>
  </si>
  <si>
    <t>入力の仕方'!A29:G29</t>
  </si>
  <si>
    <t>入力の仕方'!A35:G35</t>
  </si>
  <si>
    <t>入力の仕方'!A44:G44</t>
  </si>
  <si>
    <t>入力の仕方'!Q41:W41</t>
  </si>
  <si>
    <t>入力の仕方'!I32:O32</t>
  </si>
  <si>
    <t>入力の仕方'!I38:O38</t>
  </si>
  <si>
    <t>入力の仕方'!I44:O44</t>
  </si>
  <si>
    <t>入力の仕方'!I29:O29</t>
  </si>
  <si>
    <t>入力の仕方'!A38:G38</t>
  </si>
  <si>
    <t>入力の仕方'!I41:O41</t>
  </si>
  <si>
    <t>入力の仕方'!Q44:W44</t>
  </si>
  <si>
    <t>入力の仕方'!Q35:W35</t>
  </si>
  <si>
    <t>入力の仕方'!Q32:W32</t>
  </si>
  <si>
    <t>入力の仕方'!Q29:W29</t>
  </si>
  <si>
    <t>入力の仕方'!Q38:W38</t>
  </si>
  <si>
    <t>入力の仕方'!I35:O35</t>
  </si>
  <si>
    <t>入力の仕方'!A54:G54</t>
  </si>
  <si>
    <t>入力の仕方'!A63:G63</t>
  </si>
  <si>
    <t>入力の仕方'!I60:O60</t>
  </si>
  <si>
    <t>入力の仕方'!A57:G57</t>
  </si>
  <si>
    <t>入力の仕方'!A66:G66</t>
  </si>
  <si>
    <t>入力の仕方'!Q57:W57</t>
  </si>
  <si>
    <t>入力の仕方'!I54:O54</t>
  </si>
  <si>
    <t>入力の仕方'!I57:O57</t>
  </si>
  <si>
    <t>入力の仕方'!I66:O66</t>
  </si>
  <si>
    <t>入力の仕方'!A51:G51</t>
  </si>
  <si>
    <t>入力の仕方'!A60:G60</t>
  </si>
  <si>
    <t>入力の仕方'!I63:O63</t>
  </si>
  <si>
    <t>入力の仕方'!Q66:W66</t>
  </si>
  <si>
    <t>入力の仕方'!Q54:W54</t>
  </si>
  <si>
    <t>入力の仕方'!Q51:W51</t>
  </si>
  <si>
    <t>入力の仕方'!I51:O51</t>
  </si>
  <si>
    <t>入力の仕方'!Q60:W60</t>
  </si>
  <si>
    <t>入力の仕方'!Q63:W63</t>
  </si>
  <si>
    <t>入力の仕方'!A76:G76</t>
  </si>
  <si>
    <t>入力の仕方'!A85:G85</t>
  </si>
  <si>
    <t>入力の仕方'!I82:O82</t>
  </si>
  <si>
    <t>入力の仕方'!A79:G79</t>
  </si>
  <si>
    <t>入力の仕方'!A73:G73</t>
  </si>
  <si>
    <t>入力の仕方'!Q73:W73</t>
  </si>
  <si>
    <t>入力の仕方'!I73:O73</t>
  </si>
  <si>
    <t>入力の仕方'!I79:O79</t>
  </si>
  <si>
    <t>入力の仕方'!I88:O88</t>
  </si>
  <si>
    <t>入力の仕方'!Q85:W85</t>
  </si>
  <si>
    <t>入力の仕方'!A88:G88</t>
  </si>
  <si>
    <t>入力の仕方'!I85:O85</t>
  </si>
  <si>
    <t>入力の仕方'!Q82:W82</t>
  </si>
  <si>
    <t>入力の仕方'!Q76:W76</t>
  </si>
  <si>
    <t>入力の仕方'!I76:O76</t>
  </si>
  <si>
    <t>入力の仕方'!A82:G82</t>
  </si>
  <si>
    <t>入力の仕方'!Q79:W79</t>
  </si>
  <si>
    <t>入力の仕方'!Q88:W88</t>
  </si>
  <si>
    <t>Excel 2007</t>
  </si>
  <si>
    <t>入力用(フリー）'!I66:O66</t>
  </si>
  <si>
    <t>入力用(フリー）'!I57:O57</t>
  </si>
  <si>
    <t>入力用(フリー）'!I51:O51</t>
  </si>
  <si>
    <t>入力用(フリー）'!I54:O54</t>
  </si>
  <si>
    <t>入力用(フリー）'!I63:O63</t>
  </si>
  <si>
    <t>入力用(フリー）'!A22:G22</t>
  </si>
  <si>
    <t>入力用(フリー）'!Q66:W66</t>
  </si>
  <si>
    <t>入力用(フリー）'!Q57:W57</t>
  </si>
  <si>
    <t>入力用(フリー）'!Q51:W51</t>
  </si>
  <si>
    <t>入力用(フリー）'!Q54:W54</t>
  </si>
  <si>
    <t>入力用(フリー）'!Q63:W63</t>
  </si>
  <si>
    <t>入力用(フリー）'!Q60:W60</t>
  </si>
  <si>
    <t>入力用(フリー）'!A66:G66</t>
  </si>
  <si>
    <t>入力用(フリー）'!A57:G57</t>
  </si>
  <si>
    <t>入力用(フリー）'!Q88:W88</t>
  </si>
  <si>
    <t>入力用(フリー）'!I88:O88</t>
  </si>
  <si>
    <t>入力用(フリー）'!A51:G51</t>
  </si>
  <si>
    <t>入力用(フリー）'!A54:G54</t>
  </si>
  <si>
    <t>入力用(フリー）'!I22:O22</t>
  </si>
  <si>
    <t>入力用(フリー）'!I13:O13</t>
  </si>
  <si>
    <t>入力用(フリー）'!I7:O7</t>
  </si>
  <si>
    <t>入力用(フリー）'!I10:O10</t>
  </si>
  <si>
    <t>入力用(フリー）'!I19:O19</t>
  </si>
  <si>
    <t>入力用(フリー）'!Q44:W44</t>
  </si>
  <si>
    <t>入力用(フリー）'!I44:O44</t>
  </si>
  <si>
    <t>入力用(フリー）'!I35:O35</t>
  </si>
  <si>
    <t>入力用(フリー）'!I29:O29</t>
  </si>
  <si>
    <t>入力用(フリー）'!I32:O32</t>
  </si>
  <si>
    <t>入力用(フリー）'!I16:O16</t>
  </si>
  <si>
    <t>入力用(フリー）'!I41:O41</t>
  </si>
  <si>
    <t>入力用(フリー）'!Q35:W35</t>
  </si>
  <si>
    <t>入力用(フリー）'!Q29:W29</t>
  </si>
  <si>
    <t>入力用(フリー）'!Q32:W32</t>
  </si>
  <si>
    <t>入力用(フリー）'!Q41:W41</t>
  </si>
  <si>
    <t>入力用(フリー）'!Q38:W38</t>
  </si>
  <si>
    <t>入力用(フリー）'!I38:O38</t>
  </si>
  <si>
    <t>入力用(フリー）'!Q22:W22</t>
  </si>
  <si>
    <t>入力用(フリー）'!Q13:W13</t>
  </si>
  <si>
    <t>入力用(フリー）'!A44:G44</t>
  </si>
  <si>
    <t>入力用(フリー）'!Q7:W7</t>
  </si>
  <si>
    <t>入力用(フリー）'!Q10:W10</t>
  </si>
  <si>
    <t>入力用(フリー）'!A13:G13</t>
  </si>
  <si>
    <t>入力用(フリー）'!A35:G35</t>
  </si>
  <si>
    <t>入力用(フリー）'!A29:G29</t>
  </si>
  <si>
    <t>入力用(フリー）'!A32:G32</t>
  </si>
  <si>
    <t>入力用(フリー）'!Q19:W19</t>
  </si>
  <si>
    <t>入力用(フリー）'!Q16:W16</t>
  </si>
  <si>
    <t>入力用(フリー）'!A41:G41</t>
  </si>
  <si>
    <t>入力用(フリー）'!A7:G7</t>
  </si>
  <si>
    <t>入力用(フリー）'!A10:G10</t>
  </si>
  <si>
    <t>入力用(フリー）'!A19:G19</t>
  </si>
  <si>
    <t>入力用(フリー）'!A38:G38</t>
  </si>
  <si>
    <t>入力用(フリー）'!A16:G16</t>
  </si>
  <si>
    <t>入力用(フリー）'!I60:O60</t>
  </si>
  <si>
    <t>入力用(フリー）'!I79:O79</t>
  </si>
  <si>
    <t>入力用(フリー）'!I73:O73</t>
  </si>
  <si>
    <t>入力用(フリー）'!Q79:W79</t>
  </si>
  <si>
    <t>入力用(フリー）'!I76:O76</t>
  </si>
  <si>
    <t>入力用(フリー）'!I85:O85</t>
  </si>
  <si>
    <t>入力用(フリー）'!A63:G63</t>
  </si>
  <si>
    <t>入力用(フリー）'!Q73:W73</t>
  </si>
  <si>
    <t>入力用(フリー）'!Q76:W76</t>
  </si>
  <si>
    <t>入力用(フリー）'!Q85:W85</t>
  </si>
  <si>
    <t>入力用(フリー）'!A60:G60</t>
  </si>
  <si>
    <t>入力用(フリー）'!I82:O82</t>
  </si>
  <si>
    <t>入力用(フリー）'!Q82:W82</t>
  </si>
  <si>
    <t>入力用(フリー）'!A88:G88</t>
  </si>
  <si>
    <t>入力用(フリー）'!A79:G79</t>
  </si>
  <si>
    <t>入力用(フリー）'!A73:G73</t>
  </si>
  <si>
    <t>入力用(フリー）'!A76:G76</t>
  </si>
  <si>
    <t>入力用(フリー）'!A85:G85</t>
  </si>
  <si>
    <t>入力用(フリー）'!A82:G82</t>
  </si>
  <si>
    <t>入力用(フリー）'!AL50:AM51</t>
  </si>
  <si>
    <t>入力用(フリー）'!AL53:AM54</t>
  </si>
  <si>
    <t>入力用(フリー）'!AL56:AM57</t>
  </si>
  <si>
    <t>入力用(フリー）'!AL59:AM60</t>
  </si>
  <si>
    <t>入力用(2024.1.1起算日)'!AL50:AM51</t>
  </si>
  <si>
    <t>入力用(2024.1.1起算日)'!AL53:AM54</t>
  </si>
  <si>
    <t>入力用(2024.1.1起算日)'!AL56:AM57</t>
  </si>
  <si>
    <t>入力用(2024.1.1起算日)'!AL59:AM60</t>
  </si>
  <si>
    <t>入力用(2024.1.1起算日)'!A10:G10</t>
  </si>
  <si>
    <t>入力用(2024.1.1起算日)'!A16:G16</t>
  </si>
  <si>
    <t>入力用(2024.1.1起算日)'!A22:G22</t>
  </si>
  <si>
    <t>入力用(2024.1.1起算日)'!A19:G19</t>
  </si>
  <si>
    <t>入力用(2024.1.1起算日)'!A13:G13</t>
  </si>
  <si>
    <t>入力用(2024.1.1起算日)'!A7:G7</t>
  </si>
  <si>
    <t>入力用(2024.1.1起算日)'!I10:O10</t>
  </si>
  <si>
    <t>入力用(2024.1.1起算日)'!I16:O16</t>
  </si>
  <si>
    <t>入力用(2024.1.1起算日)'!I22:O22</t>
  </si>
  <si>
    <t>入力用(2024.1.1起算日)'!I7:O7</t>
  </si>
  <si>
    <t>入力用(2024.1.1起算日)'!I19:O19</t>
  </si>
  <si>
    <t>入力用(2024.1.1起算日)'!I13:O13</t>
  </si>
  <si>
    <t>入力用(2024.1.1起算日)'!Q10:W10</t>
  </si>
  <si>
    <t>入力用(2024.1.1起算日)'!Q16:W16</t>
  </si>
  <si>
    <t>入力用(2024.1.1起算日)'!Q22:W22</t>
  </si>
  <si>
    <t>入力用(2024.1.1起算日)'!Q13:W13</t>
  </si>
  <si>
    <t>入力用(2024.1.1起算日)'!Q7:W7</t>
  </si>
  <si>
    <t>入力用(2024.1.1起算日)'!Q19:W19</t>
  </si>
  <si>
    <t>入力用(2024.1.1起算日)'!A38:G38</t>
  </si>
  <si>
    <t>入力用(2024.1.1起算日)'!A44:G44</t>
  </si>
  <si>
    <t>入力用(2024.1.1起算日)'!A35:G35</t>
  </si>
  <si>
    <t>入力用(2024.1.1起算日)'!A29:G29</t>
  </si>
  <si>
    <t>入力用(2024.1.1起算日)'!A41:G41</t>
  </si>
  <si>
    <t>入力用(2024.1.1起算日)'!A32:G32</t>
  </si>
  <si>
    <t>入力用(2024.1.1起算日)'!I35:O35</t>
  </si>
  <si>
    <t>入力用(2024.1.1起算日)'!I41:O41</t>
  </si>
  <si>
    <t>入力用(2024.1.1起算日)'!I29:O29</t>
  </si>
  <si>
    <t>入力用(2024.1.1起算日)'!I44:O44</t>
  </si>
  <si>
    <t>入力用(2024.1.1起算日)'!I38:O38</t>
  </si>
  <si>
    <t>入力用(2024.1.1起算日)'!I32:O32</t>
  </si>
  <si>
    <t>入力用(2024.1.1起算日)'!Q41:W41</t>
  </si>
  <si>
    <t>入力用(2024.1.1起算日)'!Q38:W38</t>
  </si>
  <si>
    <t>入力用(2024.1.1起算日)'!Q29:W29</t>
  </si>
  <si>
    <t>入力用(2024.1.1起算日)'!Q32:W32</t>
  </si>
  <si>
    <t>入力用(2024.1.1起算日)'!Q35:W35</t>
  </si>
  <si>
    <t>入力用(2024.1.1起算日)'!Q44:W44</t>
  </si>
  <si>
    <t>入力用(2024.1.1起算日)'!A57:G57</t>
  </si>
  <si>
    <t>入力用(2024.1.1起算日)'!A60:G60</t>
  </si>
  <si>
    <t>入力用(2024.1.1起算日)'!A63:G63</t>
  </si>
  <si>
    <t>入力用(2024.1.1起算日)'!A51:G51</t>
  </si>
  <si>
    <t>入力用(2024.1.1起算日)'!A54:G54</t>
  </si>
  <si>
    <t>入力用(2024.1.1起算日)'!A66:G66</t>
  </si>
  <si>
    <t>入力用(2024.1.1起算日)'!I54:O54</t>
  </si>
  <si>
    <t>入力用(2024.1.1起算日)'!I51:O51</t>
  </si>
  <si>
    <t>入力用(2024.1.1起算日)'!I60:O60</t>
  </si>
  <si>
    <t>入力用(2024.1.1起算日)'!I63:O63</t>
  </si>
  <si>
    <t>入力用(2024.1.1起算日)'!I66:O66</t>
  </si>
  <si>
    <t>入力用(2024.1.1起算日)'!I57:O57</t>
  </si>
  <si>
    <t>入力用(2024.1.1起算日)'!Q63:W63</t>
  </si>
  <si>
    <t>入力用(2024.1.1起算日)'!Q60:W60</t>
  </si>
  <si>
    <t>入力用(2024.1.1起算日)'!Q51:W51</t>
  </si>
  <si>
    <t>入力用(2024.1.1起算日)'!Q54:W54</t>
  </si>
  <si>
    <t>入力用(2024.1.1起算日)'!Q66:W66</t>
  </si>
  <si>
    <t>入力用(2024.1.1起算日)'!Q57:W57</t>
  </si>
  <si>
    <t>入力用(2024.1.1起算日)'!A82:G82</t>
  </si>
  <si>
    <t>入力用(2024.1.1起算日)'!A88:G88</t>
  </si>
  <si>
    <t>入力用(2024.1.1起算日)'!A73:G73</t>
  </si>
  <si>
    <t>入力用(2024.1.1起算日)'!A76:G76</t>
  </si>
  <si>
    <t>入力用(2024.1.1起算日)'!A79:G79</t>
  </si>
  <si>
    <t>入力用(2024.1.1起算日)'!A85:G85</t>
  </si>
  <si>
    <t>入力用(2024.1.1起算日)'!I79:O79</t>
  </si>
  <si>
    <t>入力用(2024.1.1起算日)'!I82:O82</t>
  </si>
  <si>
    <t>入力用(2024.1.1起算日)'!I73:O73</t>
  </si>
  <si>
    <t>入力用(2024.1.1起算日)'!I76:O76</t>
  </si>
  <si>
    <t>入力用(2024.1.1起算日)'!I85:O85</t>
  </si>
  <si>
    <t>入力用(2024.1.1起算日)'!I88:O88</t>
  </si>
  <si>
    <t>入力用(2024.1.1起算日)'!Q88:W88</t>
  </si>
  <si>
    <t>入力用(2024.1.1起算日)'!Q79:W79</t>
  </si>
  <si>
    <t>入力用(2024.1.1起算日)'!Q76:W76</t>
  </si>
  <si>
    <t>入力用(2024.1.1起算日)'!Q82:W82</t>
  </si>
  <si>
    <t>入力用(2024.1.1起算日)'!Q85:W85</t>
  </si>
  <si>
    <t>入力用(2024.1.1起算日)'!Q73:W73</t>
  </si>
  <si>
    <t>入力用(2024.4.1起算日)'!AL50:AM51</t>
  </si>
  <si>
    <t>入力用(2024.4.1起算日)'!AL53:AM54</t>
  </si>
  <si>
    <t>入力用(2024.4.1起算日)'!AL56:AM57</t>
  </si>
  <si>
    <t>入力用(2024.4.1起算日)'!AL59:AM60</t>
  </si>
  <si>
    <t>入力用(2024.4.1起算日)'!A16:G16</t>
  </si>
  <si>
    <t>入力用(2024.4.1起算日)'!A22:G22</t>
  </si>
  <si>
    <t>入力用(2024.4.1起算日)'!A13:G13</t>
  </si>
  <si>
    <t>入力用(2024.4.1起算日)'!A7:G7</t>
  </si>
  <si>
    <t>入力用(2024.4.1起算日)'!A19:G19</t>
  </si>
  <si>
    <t>入力用(2024.4.1起算日)'!A10:G10</t>
  </si>
  <si>
    <t>入力用(2024.4.1起算日)'!I13:O13</t>
  </si>
  <si>
    <t>入力用(2024.4.1起算日)'!I19:O19</t>
  </si>
  <si>
    <t>入力用(2024.4.1起算日)'!I7:O7</t>
  </si>
  <si>
    <t>入力用(2024.4.1起算日)'!I22:O22</t>
  </si>
  <si>
    <t>入力用(2024.4.1起算日)'!I16:O16</t>
  </si>
  <si>
    <t>入力用(2024.4.1起算日)'!I10:O10</t>
  </si>
  <si>
    <t>入力用(2024.4.1起算日)'!Q19:W19</t>
  </si>
  <si>
    <t>入力用(2024.4.1起算日)'!Q16:W16</t>
  </si>
  <si>
    <t>入力用(2024.4.1起算日)'!Q7:W7</t>
  </si>
  <si>
    <t>入力用(2024.4.1起算日)'!Q10:W10</t>
  </si>
  <si>
    <t>入力用(2024.4.1起算日)'!Q13:W13</t>
  </si>
  <si>
    <t>入力用(2024.4.1起算日)'!Q22:W22</t>
  </si>
  <si>
    <t>入力用(2024.4.1起算日)'!A35:G35</t>
  </si>
  <si>
    <t>入力用(2024.4.1起算日)'!A38:G38</t>
  </si>
  <si>
    <t>入力用(2024.4.1起算日)'!A41:G41</t>
  </si>
  <si>
    <t>入力用(2024.4.1起算日)'!A29:G29</t>
  </si>
  <si>
    <t>入力用(2024.4.1起算日)'!A32:G32</t>
  </si>
  <si>
    <t>入力用(2024.4.1起算日)'!A44:G44</t>
  </si>
  <si>
    <t>入力用(2024.4.1起算日)'!I32:O32</t>
  </si>
  <si>
    <t>入力用(2024.4.1起算日)'!I29:O29</t>
  </si>
  <si>
    <t>入力用(2024.4.1起算日)'!I38:O38</t>
  </si>
  <si>
    <t>入力用(2024.4.1起算日)'!I41:O41</t>
  </si>
  <si>
    <t>入力用(2024.4.1起算日)'!I44:O44</t>
  </si>
  <si>
    <t>入力用(2024.4.1起算日)'!I35:O35</t>
  </si>
  <si>
    <t>入力用(2024.4.1起算日)'!Q41:W41</t>
  </si>
  <si>
    <t>入力用(2024.4.1起算日)'!Q38:W38</t>
  </si>
  <si>
    <t>入力用(2024.4.1起算日)'!Q29:W29</t>
  </si>
  <si>
    <t>入力用(2024.4.1起算日)'!Q32:W32</t>
  </si>
  <si>
    <t>入力用(2024.4.1起算日)'!Q44:W44</t>
  </si>
  <si>
    <t>入力用(2024.4.1起算日)'!Q35:W35</t>
  </si>
  <si>
    <t>入力用(2024.4.1起算日)'!A60:G60</t>
  </si>
  <si>
    <t>入力用(2024.4.1起算日)'!A66:G66</t>
  </si>
  <si>
    <t>入力用(2024.4.1起算日)'!A51:G51</t>
  </si>
  <si>
    <t>入力用(2024.4.1起算日)'!A54:G54</t>
  </si>
  <si>
    <t>入力用(2024.4.1起算日)'!A57:G57</t>
  </si>
  <si>
    <t>入力用(2024.4.1起算日)'!A63:G63</t>
  </si>
  <si>
    <t>入力用(2024.4.1起算日)'!I57:O57</t>
  </si>
  <si>
    <t>入力用(2024.4.1起算日)'!I60:O60</t>
  </si>
  <si>
    <t>入力用(2024.4.1起算日)'!I51:O51</t>
  </si>
  <si>
    <t>入力用(2024.4.1起算日)'!I54:O54</t>
  </si>
  <si>
    <t>入力用(2024.4.1起算日)'!I63:O63</t>
  </si>
  <si>
    <t>入力用(2024.4.1起算日)'!I66:O66</t>
  </si>
  <si>
    <t>入力用(2024.4.1起算日)'!Q66:W66</t>
  </si>
  <si>
    <t>入力用(2024.4.1起算日)'!Q57:W57</t>
  </si>
  <si>
    <t>入力用(2024.4.1起算日)'!Q54:W54</t>
  </si>
  <si>
    <t>入力用(2024.4.1起算日)'!Q60:W60</t>
  </si>
  <si>
    <t>入力用(2024.4.1起算日)'!Q63:W63</t>
  </si>
  <si>
    <t>入力用(2024.4.1起算日)'!Q51:W51</t>
  </si>
  <si>
    <t>入力用(2024.4.1起算日)'!A79:G79</t>
  </si>
  <si>
    <t>入力用(2024.4.1起算日)'!A85:G85</t>
  </si>
  <si>
    <t>入力用(2024.4.1起算日)'!A73:G73</t>
  </si>
  <si>
    <t>入力用(2024.4.1起算日)'!A88:G88</t>
  </si>
  <si>
    <t>入力用(2024.4.1起算日)'!A82:G82</t>
  </si>
  <si>
    <t>入力用(2024.4.1起算日)'!A76:G76</t>
  </si>
  <si>
    <t>入力用(2024.4.1起算日)'!I85:O85</t>
  </si>
  <si>
    <t>入力用(2024.4.1起算日)'!I82:O82</t>
  </si>
  <si>
    <t>入力用(2024.4.1起算日)'!I73:O73</t>
  </si>
  <si>
    <t>入力用(2024.4.1起算日)'!I76:O76</t>
  </si>
  <si>
    <t>入力用(2024.4.1起算日)'!I79:O79</t>
  </si>
  <si>
    <t>入力用(2024.4.1起算日)'!I88:O88</t>
  </si>
  <si>
    <t>入力用(2024.4.1起算日)'!Q85:W85</t>
  </si>
  <si>
    <t>入力用(2024.4.1起算日)'!Q82:W82</t>
  </si>
  <si>
    <t>入力用(2024.4.1起算日)'!Q73:W73</t>
  </si>
  <si>
    <t>入力用(2024.4.1起算日)'!Q76:W76</t>
  </si>
  <si>
    <t>入力用(2024.4.1起算日)'!Q79:W79</t>
  </si>
  <si>
    <t>入力用(2024.4.1起算日)'!Q88:W88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</si>
</sst>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"/>
  </numFmts>
  <fonts count="51"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color rgb="FF0000FF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10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sz val="10"/>
      <name val="ＭＳ ＰＲゴシック"/>
      <family val="3"/>
      <charset val="128"/>
    </font>
    <font>
      <sz val="8"/>
      <color rgb="FFFF0000"/>
      <name val="ＭＳ ＰＲ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color rgb="FF0000FF"/>
      <name val="ＭＳ ＰＲゴシック"/>
      <family val="3"/>
      <charset val="128"/>
    </font>
    <font>
      <sz val="10"/>
      <color indexed="10"/>
      <name val="ＭＳ ＰＲ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ゴシック"/>
      <family val="3"/>
      <charset val="128"/>
    </font>
    <font>
      <b/>
      <sz val="10"/>
      <color rgb="FF0000FF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6"/>
      <name val="ＭＳ Ｐ明朝"/>
      <family val="1"/>
      <charset val="128"/>
    </font>
    <font>
      <b/>
      <sz val="9"/>
      <color rgb="FF0000FF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8"/>
      <color rgb="FF0000FF"/>
      <name val="ＭＳ ＰＲゴシック"/>
      <family val="3"/>
      <charset val="128"/>
    </font>
    <font>
      <b/>
      <sz val="10"/>
      <color rgb="FFFF0000"/>
      <name val="ＭＳ ＰＲゴシック"/>
      <family val="3"/>
      <charset val="128"/>
    </font>
    <font>
      <b/>
      <sz val="10"/>
      <name val="ＭＳ ＰＲゴシック"/>
      <family val="3"/>
      <charset val="128"/>
    </font>
    <font>
      <b/>
      <sz val="10"/>
      <color indexed="10"/>
      <name val="ＭＳ ＰＲゴシック"/>
      <family val="3"/>
      <charset val="128"/>
    </font>
    <font>
      <sz val="8"/>
      <color rgb="FF009900"/>
      <name val="ＭＳ ＰＲゴシック"/>
      <family val="3"/>
      <charset val="128"/>
    </font>
    <font>
      <sz val="10"/>
      <color rgb="FFFF0000"/>
      <name val="ＭＳ Ｐ明朝"/>
      <family val="1"/>
      <charset val="128"/>
    </font>
    <font>
      <b/>
      <sz val="9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2"/>
      <color rgb="FF0000FF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theme="1"/>
      <name val="ＭＳ ＰＲ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fgColor indexed="22"/>
        <bgColor indexed="9"/>
      </patternFill>
    </fill>
    <fill>
      <patternFill patternType="gray0625"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C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50" fillId="0" borderId="0" applyNumberFormat="0" applyFill="0" applyBorder="0" applyAlignment="0" applyProtection="0"/>
  </cellStyleXfs>
  <cellXfs count="288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/>
    <xf numFmtId="0" fontId="12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4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/>
    </xf>
    <xf numFmtId="0" fontId="0" fillId="0" borderId="0" xfId="0" applyBorder="1"/>
    <xf numFmtId="0" fontId="13" fillId="0" borderId="21" xfId="0" applyFont="1" applyBorder="1"/>
    <xf numFmtId="0" fontId="13" fillId="0" borderId="21" xfId="0" applyFont="1" applyFill="1" applyBorder="1"/>
    <xf numFmtId="0" fontId="10" fillId="0" borderId="0" xfId="0" applyFont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0" fontId="23" fillId="0" borderId="0" xfId="0" applyFont="1" applyBorder="1"/>
    <xf numFmtId="0" fontId="23" fillId="0" borderId="0" xfId="0" applyFont="1"/>
    <xf numFmtId="0" fontId="1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5" fillId="0" borderId="0" xfId="0" applyFont="1" applyProtection="1">
      <protection locked="0"/>
    </xf>
    <xf numFmtId="0" fontId="20" fillId="0" borderId="0" xfId="0" applyFont="1" applyBorder="1" applyAlignment="1">
      <alignment horizontal="center" vertical="center"/>
    </xf>
    <xf numFmtId="0" fontId="37" fillId="0" borderId="15" xfId="0" applyFont="1" applyFill="1" applyBorder="1" applyAlignment="1" applyProtection="1">
      <alignment horizontal="center" vertical="center"/>
      <protection locked="0"/>
    </xf>
    <xf numFmtId="49" fontId="20" fillId="0" borderId="18" xfId="0" applyNumberFormat="1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49" fontId="20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0" fillId="0" borderId="0" xfId="0" applyFill="1" applyBorder="1"/>
    <xf numFmtId="0" fontId="1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15" fillId="0" borderId="0" xfId="0" applyFont="1" applyFill="1" applyBorder="1" applyAlignment="1"/>
    <xf numFmtId="0" fontId="16" fillId="0" borderId="18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0" fillId="0" borderId="18" xfId="0" applyFill="1" applyBorder="1"/>
    <xf numFmtId="0" fontId="22" fillId="0" borderId="0" xfId="0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43" fillId="0" borderId="0" xfId="0" applyFont="1" applyAlignment="1" applyProtection="1">
      <alignment horizontal="center" vertical="center"/>
      <protection locked="0"/>
    </xf>
    <xf numFmtId="0" fontId="2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5" borderId="1" xfId="0" applyFont="1" applyFill="1" applyBorder="1" applyAlignment="1" applyProtection="1">
      <alignment vertical="center"/>
      <protection locked="0"/>
    </xf>
    <xf numFmtId="0" fontId="10" fillId="5" borderId="2" xfId="0" applyFont="1" applyFill="1" applyBorder="1" applyAlignment="1" applyProtection="1">
      <alignment vertical="center"/>
      <protection locked="0"/>
    </xf>
    <xf numFmtId="0" fontId="18" fillId="5" borderId="2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vertical="center"/>
      <protection locked="0"/>
    </xf>
    <xf numFmtId="0" fontId="36" fillId="0" borderId="15" xfId="0" applyFont="1" applyFill="1" applyBorder="1" applyAlignment="1" applyProtection="1">
      <alignment horizontal="center"/>
      <protection locked="0"/>
    </xf>
    <xf numFmtId="0" fontId="35" fillId="0" borderId="15" xfId="0" applyFont="1" applyBorder="1" applyAlignment="1" applyProtection="1">
      <alignment horizontal="center"/>
      <protection locked="0"/>
    </xf>
    <xf numFmtId="0" fontId="35" fillId="0" borderId="15" xfId="0" applyFont="1" applyFill="1" applyBorder="1" applyAlignment="1" applyProtection="1">
      <alignment horizontal="center"/>
      <protection locked="0"/>
    </xf>
    <xf numFmtId="0" fontId="0" fillId="0" borderId="0" xfId="0" applyAlignment="1"/>
    <xf numFmtId="0" fontId="31" fillId="0" borderId="0" xfId="0" applyFont="1" applyAlignment="1">
      <alignment horizontal="center"/>
    </xf>
    <xf numFmtId="0" fontId="34" fillId="0" borderId="15" xfId="0" applyFont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/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36" fillId="0" borderId="15" xfId="0" applyFont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center"/>
    </xf>
    <xf numFmtId="0" fontId="16" fillId="0" borderId="5" xfId="0" applyFont="1" applyBorder="1" applyAlignment="1"/>
    <xf numFmtId="0" fontId="16" fillId="0" borderId="0" xfId="0" applyFont="1" applyBorder="1" applyAlignment="1"/>
    <xf numFmtId="0" fontId="20" fillId="0" borderId="0" xfId="0" applyFont="1" applyBorder="1" applyAlignment="1"/>
    <xf numFmtId="49" fontId="20" fillId="0" borderId="0" xfId="0" applyNumberFormat="1" applyFont="1" applyBorder="1" applyAlignment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/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/>
    <xf numFmtId="0" fontId="0" fillId="0" borderId="0" xfId="0" applyFill="1" applyBorder="1" applyAlignment="1"/>
    <xf numFmtId="0" fontId="28" fillId="0" borderId="0" xfId="0" applyFont="1" applyFill="1" applyBorder="1" applyAlignment="1"/>
    <xf numFmtId="0" fontId="0" fillId="0" borderId="0" xfId="0" applyBorder="1" applyAlignment="1"/>
    <xf numFmtId="2" fontId="12" fillId="0" borderId="0" xfId="0" applyNumberFormat="1" applyFont="1" applyAlignment="1"/>
    <xf numFmtId="0" fontId="33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/>
    <xf numFmtId="0" fontId="0" fillId="0" borderId="0" xfId="0" applyFont="1" applyFill="1" applyBorder="1" applyAlignment="1"/>
    <xf numFmtId="0" fontId="37" fillId="6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3" fillId="6" borderId="15" xfId="0" applyFont="1" applyFill="1" applyBorder="1" applyAlignment="1">
      <alignment vertical="center"/>
    </xf>
    <xf numFmtId="0" fontId="30" fillId="0" borderId="5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18" fillId="6" borderId="2" xfId="0" applyFont="1" applyFill="1" applyBorder="1" applyAlignment="1" applyProtection="1">
      <alignment vertical="center"/>
      <protection locked="0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18" fillId="7" borderId="2" xfId="0" applyFont="1" applyFill="1" applyBorder="1" applyAlignment="1" applyProtection="1">
      <alignment vertical="center"/>
      <protection locked="0"/>
    </xf>
    <xf numFmtId="0" fontId="35" fillId="7" borderId="15" xfId="0" applyFont="1" applyFill="1" applyBorder="1" applyAlignment="1" applyProtection="1">
      <alignment horizontal="center"/>
      <protection locked="0"/>
    </xf>
    <xf numFmtId="0" fontId="37" fillId="7" borderId="15" xfId="0" applyFont="1" applyFill="1" applyBorder="1" applyAlignment="1" applyProtection="1">
      <alignment horizontal="center" vertical="center"/>
      <protection locked="0"/>
    </xf>
    <xf numFmtId="0" fontId="33" fillId="7" borderId="15" xfId="0" applyFont="1" applyFill="1" applyBorder="1" applyAlignment="1">
      <alignment horizontal="center" vertical="center"/>
    </xf>
    <xf numFmtId="0" fontId="37" fillId="8" borderId="15" xfId="0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18" fillId="6" borderId="1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0" fillId="0" borderId="35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vertical="center"/>
    </xf>
    <xf numFmtId="176" fontId="36" fillId="0" borderId="15" xfId="0" applyNumberFormat="1" applyFont="1" applyFill="1" applyBorder="1" applyAlignment="1" applyProtection="1">
      <alignment horizontal="center"/>
      <protection locked="0"/>
    </xf>
    <xf numFmtId="176" fontId="35" fillId="0" borderId="15" xfId="0" applyNumberFormat="1" applyFont="1" applyFill="1" applyBorder="1" applyAlignment="1" applyProtection="1">
      <alignment horizontal="center"/>
      <protection locked="0"/>
    </xf>
    <xf numFmtId="176" fontId="47" fillId="0" borderId="15" xfId="0" applyNumberFormat="1" applyFont="1" applyFill="1" applyBorder="1" applyAlignment="1" applyProtection="1">
      <alignment horizontal="center"/>
      <protection locked="0"/>
    </xf>
    <xf numFmtId="176" fontId="35" fillId="0" borderId="15" xfId="0" applyNumberFormat="1" applyFont="1" applyBorder="1" applyAlignment="1" applyProtection="1">
      <alignment horizontal="center"/>
      <protection locked="0"/>
    </xf>
    <xf numFmtId="176" fontId="34" fillId="0" borderId="15" xfId="0" applyNumberFormat="1" applyFont="1" applyFill="1" applyBorder="1" applyAlignment="1" applyProtection="1">
      <alignment horizontal="center"/>
      <protection locked="0"/>
    </xf>
    <xf numFmtId="176" fontId="34" fillId="0" borderId="15" xfId="0" applyNumberFormat="1" applyFont="1" applyBorder="1" applyAlignment="1" applyProtection="1">
      <alignment horizontal="center"/>
      <protection locked="0"/>
    </xf>
    <xf numFmtId="176" fontId="36" fillId="0" borderId="15" xfId="0" applyNumberFormat="1" applyFont="1" applyBorder="1" applyAlignment="1" applyProtection="1">
      <alignment horizontal="center"/>
      <protection locked="0"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9" xfId="0" applyNumberFormat="1" applyBorder="1" applyAlignment="1">
      <alignment vertical="top" wrapText="1"/>
    </xf>
    <xf numFmtId="0" fontId="0" fillId="0" borderId="38" xfId="0" applyNumberFormat="1" applyBorder="1" applyAlignment="1">
      <alignment vertical="top" wrapText="1"/>
    </xf>
    <xf numFmtId="0" fontId="0" fillId="0" borderId="36" xfId="0" applyNumberFormat="1" applyBorder="1" applyAlignment="1">
      <alignment vertical="top" wrapText="1"/>
    </xf>
    <xf numFmtId="0" fontId="0" fillId="0" borderId="42" xfId="0" applyNumberFormat="1" applyBorder="1" applyAlignment="1">
      <alignment vertical="top" wrapText="1"/>
    </xf>
    <xf numFmtId="0" fontId="0" fillId="0" borderId="41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8" xfId="0" applyNumberFormat="1" applyBorder="1" applyAlignment="1">
      <alignment horizontal="center" vertical="top" wrapText="1"/>
    </xf>
    <xf numFmtId="0" fontId="0" fillId="0" borderId="40" xfId="0" applyNumberFormat="1" applyBorder="1" applyAlignment="1">
      <alignment horizontal="center" vertical="top" wrapText="1"/>
    </xf>
    <xf numFmtId="0" fontId="50" fillId="0" borderId="0" xfId="1" quotePrefix="1" applyNumberFormat="1" applyAlignment="1">
      <alignment horizontal="center" vertical="top" wrapText="1"/>
    </xf>
    <xf numFmtId="0" fontId="0" fillId="0" borderId="37" xfId="0" applyNumberFormat="1" applyBorder="1" applyAlignment="1">
      <alignment horizontal="center" vertical="top" wrapText="1"/>
    </xf>
    <xf numFmtId="0" fontId="0" fillId="0" borderId="41" xfId="0" applyNumberFormat="1" applyBorder="1" applyAlignment="1">
      <alignment horizontal="center" vertical="top" wrapText="1"/>
    </xf>
    <xf numFmtId="0" fontId="50" fillId="0" borderId="41" xfId="1" quotePrefix="1" applyNumberFormat="1" applyBorder="1" applyAlignment="1">
      <alignment horizontal="center" vertical="top" wrapText="1"/>
    </xf>
    <xf numFmtId="0" fontId="0" fillId="0" borderId="43" xfId="0" applyNumberFormat="1" applyBorder="1" applyAlignment="1">
      <alignment horizontal="center" vertical="top" wrapText="1"/>
    </xf>
    <xf numFmtId="0" fontId="0" fillId="0" borderId="15" xfId="0" applyBorder="1" applyAlignment="1">
      <alignment horizontal="left" vertical="top" wrapText="1"/>
    </xf>
    <xf numFmtId="0" fontId="0" fillId="0" borderId="15" xfId="0" applyBorder="1" applyAlignment="1">
      <alignment horizontal="center" vertical="center"/>
    </xf>
    <xf numFmtId="0" fontId="48" fillId="0" borderId="21" xfId="0" applyFont="1" applyBorder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0" fillId="7" borderId="0" xfId="0" applyFont="1" applyFill="1" applyAlignment="1" applyProtection="1">
      <alignment horizontal="center" vertical="center"/>
      <protection locked="0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17" fillId="0" borderId="1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right"/>
    </xf>
    <xf numFmtId="0" fontId="23" fillId="0" borderId="2" xfId="0" applyFont="1" applyBorder="1" applyAlignment="1">
      <alignment horizontal="right"/>
    </xf>
    <xf numFmtId="0" fontId="23" fillId="0" borderId="3" xfId="0" applyFont="1" applyBorder="1" applyAlignment="1">
      <alignment horizontal="right"/>
    </xf>
    <xf numFmtId="0" fontId="11" fillId="0" borderId="14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9" borderId="34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right" vertical="center"/>
    </xf>
    <xf numFmtId="0" fontId="17" fillId="0" borderId="27" xfId="0" applyFont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28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/>
    </xf>
    <xf numFmtId="0" fontId="39" fillId="9" borderId="18" xfId="0" applyNumberFormat="1" applyFont="1" applyFill="1" applyBorder="1" applyAlignment="1">
      <alignment horizontal="center" vertical="top"/>
    </xf>
    <xf numFmtId="0" fontId="39" fillId="9" borderId="0" xfId="0" applyNumberFormat="1" applyFont="1" applyFill="1" applyBorder="1" applyAlignment="1">
      <alignment horizontal="center" vertical="top"/>
    </xf>
    <xf numFmtId="0" fontId="15" fillId="3" borderId="16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18" fillId="9" borderId="29" xfId="0" applyFont="1" applyFill="1" applyBorder="1" applyAlignment="1">
      <alignment horizontal="center" vertical="center"/>
    </xf>
    <xf numFmtId="0" fontId="18" fillId="9" borderId="5" xfId="0" applyFont="1" applyFill="1" applyBorder="1" applyAlignment="1">
      <alignment horizontal="center" vertical="center"/>
    </xf>
    <xf numFmtId="0" fontId="18" fillId="9" borderId="14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27" fillId="9" borderId="25" xfId="0" applyFont="1" applyFill="1" applyBorder="1" applyAlignment="1">
      <alignment horizontal="center" vertical="center"/>
    </xf>
    <xf numFmtId="0" fontId="27" fillId="9" borderId="30" xfId="0" applyFont="1" applyFill="1" applyBorder="1" applyAlignment="1">
      <alignment horizontal="center" vertical="center"/>
    </xf>
    <xf numFmtId="0" fontId="27" fillId="9" borderId="8" xfId="0" applyFont="1" applyFill="1" applyBorder="1" applyAlignment="1">
      <alignment horizontal="center" vertical="center"/>
    </xf>
    <xf numFmtId="0" fontId="27" fillId="9" borderId="20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2" fontId="44" fillId="0" borderId="0" xfId="0" applyNumberFormat="1" applyFont="1" applyAlignment="1">
      <alignment horizontal="center" vertical="center"/>
    </xf>
    <xf numFmtId="0" fontId="0" fillId="0" borderId="18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29" fillId="0" borderId="1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0" fillId="5" borderId="2" xfId="0" applyFont="1" applyFill="1" applyBorder="1" applyAlignment="1" applyProtection="1">
      <alignment horizontal="center" vertical="center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30" fillId="6" borderId="1" xfId="0" applyFont="1" applyFill="1" applyBorder="1" applyAlignment="1" applyProtection="1">
      <alignment horizontal="center" vertical="center"/>
      <protection locked="0"/>
    </xf>
    <xf numFmtId="0" fontId="30" fillId="6" borderId="3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9" fillId="0" borderId="18" xfId="0" applyNumberFormat="1" applyFont="1" applyBorder="1" applyAlignment="1">
      <alignment horizontal="center" vertical="top"/>
    </xf>
    <xf numFmtId="0" fontId="39" fillId="0" borderId="0" xfId="0" applyNumberFormat="1" applyFont="1" applyBorder="1" applyAlignment="1">
      <alignment horizontal="center" vertical="top"/>
    </xf>
    <xf numFmtId="0" fontId="27" fillId="0" borderId="25" xfId="0" applyFont="1" applyFill="1" applyBorder="1" applyAlignment="1" applyProtection="1">
      <alignment horizontal="center" vertical="center"/>
      <protection locked="0"/>
    </xf>
    <xf numFmtId="0" fontId="27" fillId="0" borderId="30" xfId="0" applyFont="1" applyFill="1" applyBorder="1" applyAlignment="1" applyProtection="1">
      <alignment horizontal="center"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/>
    </xf>
    <xf numFmtId="0" fontId="49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851"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</dxfs>
  <tableStyles count="0" defaultTableStyle="TableStyleMedium2" defaultPivotStyle="PivotStyleLight16"/>
  <colors>
    <mruColors>
      <color rgb="FF0000FF"/>
      <color rgb="FF99FFCC"/>
      <color rgb="FF66FFFF"/>
      <color rgb="FFFFFF66"/>
      <color rgb="FF0099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371475</xdr:colOff>
      <xdr:row>4</xdr:row>
      <xdr:rowOff>95250</xdr:rowOff>
    </xdr:from>
    <xdr:to>
      <xdr:col>20</xdr:col>
      <xdr:colOff>19050</xdr:colOff>
      <xdr:row>45</xdr:row>
      <xdr:rowOff>133350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781050"/>
          <a:ext cx="6267450" cy="706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9</xdr:col>
      <xdr:colOff>647700</xdr:colOff>
      <xdr:row>53</xdr:row>
      <xdr:rowOff>19050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71450"/>
          <a:ext cx="6134100" cy="893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J1:L55"/>
  <sheetViews>
    <sheetView topLeftCell="C1" workbookViewId="0">
      <selection activeCell="C1" sqref="C1"/>
    </sheetView>
  </sheetViews>
  <sheetFormatPr defaultRowHeight="13.5"/>
  <cols>
    <col min="1" max="1" width="12.625" customWidth="1"/>
    <col min="11" max="11" width="5.875" customWidth="1"/>
  </cols>
  <sheetData>
    <row r="1" spans="12:12">
      <c r="L1" t="s">
        <v>44</v>
      </c>
    </row>
    <row r="55" spans="10:10">
      <c r="J55" t="s">
        <v>45</v>
      </c>
    </row>
  </sheetData>
  <phoneticPr fontId="2"/>
  <pageMargins left="0.7" right="0.7" top="0.75" bottom="0.75" header="0.3" footer="0.3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D28" sqref="D28:D30"/>
    </sheetView>
  </sheetViews>
  <sheetFormatPr defaultRowHeight="13.5"/>
  <cols>
    <col min="2" max="3" width="18.625" customWidth="1"/>
    <col min="4" max="4" width="36.625" customWidth="1"/>
  </cols>
  <sheetData>
    <row r="1" spans="1:4" ht="17.25">
      <c r="A1" s="147" t="s">
        <v>85</v>
      </c>
      <c r="B1" s="147"/>
      <c r="C1" s="147"/>
      <c r="D1" s="147"/>
    </row>
    <row r="2" spans="1:4" ht="13.5" customHeight="1">
      <c r="A2" s="118" t="s">
        <v>86</v>
      </c>
      <c r="B2" s="119" t="s">
        <v>87</v>
      </c>
      <c r="C2" s="120" t="s">
        <v>88</v>
      </c>
      <c r="D2" s="118" t="s">
        <v>89</v>
      </c>
    </row>
    <row r="3" spans="1:4" ht="13.5" customHeight="1">
      <c r="A3" s="146" t="s">
        <v>90</v>
      </c>
      <c r="B3" s="114" t="s">
        <v>91</v>
      </c>
      <c r="C3" s="117" t="s">
        <v>94</v>
      </c>
      <c r="D3" s="145" t="s">
        <v>96</v>
      </c>
    </row>
    <row r="4" spans="1:4">
      <c r="A4" s="146"/>
      <c r="B4" s="115" t="s">
        <v>92</v>
      </c>
      <c r="C4" s="115" t="s">
        <v>95</v>
      </c>
      <c r="D4" s="145"/>
    </row>
    <row r="5" spans="1:4">
      <c r="A5" s="146"/>
      <c r="B5" s="116" t="s">
        <v>93</v>
      </c>
      <c r="C5" s="116"/>
      <c r="D5" s="145"/>
    </row>
    <row r="6" spans="1:4" ht="13.5" customHeight="1">
      <c r="A6" s="146" t="s">
        <v>97</v>
      </c>
      <c r="B6" s="117" t="s">
        <v>98</v>
      </c>
      <c r="C6" s="117" t="s">
        <v>100</v>
      </c>
      <c r="D6" s="145" t="s">
        <v>102</v>
      </c>
    </row>
    <row r="7" spans="1:4">
      <c r="A7" s="146"/>
      <c r="B7" s="115" t="s">
        <v>99</v>
      </c>
      <c r="C7" s="115" t="s">
        <v>101</v>
      </c>
      <c r="D7" s="145"/>
    </row>
    <row r="8" spans="1:4">
      <c r="A8" s="146"/>
      <c r="B8" s="115"/>
      <c r="C8" s="115"/>
      <c r="D8" s="145"/>
    </row>
    <row r="9" spans="1:4">
      <c r="A9" s="146"/>
      <c r="B9" s="116"/>
      <c r="C9" s="116"/>
      <c r="D9" s="145"/>
    </row>
    <row r="10" spans="1:4">
      <c r="A10" s="146" t="s">
        <v>103</v>
      </c>
      <c r="B10" s="117" t="s">
        <v>104</v>
      </c>
      <c r="C10" s="117" t="s">
        <v>106</v>
      </c>
      <c r="D10" s="145" t="s">
        <v>108</v>
      </c>
    </row>
    <row r="11" spans="1:4">
      <c r="A11" s="146"/>
      <c r="B11" s="115" t="s">
        <v>105</v>
      </c>
      <c r="C11" s="115" t="s">
        <v>107</v>
      </c>
      <c r="D11" s="145"/>
    </row>
    <row r="12" spans="1:4">
      <c r="A12" s="146"/>
      <c r="B12" s="116"/>
      <c r="C12" s="116"/>
      <c r="D12" s="145"/>
    </row>
    <row r="13" spans="1:4">
      <c r="A13" s="146" t="s">
        <v>109</v>
      </c>
      <c r="B13" s="117" t="s">
        <v>110</v>
      </c>
      <c r="C13" s="117" t="s">
        <v>112</v>
      </c>
      <c r="D13" s="145" t="s">
        <v>114</v>
      </c>
    </row>
    <row r="14" spans="1:4">
      <c r="A14" s="146"/>
      <c r="B14" s="115" t="s">
        <v>111</v>
      </c>
      <c r="C14" s="115" t="s">
        <v>113</v>
      </c>
      <c r="D14" s="145"/>
    </row>
    <row r="15" spans="1:4">
      <c r="A15" s="146"/>
      <c r="B15" s="116"/>
      <c r="C15" s="116"/>
      <c r="D15" s="145"/>
    </row>
    <row r="16" spans="1:4">
      <c r="A16" s="146" t="s">
        <v>115</v>
      </c>
      <c r="B16" s="117" t="s">
        <v>116</v>
      </c>
      <c r="C16" s="117" t="s">
        <v>119</v>
      </c>
      <c r="D16" s="145" t="s">
        <v>121</v>
      </c>
    </row>
    <row r="17" spans="1:4">
      <c r="A17" s="146"/>
      <c r="B17" s="115" t="s">
        <v>117</v>
      </c>
      <c r="C17" s="115" t="s">
        <v>120</v>
      </c>
      <c r="D17" s="145"/>
    </row>
    <row r="18" spans="1:4">
      <c r="A18" s="146"/>
      <c r="B18" s="116" t="s">
        <v>118</v>
      </c>
      <c r="C18" s="116"/>
      <c r="D18" s="145"/>
    </row>
    <row r="19" spans="1:4">
      <c r="A19" s="146" t="s">
        <v>122</v>
      </c>
      <c r="B19" s="117" t="s">
        <v>123</v>
      </c>
      <c r="C19" s="117" t="s">
        <v>125</v>
      </c>
      <c r="D19" s="145" t="s">
        <v>127</v>
      </c>
    </row>
    <row r="20" spans="1:4">
      <c r="A20" s="146"/>
      <c r="B20" s="115" t="s">
        <v>124</v>
      </c>
      <c r="C20" s="115" t="s">
        <v>126</v>
      </c>
      <c r="D20" s="145"/>
    </row>
    <row r="21" spans="1:4">
      <c r="A21" s="146"/>
      <c r="B21" s="116"/>
      <c r="C21" s="116"/>
      <c r="D21" s="145"/>
    </row>
    <row r="22" spans="1:4">
      <c r="A22" s="146" t="s">
        <v>128</v>
      </c>
      <c r="B22" s="117" t="s">
        <v>129</v>
      </c>
      <c r="C22" s="117" t="s">
        <v>131</v>
      </c>
      <c r="D22" s="145" t="s">
        <v>133</v>
      </c>
    </row>
    <row r="23" spans="1:4">
      <c r="A23" s="146"/>
      <c r="B23" s="115" t="s">
        <v>130</v>
      </c>
      <c r="C23" s="115" t="s">
        <v>132</v>
      </c>
      <c r="D23" s="145"/>
    </row>
    <row r="24" spans="1:4">
      <c r="A24" s="146"/>
      <c r="B24" s="116"/>
      <c r="C24" s="116"/>
      <c r="D24" s="145"/>
    </row>
    <row r="25" spans="1:4">
      <c r="A25" s="146" t="s">
        <v>134</v>
      </c>
      <c r="B25" s="117" t="s">
        <v>135</v>
      </c>
      <c r="C25" s="117" t="s">
        <v>137</v>
      </c>
      <c r="D25" s="145" t="s">
        <v>139</v>
      </c>
    </row>
    <row r="26" spans="1:4">
      <c r="A26" s="146"/>
      <c r="B26" s="115" t="s">
        <v>136</v>
      </c>
      <c r="C26" s="115" t="s">
        <v>138</v>
      </c>
      <c r="D26" s="145"/>
    </row>
    <row r="27" spans="1:4">
      <c r="A27" s="146"/>
      <c r="B27" s="116"/>
      <c r="C27" s="116"/>
      <c r="D27" s="145"/>
    </row>
    <row r="28" spans="1:4">
      <c r="A28" s="146" t="s">
        <v>140</v>
      </c>
      <c r="B28" s="117" t="s">
        <v>141</v>
      </c>
      <c r="C28" s="117" t="s">
        <v>144</v>
      </c>
      <c r="D28" s="145" t="s">
        <v>146</v>
      </c>
    </row>
    <row r="29" spans="1:4">
      <c r="A29" s="146"/>
      <c r="B29" s="115" t="s">
        <v>142</v>
      </c>
      <c r="C29" s="115" t="s">
        <v>145</v>
      </c>
      <c r="D29" s="145"/>
    </row>
    <row r="30" spans="1:4">
      <c r="A30" s="146"/>
      <c r="B30" s="116" t="s">
        <v>143</v>
      </c>
      <c r="C30" s="116"/>
      <c r="D30" s="145"/>
    </row>
    <row r="31" spans="1:4">
      <c r="D31" s="113" t="s">
        <v>147</v>
      </c>
    </row>
  </sheetData>
  <mergeCells count="19">
    <mergeCell ref="D6:D9"/>
    <mergeCell ref="A6:A9"/>
    <mergeCell ref="A1:D1"/>
    <mergeCell ref="D13:D15"/>
    <mergeCell ref="D16:D18"/>
    <mergeCell ref="A10:A12"/>
    <mergeCell ref="A13:A15"/>
    <mergeCell ref="A16:A18"/>
    <mergeCell ref="D10:D12"/>
    <mergeCell ref="A3:A5"/>
    <mergeCell ref="D3:D5"/>
    <mergeCell ref="D19:D21"/>
    <mergeCell ref="D22:D24"/>
    <mergeCell ref="D25:D27"/>
    <mergeCell ref="D28:D30"/>
    <mergeCell ref="A19:A21"/>
    <mergeCell ref="A22:A24"/>
    <mergeCell ref="A25:A27"/>
    <mergeCell ref="A28:A30"/>
  </mergeCells>
  <phoneticPr fontId="2"/>
  <pageMargins left="0.42" right="0.62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91"/>
  <sheetViews>
    <sheetView zoomScaleNormal="100" workbookViewId="0">
      <selection activeCell="H1" sqref="H1"/>
    </sheetView>
  </sheetViews>
  <sheetFormatPr defaultRowHeight="13.5"/>
  <cols>
    <col min="1" max="7" width="3.875" customWidth="1"/>
    <col min="8" max="8" width="6.25" customWidth="1"/>
    <col min="9" max="15" width="3.875" customWidth="1"/>
    <col min="16" max="16" width="6.25" customWidth="1"/>
    <col min="17" max="23" width="3.875" customWidth="1"/>
    <col min="24" max="24" width="6.25" customWidth="1"/>
    <col min="25" max="25" width="13.125" customWidth="1"/>
    <col min="26" max="36" width="5" customWidth="1"/>
    <col min="37" max="37" width="7.125" customWidth="1"/>
    <col min="38" max="46" width="5" customWidth="1"/>
  </cols>
  <sheetData>
    <row r="1" spans="1:46" ht="25.5" customHeight="1">
      <c r="A1" s="157" t="s">
        <v>84</v>
      </c>
      <c r="B1" s="157"/>
      <c r="C1" s="157"/>
      <c r="D1" s="57" t="s">
        <v>54</v>
      </c>
      <c r="E1" s="157" t="s">
        <v>29</v>
      </c>
      <c r="F1" s="157"/>
      <c r="G1" s="157"/>
      <c r="H1" s="1"/>
      <c r="I1" s="1"/>
      <c r="J1" s="158"/>
      <c r="K1" s="158"/>
      <c r="L1" s="158"/>
      <c r="M1" s="158"/>
      <c r="N1" s="1"/>
      <c r="O1" s="1"/>
      <c r="P1" s="1"/>
      <c r="Q1" s="33"/>
    </row>
    <row r="2" spans="1:46" ht="39.75" customHeight="1">
      <c r="A2" s="159" t="s">
        <v>78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</row>
    <row r="3" spans="1:46" ht="14.25">
      <c r="A3" s="2" t="s">
        <v>25</v>
      </c>
      <c r="G3" s="161">
        <v>7.5</v>
      </c>
      <c r="H3" s="161"/>
      <c r="I3" t="s">
        <v>39</v>
      </c>
    </row>
    <row r="4" spans="1:46" ht="13.5" customHeight="1">
      <c r="A4" s="60"/>
      <c r="B4" s="61"/>
      <c r="C4" s="106">
        <v>4</v>
      </c>
      <c r="D4" s="162" t="s">
        <v>34</v>
      </c>
      <c r="E4" s="162"/>
      <c r="F4" s="61"/>
      <c r="G4" s="63"/>
      <c r="H4" s="163" t="s">
        <v>0</v>
      </c>
      <c r="I4" s="60"/>
      <c r="J4" s="61"/>
      <c r="K4" s="62">
        <v>5</v>
      </c>
      <c r="L4" s="162" t="s">
        <v>34</v>
      </c>
      <c r="M4" s="162"/>
      <c r="N4" s="61"/>
      <c r="O4" s="63"/>
      <c r="P4" s="163" t="s">
        <v>0</v>
      </c>
      <c r="Q4" s="60"/>
      <c r="R4" s="61"/>
      <c r="S4" s="62">
        <v>6</v>
      </c>
      <c r="T4" s="162" t="s">
        <v>34</v>
      </c>
      <c r="U4" s="162"/>
      <c r="V4" s="61"/>
      <c r="W4" s="63"/>
      <c r="X4" s="148" t="s">
        <v>0</v>
      </c>
      <c r="Z4" s="3" t="s">
        <v>1</v>
      </c>
      <c r="AA4" s="4"/>
      <c r="AB4" s="4"/>
      <c r="AC4" s="5"/>
      <c r="AD4" s="4"/>
      <c r="AE4" s="5"/>
      <c r="AF4" s="4"/>
      <c r="AG4" s="6"/>
      <c r="AH4" s="7"/>
      <c r="AI4" s="7"/>
      <c r="AJ4" s="7"/>
    </row>
    <row r="5" spans="1:46">
      <c r="A5" s="8" t="s">
        <v>2</v>
      </c>
      <c r="B5" s="9" t="s">
        <v>3</v>
      </c>
      <c r="C5" s="9" t="s">
        <v>4</v>
      </c>
      <c r="D5" s="10" t="s">
        <v>5</v>
      </c>
      <c r="E5" s="9" t="s">
        <v>6</v>
      </c>
      <c r="F5" s="11" t="s">
        <v>7</v>
      </c>
      <c r="G5" s="10" t="s">
        <v>8</v>
      </c>
      <c r="H5" s="164"/>
      <c r="I5" s="12" t="s">
        <v>2</v>
      </c>
      <c r="J5" s="13" t="s">
        <v>3</v>
      </c>
      <c r="K5" s="13" t="s">
        <v>4</v>
      </c>
      <c r="L5" s="13" t="s">
        <v>5</v>
      </c>
      <c r="M5" s="13" t="s">
        <v>6</v>
      </c>
      <c r="N5" s="13" t="s">
        <v>7</v>
      </c>
      <c r="O5" s="11" t="s">
        <v>8</v>
      </c>
      <c r="P5" s="164"/>
      <c r="Q5" s="12" t="s">
        <v>2</v>
      </c>
      <c r="R5" s="13" t="s">
        <v>3</v>
      </c>
      <c r="S5" s="13" t="s">
        <v>4</v>
      </c>
      <c r="T5" s="13" t="s">
        <v>5</v>
      </c>
      <c r="U5" s="13" t="s">
        <v>6</v>
      </c>
      <c r="V5" s="13" t="s">
        <v>7</v>
      </c>
      <c r="W5" s="14" t="s">
        <v>8</v>
      </c>
      <c r="X5" s="149"/>
      <c r="Z5" s="150" t="s">
        <v>9</v>
      </c>
      <c r="AA5" s="151"/>
      <c r="AB5" s="152" t="s">
        <v>10</v>
      </c>
      <c r="AC5" s="152"/>
      <c r="AD5" s="153" t="s">
        <v>11</v>
      </c>
      <c r="AE5" s="153"/>
      <c r="AF5" s="154" t="s">
        <v>12</v>
      </c>
      <c r="AG5" s="155"/>
      <c r="AH5" s="156" t="s">
        <v>13</v>
      </c>
      <c r="AI5" s="156"/>
      <c r="AJ5" s="156"/>
      <c r="AP5" s="29" t="s">
        <v>27</v>
      </c>
    </row>
    <row r="6" spans="1:46" s="67" customFormat="1" ht="17.25" customHeight="1">
      <c r="A6" s="64"/>
      <c r="B6" s="65"/>
      <c r="C6" s="65"/>
      <c r="D6" s="65">
        <v>1</v>
      </c>
      <c r="E6" s="65">
        <v>2</v>
      </c>
      <c r="F6" s="65">
        <v>3</v>
      </c>
      <c r="G6" s="107">
        <v>4</v>
      </c>
      <c r="H6" s="181">
        <f>B8+C8+D8+E8+F8+G8</f>
        <v>22.5</v>
      </c>
      <c r="I6" s="64"/>
      <c r="J6" s="65"/>
      <c r="K6" s="65"/>
      <c r="L6" s="65"/>
      <c r="M6" s="65"/>
      <c r="N6" s="65">
        <v>1</v>
      </c>
      <c r="O6" s="65">
        <v>2</v>
      </c>
      <c r="P6" s="181">
        <f>J8+K8+L8+M8+N8+O8</f>
        <v>15</v>
      </c>
      <c r="Q6" s="65"/>
      <c r="R6" s="65">
        <v>1</v>
      </c>
      <c r="S6" s="65">
        <v>2</v>
      </c>
      <c r="T6" s="65">
        <v>3</v>
      </c>
      <c r="U6" s="65">
        <v>4</v>
      </c>
      <c r="V6" s="66">
        <v>5</v>
      </c>
      <c r="W6" s="65">
        <v>6</v>
      </c>
      <c r="X6" s="183">
        <f>R8+S8+T8+U8+V8+W8</f>
        <v>37.5</v>
      </c>
      <c r="Z6" s="185">
        <f t="shared" ref="Z6" si="0">$C$4</f>
        <v>4</v>
      </c>
      <c r="AA6" s="188" t="s">
        <v>34</v>
      </c>
      <c r="AB6" s="166">
        <f>COUNT(A6:G6,A9:G9,A12:G12,A15:G15,A18:G18,A21:G21)</f>
        <v>30</v>
      </c>
      <c r="AC6" s="167"/>
      <c r="AD6" s="166">
        <f>COUNTIF(A6:G23,"○")</f>
        <v>7</v>
      </c>
      <c r="AE6" s="167"/>
      <c r="AF6" s="166">
        <f>AB6-+AD6</f>
        <v>23</v>
      </c>
      <c r="AG6" s="167"/>
      <c r="AH6" s="172">
        <f t="shared" ref="AH6" si="1">$H$24</f>
        <v>172.5</v>
      </c>
      <c r="AI6" s="173"/>
      <c r="AJ6" s="174"/>
      <c r="AP6" s="68" t="s">
        <v>28</v>
      </c>
    </row>
    <row r="7" spans="1:46" ht="11.25" customHeight="1">
      <c r="A7" s="35"/>
      <c r="B7" s="35"/>
      <c r="C7" s="35"/>
      <c r="D7" s="35" t="s">
        <v>28</v>
      </c>
      <c r="E7" s="35" t="s">
        <v>28</v>
      </c>
      <c r="F7" s="35" t="s">
        <v>28</v>
      </c>
      <c r="G7" s="108" t="s">
        <v>26</v>
      </c>
      <c r="H7" s="181"/>
      <c r="I7" s="35"/>
      <c r="J7" s="35"/>
      <c r="K7" s="35"/>
      <c r="L7" s="35"/>
      <c r="M7" s="35"/>
      <c r="N7" s="35" t="s">
        <v>28</v>
      </c>
      <c r="O7" s="35" t="s">
        <v>28</v>
      </c>
      <c r="P7" s="181"/>
      <c r="Q7" s="35"/>
      <c r="R7" s="35" t="s">
        <v>28</v>
      </c>
      <c r="S7" s="35" t="s">
        <v>28</v>
      </c>
      <c r="T7" s="35" t="s">
        <v>28</v>
      </c>
      <c r="U7" s="35" t="s">
        <v>28</v>
      </c>
      <c r="V7" s="35" t="s">
        <v>28</v>
      </c>
      <c r="W7" s="35" t="s">
        <v>26</v>
      </c>
      <c r="X7" s="183"/>
      <c r="Z7" s="186"/>
      <c r="AA7" s="189"/>
      <c r="AB7" s="168"/>
      <c r="AC7" s="169"/>
      <c r="AD7" s="168"/>
      <c r="AE7" s="169"/>
      <c r="AF7" s="168"/>
      <c r="AG7" s="169"/>
      <c r="AH7" s="175"/>
      <c r="AI7" s="176"/>
      <c r="AJ7" s="177"/>
    </row>
    <row r="8" spans="1:46" ht="11.25" customHeight="1">
      <c r="A8" s="31">
        <f>IF(A7="出",$G$3,0)</f>
        <v>0</v>
      </c>
      <c r="B8" s="31">
        <f t="shared" ref="B8:G8" si="2">IF(B7="出",$G$3,0)</f>
        <v>0</v>
      </c>
      <c r="C8" s="31">
        <f t="shared" si="2"/>
        <v>0</v>
      </c>
      <c r="D8" s="31">
        <f t="shared" si="2"/>
        <v>7.5</v>
      </c>
      <c r="E8" s="31">
        <f t="shared" si="2"/>
        <v>7.5</v>
      </c>
      <c r="F8" s="31">
        <f t="shared" si="2"/>
        <v>7.5</v>
      </c>
      <c r="G8" s="109">
        <f t="shared" si="2"/>
        <v>0</v>
      </c>
      <c r="H8" s="182"/>
      <c r="I8" s="31">
        <f>IF(I7="出",$G$3,0)</f>
        <v>0</v>
      </c>
      <c r="J8" s="31">
        <f t="shared" ref="J8:O8" si="3">IF(J7="出",$G$3,0)</f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31">
        <f t="shared" si="3"/>
        <v>7.5</v>
      </c>
      <c r="O8" s="31">
        <f t="shared" si="3"/>
        <v>7.5</v>
      </c>
      <c r="P8" s="182"/>
      <c r="Q8" s="31">
        <f>IF(Q7="出",$G$3,0)</f>
        <v>0</v>
      </c>
      <c r="R8" s="31">
        <f t="shared" ref="R8:W8" si="4">IF(R7="出",$G$3,0)</f>
        <v>7.5</v>
      </c>
      <c r="S8" s="31">
        <f t="shared" si="4"/>
        <v>7.5</v>
      </c>
      <c r="T8" s="31">
        <f t="shared" si="4"/>
        <v>7.5</v>
      </c>
      <c r="U8" s="31">
        <f t="shared" si="4"/>
        <v>7.5</v>
      </c>
      <c r="V8" s="31">
        <f t="shared" si="4"/>
        <v>7.5</v>
      </c>
      <c r="W8" s="31">
        <f t="shared" si="4"/>
        <v>0</v>
      </c>
      <c r="X8" s="184"/>
      <c r="Z8" s="187"/>
      <c r="AA8" s="190"/>
      <c r="AB8" s="170"/>
      <c r="AC8" s="171"/>
      <c r="AD8" s="170"/>
      <c r="AE8" s="171"/>
      <c r="AF8" s="170"/>
      <c r="AG8" s="171"/>
      <c r="AH8" s="178"/>
      <c r="AI8" s="179"/>
      <c r="AJ8" s="180"/>
    </row>
    <row r="9" spans="1:46" s="67" customFormat="1" ht="17.25" customHeight="1">
      <c r="A9" s="64">
        <v>5</v>
      </c>
      <c r="B9" s="65">
        <v>6</v>
      </c>
      <c r="C9" s="65">
        <v>7</v>
      </c>
      <c r="D9" s="65">
        <v>8</v>
      </c>
      <c r="E9" s="65">
        <v>9</v>
      </c>
      <c r="F9" s="65">
        <v>10</v>
      </c>
      <c r="G9" s="65">
        <v>11</v>
      </c>
      <c r="H9" s="181">
        <f>B11+C11+D11+E11+F11+G11</f>
        <v>45</v>
      </c>
      <c r="I9" s="69">
        <v>3</v>
      </c>
      <c r="J9" s="69">
        <v>4</v>
      </c>
      <c r="K9" s="70">
        <v>5</v>
      </c>
      <c r="L9" s="69">
        <v>6</v>
      </c>
      <c r="M9" s="65">
        <v>7</v>
      </c>
      <c r="N9" s="65">
        <v>8</v>
      </c>
      <c r="O9" s="65">
        <v>9</v>
      </c>
      <c r="P9" s="181">
        <f>J11+K11+L11+M11+N11+O11</f>
        <v>22.5</v>
      </c>
      <c r="Q9" s="69">
        <v>7</v>
      </c>
      <c r="R9" s="65">
        <v>8</v>
      </c>
      <c r="S9" s="65">
        <v>9</v>
      </c>
      <c r="T9" s="65">
        <v>10</v>
      </c>
      <c r="U9" s="65">
        <v>11</v>
      </c>
      <c r="V9" s="66">
        <v>12</v>
      </c>
      <c r="W9" s="65">
        <v>13</v>
      </c>
      <c r="X9" s="183">
        <f>R11+S11+T11+U11+V11+W11</f>
        <v>37.5</v>
      </c>
      <c r="Z9" s="185">
        <f t="shared" ref="Z9" si="5">$K$4</f>
        <v>5</v>
      </c>
      <c r="AA9" s="188" t="s">
        <v>34</v>
      </c>
      <c r="AB9" s="166">
        <f>COUNT(I6:O6,I9:O9,I12:O12,I15:O15,I18:O18,I21:O21)</f>
        <v>31</v>
      </c>
      <c r="AC9" s="167"/>
      <c r="AD9" s="166">
        <f>COUNTIF(I6:O23,"○")</f>
        <v>8</v>
      </c>
      <c r="AE9" s="167"/>
      <c r="AF9" s="166">
        <f>AB9-+AD9</f>
        <v>23</v>
      </c>
      <c r="AG9" s="167"/>
      <c r="AH9" s="172">
        <f t="shared" ref="AH9" si="6">$P$24</f>
        <v>172.5</v>
      </c>
      <c r="AI9" s="173"/>
      <c r="AJ9" s="174"/>
    </row>
    <row r="10" spans="1:46" ht="11.25" customHeight="1">
      <c r="A10" s="35" t="s">
        <v>26</v>
      </c>
      <c r="B10" s="35" t="s">
        <v>28</v>
      </c>
      <c r="C10" s="35" t="s">
        <v>28</v>
      </c>
      <c r="D10" s="35" t="s">
        <v>28</v>
      </c>
      <c r="E10" s="35" t="s">
        <v>28</v>
      </c>
      <c r="F10" s="35" t="s">
        <v>28</v>
      </c>
      <c r="G10" s="35" t="s">
        <v>28</v>
      </c>
      <c r="H10" s="181"/>
      <c r="I10" s="35" t="s">
        <v>26</v>
      </c>
      <c r="J10" s="35" t="s">
        <v>26</v>
      </c>
      <c r="K10" s="35" t="s">
        <v>26</v>
      </c>
      <c r="L10" s="35" t="s">
        <v>26</v>
      </c>
      <c r="M10" s="35" t="s">
        <v>28</v>
      </c>
      <c r="N10" s="35" t="s">
        <v>28</v>
      </c>
      <c r="O10" s="35" t="s">
        <v>28</v>
      </c>
      <c r="P10" s="181"/>
      <c r="Q10" s="35" t="s">
        <v>26</v>
      </c>
      <c r="R10" s="35" t="s">
        <v>28</v>
      </c>
      <c r="S10" s="35" t="s">
        <v>28</v>
      </c>
      <c r="T10" s="35" t="s">
        <v>28</v>
      </c>
      <c r="U10" s="35" t="s">
        <v>28</v>
      </c>
      <c r="V10" s="35" t="s">
        <v>28</v>
      </c>
      <c r="W10" s="35" t="s">
        <v>26</v>
      </c>
      <c r="X10" s="183"/>
      <c r="Z10" s="186"/>
      <c r="AA10" s="189"/>
      <c r="AB10" s="168"/>
      <c r="AC10" s="169"/>
      <c r="AD10" s="168"/>
      <c r="AE10" s="169"/>
      <c r="AF10" s="168"/>
      <c r="AG10" s="169"/>
      <c r="AH10" s="175"/>
      <c r="AI10" s="176"/>
      <c r="AJ10" s="177"/>
    </row>
    <row r="11" spans="1:46" ht="11.25" customHeight="1">
      <c r="A11" s="31">
        <f>IF(A10="出",$G$3,0)</f>
        <v>0</v>
      </c>
      <c r="B11" s="31">
        <f t="shared" ref="B11:G11" si="7">IF(B10="出",$G$3,0)</f>
        <v>7.5</v>
      </c>
      <c r="C11" s="31">
        <f t="shared" si="7"/>
        <v>7.5</v>
      </c>
      <c r="D11" s="31">
        <f t="shared" si="7"/>
        <v>7.5</v>
      </c>
      <c r="E11" s="31">
        <f t="shared" si="7"/>
        <v>7.5</v>
      </c>
      <c r="F11" s="31">
        <f t="shared" si="7"/>
        <v>7.5</v>
      </c>
      <c r="G11" s="31">
        <f t="shared" si="7"/>
        <v>7.5</v>
      </c>
      <c r="H11" s="182"/>
      <c r="I11" s="31">
        <f>IF(I10="出",$G$3,0)</f>
        <v>0</v>
      </c>
      <c r="J11" s="31">
        <f t="shared" ref="J11:O11" si="8">IF(J10="出",$G$3,0)</f>
        <v>0</v>
      </c>
      <c r="K11" s="31">
        <f t="shared" si="8"/>
        <v>0</v>
      </c>
      <c r="L11" s="31">
        <f t="shared" si="8"/>
        <v>0</v>
      </c>
      <c r="M11" s="31">
        <f t="shared" si="8"/>
        <v>7.5</v>
      </c>
      <c r="N11" s="31">
        <f t="shared" si="8"/>
        <v>7.5</v>
      </c>
      <c r="O11" s="31">
        <f t="shared" si="8"/>
        <v>7.5</v>
      </c>
      <c r="P11" s="182"/>
      <c r="Q11" s="31">
        <f>IF(Q10="出",$G$3,0)</f>
        <v>0</v>
      </c>
      <c r="R11" s="31">
        <f t="shared" ref="R11:W11" si="9">IF(R10="出",$G$3,0)</f>
        <v>7.5</v>
      </c>
      <c r="S11" s="31">
        <f t="shared" si="9"/>
        <v>7.5</v>
      </c>
      <c r="T11" s="31">
        <f t="shared" si="9"/>
        <v>7.5</v>
      </c>
      <c r="U11" s="31">
        <f t="shared" si="9"/>
        <v>7.5</v>
      </c>
      <c r="V11" s="31">
        <f t="shared" si="9"/>
        <v>7.5</v>
      </c>
      <c r="W11" s="31">
        <f t="shared" si="9"/>
        <v>0</v>
      </c>
      <c r="X11" s="184"/>
      <c r="Z11" s="187"/>
      <c r="AA11" s="190"/>
      <c r="AB11" s="170"/>
      <c r="AC11" s="171"/>
      <c r="AD11" s="170"/>
      <c r="AE11" s="171"/>
      <c r="AF11" s="170"/>
      <c r="AG11" s="171"/>
      <c r="AH11" s="178"/>
      <c r="AI11" s="179"/>
      <c r="AJ11" s="180"/>
    </row>
    <row r="12" spans="1:46" s="67" customFormat="1" ht="17.25" customHeight="1">
      <c r="A12" s="64">
        <v>12</v>
      </c>
      <c r="B12" s="65">
        <v>13</v>
      </c>
      <c r="C12" s="65">
        <v>14</v>
      </c>
      <c r="D12" s="65">
        <v>15</v>
      </c>
      <c r="E12" s="65">
        <v>16</v>
      </c>
      <c r="F12" s="65">
        <v>17</v>
      </c>
      <c r="G12" s="65">
        <v>18</v>
      </c>
      <c r="H12" s="181">
        <f>B14+C14+D14+E14+F14+G14</f>
        <v>37.5</v>
      </c>
      <c r="I12" s="69">
        <v>10</v>
      </c>
      <c r="J12" s="65">
        <v>11</v>
      </c>
      <c r="K12" s="66">
        <v>12</v>
      </c>
      <c r="L12" s="65">
        <v>13</v>
      </c>
      <c r="M12" s="65">
        <v>14</v>
      </c>
      <c r="N12" s="65">
        <v>15</v>
      </c>
      <c r="O12" s="65">
        <v>16</v>
      </c>
      <c r="P12" s="181">
        <f>J14+K14+L14+M14+N14+O14</f>
        <v>45</v>
      </c>
      <c r="Q12" s="69">
        <v>14</v>
      </c>
      <c r="R12" s="65">
        <v>15</v>
      </c>
      <c r="S12" s="65">
        <v>16</v>
      </c>
      <c r="T12" s="65">
        <v>17</v>
      </c>
      <c r="U12" s="65">
        <v>18</v>
      </c>
      <c r="V12" s="66">
        <v>19</v>
      </c>
      <c r="W12" s="65">
        <v>20</v>
      </c>
      <c r="X12" s="183">
        <f>R14+S14+T14+U14+V14+W14</f>
        <v>37.5</v>
      </c>
      <c r="Z12" s="185">
        <f t="shared" ref="Z12" si="10">$S$4</f>
        <v>6</v>
      </c>
      <c r="AA12" s="188" t="s">
        <v>34</v>
      </c>
      <c r="AB12" s="166">
        <f>COUNT(Q6:W6,Q9:W9,Q12:W12,Q15:W15,Q18:W18,Q21:W21)</f>
        <v>30</v>
      </c>
      <c r="AC12" s="167"/>
      <c r="AD12" s="166">
        <f>COUNTIF(Q6:W23,"○")</f>
        <v>7</v>
      </c>
      <c r="AE12" s="167"/>
      <c r="AF12" s="166">
        <f>AB12-+AD12</f>
        <v>23</v>
      </c>
      <c r="AG12" s="167"/>
      <c r="AH12" s="172">
        <f t="shared" ref="AH12" si="11">$X$24</f>
        <v>172.5</v>
      </c>
      <c r="AI12" s="173"/>
      <c r="AJ12" s="174"/>
    </row>
    <row r="13" spans="1:46" ht="11.25" customHeight="1">
      <c r="A13" s="35" t="s">
        <v>26</v>
      </c>
      <c r="B13" s="35" t="s">
        <v>28</v>
      </c>
      <c r="C13" s="35" t="s">
        <v>28</v>
      </c>
      <c r="D13" s="35" t="s">
        <v>28</v>
      </c>
      <c r="E13" s="35" t="s">
        <v>28</v>
      </c>
      <c r="F13" s="35" t="s">
        <v>28</v>
      </c>
      <c r="G13" s="35" t="s">
        <v>26</v>
      </c>
      <c r="H13" s="181"/>
      <c r="I13" s="35" t="s">
        <v>26</v>
      </c>
      <c r="J13" s="35" t="s">
        <v>28</v>
      </c>
      <c r="K13" s="35" t="s">
        <v>28</v>
      </c>
      <c r="L13" s="35" t="s">
        <v>28</v>
      </c>
      <c r="M13" s="35" t="s">
        <v>28</v>
      </c>
      <c r="N13" s="35" t="s">
        <v>28</v>
      </c>
      <c r="O13" s="35" t="s">
        <v>28</v>
      </c>
      <c r="P13" s="181"/>
      <c r="Q13" s="35" t="s">
        <v>26</v>
      </c>
      <c r="R13" s="35" t="s">
        <v>28</v>
      </c>
      <c r="S13" s="35" t="s">
        <v>28</v>
      </c>
      <c r="T13" s="35" t="s">
        <v>28</v>
      </c>
      <c r="U13" s="35" t="s">
        <v>28</v>
      </c>
      <c r="V13" s="35" t="s">
        <v>28</v>
      </c>
      <c r="W13" s="35" t="s">
        <v>26</v>
      </c>
      <c r="X13" s="183"/>
      <c r="Z13" s="186"/>
      <c r="AA13" s="189"/>
      <c r="AB13" s="168"/>
      <c r="AC13" s="169"/>
      <c r="AD13" s="168"/>
      <c r="AE13" s="169"/>
      <c r="AF13" s="168"/>
      <c r="AG13" s="169"/>
      <c r="AH13" s="175"/>
      <c r="AI13" s="176"/>
      <c r="AJ13" s="177"/>
    </row>
    <row r="14" spans="1:46" ht="11.25" customHeight="1">
      <c r="A14" s="31">
        <f>IF(A13="出",$G$3,0)</f>
        <v>0</v>
      </c>
      <c r="B14" s="31">
        <f t="shared" ref="B14:G14" si="12">IF(B13="出",$G$3,0)</f>
        <v>7.5</v>
      </c>
      <c r="C14" s="31">
        <f t="shared" si="12"/>
        <v>7.5</v>
      </c>
      <c r="D14" s="31">
        <f t="shared" si="12"/>
        <v>7.5</v>
      </c>
      <c r="E14" s="31">
        <f t="shared" si="12"/>
        <v>7.5</v>
      </c>
      <c r="F14" s="31">
        <f t="shared" si="12"/>
        <v>7.5</v>
      </c>
      <c r="G14" s="31">
        <f t="shared" si="12"/>
        <v>0</v>
      </c>
      <c r="H14" s="182"/>
      <c r="I14" s="31">
        <f>IF(I13="出",$G$3,0)</f>
        <v>0</v>
      </c>
      <c r="J14" s="31">
        <f t="shared" ref="J14:O14" si="13">IF(J13="出",$G$3,0)</f>
        <v>7.5</v>
      </c>
      <c r="K14" s="31">
        <f t="shared" si="13"/>
        <v>7.5</v>
      </c>
      <c r="L14" s="31">
        <f t="shared" si="13"/>
        <v>7.5</v>
      </c>
      <c r="M14" s="31">
        <f t="shared" si="13"/>
        <v>7.5</v>
      </c>
      <c r="N14" s="31">
        <f t="shared" si="13"/>
        <v>7.5</v>
      </c>
      <c r="O14" s="31">
        <f t="shared" si="13"/>
        <v>7.5</v>
      </c>
      <c r="P14" s="182"/>
      <c r="Q14" s="31">
        <f>IF(Q13="出",$G$3,0)</f>
        <v>0</v>
      </c>
      <c r="R14" s="31">
        <f t="shared" ref="R14:W14" si="14">IF(R13="出",$G$3,0)</f>
        <v>7.5</v>
      </c>
      <c r="S14" s="31">
        <f t="shared" si="14"/>
        <v>7.5</v>
      </c>
      <c r="T14" s="31">
        <f t="shared" si="14"/>
        <v>7.5</v>
      </c>
      <c r="U14" s="31">
        <f t="shared" si="14"/>
        <v>7.5</v>
      </c>
      <c r="V14" s="31">
        <f t="shared" si="14"/>
        <v>7.5</v>
      </c>
      <c r="W14" s="31">
        <f t="shared" si="14"/>
        <v>0</v>
      </c>
      <c r="X14" s="184"/>
      <c r="Z14" s="187"/>
      <c r="AA14" s="190"/>
      <c r="AB14" s="170"/>
      <c r="AC14" s="171"/>
      <c r="AD14" s="170"/>
      <c r="AE14" s="171"/>
      <c r="AF14" s="170"/>
      <c r="AG14" s="171"/>
      <c r="AH14" s="178"/>
      <c r="AI14" s="179"/>
      <c r="AJ14" s="180"/>
    </row>
    <row r="15" spans="1:46" s="67" customFormat="1" ht="17.25" customHeight="1">
      <c r="A15" s="64">
        <v>19</v>
      </c>
      <c r="B15" s="65">
        <v>20</v>
      </c>
      <c r="C15" s="65">
        <v>21</v>
      </c>
      <c r="D15" s="65">
        <v>22</v>
      </c>
      <c r="E15" s="65">
        <v>23</v>
      </c>
      <c r="F15" s="65">
        <v>24</v>
      </c>
      <c r="G15" s="65">
        <v>25</v>
      </c>
      <c r="H15" s="191">
        <f>B17+C17+D17+E17+F17+G17</f>
        <v>45</v>
      </c>
      <c r="I15" s="69">
        <v>17</v>
      </c>
      <c r="J15" s="65">
        <v>18</v>
      </c>
      <c r="K15" s="66">
        <v>19</v>
      </c>
      <c r="L15" s="65">
        <v>20</v>
      </c>
      <c r="M15" s="65">
        <v>21</v>
      </c>
      <c r="N15" s="65">
        <v>22</v>
      </c>
      <c r="O15" s="65">
        <v>23</v>
      </c>
      <c r="P15" s="181">
        <f>J17+K17+L17+M17+N17+O17</f>
        <v>45</v>
      </c>
      <c r="Q15" s="69">
        <v>21</v>
      </c>
      <c r="R15" s="65">
        <v>22</v>
      </c>
      <c r="S15" s="65">
        <v>23</v>
      </c>
      <c r="T15" s="65">
        <v>24</v>
      </c>
      <c r="U15" s="65">
        <v>25</v>
      </c>
      <c r="V15" s="66">
        <v>26</v>
      </c>
      <c r="W15" s="66">
        <v>27</v>
      </c>
      <c r="X15" s="183">
        <f>R17+S17+T17+U17+V17+W17</f>
        <v>45</v>
      </c>
      <c r="Z15" s="185">
        <f t="shared" ref="Z15" si="15">$C$26</f>
        <v>7</v>
      </c>
      <c r="AA15" s="188" t="s">
        <v>34</v>
      </c>
      <c r="AB15" s="166">
        <f>COUNT(A28:G28,A31:G31,A34:G34,A37:G37,A40:G40,A43:G43)</f>
        <v>31</v>
      </c>
      <c r="AC15" s="167"/>
      <c r="AD15" s="166">
        <f>COUNTIF(A28:G45,"○")</f>
        <v>7</v>
      </c>
      <c r="AE15" s="167"/>
      <c r="AF15" s="166">
        <f>AB15-+AD15</f>
        <v>24</v>
      </c>
      <c r="AG15" s="167"/>
      <c r="AH15" s="172">
        <f t="shared" ref="AH15" si="16">$H$46</f>
        <v>180</v>
      </c>
      <c r="AI15" s="173"/>
      <c r="AJ15" s="174"/>
      <c r="AK15" s="71"/>
      <c r="AL15" s="71"/>
      <c r="AM15" s="71"/>
      <c r="AN15" s="71"/>
      <c r="AO15" s="15"/>
      <c r="AP15" s="72"/>
      <c r="AQ15" s="73"/>
      <c r="AR15" s="73"/>
      <c r="AS15" s="73"/>
      <c r="AT15" s="73"/>
    </row>
    <row r="16" spans="1:46" ht="11.25" customHeight="1">
      <c r="A16" s="35" t="s">
        <v>26</v>
      </c>
      <c r="B16" s="35" t="s">
        <v>28</v>
      </c>
      <c r="C16" s="35" t="s">
        <v>28</v>
      </c>
      <c r="D16" s="35" t="s">
        <v>28</v>
      </c>
      <c r="E16" s="35" t="s">
        <v>28</v>
      </c>
      <c r="F16" s="35" t="s">
        <v>28</v>
      </c>
      <c r="G16" s="35" t="s">
        <v>28</v>
      </c>
      <c r="H16" s="191"/>
      <c r="I16" s="35" t="s">
        <v>26</v>
      </c>
      <c r="J16" s="35" t="s">
        <v>28</v>
      </c>
      <c r="K16" s="35" t="s">
        <v>28</v>
      </c>
      <c r="L16" s="35" t="s">
        <v>28</v>
      </c>
      <c r="M16" s="35" t="s">
        <v>28</v>
      </c>
      <c r="N16" s="35" t="s">
        <v>28</v>
      </c>
      <c r="O16" s="35" t="s">
        <v>28</v>
      </c>
      <c r="P16" s="181"/>
      <c r="Q16" s="35" t="s">
        <v>26</v>
      </c>
      <c r="R16" s="35" t="s">
        <v>28</v>
      </c>
      <c r="S16" s="35" t="s">
        <v>28</v>
      </c>
      <c r="T16" s="35" t="s">
        <v>28</v>
      </c>
      <c r="U16" s="35" t="s">
        <v>28</v>
      </c>
      <c r="V16" s="35" t="s">
        <v>28</v>
      </c>
      <c r="W16" s="35" t="s">
        <v>28</v>
      </c>
      <c r="X16" s="183"/>
      <c r="Z16" s="186"/>
      <c r="AA16" s="189"/>
      <c r="AB16" s="168"/>
      <c r="AC16" s="169"/>
      <c r="AD16" s="168"/>
      <c r="AE16" s="169"/>
      <c r="AF16" s="168"/>
      <c r="AG16" s="169"/>
      <c r="AH16" s="175"/>
      <c r="AI16" s="176"/>
      <c r="AJ16" s="177"/>
    </row>
    <row r="17" spans="1:47" ht="11.25" customHeight="1">
      <c r="A17" s="31">
        <f>IF(A16="出",$G$3,0)</f>
        <v>0</v>
      </c>
      <c r="B17" s="31">
        <f t="shared" ref="B17:G17" si="17">IF(B16="出",$G$3,0)</f>
        <v>7.5</v>
      </c>
      <c r="C17" s="31">
        <f t="shared" si="17"/>
        <v>7.5</v>
      </c>
      <c r="D17" s="31">
        <f t="shared" si="17"/>
        <v>7.5</v>
      </c>
      <c r="E17" s="31">
        <f t="shared" si="17"/>
        <v>7.5</v>
      </c>
      <c r="F17" s="31">
        <f t="shared" si="17"/>
        <v>7.5</v>
      </c>
      <c r="G17" s="31">
        <f t="shared" si="17"/>
        <v>7.5</v>
      </c>
      <c r="H17" s="192"/>
      <c r="I17" s="31">
        <f>IF(I16="出",$G$3,0)</f>
        <v>0</v>
      </c>
      <c r="J17" s="31">
        <f t="shared" ref="J17:O17" si="18">IF(J16="出",$G$3,0)</f>
        <v>7.5</v>
      </c>
      <c r="K17" s="31">
        <f t="shared" si="18"/>
        <v>7.5</v>
      </c>
      <c r="L17" s="31">
        <f t="shared" si="18"/>
        <v>7.5</v>
      </c>
      <c r="M17" s="31">
        <f t="shared" si="18"/>
        <v>7.5</v>
      </c>
      <c r="N17" s="31">
        <f t="shared" si="18"/>
        <v>7.5</v>
      </c>
      <c r="O17" s="31">
        <f t="shared" si="18"/>
        <v>7.5</v>
      </c>
      <c r="P17" s="182"/>
      <c r="Q17" s="31">
        <f>IF(Q16="出",$G$3,0)</f>
        <v>0</v>
      </c>
      <c r="R17" s="31">
        <f t="shared" ref="R17:W17" si="19">IF(R16="出",$G$3,0)</f>
        <v>7.5</v>
      </c>
      <c r="S17" s="31">
        <f t="shared" si="19"/>
        <v>7.5</v>
      </c>
      <c r="T17" s="31">
        <f t="shared" si="19"/>
        <v>7.5</v>
      </c>
      <c r="U17" s="31">
        <f t="shared" si="19"/>
        <v>7.5</v>
      </c>
      <c r="V17" s="31">
        <f t="shared" si="19"/>
        <v>7.5</v>
      </c>
      <c r="W17" s="31">
        <f t="shared" si="19"/>
        <v>7.5</v>
      </c>
      <c r="X17" s="184"/>
      <c r="Z17" s="187"/>
      <c r="AA17" s="190"/>
      <c r="AB17" s="170"/>
      <c r="AC17" s="171"/>
      <c r="AD17" s="170"/>
      <c r="AE17" s="171"/>
      <c r="AF17" s="170"/>
      <c r="AG17" s="171"/>
      <c r="AH17" s="178"/>
      <c r="AI17" s="179"/>
      <c r="AJ17" s="180"/>
      <c r="AK17" s="193"/>
      <c r="AL17" s="193"/>
      <c r="AM17" s="193"/>
      <c r="AN17" s="193"/>
      <c r="AO17" s="26"/>
      <c r="AP17" s="194"/>
      <c r="AQ17" s="194"/>
      <c r="AR17" s="165"/>
      <c r="AS17" s="165"/>
      <c r="AT17" s="165"/>
    </row>
    <row r="18" spans="1:47" s="67" customFormat="1" ht="17.25" customHeight="1">
      <c r="A18" s="64">
        <v>26</v>
      </c>
      <c r="B18" s="66">
        <v>27</v>
      </c>
      <c r="C18" s="65">
        <v>28</v>
      </c>
      <c r="D18" s="74">
        <v>29</v>
      </c>
      <c r="E18" s="66">
        <v>30</v>
      </c>
      <c r="F18" s="65"/>
      <c r="G18" s="65"/>
      <c r="H18" s="181">
        <f>B20+C20+D20+E20+F20+G20</f>
        <v>22.5</v>
      </c>
      <c r="I18" s="69">
        <v>24</v>
      </c>
      <c r="J18" s="65">
        <v>25</v>
      </c>
      <c r="K18" s="66">
        <v>26</v>
      </c>
      <c r="L18" s="66">
        <v>27</v>
      </c>
      <c r="M18" s="65">
        <v>28</v>
      </c>
      <c r="N18" s="65">
        <v>29</v>
      </c>
      <c r="O18" s="66">
        <v>30</v>
      </c>
      <c r="P18" s="181">
        <f>J20+K20+L20+M20+N20+O20</f>
        <v>45</v>
      </c>
      <c r="Q18" s="69">
        <v>28</v>
      </c>
      <c r="R18" s="65">
        <v>29</v>
      </c>
      <c r="S18" s="66">
        <v>30</v>
      </c>
      <c r="T18" s="74"/>
      <c r="U18" s="66"/>
      <c r="V18" s="74"/>
      <c r="W18" s="65"/>
      <c r="X18" s="183">
        <f>R20+S20+T20+U20+V20+W20</f>
        <v>15</v>
      </c>
      <c r="Z18" s="185">
        <f t="shared" ref="Z18" si="20">$K$26</f>
        <v>8</v>
      </c>
      <c r="AA18" s="188" t="s">
        <v>34</v>
      </c>
      <c r="AB18" s="166">
        <f>COUNT(I28:O28,I31:O31,I34:O34,I37:O37,I40:O40,I43:O43)</f>
        <v>31</v>
      </c>
      <c r="AC18" s="167"/>
      <c r="AD18" s="166">
        <f>COUNTIF(I28:O45,"○")</f>
        <v>8</v>
      </c>
      <c r="AE18" s="167"/>
      <c r="AF18" s="166">
        <f>AB18-+AD18</f>
        <v>23</v>
      </c>
      <c r="AG18" s="167"/>
      <c r="AH18" s="172">
        <f t="shared" ref="AH18" si="21">$P$46</f>
        <v>172.5</v>
      </c>
      <c r="AI18" s="173"/>
      <c r="AJ18" s="174"/>
      <c r="AK18" s="71"/>
      <c r="AL18" s="71"/>
      <c r="AM18" s="71"/>
      <c r="AN18" s="71"/>
      <c r="AO18" s="15"/>
      <c r="AP18" s="72"/>
      <c r="AQ18" s="73"/>
      <c r="AR18" s="73"/>
      <c r="AS18" s="73"/>
      <c r="AT18" s="73"/>
    </row>
    <row r="19" spans="1:47" ht="11.25" customHeight="1">
      <c r="A19" s="35" t="s">
        <v>26</v>
      </c>
      <c r="B19" s="35" t="s">
        <v>28</v>
      </c>
      <c r="C19" s="35" t="s">
        <v>28</v>
      </c>
      <c r="D19" s="35" t="s">
        <v>26</v>
      </c>
      <c r="E19" s="35" t="s">
        <v>28</v>
      </c>
      <c r="F19" s="35"/>
      <c r="G19" s="35"/>
      <c r="H19" s="181"/>
      <c r="I19" s="35" t="s">
        <v>26</v>
      </c>
      <c r="J19" s="35" t="s">
        <v>28</v>
      </c>
      <c r="K19" s="35" t="s">
        <v>28</v>
      </c>
      <c r="L19" s="35" t="s">
        <v>28</v>
      </c>
      <c r="M19" s="35" t="s">
        <v>28</v>
      </c>
      <c r="N19" s="35" t="s">
        <v>28</v>
      </c>
      <c r="O19" s="35" t="s">
        <v>28</v>
      </c>
      <c r="P19" s="181"/>
      <c r="Q19" s="35" t="s">
        <v>26</v>
      </c>
      <c r="R19" s="35" t="s">
        <v>28</v>
      </c>
      <c r="S19" s="35" t="s">
        <v>28</v>
      </c>
      <c r="T19" s="35"/>
      <c r="U19" s="35"/>
      <c r="V19" s="35"/>
      <c r="W19" s="35"/>
      <c r="X19" s="183"/>
      <c r="Z19" s="186"/>
      <c r="AA19" s="189"/>
      <c r="AB19" s="168"/>
      <c r="AC19" s="169"/>
      <c r="AD19" s="168"/>
      <c r="AE19" s="169"/>
      <c r="AF19" s="168"/>
      <c r="AG19" s="169"/>
      <c r="AH19" s="175"/>
      <c r="AI19" s="176"/>
      <c r="AJ19" s="177"/>
    </row>
    <row r="20" spans="1:47" ht="11.25" customHeight="1">
      <c r="A20" s="31">
        <f>IF(A19="出",$G$3,0)</f>
        <v>0</v>
      </c>
      <c r="B20" s="31">
        <f t="shared" ref="B20:G20" si="22">IF(B19="出",$G$3,0)</f>
        <v>7.5</v>
      </c>
      <c r="C20" s="31">
        <f t="shared" si="22"/>
        <v>7.5</v>
      </c>
      <c r="D20" s="31">
        <f t="shared" si="22"/>
        <v>0</v>
      </c>
      <c r="E20" s="31">
        <f t="shared" si="22"/>
        <v>7.5</v>
      </c>
      <c r="F20" s="31">
        <f t="shared" si="22"/>
        <v>0</v>
      </c>
      <c r="G20" s="31">
        <f t="shared" si="22"/>
        <v>0</v>
      </c>
      <c r="H20" s="182"/>
      <c r="I20" s="31">
        <f>IF(I19="出",$G$3,0)</f>
        <v>0</v>
      </c>
      <c r="J20" s="31">
        <f t="shared" ref="J20:O20" si="23">IF(J19="出",$G$3,0)</f>
        <v>7.5</v>
      </c>
      <c r="K20" s="31">
        <f t="shared" si="23"/>
        <v>7.5</v>
      </c>
      <c r="L20" s="31">
        <f t="shared" si="23"/>
        <v>7.5</v>
      </c>
      <c r="M20" s="31">
        <f t="shared" si="23"/>
        <v>7.5</v>
      </c>
      <c r="N20" s="31">
        <f t="shared" si="23"/>
        <v>7.5</v>
      </c>
      <c r="O20" s="31">
        <f t="shared" si="23"/>
        <v>7.5</v>
      </c>
      <c r="P20" s="182"/>
      <c r="Q20" s="31">
        <f>IF(Q19="出",$G$3,0)</f>
        <v>0</v>
      </c>
      <c r="R20" s="31">
        <f t="shared" ref="R20:W20" si="24">IF(R19="出",$G$3,0)</f>
        <v>7.5</v>
      </c>
      <c r="S20" s="31">
        <f t="shared" si="24"/>
        <v>7.5</v>
      </c>
      <c r="T20" s="31">
        <f t="shared" si="24"/>
        <v>0</v>
      </c>
      <c r="U20" s="31">
        <f t="shared" si="24"/>
        <v>0</v>
      </c>
      <c r="V20" s="31">
        <f t="shared" si="24"/>
        <v>0</v>
      </c>
      <c r="W20" s="31">
        <f t="shared" si="24"/>
        <v>0</v>
      </c>
      <c r="X20" s="184"/>
      <c r="Z20" s="187"/>
      <c r="AA20" s="190"/>
      <c r="AB20" s="170"/>
      <c r="AC20" s="171"/>
      <c r="AD20" s="170"/>
      <c r="AE20" s="171"/>
      <c r="AF20" s="170"/>
      <c r="AG20" s="171"/>
      <c r="AH20" s="178"/>
      <c r="AI20" s="179"/>
      <c r="AJ20" s="180"/>
      <c r="AK20" s="193"/>
      <c r="AL20" s="193"/>
      <c r="AM20" s="193"/>
      <c r="AN20" s="193"/>
      <c r="AO20" s="26"/>
      <c r="AP20" s="194"/>
      <c r="AQ20" s="194"/>
      <c r="AR20" s="165"/>
      <c r="AS20" s="165"/>
      <c r="AT20" s="165"/>
    </row>
    <row r="21" spans="1:47" s="67" customFormat="1" ht="17.25" customHeight="1">
      <c r="A21" s="64"/>
      <c r="B21" s="66"/>
      <c r="C21" s="65"/>
      <c r="D21" s="74"/>
      <c r="E21" s="66"/>
      <c r="F21" s="74"/>
      <c r="G21" s="65"/>
      <c r="H21" s="181">
        <f>B23+C23+D23+E23+F23+G23</f>
        <v>0</v>
      </c>
      <c r="I21" s="64">
        <v>31</v>
      </c>
      <c r="J21" s="66"/>
      <c r="K21" s="65"/>
      <c r="L21" s="74"/>
      <c r="M21" s="66"/>
      <c r="N21" s="74"/>
      <c r="O21" s="65"/>
      <c r="P21" s="181">
        <f>J23+K23+L23+M23+N23+O23</f>
        <v>0</v>
      </c>
      <c r="Q21" s="65"/>
      <c r="R21" s="65"/>
      <c r="S21" s="66"/>
      <c r="T21" s="74"/>
      <c r="U21" s="66"/>
      <c r="V21" s="74"/>
      <c r="W21" s="65"/>
      <c r="X21" s="183">
        <f>R23+S23+T23+U23+V23+W23</f>
        <v>0</v>
      </c>
      <c r="Z21" s="185">
        <f t="shared" ref="Z21" si="25">$S$26</f>
        <v>9</v>
      </c>
      <c r="AA21" s="188" t="s">
        <v>34</v>
      </c>
      <c r="AB21" s="166">
        <f>COUNT(Q28:W28,Q31:W31,Q34:W34,Q37:W37,Q40:W40,Q43:W43)</f>
        <v>30</v>
      </c>
      <c r="AC21" s="167"/>
      <c r="AD21" s="166">
        <f>COUNTIF(Q28:W45,"○")</f>
        <v>7</v>
      </c>
      <c r="AE21" s="167"/>
      <c r="AF21" s="166">
        <f>AB21-+AD21</f>
        <v>23</v>
      </c>
      <c r="AG21" s="167"/>
      <c r="AH21" s="172">
        <f t="shared" ref="AH21" si="26">$X$46</f>
        <v>172.5</v>
      </c>
      <c r="AI21" s="173"/>
      <c r="AJ21" s="174"/>
      <c r="AK21" s="197"/>
      <c r="AL21" s="197"/>
      <c r="AM21" s="197"/>
      <c r="AN21" s="197"/>
      <c r="AO21" s="75"/>
      <c r="AP21" s="198"/>
      <c r="AQ21" s="198"/>
      <c r="AR21" s="199"/>
      <c r="AS21" s="199"/>
      <c r="AT21" s="199"/>
    </row>
    <row r="22" spans="1:47" ht="11.25" customHeight="1">
      <c r="A22" s="35"/>
      <c r="B22" s="35"/>
      <c r="C22" s="35"/>
      <c r="D22" s="35"/>
      <c r="E22" s="35"/>
      <c r="F22" s="35"/>
      <c r="G22" s="35"/>
      <c r="H22" s="181"/>
      <c r="I22" s="35" t="s">
        <v>26</v>
      </c>
      <c r="J22" s="35"/>
      <c r="K22" s="35"/>
      <c r="L22" s="35"/>
      <c r="M22" s="35"/>
      <c r="N22" s="35"/>
      <c r="O22" s="35"/>
      <c r="P22" s="181"/>
      <c r="Q22" s="35"/>
      <c r="R22" s="35"/>
      <c r="S22" s="35"/>
      <c r="T22" s="35"/>
      <c r="U22" s="35"/>
      <c r="V22" s="35"/>
      <c r="W22" s="35"/>
      <c r="X22" s="183"/>
      <c r="Z22" s="186"/>
      <c r="AA22" s="189"/>
      <c r="AB22" s="168"/>
      <c r="AC22" s="169"/>
      <c r="AD22" s="168"/>
      <c r="AE22" s="169"/>
      <c r="AF22" s="168"/>
      <c r="AG22" s="169"/>
      <c r="AH22" s="175"/>
      <c r="AI22" s="176"/>
      <c r="AJ22" s="177"/>
    </row>
    <row r="23" spans="1:47" ht="11.25" customHeight="1" thickBot="1">
      <c r="A23" s="31">
        <f>IF(A22="出",$G$3,0)</f>
        <v>0</v>
      </c>
      <c r="B23" s="31">
        <f t="shared" ref="B23:G23" si="27">IF(B22="出",$G$3,0)</f>
        <v>0</v>
      </c>
      <c r="C23" s="31">
        <f t="shared" si="27"/>
        <v>0</v>
      </c>
      <c r="D23" s="31">
        <f t="shared" si="27"/>
        <v>0</v>
      </c>
      <c r="E23" s="31">
        <f t="shared" si="27"/>
        <v>0</v>
      </c>
      <c r="F23" s="31">
        <f t="shared" si="27"/>
        <v>0</v>
      </c>
      <c r="G23" s="31">
        <f t="shared" si="27"/>
        <v>0</v>
      </c>
      <c r="H23" s="195"/>
      <c r="I23" s="31">
        <f>IF(I22="出",$G$3,0)</f>
        <v>0</v>
      </c>
      <c r="J23" s="31">
        <f t="shared" ref="J23:O23" si="28">IF(J22="出",$G$3,0)</f>
        <v>0</v>
      </c>
      <c r="K23" s="31">
        <f t="shared" si="28"/>
        <v>0</v>
      </c>
      <c r="L23" s="31">
        <f t="shared" si="28"/>
        <v>0</v>
      </c>
      <c r="M23" s="31">
        <f t="shared" si="28"/>
        <v>0</v>
      </c>
      <c r="N23" s="31">
        <f t="shared" si="28"/>
        <v>0</v>
      </c>
      <c r="O23" s="31">
        <f t="shared" si="28"/>
        <v>0</v>
      </c>
      <c r="P23" s="195"/>
      <c r="Q23" s="31">
        <f>IF(Q22="出",$G$3,0)</f>
        <v>0</v>
      </c>
      <c r="R23" s="31">
        <f t="shared" ref="R23:W23" si="29">IF(R22="出",$G$3,0)</f>
        <v>0</v>
      </c>
      <c r="S23" s="31">
        <f t="shared" si="29"/>
        <v>0</v>
      </c>
      <c r="T23" s="31">
        <f t="shared" si="29"/>
        <v>0</v>
      </c>
      <c r="U23" s="31">
        <f t="shared" si="29"/>
        <v>0</v>
      </c>
      <c r="V23" s="31">
        <f t="shared" si="29"/>
        <v>0</v>
      </c>
      <c r="W23" s="31">
        <f t="shared" si="29"/>
        <v>0</v>
      </c>
      <c r="X23" s="196"/>
      <c r="Z23" s="187"/>
      <c r="AA23" s="190"/>
      <c r="AB23" s="170"/>
      <c r="AC23" s="171"/>
      <c r="AD23" s="170"/>
      <c r="AE23" s="171"/>
      <c r="AF23" s="170"/>
      <c r="AG23" s="171"/>
      <c r="AH23" s="178"/>
      <c r="AI23" s="179"/>
      <c r="AJ23" s="180"/>
      <c r="AK23" s="193"/>
      <c r="AL23" s="193"/>
      <c r="AM23" s="193"/>
      <c r="AN23" s="193"/>
      <c r="AO23" s="27"/>
      <c r="AP23" s="200"/>
      <c r="AQ23" s="200"/>
      <c r="AR23" s="201"/>
      <c r="AS23" s="201"/>
      <c r="AT23" s="201"/>
    </row>
    <row r="24" spans="1:47">
      <c r="A24" s="205"/>
      <c r="B24" s="206"/>
      <c r="C24" s="206"/>
      <c r="D24" s="206"/>
      <c r="E24" s="206"/>
      <c r="F24" s="206"/>
      <c r="G24" s="207"/>
      <c r="H24" s="18">
        <f>H6+H9+H12+H15+H18+H21</f>
        <v>172.5</v>
      </c>
      <c r="I24" s="205"/>
      <c r="J24" s="206"/>
      <c r="K24" s="206"/>
      <c r="L24" s="206"/>
      <c r="M24" s="206"/>
      <c r="N24" s="206"/>
      <c r="O24" s="207"/>
      <c r="P24" s="18">
        <f>P6+P9+P12+P15+P18+P21</f>
        <v>172.5</v>
      </c>
      <c r="Q24" s="205"/>
      <c r="R24" s="206"/>
      <c r="S24" s="206"/>
      <c r="T24" s="206"/>
      <c r="U24" s="206"/>
      <c r="V24" s="206"/>
      <c r="W24" s="207"/>
      <c r="X24" s="18">
        <f>X6+X9+X12+X15+X18+X21</f>
        <v>172.5</v>
      </c>
      <c r="Z24" s="185">
        <f t="shared" ref="Z24" si="30">$C$48</f>
        <v>10</v>
      </c>
      <c r="AA24" s="188" t="s">
        <v>34</v>
      </c>
      <c r="AB24" s="203">
        <f>COUNT(A50:G50,A53:G53,A56:G56,A59:G59,A62:G62,A65:G65)</f>
        <v>31</v>
      </c>
      <c r="AC24" s="203"/>
      <c r="AD24" s="203">
        <f>COUNTIF(A50:G67,"○")</f>
        <v>7</v>
      </c>
      <c r="AE24" s="203"/>
      <c r="AF24" s="203">
        <f>AB24-+AD24</f>
        <v>24</v>
      </c>
      <c r="AG24" s="203"/>
      <c r="AH24" s="204">
        <f t="shared" ref="AH24" si="31">$H$68</f>
        <v>180</v>
      </c>
      <c r="AI24" s="204"/>
      <c r="AJ24" s="204"/>
      <c r="AK24" s="193"/>
      <c r="AL24" s="193"/>
      <c r="AM24" s="193"/>
      <c r="AN24" s="193"/>
      <c r="AO24" s="27"/>
      <c r="AP24" s="200"/>
      <c r="AQ24" s="200"/>
      <c r="AR24" s="201"/>
      <c r="AS24" s="201"/>
      <c r="AT24" s="201"/>
    </row>
    <row r="25" spans="1:47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Z25" s="186"/>
      <c r="AA25" s="189"/>
      <c r="AB25" s="203"/>
      <c r="AC25" s="203"/>
      <c r="AD25" s="203"/>
      <c r="AE25" s="203"/>
      <c r="AF25" s="203"/>
      <c r="AG25" s="203"/>
      <c r="AH25" s="204"/>
      <c r="AI25" s="204"/>
      <c r="AJ25" s="204"/>
      <c r="AK25" s="193"/>
      <c r="AL25" s="193"/>
      <c r="AM25" s="193"/>
      <c r="AN25" s="193"/>
      <c r="AO25" s="27"/>
      <c r="AP25" s="200"/>
      <c r="AQ25" s="200"/>
      <c r="AR25" s="201"/>
      <c r="AS25" s="201"/>
      <c r="AT25" s="201"/>
    </row>
    <row r="26" spans="1:47" ht="13.5" customHeight="1">
      <c r="A26" s="60"/>
      <c r="B26" s="61"/>
      <c r="C26" s="62">
        <v>7</v>
      </c>
      <c r="D26" s="162" t="s">
        <v>34</v>
      </c>
      <c r="E26" s="162"/>
      <c r="F26" s="61"/>
      <c r="G26" s="63"/>
      <c r="H26" s="163" t="s">
        <v>0</v>
      </c>
      <c r="I26" s="60"/>
      <c r="J26" s="61"/>
      <c r="K26" s="62">
        <v>8</v>
      </c>
      <c r="L26" s="162" t="s">
        <v>34</v>
      </c>
      <c r="M26" s="162"/>
      <c r="N26" s="61"/>
      <c r="O26" s="63"/>
      <c r="P26" s="163" t="s">
        <v>0</v>
      </c>
      <c r="Q26" s="60"/>
      <c r="R26" s="61"/>
      <c r="S26" s="62">
        <v>9</v>
      </c>
      <c r="T26" s="162" t="s">
        <v>34</v>
      </c>
      <c r="U26" s="162"/>
      <c r="V26" s="61"/>
      <c r="W26" s="63"/>
      <c r="X26" s="148" t="s">
        <v>0</v>
      </c>
      <c r="Z26" s="187"/>
      <c r="AA26" s="190"/>
      <c r="AB26" s="203"/>
      <c r="AC26" s="203"/>
      <c r="AD26" s="203"/>
      <c r="AE26" s="203"/>
      <c r="AF26" s="203"/>
      <c r="AG26" s="203"/>
      <c r="AH26" s="204"/>
      <c r="AI26" s="204"/>
      <c r="AJ26" s="204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</row>
    <row r="27" spans="1:47">
      <c r="A27" s="8" t="s">
        <v>2</v>
      </c>
      <c r="B27" s="9" t="s">
        <v>3</v>
      </c>
      <c r="C27" s="9" t="s">
        <v>4</v>
      </c>
      <c r="D27" s="10" t="s">
        <v>5</v>
      </c>
      <c r="E27" s="9" t="s">
        <v>6</v>
      </c>
      <c r="F27" s="11" t="s">
        <v>7</v>
      </c>
      <c r="G27" s="10" t="s">
        <v>8</v>
      </c>
      <c r="H27" s="202"/>
      <c r="I27" s="12" t="s">
        <v>2</v>
      </c>
      <c r="J27" s="13" t="s">
        <v>3</v>
      </c>
      <c r="K27" s="13" t="s">
        <v>4</v>
      </c>
      <c r="L27" s="13" t="s">
        <v>5</v>
      </c>
      <c r="M27" s="13" t="s">
        <v>6</v>
      </c>
      <c r="N27" s="13" t="s">
        <v>7</v>
      </c>
      <c r="O27" s="11" t="s">
        <v>8</v>
      </c>
      <c r="P27" s="202"/>
      <c r="Q27" s="12" t="s">
        <v>2</v>
      </c>
      <c r="R27" s="13" t="s">
        <v>3</v>
      </c>
      <c r="S27" s="13" t="s">
        <v>4</v>
      </c>
      <c r="T27" s="13" t="s">
        <v>5</v>
      </c>
      <c r="U27" s="13" t="s">
        <v>6</v>
      </c>
      <c r="V27" s="13" t="s">
        <v>7</v>
      </c>
      <c r="W27" s="14" t="s">
        <v>8</v>
      </c>
      <c r="X27" s="208"/>
      <c r="Z27" s="185">
        <f t="shared" ref="Z27" si="32">$K$48</f>
        <v>11</v>
      </c>
      <c r="AA27" s="188" t="s">
        <v>34</v>
      </c>
      <c r="AB27" s="166">
        <f>COUNT(I50:O50,I53:O53,I56:O56,I59:O59,I62:O62,I65:O65)</f>
        <v>30</v>
      </c>
      <c r="AC27" s="167"/>
      <c r="AD27" s="166">
        <f>COUNTIF(I50:O67,"○")</f>
        <v>8</v>
      </c>
      <c r="AE27" s="167"/>
      <c r="AF27" s="166">
        <f>AB27-+AD27</f>
        <v>22</v>
      </c>
      <c r="AG27" s="167"/>
      <c r="AH27" s="204">
        <f t="shared" ref="AH27" si="33">$P$68</f>
        <v>165</v>
      </c>
      <c r="AI27" s="204"/>
      <c r="AJ27" s="204"/>
      <c r="AK27" s="19"/>
      <c r="AL27" s="19"/>
      <c r="AM27" s="19"/>
      <c r="AN27" s="19"/>
      <c r="AO27" s="19"/>
      <c r="AP27" s="39"/>
      <c r="AQ27" s="19"/>
      <c r="AR27" s="19"/>
      <c r="AS27" s="19"/>
      <c r="AT27" s="19"/>
      <c r="AU27" s="19"/>
    </row>
    <row r="28" spans="1:47" s="67" customFormat="1" ht="17.25" customHeight="1">
      <c r="A28" s="64"/>
      <c r="B28" s="65"/>
      <c r="C28" s="65"/>
      <c r="D28" s="65">
        <v>1</v>
      </c>
      <c r="E28" s="65">
        <v>2</v>
      </c>
      <c r="F28" s="65">
        <v>3</v>
      </c>
      <c r="G28" s="65">
        <v>4</v>
      </c>
      <c r="H28" s="209">
        <f>B30+C30+D30+E30+F30+G30</f>
        <v>22.5</v>
      </c>
      <c r="I28" s="64"/>
      <c r="J28" s="65"/>
      <c r="K28" s="65"/>
      <c r="L28" s="65"/>
      <c r="M28" s="65"/>
      <c r="N28" s="65"/>
      <c r="O28" s="65">
        <v>1</v>
      </c>
      <c r="P28" s="209">
        <f>J30+K30+L30+M30+N30+O30</f>
        <v>7.5</v>
      </c>
      <c r="Q28" s="65"/>
      <c r="R28" s="65">
        <v>1</v>
      </c>
      <c r="S28" s="65">
        <v>2</v>
      </c>
      <c r="T28" s="65">
        <v>3</v>
      </c>
      <c r="U28" s="65">
        <v>4</v>
      </c>
      <c r="V28" s="66">
        <v>5</v>
      </c>
      <c r="W28" s="65">
        <v>6</v>
      </c>
      <c r="X28" s="210">
        <f>R30+S30+T30+U30+V30+W30</f>
        <v>37.5</v>
      </c>
      <c r="Z28" s="186"/>
      <c r="AA28" s="189"/>
      <c r="AB28" s="168"/>
      <c r="AC28" s="169"/>
      <c r="AD28" s="168"/>
      <c r="AE28" s="169"/>
      <c r="AF28" s="168"/>
      <c r="AG28" s="169"/>
      <c r="AH28" s="204"/>
      <c r="AI28" s="204"/>
      <c r="AJ28" s="204"/>
      <c r="AK28" s="76"/>
      <c r="AL28" s="77"/>
      <c r="AM28" s="77"/>
      <c r="AN28" s="77"/>
      <c r="AO28" s="78"/>
      <c r="AP28" s="78"/>
      <c r="AQ28" s="78"/>
      <c r="AR28" s="78"/>
      <c r="AS28" s="79"/>
      <c r="AT28" s="79"/>
      <c r="AU28" s="79"/>
    </row>
    <row r="29" spans="1:47" ht="11.25" customHeight="1">
      <c r="A29" s="35"/>
      <c r="B29" s="35"/>
      <c r="C29" s="35"/>
      <c r="D29" s="35" t="s">
        <v>28</v>
      </c>
      <c r="E29" s="35" t="s">
        <v>28</v>
      </c>
      <c r="F29" s="35" t="s">
        <v>28</v>
      </c>
      <c r="G29" s="35" t="s">
        <v>26</v>
      </c>
      <c r="H29" s="181"/>
      <c r="I29" s="35"/>
      <c r="J29" s="35"/>
      <c r="K29" s="35"/>
      <c r="L29" s="35"/>
      <c r="M29" s="35"/>
      <c r="N29" s="35"/>
      <c r="O29" s="35" t="s">
        <v>28</v>
      </c>
      <c r="P29" s="181"/>
      <c r="Q29" s="35"/>
      <c r="R29" s="35" t="s">
        <v>28</v>
      </c>
      <c r="S29" s="35" t="s">
        <v>28</v>
      </c>
      <c r="T29" s="35" t="s">
        <v>28</v>
      </c>
      <c r="U29" s="35" t="s">
        <v>28</v>
      </c>
      <c r="V29" s="35" t="s">
        <v>28</v>
      </c>
      <c r="W29" s="35" t="s">
        <v>26</v>
      </c>
      <c r="X29" s="183"/>
      <c r="Z29" s="187"/>
      <c r="AA29" s="190"/>
      <c r="AB29" s="170"/>
      <c r="AC29" s="171"/>
      <c r="AD29" s="170"/>
      <c r="AE29" s="171"/>
      <c r="AF29" s="170"/>
      <c r="AG29" s="171"/>
      <c r="AH29" s="204"/>
      <c r="AI29" s="204"/>
      <c r="AJ29" s="204"/>
      <c r="AK29" s="37"/>
      <c r="AL29" s="40"/>
      <c r="AM29" s="40"/>
      <c r="AN29" s="40"/>
      <c r="AO29" s="41"/>
      <c r="AP29" s="41"/>
      <c r="AQ29" s="41"/>
      <c r="AR29" s="41"/>
      <c r="AS29" s="38"/>
      <c r="AT29" s="38"/>
      <c r="AU29" s="38"/>
    </row>
    <row r="30" spans="1:47" ht="11.25" customHeight="1">
      <c r="A30" s="31">
        <f>IF(A29="出",$G$3,0)</f>
        <v>0</v>
      </c>
      <c r="B30" s="31">
        <f t="shared" ref="B30:G30" si="34">IF(B29="出",$G$3,0)</f>
        <v>0</v>
      </c>
      <c r="C30" s="31">
        <f t="shared" si="34"/>
        <v>0</v>
      </c>
      <c r="D30" s="31">
        <f t="shared" si="34"/>
        <v>7.5</v>
      </c>
      <c r="E30" s="31">
        <f t="shared" si="34"/>
        <v>7.5</v>
      </c>
      <c r="F30" s="31">
        <f t="shared" si="34"/>
        <v>7.5</v>
      </c>
      <c r="G30" s="31">
        <f t="shared" si="34"/>
        <v>0</v>
      </c>
      <c r="H30" s="182"/>
      <c r="I30" s="31">
        <f>IF(I29="出",$G$3,0)</f>
        <v>0</v>
      </c>
      <c r="J30" s="31">
        <f t="shared" ref="J30:O30" si="35">IF(J29="出",$G$3,0)</f>
        <v>0</v>
      </c>
      <c r="K30" s="31">
        <f t="shared" si="35"/>
        <v>0</v>
      </c>
      <c r="L30" s="31">
        <f t="shared" si="35"/>
        <v>0</v>
      </c>
      <c r="M30" s="31">
        <f t="shared" si="35"/>
        <v>0</v>
      </c>
      <c r="N30" s="31">
        <f t="shared" si="35"/>
        <v>0</v>
      </c>
      <c r="O30" s="31">
        <f t="shared" si="35"/>
        <v>7.5</v>
      </c>
      <c r="P30" s="182"/>
      <c r="Q30" s="31">
        <f>IF(Q29="出",$G$3,0)</f>
        <v>0</v>
      </c>
      <c r="R30" s="31">
        <f t="shared" ref="R30:W30" si="36">IF(R29="出",$G$3,0)</f>
        <v>7.5</v>
      </c>
      <c r="S30" s="31">
        <f t="shared" si="36"/>
        <v>7.5</v>
      </c>
      <c r="T30" s="31">
        <f t="shared" si="36"/>
        <v>7.5</v>
      </c>
      <c r="U30" s="31">
        <f t="shared" si="36"/>
        <v>7.5</v>
      </c>
      <c r="V30" s="31">
        <f t="shared" si="36"/>
        <v>7.5</v>
      </c>
      <c r="W30" s="31">
        <f t="shared" si="36"/>
        <v>0</v>
      </c>
      <c r="X30" s="184"/>
      <c r="Z30" s="185">
        <f t="shared" ref="Z30" si="37">$S$48</f>
        <v>12</v>
      </c>
      <c r="AA30" s="188" t="s">
        <v>34</v>
      </c>
      <c r="AB30" s="166">
        <f>COUNT(Q50:W50,Q53:W53,Q56:W56,Q59:W59,Q62:W62,Q65:W65)</f>
        <v>31</v>
      </c>
      <c r="AC30" s="167"/>
      <c r="AD30" s="166">
        <f>COUNTIF(Q50:W67,"○")</f>
        <v>8</v>
      </c>
      <c r="AE30" s="167"/>
      <c r="AF30" s="166">
        <f>AB30-+AD30</f>
        <v>23</v>
      </c>
      <c r="AG30" s="167"/>
      <c r="AH30" s="204">
        <f t="shared" ref="AH30" si="38">$X$68</f>
        <v>172.5</v>
      </c>
      <c r="AI30" s="204"/>
      <c r="AJ30" s="204"/>
      <c r="AK30" s="37"/>
      <c r="AL30" s="40"/>
      <c r="AM30" s="40"/>
      <c r="AN30" s="40"/>
      <c r="AO30" s="41"/>
      <c r="AP30" s="41"/>
      <c r="AQ30" s="41"/>
      <c r="AR30" s="41"/>
      <c r="AS30" s="38"/>
      <c r="AT30" s="38"/>
      <c r="AU30" s="38"/>
    </row>
    <row r="31" spans="1:47" s="67" customFormat="1" ht="17.25" customHeight="1">
      <c r="A31" s="64">
        <v>5</v>
      </c>
      <c r="B31" s="65">
        <v>6</v>
      </c>
      <c r="C31" s="65">
        <v>7</v>
      </c>
      <c r="D31" s="65">
        <v>8</v>
      </c>
      <c r="E31" s="65">
        <v>9</v>
      </c>
      <c r="F31" s="65">
        <v>10</v>
      </c>
      <c r="G31" s="65">
        <v>11</v>
      </c>
      <c r="H31" s="209">
        <f>B33+C33+D33+E33+F33+G33</f>
        <v>45</v>
      </c>
      <c r="I31" s="69">
        <v>2</v>
      </c>
      <c r="J31" s="65">
        <v>3</v>
      </c>
      <c r="K31" s="65">
        <v>4</v>
      </c>
      <c r="L31" s="66">
        <v>5</v>
      </c>
      <c r="M31" s="65">
        <v>6</v>
      </c>
      <c r="N31" s="65">
        <v>7</v>
      </c>
      <c r="O31" s="65">
        <v>8</v>
      </c>
      <c r="P31" s="209">
        <f>J33+K33+L33+M33+N33+O33</f>
        <v>45</v>
      </c>
      <c r="Q31" s="69">
        <v>7</v>
      </c>
      <c r="R31" s="65">
        <v>8</v>
      </c>
      <c r="S31" s="65">
        <v>9</v>
      </c>
      <c r="T31" s="65">
        <v>10</v>
      </c>
      <c r="U31" s="65">
        <v>11</v>
      </c>
      <c r="V31" s="66">
        <v>12</v>
      </c>
      <c r="W31" s="65">
        <v>13</v>
      </c>
      <c r="X31" s="210">
        <f>R33+S33+T33+U33+V33+W33</f>
        <v>37.5</v>
      </c>
      <c r="Z31" s="186"/>
      <c r="AA31" s="189"/>
      <c r="AB31" s="168"/>
      <c r="AC31" s="169"/>
      <c r="AD31" s="168"/>
      <c r="AE31" s="169"/>
      <c r="AF31" s="168"/>
      <c r="AG31" s="169"/>
      <c r="AH31" s="204"/>
      <c r="AI31" s="204"/>
      <c r="AJ31" s="204"/>
      <c r="AK31" s="76"/>
      <c r="AL31" s="77"/>
      <c r="AM31" s="77"/>
      <c r="AN31" s="77"/>
      <c r="AO31" s="78"/>
      <c r="AP31" s="78"/>
      <c r="AQ31" s="78"/>
      <c r="AR31" s="78"/>
      <c r="AS31" s="79"/>
      <c r="AT31" s="79"/>
      <c r="AU31" s="79"/>
    </row>
    <row r="32" spans="1:47" ht="11.25" customHeight="1">
      <c r="A32" s="35" t="s">
        <v>26</v>
      </c>
      <c r="B32" s="35" t="s">
        <v>28</v>
      </c>
      <c r="C32" s="35" t="s">
        <v>28</v>
      </c>
      <c r="D32" s="35" t="s">
        <v>28</v>
      </c>
      <c r="E32" s="35" t="s">
        <v>28</v>
      </c>
      <c r="F32" s="35" t="s">
        <v>28</v>
      </c>
      <c r="G32" s="35" t="s">
        <v>28</v>
      </c>
      <c r="H32" s="181"/>
      <c r="I32" s="35" t="s">
        <v>26</v>
      </c>
      <c r="J32" s="35" t="s">
        <v>28</v>
      </c>
      <c r="K32" s="35" t="s">
        <v>28</v>
      </c>
      <c r="L32" s="35" t="s">
        <v>28</v>
      </c>
      <c r="M32" s="35" t="s">
        <v>28</v>
      </c>
      <c r="N32" s="35" t="s">
        <v>28</v>
      </c>
      <c r="O32" s="35" t="s">
        <v>28</v>
      </c>
      <c r="P32" s="181"/>
      <c r="Q32" s="35" t="s">
        <v>26</v>
      </c>
      <c r="R32" s="35" t="s">
        <v>28</v>
      </c>
      <c r="S32" s="35" t="s">
        <v>28</v>
      </c>
      <c r="T32" s="35" t="s">
        <v>28</v>
      </c>
      <c r="U32" s="35" t="s">
        <v>28</v>
      </c>
      <c r="V32" s="35" t="s">
        <v>28</v>
      </c>
      <c r="W32" s="35" t="s">
        <v>26</v>
      </c>
      <c r="X32" s="183"/>
      <c r="Z32" s="187"/>
      <c r="AA32" s="190"/>
      <c r="AB32" s="170"/>
      <c r="AC32" s="171"/>
      <c r="AD32" s="170"/>
      <c r="AE32" s="171"/>
      <c r="AF32" s="170"/>
      <c r="AG32" s="171"/>
      <c r="AH32" s="204"/>
      <c r="AI32" s="204"/>
      <c r="AJ32" s="204"/>
      <c r="AK32" s="37"/>
      <c r="AL32" s="40"/>
      <c r="AM32" s="40"/>
      <c r="AN32" s="40"/>
      <c r="AO32" s="41"/>
      <c r="AP32" s="41"/>
      <c r="AQ32" s="41"/>
      <c r="AR32" s="41"/>
      <c r="AS32" s="38"/>
      <c r="AT32" s="38"/>
      <c r="AU32" s="38"/>
    </row>
    <row r="33" spans="1:47" ht="11.25" customHeight="1">
      <c r="A33" s="31">
        <f>IF(A32="出",$G$3,0)</f>
        <v>0</v>
      </c>
      <c r="B33" s="31">
        <f t="shared" ref="B33:G33" si="39">IF(B32="出",$G$3,0)</f>
        <v>7.5</v>
      </c>
      <c r="C33" s="31">
        <f t="shared" si="39"/>
        <v>7.5</v>
      </c>
      <c r="D33" s="31">
        <f t="shared" si="39"/>
        <v>7.5</v>
      </c>
      <c r="E33" s="31">
        <f t="shared" si="39"/>
        <v>7.5</v>
      </c>
      <c r="F33" s="31">
        <f t="shared" si="39"/>
        <v>7.5</v>
      </c>
      <c r="G33" s="31">
        <f t="shared" si="39"/>
        <v>7.5</v>
      </c>
      <c r="H33" s="182"/>
      <c r="I33" s="31">
        <f>IF(I32="出",$G$3,0)</f>
        <v>0</v>
      </c>
      <c r="J33" s="31">
        <f t="shared" ref="J33:O33" si="40">IF(J32="出",$G$3,0)</f>
        <v>7.5</v>
      </c>
      <c r="K33" s="31">
        <f t="shared" si="40"/>
        <v>7.5</v>
      </c>
      <c r="L33" s="31">
        <f t="shared" si="40"/>
        <v>7.5</v>
      </c>
      <c r="M33" s="31">
        <f t="shared" si="40"/>
        <v>7.5</v>
      </c>
      <c r="N33" s="31">
        <f t="shared" si="40"/>
        <v>7.5</v>
      </c>
      <c r="O33" s="31">
        <f t="shared" si="40"/>
        <v>7.5</v>
      </c>
      <c r="P33" s="182"/>
      <c r="Q33" s="31">
        <f>IF(Q32="出",$G$3,0)</f>
        <v>0</v>
      </c>
      <c r="R33" s="31">
        <f t="shared" ref="R33:W33" si="41">IF(R32="出",$G$3,0)</f>
        <v>7.5</v>
      </c>
      <c r="S33" s="31">
        <f t="shared" si="41"/>
        <v>7.5</v>
      </c>
      <c r="T33" s="31">
        <f t="shared" si="41"/>
        <v>7.5</v>
      </c>
      <c r="U33" s="31">
        <f t="shared" si="41"/>
        <v>7.5</v>
      </c>
      <c r="V33" s="31">
        <f t="shared" si="41"/>
        <v>7.5</v>
      </c>
      <c r="W33" s="31">
        <f t="shared" si="41"/>
        <v>0</v>
      </c>
      <c r="X33" s="184"/>
      <c r="Z33" s="185">
        <f t="shared" ref="Z33" si="42">$C$70</f>
        <v>1</v>
      </c>
      <c r="AA33" s="188" t="s">
        <v>34</v>
      </c>
      <c r="AB33" s="166">
        <f>COUNT(A72:G72,A75:G75,A78:G78,A81:G81,A84:G84,A87:G87)</f>
        <v>31</v>
      </c>
      <c r="AC33" s="167"/>
      <c r="AD33" s="166">
        <f>COUNTIF(A72:G89,"○")</f>
        <v>8</v>
      </c>
      <c r="AE33" s="167"/>
      <c r="AF33" s="166">
        <f>AB33-+AD33</f>
        <v>23</v>
      </c>
      <c r="AG33" s="167"/>
      <c r="AH33" s="204">
        <f t="shared" ref="AH33" si="43">$H$90</f>
        <v>172.5</v>
      </c>
      <c r="AI33" s="204"/>
      <c r="AJ33" s="204"/>
      <c r="AK33" s="37"/>
      <c r="AL33" s="40"/>
      <c r="AM33" s="40"/>
      <c r="AN33" s="40"/>
      <c r="AO33" s="41"/>
      <c r="AP33" s="41"/>
      <c r="AQ33" s="41"/>
      <c r="AR33" s="41"/>
      <c r="AS33" s="38"/>
      <c r="AT33" s="38"/>
      <c r="AU33" s="38"/>
    </row>
    <row r="34" spans="1:47" s="67" customFormat="1" ht="17.25" customHeight="1">
      <c r="A34" s="64">
        <v>12</v>
      </c>
      <c r="B34" s="65">
        <v>13</v>
      </c>
      <c r="C34" s="65">
        <v>14</v>
      </c>
      <c r="D34" s="65">
        <v>15</v>
      </c>
      <c r="E34" s="65">
        <v>16</v>
      </c>
      <c r="F34" s="65">
        <v>17</v>
      </c>
      <c r="G34" s="65">
        <v>18</v>
      </c>
      <c r="H34" s="209">
        <f>B36+C36+D36+E36+F36+G36</f>
        <v>37.5</v>
      </c>
      <c r="I34" s="69">
        <v>9</v>
      </c>
      <c r="J34" s="65">
        <v>10</v>
      </c>
      <c r="K34" s="65">
        <v>11</v>
      </c>
      <c r="L34" s="66">
        <v>12</v>
      </c>
      <c r="M34" s="65">
        <v>13</v>
      </c>
      <c r="N34" s="65">
        <v>14</v>
      </c>
      <c r="O34" s="65">
        <v>15</v>
      </c>
      <c r="P34" s="209">
        <f>J36+K36+L36+M36+N36+O36</f>
        <v>22.5</v>
      </c>
      <c r="Q34" s="69">
        <v>14</v>
      </c>
      <c r="R34" s="65">
        <v>15</v>
      </c>
      <c r="S34" s="65">
        <v>16</v>
      </c>
      <c r="T34" s="65">
        <v>17</v>
      </c>
      <c r="U34" s="65">
        <v>18</v>
      </c>
      <c r="V34" s="66">
        <v>19</v>
      </c>
      <c r="W34" s="65">
        <v>20</v>
      </c>
      <c r="X34" s="210">
        <f>R36+S36+T36+U36+V36+W36</f>
        <v>37.5</v>
      </c>
      <c r="Z34" s="186"/>
      <c r="AA34" s="189"/>
      <c r="AB34" s="168"/>
      <c r="AC34" s="169"/>
      <c r="AD34" s="168"/>
      <c r="AE34" s="169"/>
      <c r="AF34" s="168"/>
      <c r="AG34" s="169"/>
      <c r="AH34" s="204"/>
      <c r="AI34" s="204"/>
      <c r="AJ34" s="204"/>
      <c r="AK34" s="76"/>
      <c r="AL34" s="77"/>
      <c r="AM34" s="77"/>
      <c r="AN34" s="77"/>
      <c r="AO34" s="78"/>
      <c r="AP34" s="78"/>
      <c r="AQ34" s="78"/>
      <c r="AR34" s="78"/>
      <c r="AS34" s="79"/>
      <c r="AT34" s="79"/>
      <c r="AU34" s="79"/>
    </row>
    <row r="35" spans="1:47" ht="11.25" customHeight="1">
      <c r="A35" s="35" t="s">
        <v>26</v>
      </c>
      <c r="B35" s="35" t="s">
        <v>28</v>
      </c>
      <c r="C35" s="35" t="s">
        <v>28</v>
      </c>
      <c r="D35" s="35" t="s">
        <v>28</v>
      </c>
      <c r="E35" s="35" t="s">
        <v>28</v>
      </c>
      <c r="F35" s="35" t="s">
        <v>28</v>
      </c>
      <c r="G35" s="35" t="s">
        <v>26</v>
      </c>
      <c r="H35" s="181"/>
      <c r="I35" s="35" t="s">
        <v>26</v>
      </c>
      <c r="J35" s="35" t="s">
        <v>28</v>
      </c>
      <c r="K35" s="35" t="s">
        <v>28</v>
      </c>
      <c r="L35" s="35" t="s">
        <v>28</v>
      </c>
      <c r="M35" s="35" t="s">
        <v>26</v>
      </c>
      <c r="N35" s="35" t="s">
        <v>26</v>
      </c>
      <c r="O35" s="35" t="s">
        <v>26</v>
      </c>
      <c r="P35" s="181"/>
      <c r="Q35" s="35" t="s">
        <v>26</v>
      </c>
      <c r="R35" s="35" t="s">
        <v>28</v>
      </c>
      <c r="S35" s="35" t="s">
        <v>28</v>
      </c>
      <c r="T35" s="35" t="s">
        <v>28</v>
      </c>
      <c r="U35" s="35" t="s">
        <v>28</v>
      </c>
      <c r="V35" s="35" t="s">
        <v>28</v>
      </c>
      <c r="W35" s="35" t="s">
        <v>26</v>
      </c>
      <c r="X35" s="183"/>
      <c r="Z35" s="187"/>
      <c r="AA35" s="190"/>
      <c r="AB35" s="170"/>
      <c r="AC35" s="171"/>
      <c r="AD35" s="170"/>
      <c r="AE35" s="171"/>
      <c r="AF35" s="170"/>
      <c r="AG35" s="171"/>
      <c r="AH35" s="204"/>
      <c r="AI35" s="204"/>
      <c r="AJ35" s="204"/>
      <c r="AK35" s="37"/>
      <c r="AL35" s="40"/>
      <c r="AM35" s="40"/>
      <c r="AN35" s="40"/>
      <c r="AO35" s="41"/>
      <c r="AP35" s="41"/>
      <c r="AQ35" s="41"/>
      <c r="AR35" s="41"/>
      <c r="AS35" s="38"/>
      <c r="AT35" s="38"/>
      <c r="AU35" s="38"/>
    </row>
    <row r="36" spans="1:47" ht="11.25" customHeight="1">
      <c r="A36" s="31">
        <f>IF(A35="出",$G$3,0)</f>
        <v>0</v>
      </c>
      <c r="B36" s="31">
        <f t="shared" ref="B36:G36" si="44">IF(B35="出",$G$3,0)</f>
        <v>7.5</v>
      </c>
      <c r="C36" s="31">
        <f t="shared" si="44"/>
        <v>7.5</v>
      </c>
      <c r="D36" s="31">
        <f t="shared" si="44"/>
        <v>7.5</v>
      </c>
      <c r="E36" s="31">
        <f t="shared" si="44"/>
        <v>7.5</v>
      </c>
      <c r="F36" s="31">
        <f t="shared" si="44"/>
        <v>7.5</v>
      </c>
      <c r="G36" s="31">
        <f t="shared" si="44"/>
        <v>0</v>
      </c>
      <c r="H36" s="182"/>
      <c r="I36" s="31">
        <f>IF(I35="出",$G$3,0)</f>
        <v>0</v>
      </c>
      <c r="J36" s="31">
        <f t="shared" ref="J36:O36" si="45">IF(J35="出",$G$3,0)</f>
        <v>7.5</v>
      </c>
      <c r="K36" s="31">
        <f t="shared" si="45"/>
        <v>7.5</v>
      </c>
      <c r="L36" s="31">
        <f t="shared" si="45"/>
        <v>7.5</v>
      </c>
      <c r="M36" s="31">
        <f t="shared" si="45"/>
        <v>0</v>
      </c>
      <c r="N36" s="31">
        <f t="shared" si="45"/>
        <v>0</v>
      </c>
      <c r="O36" s="31">
        <f t="shared" si="45"/>
        <v>0</v>
      </c>
      <c r="P36" s="182"/>
      <c r="Q36" s="31">
        <f>IF(Q35="出",$G$3,0)</f>
        <v>0</v>
      </c>
      <c r="R36" s="31">
        <f t="shared" ref="R36:W36" si="46">IF(R35="出",$G$3,0)</f>
        <v>7.5</v>
      </c>
      <c r="S36" s="31">
        <f t="shared" si="46"/>
        <v>7.5</v>
      </c>
      <c r="T36" s="31">
        <f t="shared" si="46"/>
        <v>7.5</v>
      </c>
      <c r="U36" s="31">
        <f t="shared" si="46"/>
        <v>7.5</v>
      </c>
      <c r="V36" s="31">
        <f t="shared" si="46"/>
        <v>7.5</v>
      </c>
      <c r="W36" s="31">
        <f t="shared" si="46"/>
        <v>0</v>
      </c>
      <c r="X36" s="184"/>
      <c r="Z36" s="185">
        <f t="shared" ref="Z36" si="47">$K$70</f>
        <v>2</v>
      </c>
      <c r="AA36" s="188" t="s">
        <v>34</v>
      </c>
      <c r="AB36" s="166">
        <f>COUNT(I72:O72,I75:O75,I78:O78,I81:O81,I84:O84,I87:O87)</f>
        <v>29</v>
      </c>
      <c r="AC36" s="167"/>
      <c r="AD36" s="166">
        <f>COUNTIF(I72:O89,"○")</f>
        <v>7</v>
      </c>
      <c r="AE36" s="167"/>
      <c r="AF36" s="166">
        <f>AB36-+AD36</f>
        <v>22</v>
      </c>
      <c r="AG36" s="167"/>
      <c r="AH36" s="204">
        <f t="shared" ref="AH36" si="48">$P$90</f>
        <v>165</v>
      </c>
      <c r="AI36" s="204"/>
      <c r="AJ36" s="204"/>
      <c r="AK36" s="37"/>
      <c r="AL36" s="40"/>
      <c r="AM36" s="40"/>
      <c r="AN36" s="40"/>
      <c r="AO36" s="41"/>
      <c r="AP36" s="41"/>
      <c r="AQ36" s="41"/>
      <c r="AR36" s="41"/>
      <c r="AS36" s="38"/>
      <c r="AT36" s="38"/>
      <c r="AU36" s="38"/>
    </row>
    <row r="37" spans="1:47" s="67" customFormat="1" ht="17.25" customHeight="1">
      <c r="A37" s="64">
        <v>19</v>
      </c>
      <c r="B37" s="69">
        <v>20</v>
      </c>
      <c r="C37" s="65">
        <v>21</v>
      </c>
      <c r="D37" s="65">
        <v>22</v>
      </c>
      <c r="E37" s="65">
        <v>23</v>
      </c>
      <c r="F37" s="65">
        <v>24</v>
      </c>
      <c r="G37" s="65">
        <v>25</v>
      </c>
      <c r="H37" s="209">
        <f>B39+C39+D39+E39+F39+G39</f>
        <v>37.5</v>
      </c>
      <c r="I37" s="69">
        <v>16</v>
      </c>
      <c r="J37" s="65">
        <v>17</v>
      </c>
      <c r="K37" s="65">
        <v>18</v>
      </c>
      <c r="L37" s="66">
        <v>19</v>
      </c>
      <c r="M37" s="65">
        <v>20</v>
      </c>
      <c r="N37" s="65">
        <v>21</v>
      </c>
      <c r="O37" s="65">
        <v>22</v>
      </c>
      <c r="P37" s="209">
        <f>J39+K39+L39+M39+N39+O39</f>
        <v>45</v>
      </c>
      <c r="Q37" s="69">
        <v>21</v>
      </c>
      <c r="R37" s="65">
        <v>22</v>
      </c>
      <c r="S37" s="65">
        <v>23</v>
      </c>
      <c r="T37" s="65">
        <v>24</v>
      </c>
      <c r="U37" s="65">
        <v>25</v>
      </c>
      <c r="V37" s="66">
        <v>26</v>
      </c>
      <c r="W37" s="66">
        <v>27</v>
      </c>
      <c r="X37" s="210">
        <f>R39+S39+T39+U39+V39+W39</f>
        <v>45</v>
      </c>
      <c r="Z37" s="186"/>
      <c r="AA37" s="189"/>
      <c r="AB37" s="168"/>
      <c r="AC37" s="169"/>
      <c r="AD37" s="168"/>
      <c r="AE37" s="169"/>
      <c r="AF37" s="168"/>
      <c r="AG37" s="169"/>
      <c r="AH37" s="204"/>
      <c r="AI37" s="204"/>
      <c r="AJ37" s="204"/>
      <c r="AK37" s="76"/>
      <c r="AL37" s="77"/>
      <c r="AM37" s="77"/>
      <c r="AN37" s="77"/>
      <c r="AO37" s="78"/>
      <c r="AP37" s="78"/>
      <c r="AQ37" s="78"/>
      <c r="AR37" s="78"/>
      <c r="AS37" s="79"/>
      <c r="AT37" s="79"/>
      <c r="AU37" s="79"/>
    </row>
    <row r="38" spans="1:47" ht="11.25" customHeight="1">
      <c r="A38" s="35" t="s">
        <v>26</v>
      </c>
      <c r="B38" s="35" t="s">
        <v>26</v>
      </c>
      <c r="C38" s="35" t="s">
        <v>28</v>
      </c>
      <c r="D38" s="35" t="s">
        <v>28</v>
      </c>
      <c r="E38" s="35" t="s">
        <v>28</v>
      </c>
      <c r="F38" s="35" t="s">
        <v>28</v>
      </c>
      <c r="G38" s="35" t="s">
        <v>28</v>
      </c>
      <c r="H38" s="181"/>
      <c r="I38" s="35" t="s">
        <v>26</v>
      </c>
      <c r="J38" s="35" t="s">
        <v>28</v>
      </c>
      <c r="K38" s="35" t="s">
        <v>28</v>
      </c>
      <c r="L38" s="35" t="s">
        <v>28</v>
      </c>
      <c r="M38" s="35" t="s">
        <v>28</v>
      </c>
      <c r="N38" s="35" t="s">
        <v>28</v>
      </c>
      <c r="O38" s="35" t="s">
        <v>28</v>
      </c>
      <c r="P38" s="181"/>
      <c r="Q38" s="35" t="s">
        <v>26</v>
      </c>
      <c r="R38" s="35" t="s">
        <v>28</v>
      </c>
      <c r="S38" s="35" t="s">
        <v>28</v>
      </c>
      <c r="T38" s="35" t="s">
        <v>28</v>
      </c>
      <c r="U38" s="35" t="s">
        <v>28</v>
      </c>
      <c r="V38" s="35" t="s">
        <v>28</v>
      </c>
      <c r="W38" s="35" t="s">
        <v>28</v>
      </c>
      <c r="X38" s="183"/>
      <c r="Z38" s="187"/>
      <c r="AA38" s="190"/>
      <c r="AB38" s="170"/>
      <c r="AC38" s="171"/>
      <c r="AD38" s="170"/>
      <c r="AE38" s="171"/>
      <c r="AF38" s="170"/>
      <c r="AG38" s="171"/>
      <c r="AH38" s="204"/>
      <c r="AI38" s="204"/>
      <c r="AJ38" s="204"/>
      <c r="AK38" s="37"/>
      <c r="AL38" s="40"/>
      <c r="AM38" s="40"/>
      <c r="AN38" s="40"/>
      <c r="AO38" s="41"/>
      <c r="AP38" s="41"/>
      <c r="AQ38" s="41"/>
      <c r="AR38" s="41"/>
      <c r="AS38" s="38"/>
      <c r="AT38" s="38"/>
      <c r="AU38" s="38"/>
    </row>
    <row r="39" spans="1:47" ht="11.25" customHeight="1">
      <c r="A39" s="31">
        <f>IF(A38="出",$G$3,0)</f>
        <v>0</v>
      </c>
      <c r="B39" s="31">
        <f t="shared" ref="B39:G39" si="49">IF(B38="出",$G$3,0)</f>
        <v>0</v>
      </c>
      <c r="C39" s="31">
        <f t="shared" si="49"/>
        <v>7.5</v>
      </c>
      <c r="D39" s="31">
        <f t="shared" si="49"/>
        <v>7.5</v>
      </c>
      <c r="E39" s="31">
        <f t="shared" si="49"/>
        <v>7.5</v>
      </c>
      <c r="F39" s="31">
        <f t="shared" si="49"/>
        <v>7.5</v>
      </c>
      <c r="G39" s="31">
        <f t="shared" si="49"/>
        <v>7.5</v>
      </c>
      <c r="H39" s="182"/>
      <c r="I39" s="31">
        <f>IF(I38="出",$G$3,0)</f>
        <v>0</v>
      </c>
      <c r="J39" s="31">
        <f t="shared" ref="J39:O39" si="50">IF(J38="出",$G$3,0)</f>
        <v>7.5</v>
      </c>
      <c r="K39" s="31">
        <f t="shared" si="50"/>
        <v>7.5</v>
      </c>
      <c r="L39" s="31">
        <f t="shared" si="50"/>
        <v>7.5</v>
      </c>
      <c r="M39" s="31">
        <f t="shared" si="50"/>
        <v>7.5</v>
      </c>
      <c r="N39" s="31">
        <f t="shared" si="50"/>
        <v>7.5</v>
      </c>
      <c r="O39" s="31">
        <f t="shared" si="50"/>
        <v>7.5</v>
      </c>
      <c r="P39" s="182"/>
      <c r="Q39" s="31">
        <f>IF(Q38="出",$G$3,0)</f>
        <v>0</v>
      </c>
      <c r="R39" s="31">
        <f t="shared" ref="R39:W39" si="51">IF(R38="出",$G$3,0)</f>
        <v>7.5</v>
      </c>
      <c r="S39" s="31">
        <f t="shared" si="51"/>
        <v>7.5</v>
      </c>
      <c r="T39" s="31">
        <f t="shared" si="51"/>
        <v>7.5</v>
      </c>
      <c r="U39" s="31">
        <f t="shared" si="51"/>
        <v>7.5</v>
      </c>
      <c r="V39" s="31">
        <f t="shared" si="51"/>
        <v>7.5</v>
      </c>
      <c r="W39" s="31">
        <f t="shared" si="51"/>
        <v>7.5</v>
      </c>
      <c r="X39" s="184"/>
      <c r="Z39" s="185">
        <f t="shared" ref="Z39" si="52">$S$70</f>
        <v>3</v>
      </c>
      <c r="AA39" s="188" t="s">
        <v>34</v>
      </c>
      <c r="AB39" s="166">
        <f>COUNT(Q72:W72,Q75:W75,Q78:W78,Q81:W81,Q84:W84,Q87:W87)</f>
        <v>31</v>
      </c>
      <c r="AC39" s="167"/>
      <c r="AD39" s="166">
        <f>COUNTIF(Q72:W89,"○")</f>
        <v>7</v>
      </c>
      <c r="AE39" s="167"/>
      <c r="AF39" s="166">
        <f>AB39-+AD39</f>
        <v>24</v>
      </c>
      <c r="AG39" s="167"/>
      <c r="AH39" s="204">
        <f t="shared" ref="AH39" si="53">$X$90</f>
        <v>180</v>
      </c>
      <c r="AI39" s="204"/>
      <c r="AJ39" s="204"/>
      <c r="AK39" s="37"/>
      <c r="AL39" s="40"/>
      <c r="AM39" s="40"/>
      <c r="AN39" s="40"/>
      <c r="AO39" s="41"/>
      <c r="AP39" s="41"/>
      <c r="AQ39" s="41"/>
      <c r="AR39" s="41"/>
      <c r="AS39" s="38"/>
      <c r="AT39" s="38"/>
      <c r="AU39" s="38"/>
    </row>
    <row r="40" spans="1:47" s="67" customFormat="1" ht="17.25" customHeight="1">
      <c r="A40" s="64">
        <v>26</v>
      </c>
      <c r="B40" s="66">
        <v>27</v>
      </c>
      <c r="C40" s="65">
        <v>28</v>
      </c>
      <c r="D40" s="65">
        <v>29</v>
      </c>
      <c r="E40" s="66">
        <v>30</v>
      </c>
      <c r="F40" s="66">
        <v>31</v>
      </c>
      <c r="G40" s="65"/>
      <c r="H40" s="209">
        <f>B42+C42+D42+E42+F42+G42</f>
        <v>37.5</v>
      </c>
      <c r="I40" s="69">
        <v>23</v>
      </c>
      <c r="J40" s="65">
        <v>24</v>
      </c>
      <c r="K40" s="65">
        <v>25</v>
      </c>
      <c r="L40" s="66">
        <v>26</v>
      </c>
      <c r="M40" s="66">
        <v>27</v>
      </c>
      <c r="N40" s="65">
        <v>28</v>
      </c>
      <c r="O40" s="65">
        <v>29</v>
      </c>
      <c r="P40" s="209">
        <f>J42+K42+L42+M42+N42+O42</f>
        <v>45</v>
      </c>
      <c r="Q40" s="69">
        <v>28</v>
      </c>
      <c r="R40" s="65">
        <v>29</v>
      </c>
      <c r="S40" s="66">
        <v>30</v>
      </c>
      <c r="T40" s="74"/>
      <c r="U40" s="66"/>
      <c r="V40" s="74"/>
      <c r="W40" s="65"/>
      <c r="X40" s="210">
        <f>R42+S42+T42+U42+V42+W42</f>
        <v>15</v>
      </c>
      <c r="Z40" s="186"/>
      <c r="AA40" s="189"/>
      <c r="AB40" s="168"/>
      <c r="AC40" s="169"/>
      <c r="AD40" s="168"/>
      <c r="AE40" s="169"/>
      <c r="AF40" s="168"/>
      <c r="AG40" s="169"/>
      <c r="AH40" s="204"/>
      <c r="AI40" s="204"/>
      <c r="AJ40" s="204"/>
      <c r="AK40" s="76"/>
      <c r="AL40" s="77"/>
      <c r="AM40" s="77"/>
      <c r="AN40" s="77"/>
      <c r="AO40" s="78"/>
      <c r="AP40" s="78"/>
      <c r="AQ40" s="78"/>
      <c r="AR40" s="78"/>
      <c r="AS40" s="79"/>
      <c r="AT40" s="79"/>
      <c r="AU40" s="79"/>
    </row>
    <row r="41" spans="1:47" ht="11.25" customHeight="1" thickBot="1">
      <c r="A41" s="35" t="s">
        <v>26</v>
      </c>
      <c r="B41" s="35" t="s">
        <v>28</v>
      </c>
      <c r="C41" s="35" t="s">
        <v>28</v>
      </c>
      <c r="D41" s="35" t="s">
        <v>28</v>
      </c>
      <c r="E41" s="35" t="s">
        <v>28</v>
      </c>
      <c r="F41" s="35" t="s">
        <v>28</v>
      </c>
      <c r="G41" s="35"/>
      <c r="H41" s="181"/>
      <c r="I41" s="35" t="s">
        <v>26</v>
      </c>
      <c r="J41" s="35" t="s">
        <v>28</v>
      </c>
      <c r="K41" s="35" t="s">
        <v>28</v>
      </c>
      <c r="L41" s="35" t="s">
        <v>28</v>
      </c>
      <c r="M41" s="35" t="s">
        <v>28</v>
      </c>
      <c r="N41" s="35" t="s">
        <v>28</v>
      </c>
      <c r="O41" s="35" t="s">
        <v>28</v>
      </c>
      <c r="P41" s="181"/>
      <c r="Q41" s="35" t="s">
        <v>26</v>
      </c>
      <c r="R41" s="35" t="s">
        <v>28</v>
      </c>
      <c r="S41" s="35" t="s">
        <v>28</v>
      </c>
      <c r="T41" s="35"/>
      <c r="U41" s="35"/>
      <c r="V41" s="35"/>
      <c r="W41" s="35"/>
      <c r="X41" s="183"/>
      <c r="Z41" s="219"/>
      <c r="AA41" s="220"/>
      <c r="AB41" s="211"/>
      <c r="AC41" s="212"/>
      <c r="AD41" s="211"/>
      <c r="AE41" s="212"/>
      <c r="AF41" s="211"/>
      <c r="AG41" s="212"/>
      <c r="AH41" s="213"/>
      <c r="AI41" s="213"/>
      <c r="AJ41" s="213"/>
      <c r="AK41" s="37"/>
      <c r="AL41" s="40"/>
      <c r="AM41" s="40"/>
      <c r="AN41" s="40"/>
      <c r="AO41" s="41"/>
      <c r="AP41" s="41"/>
      <c r="AQ41" s="41"/>
      <c r="AR41" s="41"/>
      <c r="AS41" s="38"/>
      <c r="AT41" s="38"/>
      <c r="AU41" s="38"/>
    </row>
    <row r="42" spans="1:47" ht="11.25" customHeight="1" thickTop="1">
      <c r="A42" s="31">
        <f>IF(A41="出",$G$3,0)</f>
        <v>0</v>
      </c>
      <c r="B42" s="31">
        <f t="shared" ref="B42:G42" si="54">IF(B41="出",$G$3,0)</f>
        <v>7.5</v>
      </c>
      <c r="C42" s="31">
        <f t="shared" si="54"/>
        <v>7.5</v>
      </c>
      <c r="D42" s="31">
        <f t="shared" si="54"/>
        <v>7.5</v>
      </c>
      <c r="E42" s="31">
        <f t="shared" si="54"/>
        <v>7.5</v>
      </c>
      <c r="F42" s="31">
        <f t="shared" si="54"/>
        <v>7.5</v>
      </c>
      <c r="G42" s="31">
        <f t="shared" si="54"/>
        <v>0</v>
      </c>
      <c r="H42" s="182"/>
      <c r="I42" s="31">
        <f>IF(I41="出",$G$3,0)</f>
        <v>0</v>
      </c>
      <c r="J42" s="31">
        <f t="shared" ref="J42:O42" si="55">IF(J41="出",$G$3,0)</f>
        <v>7.5</v>
      </c>
      <c r="K42" s="31">
        <f t="shared" si="55"/>
        <v>7.5</v>
      </c>
      <c r="L42" s="31">
        <f t="shared" si="55"/>
        <v>7.5</v>
      </c>
      <c r="M42" s="31">
        <f t="shared" si="55"/>
        <v>7.5</v>
      </c>
      <c r="N42" s="31">
        <f t="shared" si="55"/>
        <v>7.5</v>
      </c>
      <c r="O42" s="31">
        <f t="shared" si="55"/>
        <v>7.5</v>
      </c>
      <c r="P42" s="182"/>
      <c r="Q42" s="31">
        <f>IF(Q41="出",$G$3,0)</f>
        <v>0</v>
      </c>
      <c r="R42" s="31">
        <f t="shared" ref="R42:W42" si="56">IF(R41="出",$G$3,0)</f>
        <v>7.5</v>
      </c>
      <c r="S42" s="31">
        <f t="shared" si="56"/>
        <v>7.5</v>
      </c>
      <c r="T42" s="31">
        <f t="shared" si="56"/>
        <v>0</v>
      </c>
      <c r="U42" s="31">
        <f t="shared" si="56"/>
        <v>0</v>
      </c>
      <c r="V42" s="31">
        <f t="shared" si="56"/>
        <v>0</v>
      </c>
      <c r="W42" s="31">
        <f t="shared" si="56"/>
        <v>0</v>
      </c>
      <c r="X42" s="184"/>
      <c r="Z42" s="214" t="s">
        <v>14</v>
      </c>
      <c r="AA42" s="214"/>
      <c r="AB42" s="215">
        <f>SUM(AB6:AC41)</f>
        <v>366</v>
      </c>
      <c r="AC42" s="215"/>
      <c r="AD42" s="215">
        <f t="shared" ref="AD42" si="57">SUM(AD6:AE41)</f>
        <v>89</v>
      </c>
      <c r="AE42" s="215"/>
      <c r="AF42" s="217">
        <f t="shared" ref="AF42" si="58">SUM(AF6:AG41)</f>
        <v>277</v>
      </c>
      <c r="AG42" s="217"/>
      <c r="AH42" s="221">
        <f t="shared" ref="AH42" si="59">SUM(AH6:AI41)</f>
        <v>2077.5</v>
      </c>
      <c r="AI42" s="222"/>
      <c r="AJ42" s="223"/>
      <c r="AK42" s="37"/>
      <c r="AL42" s="40"/>
      <c r="AM42" s="40"/>
      <c r="AN42" s="40"/>
      <c r="AO42" s="41"/>
      <c r="AP42" s="41"/>
      <c r="AQ42" s="41"/>
      <c r="AR42" s="41"/>
      <c r="AS42" s="38"/>
      <c r="AT42" s="38"/>
      <c r="AU42" s="38"/>
    </row>
    <row r="43" spans="1:47" s="67" customFormat="1" ht="17.25" customHeight="1">
      <c r="A43" s="64"/>
      <c r="B43" s="66"/>
      <c r="C43" s="65"/>
      <c r="D43" s="74"/>
      <c r="E43" s="66"/>
      <c r="F43" s="74"/>
      <c r="G43" s="65"/>
      <c r="H43" s="209">
        <f>B45+C45+D45+E45+F45+G45</f>
        <v>0</v>
      </c>
      <c r="I43" s="70">
        <v>30</v>
      </c>
      <c r="J43" s="66">
        <v>31</v>
      </c>
      <c r="K43" s="65"/>
      <c r="L43" s="74"/>
      <c r="M43" s="66"/>
      <c r="N43" s="74"/>
      <c r="O43" s="65"/>
      <c r="P43" s="209">
        <f>J45+K45+L45+M45+N45+O45</f>
        <v>7.5</v>
      </c>
      <c r="Q43" s="65"/>
      <c r="R43" s="65"/>
      <c r="S43" s="66"/>
      <c r="T43" s="74"/>
      <c r="U43" s="66"/>
      <c r="V43" s="74"/>
      <c r="W43" s="65"/>
      <c r="X43" s="210">
        <f>R45+S45+T45+U45+V45+W45</f>
        <v>0</v>
      </c>
      <c r="Z43" s="152"/>
      <c r="AA43" s="152"/>
      <c r="AB43" s="216"/>
      <c r="AC43" s="216"/>
      <c r="AD43" s="216"/>
      <c r="AE43" s="216"/>
      <c r="AF43" s="218"/>
      <c r="AG43" s="218"/>
      <c r="AH43" s="221"/>
      <c r="AI43" s="222"/>
      <c r="AJ43" s="223"/>
      <c r="AK43" s="77"/>
      <c r="AL43" s="77"/>
      <c r="AM43" s="77"/>
      <c r="AN43" s="77"/>
      <c r="AO43" s="78"/>
      <c r="AP43" s="78"/>
      <c r="AQ43" s="78"/>
      <c r="AR43" s="78"/>
      <c r="AS43" s="79"/>
      <c r="AT43" s="79"/>
      <c r="AU43" s="79"/>
    </row>
    <row r="44" spans="1:47" ht="11.25" customHeight="1">
      <c r="A44" s="35"/>
      <c r="B44" s="35"/>
      <c r="C44" s="35"/>
      <c r="D44" s="35"/>
      <c r="E44" s="35"/>
      <c r="F44" s="35"/>
      <c r="G44" s="35"/>
      <c r="H44" s="181"/>
      <c r="I44" s="35" t="s">
        <v>26</v>
      </c>
      <c r="J44" s="35" t="s">
        <v>28</v>
      </c>
      <c r="K44" s="35"/>
      <c r="L44" s="35"/>
      <c r="M44" s="35"/>
      <c r="N44" s="35"/>
      <c r="O44" s="35"/>
      <c r="P44" s="181"/>
      <c r="Q44" s="35"/>
      <c r="R44" s="35"/>
      <c r="S44" s="35"/>
      <c r="T44" s="35"/>
      <c r="U44" s="35"/>
      <c r="V44" s="35"/>
      <c r="W44" s="35"/>
      <c r="X44" s="183"/>
      <c r="Z44" s="152"/>
      <c r="AA44" s="152"/>
      <c r="AB44" s="216"/>
      <c r="AC44" s="216"/>
      <c r="AD44" s="216"/>
      <c r="AE44" s="216"/>
      <c r="AF44" s="218"/>
      <c r="AG44" s="218"/>
      <c r="AH44" s="224"/>
      <c r="AI44" s="225"/>
      <c r="AJ44" s="226"/>
      <c r="AK44" s="40"/>
      <c r="AL44" s="40"/>
      <c r="AM44" s="40"/>
      <c r="AN44" s="40"/>
      <c r="AO44" s="41"/>
      <c r="AP44" s="41"/>
      <c r="AQ44" s="41"/>
      <c r="AR44" s="41"/>
      <c r="AS44" s="38"/>
      <c r="AT44" s="38"/>
      <c r="AU44" s="38"/>
    </row>
    <row r="45" spans="1:47" ht="11.25" customHeight="1" thickBot="1">
      <c r="A45" s="31">
        <f>IF(A44="出",$G$3,0)</f>
        <v>0</v>
      </c>
      <c r="B45" s="31">
        <f t="shared" ref="B45:G45" si="60">IF(B44="出",$G$3,0)</f>
        <v>0</v>
      </c>
      <c r="C45" s="31">
        <f t="shared" si="60"/>
        <v>0</v>
      </c>
      <c r="D45" s="31">
        <f t="shared" si="60"/>
        <v>0</v>
      </c>
      <c r="E45" s="31">
        <f t="shared" si="60"/>
        <v>0</v>
      </c>
      <c r="F45" s="31">
        <f t="shared" si="60"/>
        <v>0</v>
      </c>
      <c r="G45" s="31">
        <f t="shared" si="60"/>
        <v>0</v>
      </c>
      <c r="H45" s="195"/>
      <c r="I45" s="31">
        <f>IF(I44="出",$G$3,0)</f>
        <v>0</v>
      </c>
      <c r="J45" s="31">
        <f t="shared" ref="J45:O45" si="61">IF(J44="出",$G$3,0)</f>
        <v>7.5</v>
      </c>
      <c r="K45" s="31">
        <f t="shared" si="61"/>
        <v>0</v>
      </c>
      <c r="L45" s="31">
        <f t="shared" si="61"/>
        <v>0</v>
      </c>
      <c r="M45" s="31">
        <f t="shared" si="61"/>
        <v>0</v>
      </c>
      <c r="N45" s="31">
        <f t="shared" si="61"/>
        <v>0</v>
      </c>
      <c r="O45" s="31">
        <f t="shared" si="61"/>
        <v>0</v>
      </c>
      <c r="P45" s="195"/>
      <c r="Q45" s="31">
        <f>IF(Q44="出",$G$3,0)</f>
        <v>0</v>
      </c>
      <c r="R45" s="31">
        <f t="shared" ref="R45:W45" si="62">IF(R44="出",$G$3,0)</f>
        <v>0</v>
      </c>
      <c r="S45" s="31">
        <f t="shared" si="62"/>
        <v>0</v>
      </c>
      <c r="T45" s="31">
        <f t="shared" si="62"/>
        <v>0</v>
      </c>
      <c r="U45" s="31">
        <f t="shared" si="62"/>
        <v>0</v>
      </c>
      <c r="V45" s="31">
        <f t="shared" si="62"/>
        <v>0</v>
      </c>
      <c r="W45" s="31">
        <f t="shared" si="62"/>
        <v>0</v>
      </c>
      <c r="X45" s="196"/>
      <c r="Z45" s="40"/>
      <c r="AA45" s="40"/>
      <c r="AB45" s="40"/>
      <c r="AC45" s="40"/>
      <c r="AD45" s="41"/>
      <c r="AE45" s="41"/>
      <c r="AF45" s="53"/>
      <c r="AG45" s="53"/>
      <c r="AH45" s="227" t="str">
        <f>IF(AN67-AH42&gt;=0,"ＯＫ","超えています")</f>
        <v>ＯＫ</v>
      </c>
      <c r="AI45" s="227"/>
      <c r="AJ45" s="227"/>
      <c r="AK45" s="40"/>
      <c r="AL45" s="40"/>
      <c r="AM45" s="40"/>
      <c r="AN45" s="40"/>
      <c r="AO45" s="41"/>
      <c r="AP45" s="41"/>
      <c r="AQ45" s="41"/>
      <c r="AR45" s="41"/>
      <c r="AS45" s="38"/>
      <c r="AT45" s="38"/>
      <c r="AU45" s="38"/>
    </row>
    <row r="46" spans="1:47">
      <c r="A46" s="205"/>
      <c r="B46" s="206"/>
      <c r="C46" s="206"/>
      <c r="D46" s="206"/>
      <c r="E46" s="206"/>
      <c r="F46" s="206"/>
      <c r="G46" s="207"/>
      <c r="H46" s="18">
        <f>H28+H31+H34+H37+H40+H43</f>
        <v>180</v>
      </c>
      <c r="I46" s="205"/>
      <c r="J46" s="206"/>
      <c r="K46" s="206"/>
      <c r="L46" s="206"/>
      <c r="M46" s="206"/>
      <c r="N46" s="206"/>
      <c r="O46" s="207"/>
      <c r="P46" s="18">
        <f>P28+P31+P34+P37+P40+P43</f>
        <v>172.5</v>
      </c>
      <c r="Q46" s="205"/>
      <c r="R46" s="206"/>
      <c r="S46" s="206"/>
      <c r="T46" s="206"/>
      <c r="U46" s="206"/>
      <c r="V46" s="206"/>
      <c r="W46" s="207"/>
      <c r="X46" s="18">
        <f>X28+X31+X34+X37+X40+X43</f>
        <v>172.5</v>
      </c>
      <c r="Z46" s="30"/>
      <c r="AA46" s="30"/>
      <c r="AB46" s="30"/>
      <c r="AC46" s="30"/>
      <c r="AD46" s="34"/>
      <c r="AE46" s="34"/>
      <c r="AF46" s="41"/>
      <c r="AG46" s="41"/>
      <c r="AH46" s="228"/>
      <c r="AI46" s="228"/>
      <c r="AJ46" s="228"/>
      <c r="AK46" s="40"/>
      <c r="AL46" s="40"/>
      <c r="AM46" s="40"/>
      <c r="AN46" s="40"/>
      <c r="AO46" s="27"/>
      <c r="AP46" s="55"/>
      <c r="AQ46" s="55"/>
      <c r="AR46" s="56"/>
      <c r="AS46" s="56"/>
      <c r="AT46" s="56"/>
      <c r="AU46" s="19"/>
    </row>
    <row r="47" spans="1:47">
      <c r="A47" s="20"/>
      <c r="B47" s="20"/>
      <c r="C47" s="20"/>
      <c r="D47" s="20"/>
      <c r="E47" s="20"/>
      <c r="F47" s="20"/>
      <c r="G47" s="20"/>
      <c r="H47" s="7"/>
      <c r="I47" s="21"/>
      <c r="J47" s="21"/>
      <c r="K47" s="21"/>
      <c r="L47" s="21"/>
      <c r="M47" s="21"/>
      <c r="N47" s="21"/>
      <c r="O47" s="21"/>
      <c r="P47" s="4"/>
      <c r="Q47" s="16"/>
      <c r="R47" s="17"/>
      <c r="S47" s="22"/>
      <c r="T47" s="22"/>
      <c r="U47" s="22"/>
      <c r="V47" s="22"/>
      <c r="W47" s="22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</row>
    <row r="48" spans="1:47" ht="13.5" customHeight="1">
      <c r="A48" s="60"/>
      <c r="B48" s="61"/>
      <c r="C48" s="62">
        <v>10</v>
      </c>
      <c r="D48" s="162" t="s">
        <v>34</v>
      </c>
      <c r="E48" s="162"/>
      <c r="F48" s="61"/>
      <c r="G48" s="63"/>
      <c r="H48" s="163" t="s">
        <v>0</v>
      </c>
      <c r="I48" s="60"/>
      <c r="J48" s="61"/>
      <c r="K48" s="62">
        <v>11</v>
      </c>
      <c r="L48" s="162" t="s">
        <v>34</v>
      </c>
      <c r="M48" s="162"/>
      <c r="N48" s="61"/>
      <c r="O48" s="63"/>
      <c r="P48" s="163" t="s">
        <v>0</v>
      </c>
      <c r="Q48" s="60"/>
      <c r="R48" s="61"/>
      <c r="S48" s="62">
        <v>12</v>
      </c>
      <c r="T48" s="162" t="s">
        <v>34</v>
      </c>
      <c r="U48" s="162"/>
      <c r="V48" s="61"/>
      <c r="W48" s="63"/>
      <c r="X48" s="148" t="s">
        <v>0</v>
      </c>
      <c r="Z48" s="3" t="s">
        <v>15</v>
      </c>
      <c r="AA48" s="4"/>
      <c r="AB48" s="4"/>
      <c r="AC48" s="5"/>
      <c r="AD48" s="4"/>
      <c r="AE48" s="5"/>
      <c r="AF48" s="4"/>
      <c r="AG48" s="6"/>
      <c r="AH48" s="7"/>
      <c r="AI48" s="7"/>
      <c r="AJ48" s="7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</row>
    <row r="49" spans="1:47">
      <c r="A49" s="8" t="s">
        <v>2</v>
      </c>
      <c r="B49" s="9" t="s">
        <v>3</v>
      </c>
      <c r="C49" s="9" t="s">
        <v>4</v>
      </c>
      <c r="D49" s="10" t="s">
        <v>5</v>
      </c>
      <c r="E49" s="9" t="s">
        <v>6</v>
      </c>
      <c r="F49" s="11" t="s">
        <v>7</v>
      </c>
      <c r="G49" s="10" t="s">
        <v>8</v>
      </c>
      <c r="H49" s="202"/>
      <c r="I49" s="12" t="s">
        <v>2</v>
      </c>
      <c r="J49" s="13" t="s">
        <v>3</v>
      </c>
      <c r="K49" s="13" t="s">
        <v>4</v>
      </c>
      <c r="L49" s="13" t="s">
        <v>5</v>
      </c>
      <c r="M49" s="13" t="s">
        <v>6</v>
      </c>
      <c r="N49" s="13" t="s">
        <v>7</v>
      </c>
      <c r="O49" s="11" t="s">
        <v>8</v>
      </c>
      <c r="P49" s="202"/>
      <c r="Q49" s="12" t="s">
        <v>2</v>
      </c>
      <c r="R49" s="13" t="s">
        <v>3</v>
      </c>
      <c r="S49" s="13" t="s">
        <v>4</v>
      </c>
      <c r="T49" s="13" t="s">
        <v>5</v>
      </c>
      <c r="U49" s="13" t="s">
        <v>6</v>
      </c>
      <c r="V49" s="13" t="s">
        <v>7</v>
      </c>
      <c r="W49" s="14" t="s">
        <v>8</v>
      </c>
      <c r="X49" s="208"/>
      <c r="Z49" s="229" t="s">
        <v>16</v>
      </c>
      <c r="AA49" s="230"/>
      <c r="AB49" s="230"/>
      <c r="AC49" s="50"/>
      <c r="AD49" s="51"/>
      <c r="AE49" s="51"/>
      <c r="AF49" s="51"/>
      <c r="AG49" s="51"/>
      <c r="AH49" s="23"/>
      <c r="AI49" s="23"/>
      <c r="AJ49" s="23"/>
      <c r="AK49" s="52"/>
      <c r="AL49" s="231" t="s">
        <v>30</v>
      </c>
      <c r="AM49" s="232"/>
      <c r="AN49" s="46"/>
      <c r="AO49" s="46"/>
      <c r="AP49" s="47"/>
      <c r="AQ49" s="47"/>
      <c r="AR49" s="48"/>
      <c r="AS49" s="48"/>
      <c r="AT49" s="49"/>
      <c r="AU49" s="45"/>
    </row>
    <row r="50" spans="1:47" s="67" customFormat="1" ht="17.25" customHeight="1">
      <c r="A50" s="64"/>
      <c r="B50" s="65"/>
      <c r="C50" s="65"/>
      <c r="D50" s="65"/>
      <c r="E50" s="65">
        <v>1</v>
      </c>
      <c r="F50" s="65">
        <v>2</v>
      </c>
      <c r="G50" s="65">
        <v>3</v>
      </c>
      <c r="H50" s="209">
        <f>B52+C52+D52+E52+F52+G52</f>
        <v>15</v>
      </c>
      <c r="I50" s="69">
        <v>1</v>
      </c>
      <c r="J50" s="65">
        <v>2</v>
      </c>
      <c r="K50" s="69">
        <v>3</v>
      </c>
      <c r="L50" s="65">
        <v>4</v>
      </c>
      <c r="M50" s="66">
        <v>5</v>
      </c>
      <c r="N50" s="65">
        <v>6</v>
      </c>
      <c r="O50" s="65">
        <v>7</v>
      </c>
      <c r="P50" s="209">
        <f>J52+K52+L52+M52+N52+O52</f>
        <v>37.5</v>
      </c>
      <c r="Q50" s="65"/>
      <c r="R50" s="65"/>
      <c r="S50" s="65">
        <v>1</v>
      </c>
      <c r="T50" s="65">
        <v>2</v>
      </c>
      <c r="U50" s="65">
        <v>3</v>
      </c>
      <c r="V50" s="65">
        <v>4</v>
      </c>
      <c r="W50" s="65">
        <v>5</v>
      </c>
      <c r="X50" s="233">
        <f>R52+S52+T52+U52+V52+W52</f>
        <v>37.5</v>
      </c>
      <c r="Z50" s="236" t="s">
        <v>37</v>
      </c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40" t="s">
        <v>31</v>
      </c>
      <c r="AM50" s="241"/>
      <c r="AN50" s="80"/>
      <c r="AO50" s="80"/>
      <c r="AP50" s="80" t="s">
        <v>32</v>
      </c>
      <c r="AQ50" s="80"/>
      <c r="AR50" s="80"/>
      <c r="AS50" s="80"/>
      <c r="AT50" s="80"/>
      <c r="AU50" s="80"/>
    </row>
    <row r="51" spans="1:47" ht="11.25" customHeight="1">
      <c r="A51" s="35"/>
      <c r="B51" s="35"/>
      <c r="C51" s="35"/>
      <c r="D51" s="35"/>
      <c r="E51" s="35" t="s">
        <v>28</v>
      </c>
      <c r="F51" s="35" t="s">
        <v>28</v>
      </c>
      <c r="G51" s="35" t="s">
        <v>26</v>
      </c>
      <c r="H51" s="181"/>
      <c r="I51" s="35" t="s">
        <v>26</v>
      </c>
      <c r="J51" s="35" t="s">
        <v>28</v>
      </c>
      <c r="K51" s="35" t="s">
        <v>26</v>
      </c>
      <c r="L51" s="35" t="s">
        <v>28</v>
      </c>
      <c r="M51" s="35" t="s">
        <v>28</v>
      </c>
      <c r="N51" s="35" t="s">
        <v>28</v>
      </c>
      <c r="O51" s="35" t="s">
        <v>28</v>
      </c>
      <c r="P51" s="181"/>
      <c r="Q51" s="35"/>
      <c r="R51" s="35"/>
      <c r="S51" s="35" t="s">
        <v>28</v>
      </c>
      <c r="T51" s="35" t="s">
        <v>28</v>
      </c>
      <c r="U51" s="35" t="s">
        <v>28</v>
      </c>
      <c r="V51" s="35" t="s">
        <v>28</v>
      </c>
      <c r="W51" s="35" t="s">
        <v>28</v>
      </c>
      <c r="X51" s="234"/>
      <c r="Z51" s="238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42"/>
      <c r="AM51" s="243"/>
      <c r="AN51" s="46"/>
      <c r="AO51" s="46"/>
      <c r="AP51" s="47"/>
      <c r="AQ51" s="47"/>
      <c r="AR51" s="48"/>
      <c r="AS51" s="48"/>
      <c r="AT51" s="49"/>
      <c r="AU51" s="45"/>
    </row>
    <row r="52" spans="1:47" ht="11.25" customHeight="1">
      <c r="A52" s="31">
        <f>IF(A51="出",$G$3,0)</f>
        <v>0</v>
      </c>
      <c r="B52" s="31">
        <f t="shared" ref="B52:G52" si="63">IF(B51="出",$G$3,0)</f>
        <v>0</v>
      </c>
      <c r="C52" s="31">
        <f t="shared" si="63"/>
        <v>0</v>
      </c>
      <c r="D52" s="31">
        <f t="shared" si="63"/>
        <v>0</v>
      </c>
      <c r="E52" s="31">
        <f t="shared" si="63"/>
        <v>7.5</v>
      </c>
      <c r="F52" s="31">
        <f t="shared" si="63"/>
        <v>7.5</v>
      </c>
      <c r="G52" s="31">
        <f t="shared" si="63"/>
        <v>0</v>
      </c>
      <c r="H52" s="182"/>
      <c r="I52" s="31">
        <f>IF(I51="出",$G$3,0)</f>
        <v>0</v>
      </c>
      <c r="J52" s="31">
        <f t="shared" ref="J52:O52" si="64">IF(J51="出",$G$3,0)</f>
        <v>7.5</v>
      </c>
      <c r="K52" s="31">
        <f t="shared" si="64"/>
        <v>0</v>
      </c>
      <c r="L52" s="31">
        <f t="shared" si="64"/>
        <v>7.5</v>
      </c>
      <c r="M52" s="31">
        <f t="shared" si="64"/>
        <v>7.5</v>
      </c>
      <c r="N52" s="31">
        <f t="shared" si="64"/>
        <v>7.5</v>
      </c>
      <c r="O52" s="31">
        <f t="shared" si="64"/>
        <v>7.5</v>
      </c>
      <c r="P52" s="182"/>
      <c r="Q52" s="31">
        <f>IF(Q51="出",$G$3,0)</f>
        <v>0</v>
      </c>
      <c r="R52" s="31">
        <f t="shared" ref="R52:W52" si="65">IF(R51="出",$G$3,0)</f>
        <v>0</v>
      </c>
      <c r="S52" s="31">
        <f t="shared" si="65"/>
        <v>7.5</v>
      </c>
      <c r="T52" s="31">
        <f t="shared" si="65"/>
        <v>7.5</v>
      </c>
      <c r="U52" s="31">
        <f t="shared" si="65"/>
        <v>7.5</v>
      </c>
      <c r="V52" s="31">
        <f t="shared" si="65"/>
        <v>7.5</v>
      </c>
      <c r="W52" s="31">
        <f t="shared" si="65"/>
        <v>7.5</v>
      </c>
      <c r="X52" s="235"/>
      <c r="Z52" s="244" t="s">
        <v>17</v>
      </c>
      <c r="AA52" s="245"/>
      <c r="AB52" s="245"/>
      <c r="AC52" s="50"/>
      <c r="AD52" s="53"/>
      <c r="AE52" s="53"/>
      <c r="AF52" s="53"/>
      <c r="AG52" s="53"/>
      <c r="AH52" s="36"/>
      <c r="AI52" s="36"/>
      <c r="AJ52" s="36"/>
      <c r="AK52" s="54"/>
      <c r="AL52" s="231" t="s">
        <v>30</v>
      </c>
      <c r="AM52" s="232"/>
      <c r="AN52" s="46"/>
      <c r="AO52" s="46"/>
      <c r="AP52" s="46"/>
      <c r="AQ52" s="46"/>
      <c r="AR52" s="46"/>
      <c r="AS52" s="46"/>
      <c r="AT52" s="46"/>
      <c r="AU52" s="46"/>
    </row>
    <row r="53" spans="1:47" s="67" customFormat="1" ht="17.25" customHeight="1">
      <c r="A53" s="69">
        <v>4</v>
      </c>
      <c r="B53" s="66">
        <v>5</v>
      </c>
      <c r="C53" s="65">
        <v>6</v>
      </c>
      <c r="D53" s="65">
        <v>7</v>
      </c>
      <c r="E53" s="65">
        <v>8</v>
      </c>
      <c r="F53" s="65">
        <v>9</v>
      </c>
      <c r="G53" s="65">
        <v>10</v>
      </c>
      <c r="H53" s="209">
        <f>B55+C55+D55+E55+F55+G55</f>
        <v>45</v>
      </c>
      <c r="I53" s="69">
        <v>8</v>
      </c>
      <c r="J53" s="65">
        <v>9</v>
      </c>
      <c r="K53" s="65">
        <v>10</v>
      </c>
      <c r="L53" s="65">
        <v>11</v>
      </c>
      <c r="M53" s="66">
        <v>12</v>
      </c>
      <c r="N53" s="65">
        <v>13</v>
      </c>
      <c r="O53" s="65">
        <v>14</v>
      </c>
      <c r="P53" s="209">
        <f>J55+K55+L55+M55+N55+O55</f>
        <v>45</v>
      </c>
      <c r="Q53" s="69">
        <v>6</v>
      </c>
      <c r="R53" s="65">
        <v>7</v>
      </c>
      <c r="S53" s="65">
        <v>8</v>
      </c>
      <c r="T53" s="65">
        <v>9</v>
      </c>
      <c r="U53" s="65">
        <v>10</v>
      </c>
      <c r="V53" s="65">
        <v>11</v>
      </c>
      <c r="W53" s="65">
        <v>12</v>
      </c>
      <c r="X53" s="210">
        <f>R55+S55+T55+U55+V55+W55</f>
        <v>45</v>
      </c>
      <c r="Z53" s="236" t="s">
        <v>40</v>
      </c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50" t="s">
        <v>31</v>
      </c>
      <c r="AM53" s="251"/>
      <c r="AN53" s="81"/>
      <c r="AO53" s="81"/>
      <c r="AP53" s="82"/>
      <c r="AQ53" s="82"/>
      <c r="AR53" s="83"/>
      <c r="AS53" s="83"/>
      <c r="AT53" s="49"/>
      <c r="AU53" s="84"/>
    </row>
    <row r="54" spans="1:47" ht="11.25" customHeight="1">
      <c r="A54" s="35" t="s">
        <v>26</v>
      </c>
      <c r="B54" s="35" t="s">
        <v>28</v>
      </c>
      <c r="C54" s="35" t="s">
        <v>28</v>
      </c>
      <c r="D54" s="35" t="s">
        <v>28</v>
      </c>
      <c r="E54" s="35" t="s">
        <v>28</v>
      </c>
      <c r="F54" s="35" t="s">
        <v>28</v>
      </c>
      <c r="G54" s="35" t="s">
        <v>28</v>
      </c>
      <c r="H54" s="181"/>
      <c r="I54" s="35" t="s">
        <v>26</v>
      </c>
      <c r="J54" s="35" t="s">
        <v>28</v>
      </c>
      <c r="K54" s="35" t="s">
        <v>28</v>
      </c>
      <c r="L54" s="35" t="s">
        <v>28</v>
      </c>
      <c r="M54" s="35" t="s">
        <v>28</v>
      </c>
      <c r="N54" s="35" t="s">
        <v>28</v>
      </c>
      <c r="O54" s="35" t="s">
        <v>28</v>
      </c>
      <c r="P54" s="181"/>
      <c r="Q54" s="35" t="s">
        <v>26</v>
      </c>
      <c r="R54" s="35" t="s">
        <v>28</v>
      </c>
      <c r="S54" s="35" t="s">
        <v>28</v>
      </c>
      <c r="T54" s="35" t="s">
        <v>28</v>
      </c>
      <c r="U54" s="35" t="s">
        <v>28</v>
      </c>
      <c r="V54" s="35" t="s">
        <v>28</v>
      </c>
      <c r="W54" s="35" t="s">
        <v>28</v>
      </c>
      <c r="X54" s="183"/>
      <c r="Z54" s="238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52"/>
      <c r="AM54" s="253"/>
      <c r="AN54" s="45"/>
      <c r="AO54" s="45"/>
      <c r="AP54" s="45"/>
      <c r="AQ54" s="45"/>
      <c r="AR54" s="45"/>
      <c r="AS54" s="45"/>
      <c r="AT54" s="45"/>
      <c r="AU54" s="45"/>
    </row>
    <row r="55" spans="1:47" ht="11.25" customHeight="1">
      <c r="A55" s="31">
        <f>IF(A54="出",$G$3,0)</f>
        <v>0</v>
      </c>
      <c r="B55" s="31">
        <f t="shared" ref="B55:G55" si="66">IF(B54="出",$G$3,0)</f>
        <v>7.5</v>
      </c>
      <c r="C55" s="31">
        <f t="shared" si="66"/>
        <v>7.5</v>
      </c>
      <c r="D55" s="31">
        <f t="shared" si="66"/>
        <v>7.5</v>
      </c>
      <c r="E55" s="31">
        <f t="shared" si="66"/>
        <v>7.5</v>
      </c>
      <c r="F55" s="31">
        <f t="shared" si="66"/>
        <v>7.5</v>
      </c>
      <c r="G55" s="31">
        <f t="shared" si="66"/>
        <v>7.5</v>
      </c>
      <c r="H55" s="182"/>
      <c r="I55" s="31">
        <f>IF(I54="出",$G$3,0)</f>
        <v>0</v>
      </c>
      <c r="J55" s="31">
        <f t="shared" ref="J55:O55" si="67">IF(J54="出",$G$3,0)</f>
        <v>7.5</v>
      </c>
      <c r="K55" s="31">
        <f t="shared" si="67"/>
        <v>7.5</v>
      </c>
      <c r="L55" s="31">
        <f t="shared" si="67"/>
        <v>7.5</v>
      </c>
      <c r="M55" s="31">
        <f t="shared" si="67"/>
        <v>7.5</v>
      </c>
      <c r="N55" s="31">
        <f t="shared" si="67"/>
        <v>7.5</v>
      </c>
      <c r="O55" s="31">
        <f t="shared" si="67"/>
        <v>7.5</v>
      </c>
      <c r="P55" s="182"/>
      <c r="Q55" s="31">
        <f>IF(Q54="出",$G$3,0)</f>
        <v>0</v>
      </c>
      <c r="R55" s="31">
        <f t="shared" ref="R55:W55" si="68">IF(R54="出",$G$3,0)</f>
        <v>7.5</v>
      </c>
      <c r="S55" s="31">
        <f t="shared" si="68"/>
        <v>7.5</v>
      </c>
      <c r="T55" s="31">
        <f t="shared" si="68"/>
        <v>7.5</v>
      </c>
      <c r="U55" s="31">
        <f t="shared" si="68"/>
        <v>7.5</v>
      </c>
      <c r="V55" s="31">
        <f t="shared" si="68"/>
        <v>7.5</v>
      </c>
      <c r="W55" s="31">
        <f t="shared" si="68"/>
        <v>7.5</v>
      </c>
      <c r="X55" s="184"/>
      <c r="Z55" s="244" t="s">
        <v>18</v>
      </c>
      <c r="AA55" s="245"/>
      <c r="AB55" s="245"/>
      <c r="AC55" s="50"/>
      <c r="AD55" s="53"/>
      <c r="AE55" s="53"/>
      <c r="AF55" s="53"/>
      <c r="AG55" s="53"/>
      <c r="AH55" s="36"/>
      <c r="AI55" s="36"/>
      <c r="AJ55" s="36"/>
      <c r="AK55" s="54"/>
      <c r="AL55" s="231" t="s">
        <v>30</v>
      </c>
      <c r="AM55" s="232"/>
      <c r="AN55" s="44"/>
      <c r="AO55" s="44"/>
      <c r="AP55" s="44"/>
      <c r="AQ55" s="44"/>
      <c r="AR55" s="44"/>
      <c r="AS55" s="44"/>
      <c r="AT55" s="44"/>
      <c r="AU55" s="44"/>
    </row>
    <row r="56" spans="1:47" s="67" customFormat="1" ht="17.25" customHeight="1">
      <c r="A56" s="69">
        <v>11</v>
      </c>
      <c r="B56" s="64">
        <v>12</v>
      </c>
      <c r="C56" s="65">
        <v>13</v>
      </c>
      <c r="D56" s="65">
        <v>14</v>
      </c>
      <c r="E56" s="65">
        <v>15</v>
      </c>
      <c r="F56" s="65">
        <v>16</v>
      </c>
      <c r="G56" s="65">
        <v>17</v>
      </c>
      <c r="H56" s="209">
        <f>B58+C58+D58+E58+F58+G58</f>
        <v>37.5</v>
      </c>
      <c r="I56" s="69">
        <v>15</v>
      </c>
      <c r="J56" s="65">
        <v>16</v>
      </c>
      <c r="K56" s="65">
        <v>17</v>
      </c>
      <c r="L56" s="65">
        <v>18</v>
      </c>
      <c r="M56" s="66">
        <v>19</v>
      </c>
      <c r="N56" s="65">
        <v>20</v>
      </c>
      <c r="O56" s="65">
        <v>21</v>
      </c>
      <c r="P56" s="209">
        <f>J58+K58+L58+M58+N58+O58</f>
        <v>37.5</v>
      </c>
      <c r="Q56" s="69">
        <v>13</v>
      </c>
      <c r="R56" s="65">
        <v>14</v>
      </c>
      <c r="S56" s="65">
        <v>15</v>
      </c>
      <c r="T56" s="65">
        <v>16</v>
      </c>
      <c r="U56" s="65">
        <v>17</v>
      </c>
      <c r="V56" s="65">
        <v>18</v>
      </c>
      <c r="W56" s="65">
        <v>19</v>
      </c>
      <c r="X56" s="210">
        <f>R58+S58+T58+U58+V58+W58</f>
        <v>45</v>
      </c>
      <c r="Z56" s="246" t="s">
        <v>38</v>
      </c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50" t="s">
        <v>31</v>
      </c>
      <c r="AM56" s="251"/>
      <c r="AN56" s="85"/>
      <c r="AO56" s="85"/>
      <c r="AP56" s="85"/>
      <c r="AQ56" s="85"/>
      <c r="AR56" s="85"/>
      <c r="AS56" s="85"/>
      <c r="AT56" s="85"/>
      <c r="AU56" s="85"/>
    </row>
    <row r="57" spans="1:47" ht="11.25" customHeight="1">
      <c r="A57" s="35" t="s">
        <v>26</v>
      </c>
      <c r="B57" s="35" t="s">
        <v>26</v>
      </c>
      <c r="C57" s="35" t="s">
        <v>28</v>
      </c>
      <c r="D57" s="35" t="s">
        <v>28</v>
      </c>
      <c r="E57" s="35" t="s">
        <v>28</v>
      </c>
      <c r="F57" s="35" t="s">
        <v>28</v>
      </c>
      <c r="G57" s="35" t="s">
        <v>28</v>
      </c>
      <c r="H57" s="181"/>
      <c r="I57" s="35" t="s">
        <v>26</v>
      </c>
      <c r="J57" s="35" t="s">
        <v>28</v>
      </c>
      <c r="K57" s="35" t="s">
        <v>28</v>
      </c>
      <c r="L57" s="35" t="s">
        <v>28</v>
      </c>
      <c r="M57" s="35" t="s">
        <v>28</v>
      </c>
      <c r="N57" s="35" t="s">
        <v>28</v>
      </c>
      <c r="O57" s="35" t="s">
        <v>26</v>
      </c>
      <c r="P57" s="181"/>
      <c r="Q57" s="35" t="s">
        <v>26</v>
      </c>
      <c r="R57" s="35" t="s">
        <v>28</v>
      </c>
      <c r="S57" s="35" t="s">
        <v>28</v>
      </c>
      <c r="T57" s="35" t="s">
        <v>28</v>
      </c>
      <c r="U57" s="35" t="s">
        <v>28</v>
      </c>
      <c r="V57" s="35" t="s">
        <v>28</v>
      </c>
      <c r="W57" s="110" t="s">
        <v>28</v>
      </c>
      <c r="X57" s="183"/>
      <c r="Z57" s="248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52"/>
      <c r="AM57" s="253"/>
      <c r="AN57" s="45"/>
      <c r="AO57" s="45"/>
      <c r="AP57" s="45"/>
      <c r="AQ57" s="45"/>
      <c r="AR57" s="45"/>
      <c r="AS57" s="45"/>
      <c r="AT57" s="45"/>
      <c r="AU57" s="45"/>
    </row>
    <row r="58" spans="1:47" ht="11.25" customHeight="1">
      <c r="A58" s="31">
        <f>IF(A57="出",$G$3,0)</f>
        <v>0</v>
      </c>
      <c r="B58" s="31">
        <f t="shared" ref="B58:G58" si="69">IF(B57="出",$G$3,0)</f>
        <v>0</v>
      </c>
      <c r="C58" s="31">
        <f t="shared" si="69"/>
        <v>7.5</v>
      </c>
      <c r="D58" s="31">
        <f t="shared" si="69"/>
        <v>7.5</v>
      </c>
      <c r="E58" s="31">
        <f t="shared" si="69"/>
        <v>7.5</v>
      </c>
      <c r="F58" s="31">
        <f t="shared" si="69"/>
        <v>7.5</v>
      </c>
      <c r="G58" s="31">
        <f t="shared" si="69"/>
        <v>7.5</v>
      </c>
      <c r="H58" s="182"/>
      <c r="I58" s="31">
        <f>IF(I57="出",$G$3,0)</f>
        <v>0</v>
      </c>
      <c r="J58" s="31">
        <f t="shared" ref="J58:O58" si="70">IF(J57="出",$G$3,0)</f>
        <v>7.5</v>
      </c>
      <c r="K58" s="31">
        <f t="shared" si="70"/>
        <v>7.5</v>
      </c>
      <c r="L58" s="31">
        <f t="shared" si="70"/>
        <v>7.5</v>
      </c>
      <c r="M58" s="31">
        <f t="shared" si="70"/>
        <v>7.5</v>
      </c>
      <c r="N58" s="31">
        <f t="shared" si="70"/>
        <v>7.5</v>
      </c>
      <c r="O58" s="31">
        <f t="shared" si="70"/>
        <v>0</v>
      </c>
      <c r="P58" s="182"/>
      <c r="Q58" s="31">
        <f>IF(Q57="出",$G$3,0)</f>
        <v>0</v>
      </c>
      <c r="R58" s="31">
        <f t="shared" ref="R58:W58" si="71">IF(R57="出",$G$3,0)</f>
        <v>7.5</v>
      </c>
      <c r="S58" s="31">
        <f t="shared" si="71"/>
        <v>7.5</v>
      </c>
      <c r="T58" s="31">
        <f t="shared" si="71"/>
        <v>7.5</v>
      </c>
      <c r="U58" s="31">
        <f t="shared" si="71"/>
        <v>7.5</v>
      </c>
      <c r="V58" s="31">
        <f t="shared" si="71"/>
        <v>7.5</v>
      </c>
      <c r="W58" s="31">
        <f t="shared" si="71"/>
        <v>7.5</v>
      </c>
      <c r="X58" s="184"/>
      <c r="Z58" s="254" t="s">
        <v>19</v>
      </c>
      <c r="AA58" s="255"/>
      <c r="AB58" s="255"/>
      <c r="AC58" s="50"/>
      <c r="AD58" s="53"/>
      <c r="AE58" s="53"/>
      <c r="AF58" s="53"/>
      <c r="AG58" s="53"/>
      <c r="AH58" s="36"/>
      <c r="AI58" s="36"/>
      <c r="AJ58" s="36"/>
      <c r="AK58" s="54"/>
      <c r="AL58" s="231" t="s">
        <v>30</v>
      </c>
      <c r="AM58" s="232"/>
      <c r="AN58" s="45"/>
      <c r="AO58" s="45"/>
      <c r="AP58" s="45"/>
      <c r="AQ58" s="45"/>
      <c r="AR58" s="45"/>
      <c r="AS58" s="45"/>
      <c r="AT58" s="45"/>
      <c r="AU58" s="45"/>
    </row>
    <row r="59" spans="1:47" s="67" customFormat="1" ht="17.25" customHeight="1">
      <c r="A59" s="69">
        <v>18</v>
      </c>
      <c r="B59" s="66">
        <v>19</v>
      </c>
      <c r="C59" s="65">
        <v>20</v>
      </c>
      <c r="D59" s="65">
        <v>21</v>
      </c>
      <c r="E59" s="65">
        <v>22</v>
      </c>
      <c r="F59" s="65">
        <v>23</v>
      </c>
      <c r="G59" s="65">
        <v>24</v>
      </c>
      <c r="H59" s="209">
        <f>B61+C61+D61+E61+F61+G61</f>
        <v>37.5</v>
      </c>
      <c r="I59" s="69">
        <v>22</v>
      </c>
      <c r="J59" s="69">
        <v>23</v>
      </c>
      <c r="K59" s="65">
        <v>24</v>
      </c>
      <c r="L59" s="65">
        <v>25</v>
      </c>
      <c r="M59" s="66">
        <v>26</v>
      </c>
      <c r="N59" s="66">
        <v>27</v>
      </c>
      <c r="O59" s="65">
        <v>28</v>
      </c>
      <c r="P59" s="209">
        <f>J61+K61+L61+M61+N61+O61</f>
        <v>37.5</v>
      </c>
      <c r="Q59" s="69">
        <v>20</v>
      </c>
      <c r="R59" s="65">
        <v>21</v>
      </c>
      <c r="S59" s="65">
        <v>22</v>
      </c>
      <c r="T59" s="69">
        <v>23</v>
      </c>
      <c r="U59" s="65">
        <v>24</v>
      </c>
      <c r="V59" s="65">
        <v>25</v>
      </c>
      <c r="W59" s="65">
        <v>26</v>
      </c>
      <c r="X59" s="210">
        <f>R61+S61+T61+U61+V61+W61</f>
        <v>37.5</v>
      </c>
      <c r="Z59" s="246" t="s">
        <v>41</v>
      </c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50" t="s">
        <v>31</v>
      </c>
      <c r="AM59" s="251"/>
      <c r="AN59" s="84"/>
      <c r="AO59" s="84"/>
      <c r="AP59" s="84"/>
      <c r="AQ59" s="84"/>
      <c r="AR59" s="84"/>
      <c r="AS59" s="84"/>
      <c r="AT59" s="84"/>
      <c r="AU59" s="84"/>
    </row>
    <row r="60" spans="1:47" ht="11.25" customHeight="1">
      <c r="A60" s="35" t="s">
        <v>26</v>
      </c>
      <c r="B60" s="35" t="s">
        <v>28</v>
      </c>
      <c r="C60" s="35" t="s">
        <v>28</v>
      </c>
      <c r="D60" s="35" t="s">
        <v>28</v>
      </c>
      <c r="E60" s="35" t="s">
        <v>28</v>
      </c>
      <c r="F60" s="35" t="s">
        <v>28</v>
      </c>
      <c r="G60" s="35" t="s">
        <v>26</v>
      </c>
      <c r="H60" s="181"/>
      <c r="I60" s="35" t="s">
        <v>26</v>
      </c>
      <c r="J60" s="35" t="s">
        <v>26</v>
      </c>
      <c r="K60" s="35" t="s">
        <v>28</v>
      </c>
      <c r="L60" s="35" t="s">
        <v>28</v>
      </c>
      <c r="M60" s="35" t="s">
        <v>28</v>
      </c>
      <c r="N60" s="35" t="s">
        <v>28</v>
      </c>
      <c r="O60" s="35" t="s">
        <v>28</v>
      </c>
      <c r="P60" s="181"/>
      <c r="Q60" s="35" t="s">
        <v>26</v>
      </c>
      <c r="R60" s="35" t="s">
        <v>28</v>
      </c>
      <c r="S60" s="35" t="s">
        <v>28</v>
      </c>
      <c r="T60" s="35" t="s">
        <v>26</v>
      </c>
      <c r="U60" s="35" t="s">
        <v>28</v>
      </c>
      <c r="V60" s="35" t="s">
        <v>28</v>
      </c>
      <c r="W60" s="35" t="s">
        <v>28</v>
      </c>
      <c r="X60" s="183"/>
      <c r="Z60" s="248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52"/>
      <c r="AM60" s="253"/>
    </row>
    <row r="61" spans="1:47" ht="11.25" customHeight="1">
      <c r="A61" s="31">
        <f>IF(A60="出",$G$3,0)</f>
        <v>0</v>
      </c>
      <c r="B61" s="31">
        <f t="shared" ref="B61:G61" si="72">IF(B60="出",$G$3,0)</f>
        <v>7.5</v>
      </c>
      <c r="C61" s="31">
        <f t="shared" si="72"/>
        <v>7.5</v>
      </c>
      <c r="D61" s="31">
        <f t="shared" si="72"/>
        <v>7.5</v>
      </c>
      <c r="E61" s="31">
        <f t="shared" si="72"/>
        <v>7.5</v>
      </c>
      <c r="F61" s="31">
        <f t="shared" si="72"/>
        <v>7.5</v>
      </c>
      <c r="G61" s="31">
        <f t="shared" si="72"/>
        <v>0</v>
      </c>
      <c r="H61" s="182"/>
      <c r="I61" s="31">
        <f>IF(I60="出",$G$3,0)</f>
        <v>0</v>
      </c>
      <c r="J61" s="31">
        <f t="shared" ref="J61:O61" si="73">IF(J60="出",$G$3,0)</f>
        <v>0</v>
      </c>
      <c r="K61" s="31">
        <f t="shared" si="73"/>
        <v>7.5</v>
      </c>
      <c r="L61" s="31">
        <f t="shared" si="73"/>
        <v>7.5</v>
      </c>
      <c r="M61" s="31">
        <f t="shared" si="73"/>
        <v>7.5</v>
      </c>
      <c r="N61" s="31">
        <f t="shared" si="73"/>
        <v>7.5</v>
      </c>
      <c r="O61" s="31">
        <f t="shared" si="73"/>
        <v>7.5</v>
      </c>
      <c r="P61" s="182"/>
      <c r="Q61" s="31">
        <f>IF(Q60="出",$G$3,0)</f>
        <v>0</v>
      </c>
      <c r="R61" s="31">
        <f t="shared" ref="R61:W61" si="74">IF(R60="出",$G$3,0)</f>
        <v>7.5</v>
      </c>
      <c r="S61" s="31">
        <f t="shared" si="74"/>
        <v>7.5</v>
      </c>
      <c r="T61" s="31">
        <f t="shared" si="74"/>
        <v>0</v>
      </c>
      <c r="U61" s="31">
        <f t="shared" si="74"/>
        <v>7.5</v>
      </c>
      <c r="V61" s="31">
        <f t="shared" si="74"/>
        <v>7.5</v>
      </c>
      <c r="W61" s="31">
        <f t="shared" si="74"/>
        <v>7.5</v>
      </c>
      <c r="X61" s="184"/>
      <c r="Z61" s="40"/>
      <c r="AA61" s="40"/>
      <c r="AB61" s="40"/>
      <c r="AC61" s="40"/>
      <c r="AD61" s="41"/>
      <c r="AE61" s="41"/>
      <c r="AF61" s="41"/>
      <c r="AG61" s="41"/>
      <c r="AH61" s="38"/>
      <c r="AI61" s="38"/>
      <c r="AJ61" s="38"/>
      <c r="AK61" s="193"/>
      <c r="AL61" s="193"/>
      <c r="AM61" s="193"/>
      <c r="AN61" s="193"/>
      <c r="AO61" s="26"/>
      <c r="AP61" s="194"/>
      <c r="AQ61" s="194"/>
      <c r="AR61" s="165"/>
      <c r="AS61" s="165"/>
      <c r="AT61" s="165"/>
    </row>
    <row r="62" spans="1:47" s="67" customFormat="1" ht="17.25" customHeight="1">
      <c r="A62" s="69">
        <v>25</v>
      </c>
      <c r="B62" s="66">
        <v>26</v>
      </c>
      <c r="C62" s="66">
        <v>27</v>
      </c>
      <c r="D62" s="65">
        <v>28</v>
      </c>
      <c r="E62" s="65">
        <v>29</v>
      </c>
      <c r="F62" s="66">
        <v>30</v>
      </c>
      <c r="G62" s="66">
        <v>31</v>
      </c>
      <c r="H62" s="209">
        <f>B64+C64+D64+E64+F64+G64</f>
        <v>45</v>
      </c>
      <c r="I62" s="69">
        <v>29</v>
      </c>
      <c r="J62" s="65">
        <v>30</v>
      </c>
      <c r="K62" s="65"/>
      <c r="L62" s="66"/>
      <c r="M62" s="66"/>
      <c r="N62" s="65"/>
      <c r="O62" s="65"/>
      <c r="P62" s="209">
        <f>J64+K64+L64+M64+N64+O64</f>
        <v>7.5</v>
      </c>
      <c r="Q62" s="69">
        <v>27</v>
      </c>
      <c r="R62" s="65">
        <v>28</v>
      </c>
      <c r="S62" s="65">
        <v>29</v>
      </c>
      <c r="T62" s="65">
        <v>30</v>
      </c>
      <c r="U62" s="65">
        <v>31</v>
      </c>
      <c r="V62" s="74"/>
      <c r="W62" s="65"/>
      <c r="X62" s="210">
        <f>R64+S64+T64+U64+V64+W64</f>
        <v>7.5</v>
      </c>
      <c r="Z62" s="90" t="s">
        <v>43</v>
      </c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72"/>
      <c r="AQ62" s="73"/>
      <c r="AR62" s="73"/>
      <c r="AS62" s="73"/>
      <c r="AT62" s="73"/>
    </row>
    <row r="63" spans="1:47" ht="11.25" customHeight="1">
      <c r="A63" s="35" t="s">
        <v>26</v>
      </c>
      <c r="B63" s="35" t="s">
        <v>28</v>
      </c>
      <c r="C63" s="35" t="s">
        <v>28</v>
      </c>
      <c r="D63" s="35" t="s">
        <v>28</v>
      </c>
      <c r="E63" s="35" t="s">
        <v>28</v>
      </c>
      <c r="F63" s="35" t="s">
        <v>28</v>
      </c>
      <c r="G63" s="35" t="s">
        <v>28</v>
      </c>
      <c r="H63" s="181"/>
      <c r="I63" s="35" t="s">
        <v>26</v>
      </c>
      <c r="J63" s="35" t="s">
        <v>28</v>
      </c>
      <c r="K63" s="35"/>
      <c r="L63" s="35"/>
      <c r="M63" s="35"/>
      <c r="N63" s="35"/>
      <c r="O63" s="35"/>
      <c r="P63" s="181"/>
      <c r="Q63" s="35" t="s">
        <v>26</v>
      </c>
      <c r="R63" s="35" t="s">
        <v>28</v>
      </c>
      <c r="S63" s="35" t="s">
        <v>26</v>
      </c>
      <c r="T63" s="35" t="s">
        <v>26</v>
      </c>
      <c r="U63" s="35" t="s">
        <v>26</v>
      </c>
      <c r="V63" s="35"/>
      <c r="W63" s="35"/>
      <c r="X63" s="183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</row>
    <row r="64" spans="1:47" ht="11.25" customHeight="1">
      <c r="A64" s="31">
        <f>IF(A63="出",$G$3,0)</f>
        <v>0</v>
      </c>
      <c r="B64" s="31">
        <f t="shared" ref="B64:G64" si="75">IF(B63="出",$G$3,0)</f>
        <v>7.5</v>
      </c>
      <c r="C64" s="31">
        <f t="shared" si="75"/>
        <v>7.5</v>
      </c>
      <c r="D64" s="31">
        <f t="shared" si="75"/>
        <v>7.5</v>
      </c>
      <c r="E64" s="31">
        <f t="shared" si="75"/>
        <v>7.5</v>
      </c>
      <c r="F64" s="31">
        <f t="shared" si="75"/>
        <v>7.5</v>
      </c>
      <c r="G64" s="31">
        <f t="shared" si="75"/>
        <v>7.5</v>
      </c>
      <c r="H64" s="182"/>
      <c r="I64" s="31">
        <f>IF(I63="出",$G$3,0)</f>
        <v>0</v>
      </c>
      <c r="J64" s="31">
        <f t="shared" ref="J64:O64" si="76">IF(J63="出",$G$3,0)</f>
        <v>7.5</v>
      </c>
      <c r="K64" s="31">
        <f t="shared" si="76"/>
        <v>0</v>
      </c>
      <c r="L64" s="31">
        <f t="shared" si="76"/>
        <v>0</v>
      </c>
      <c r="M64" s="31">
        <f t="shared" si="76"/>
        <v>0</v>
      </c>
      <c r="N64" s="31">
        <f t="shared" si="76"/>
        <v>0</v>
      </c>
      <c r="O64" s="31">
        <f t="shared" si="76"/>
        <v>0</v>
      </c>
      <c r="P64" s="182"/>
      <c r="Q64" s="31">
        <f>IF(Q63="出",$G$3,0)</f>
        <v>0</v>
      </c>
      <c r="R64" s="31">
        <f t="shared" ref="R64:W64" si="77">IF(R63="出",$G$3,0)</f>
        <v>7.5</v>
      </c>
      <c r="S64" s="31">
        <f t="shared" si="77"/>
        <v>0</v>
      </c>
      <c r="T64" s="31">
        <f t="shared" si="77"/>
        <v>0</v>
      </c>
      <c r="U64" s="31">
        <f t="shared" si="77"/>
        <v>0</v>
      </c>
      <c r="V64" s="31">
        <f t="shared" si="77"/>
        <v>0</v>
      </c>
      <c r="W64" s="31">
        <f t="shared" si="77"/>
        <v>0</v>
      </c>
      <c r="X64" s="184"/>
      <c r="Z64" s="256" t="s">
        <v>42</v>
      </c>
      <c r="AA64" s="256"/>
      <c r="AB64" s="256"/>
      <c r="AC64" s="86"/>
      <c r="AD64" s="86"/>
      <c r="AE64" s="67"/>
      <c r="AF64" s="67"/>
      <c r="AG64" s="67"/>
      <c r="AH64" s="67"/>
      <c r="AI64" s="67"/>
      <c r="AJ64" s="67"/>
      <c r="AK64" s="71"/>
      <c r="AL64" s="71"/>
      <c r="AM64" s="71"/>
      <c r="AN64" s="71"/>
      <c r="AO64" s="15"/>
      <c r="AP64" s="194"/>
      <c r="AQ64" s="194"/>
      <c r="AR64" s="165"/>
      <c r="AS64" s="165"/>
      <c r="AT64" s="165"/>
    </row>
    <row r="65" spans="1:46" s="67" customFormat="1" ht="17.25" customHeight="1">
      <c r="A65" s="64"/>
      <c r="B65" s="66"/>
      <c r="C65" s="65"/>
      <c r="D65" s="74"/>
      <c r="E65" s="66"/>
      <c r="F65" s="74"/>
      <c r="G65" s="65"/>
      <c r="H65" s="209">
        <f>B67+C67+D67+E67+F67+G67</f>
        <v>0</v>
      </c>
      <c r="I65" s="70"/>
      <c r="J65" s="66"/>
      <c r="K65" s="65"/>
      <c r="L65" s="74"/>
      <c r="M65" s="66"/>
      <c r="N65" s="74"/>
      <c r="O65" s="65"/>
      <c r="P65" s="209">
        <f>J67+K67+L67+M67+N67+O67</f>
        <v>0</v>
      </c>
      <c r="Q65" s="65"/>
      <c r="R65" s="65"/>
      <c r="S65" s="66"/>
      <c r="T65" s="74"/>
      <c r="U65" s="66"/>
      <c r="V65" s="74"/>
      <c r="W65" s="65"/>
      <c r="X65" s="210">
        <f>R67+S67+T67+U67+V67+W67</f>
        <v>0</v>
      </c>
      <c r="Z65" s="256"/>
      <c r="AA65" s="256"/>
      <c r="AB65" s="256"/>
      <c r="AC65" s="24"/>
      <c r="AD65" s="19"/>
      <c r="AE65" s="42"/>
      <c r="AF65" s="58"/>
      <c r="AG65" s="58"/>
      <c r="AH65" s="42"/>
      <c r="AI65" s="59"/>
      <c r="AJ65" s="59"/>
      <c r="AK65" s="42"/>
      <c r="AL65" s="28"/>
      <c r="AM65" s="42"/>
      <c r="AN65" s="43"/>
      <c r="AO65" s="43"/>
      <c r="AP65" s="198"/>
      <c r="AQ65" s="198"/>
      <c r="AR65" s="199"/>
      <c r="AS65" s="199"/>
      <c r="AT65" s="199"/>
    </row>
    <row r="66" spans="1:46" ht="11.25" customHeight="1">
      <c r="A66" s="35"/>
      <c r="B66" s="35"/>
      <c r="C66" s="35"/>
      <c r="D66" s="35"/>
      <c r="E66" s="35"/>
      <c r="F66" s="35"/>
      <c r="G66" s="35"/>
      <c r="H66" s="181"/>
      <c r="I66" s="35"/>
      <c r="J66" s="35"/>
      <c r="K66" s="35"/>
      <c r="L66" s="35"/>
      <c r="M66" s="35"/>
      <c r="N66" s="35"/>
      <c r="O66" s="35"/>
      <c r="P66" s="181"/>
      <c r="Q66" s="35"/>
      <c r="R66" s="35"/>
      <c r="S66" s="35"/>
      <c r="T66" s="35"/>
      <c r="U66" s="35"/>
      <c r="V66" s="35"/>
      <c r="W66" s="35"/>
      <c r="X66" s="183"/>
      <c r="Z66" s="259" t="s">
        <v>36</v>
      </c>
      <c r="AA66" s="259"/>
      <c r="AB66" s="259"/>
      <c r="AC66" s="259"/>
      <c r="AD66" s="259"/>
      <c r="AE66" s="42"/>
      <c r="AF66" s="58"/>
      <c r="AG66" s="58"/>
      <c r="AH66" s="42"/>
      <c r="AI66" s="262">
        <f t="shared" ref="AI66" si="78">$AB$42</f>
        <v>366</v>
      </c>
      <c r="AJ66" s="262"/>
      <c r="AK66" s="42"/>
      <c r="AL66" s="28"/>
      <c r="AM66" s="42"/>
      <c r="AN66" s="43"/>
      <c r="AO66" s="43"/>
    </row>
    <row r="67" spans="1:46" ht="11.25" customHeight="1" thickBot="1">
      <c r="A67" s="31">
        <f>IF(A66="出",$G$3,0)</f>
        <v>0</v>
      </c>
      <c r="B67" s="31">
        <f t="shared" ref="B67:G67" si="79">IF(B66="出",$G$3,0)</f>
        <v>0</v>
      </c>
      <c r="C67" s="31">
        <f t="shared" si="79"/>
        <v>0</v>
      </c>
      <c r="D67" s="31">
        <f t="shared" si="79"/>
        <v>0</v>
      </c>
      <c r="E67" s="31">
        <f t="shared" si="79"/>
        <v>0</v>
      </c>
      <c r="F67" s="31">
        <f t="shared" si="79"/>
        <v>0</v>
      </c>
      <c r="G67" s="31">
        <f t="shared" si="79"/>
        <v>0</v>
      </c>
      <c r="H67" s="195"/>
      <c r="I67" s="31">
        <f>IF(I66="出",$G$3,0)</f>
        <v>0</v>
      </c>
      <c r="J67" s="31">
        <f t="shared" ref="J67:O67" si="80">IF(J66="出",$G$3,0)</f>
        <v>0</v>
      </c>
      <c r="K67" s="31">
        <f t="shared" si="80"/>
        <v>0</v>
      </c>
      <c r="L67" s="31">
        <f t="shared" si="80"/>
        <v>0</v>
      </c>
      <c r="M67" s="31">
        <f t="shared" si="80"/>
        <v>0</v>
      </c>
      <c r="N67" s="31">
        <f t="shared" si="80"/>
        <v>0</v>
      </c>
      <c r="O67" s="31">
        <f t="shared" si="80"/>
        <v>0</v>
      </c>
      <c r="P67" s="195"/>
      <c r="Q67" s="31">
        <f>IF(Q66="出",$G$3,0)</f>
        <v>0</v>
      </c>
      <c r="R67" s="31">
        <f t="shared" ref="R67:W67" si="81">IF(R66="出",$G$3,0)</f>
        <v>0</v>
      </c>
      <c r="S67" s="31">
        <f t="shared" si="81"/>
        <v>0</v>
      </c>
      <c r="T67" s="31">
        <f t="shared" si="81"/>
        <v>0</v>
      </c>
      <c r="U67" s="31">
        <f t="shared" si="81"/>
        <v>0</v>
      </c>
      <c r="V67" s="31">
        <f t="shared" si="81"/>
        <v>0</v>
      </c>
      <c r="W67" s="31">
        <f t="shared" si="81"/>
        <v>0</v>
      </c>
      <c r="X67" s="196"/>
      <c r="Z67" s="260"/>
      <c r="AA67" s="260"/>
      <c r="AB67" s="260"/>
      <c r="AC67" s="260"/>
      <c r="AD67" s="260"/>
      <c r="AE67" s="257" t="s">
        <v>20</v>
      </c>
      <c r="AF67" s="258" t="s">
        <v>21</v>
      </c>
      <c r="AG67" s="258"/>
      <c r="AH67" s="261" t="s">
        <v>22</v>
      </c>
      <c r="AI67" s="263"/>
      <c r="AJ67" s="263"/>
      <c r="AK67" s="257" t="s">
        <v>20</v>
      </c>
      <c r="AL67" s="264">
        <v>40</v>
      </c>
      <c r="AM67" s="257" t="s">
        <v>23</v>
      </c>
      <c r="AN67" s="265">
        <f>AI66/AI68*AL67</f>
        <v>2091.4285714285716</v>
      </c>
      <c r="AO67" s="265"/>
      <c r="AP67" s="200"/>
      <c r="AQ67" s="200"/>
      <c r="AR67" s="201"/>
      <c r="AS67" s="201"/>
      <c r="AT67" s="201"/>
    </row>
    <row r="68" spans="1:46">
      <c r="A68" s="205"/>
      <c r="B68" s="206"/>
      <c r="C68" s="206"/>
      <c r="D68" s="206"/>
      <c r="E68" s="206"/>
      <c r="F68" s="206"/>
      <c r="G68" s="207"/>
      <c r="H68" s="18">
        <f>H50+H53+H56+H59+H62+H65</f>
        <v>180</v>
      </c>
      <c r="I68" s="205"/>
      <c r="J68" s="206"/>
      <c r="K68" s="206"/>
      <c r="L68" s="206"/>
      <c r="M68" s="206"/>
      <c r="N68" s="206"/>
      <c r="O68" s="207"/>
      <c r="P68" s="18">
        <f>P50+P53+P56+P59+P62+P65</f>
        <v>165</v>
      </c>
      <c r="Q68" s="205"/>
      <c r="R68" s="206"/>
      <c r="S68" s="206"/>
      <c r="T68" s="206"/>
      <c r="U68" s="206"/>
      <c r="V68" s="206"/>
      <c r="W68" s="207"/>
      <c r="X68" s="18">
        <f>X50+X53+X56+X59+X62+X65</f>
        <v>172.5</v>
      </c>
      <c r="Z68" s="266" t="s">
        <v>24</v>
      </c>
      <c r="AA68" s="266"/>
      <c r="AB68" s="266"/>
      <c r="AC68" s="266"/>
      <c r="AD68" s="266"/>
      <c r="AE68" s="257"/>
      <c r="AF68" s="258"/>
      <c r="AG68" s="258"/>
      <c r="AH68" s="261"/>
      <c r="AI68" s="268">
        <v>7</v>
      </c>
      <c r="AJ68" s="268"/>
      <c r="AK68" s="257"/>
      <c r="AL68" s="264"/>
      <c r="AM68" s="257"/>
      <c r="AN68" s="265"/>
      <c r="AO68" s="265"/>
      <c r="AP68" s="200"/>
      <c r="AQ68" s="200"/>
      <c r="AR68" s="201"/>
      <c r="AS68" s="201"/>
      <c r="AT68" s="201"/>
    </row>
    <row r="69" spans="1:46">
      <c r="A69" s="20"/>
      <c r="B69" s="20"/>
      <c r="C69" s="20"/>
      <c r="D69" s="20"/>
      <c r="E69" s="20"/>
      <c r="F69" s="20"/>
      <c r="G69" s="20"/>
      <c r="H69" s="7"/>
      <c r="I69" s="4"/>
      <c r="J69" s="4"/>
      <c r="K69" s="4"/>
      <c r="L69" s="4"/>
      <c r="M69" s="4"/>
      <c r="N69" s="4"/>
      <c r="O69" s="4"/>
      <c r="P69" s="4"/>
      <c r="Q69" s="16"/>
      <c r="R69" s="17"/>
      <c r="S69" s="17"/>
      <c r="T69" s="17"/>
      <c r="U69" s="17"/>
      <c r="V69" s="17"/>
      <c r="W69" s="17"/>
      <c r="Z69" s="267"/>
      <c r="AA69" s="267"/>
      <c r="AB69" s="267"/>
      <c r="AC69" s="267"/>
      <c r="AD69" s="267"/>
      <c r="AE69" s="41"/>
      <c r="AF69" s="41"/>
      <c r="AG69" s="41"/>
      <c r="AH69" s="38"/>
      <c r="AI69" s="269"/>
      <c r="AJ69" s="269"/>
      <c r="AK69" s="193"/>
      <c r="AL69" s="193"/>
      <c r="AM69" s="193"/>
      <c r="AN69" s="193"/>
      <c r="AO69" s="27"/>
    </row>
    <row r="70" spans="1:46" ht="13.5" customHeight="1">
      <c r="A70" s="60"/>
      <c r="B70" s="61"/>
      <c r="C70" s="62">
        <v>1</v>
      </c>
      <c r="D70" s="162" t="s">
        <v>34</v>
      </c>
      <c r="E70" s="162"/>
      <c r="F70" s="61"/>
      <c r="G70" s="63"/>
      <c r="H70" s="163" t="s">
        <v>0</v>
      </c>
      <c r="I70" s="60"/>
      <c r="J70" s="61"/>
      <c r="K70" s="62">
        <v>2</v>
      </c>
      <c r="L70" s="162" t="s">
        <v>34</v>
      </c>
      <c r="M70" s="162"/>
      <c r="N70" s="61"/>
      <c r="O70" s="63"/>
      <c r="P70" s="163" t="s">
        <v>0</v>
      </c>
      <c r="Q70" s="60"/>
      <c r="R70" s="61"/>
      <c r="S70" s="62">
        <v>3</v>
      </c>
      <c r="T70" s="162" t="s">
        <v>34</v>
      </c>
      <c r="U70" s="162"/>
      <c r="V70" s="61"/>
      <c r="W70" s="63"/>
      <c r="X70" s="148" t="s">
        <v>0</v>
      </c>
      <c r="Z70" s="25"/>
      <c r="AK70" s="7"/>
      <c r="AL70" s="7"/>
      <c r="AM70" s="7"/>
      <c r="AN70" s="7"/>
      <c r="AO70" s="15"/>
    </row>
    <row r="71" spans="1:46">
      <c r="A71" s="8" t="s">
        <v>2</v>
      </c>
      <c r="B71" s="9" t="s">
        <v>3</v>
      </c>
      <c r="C71" s="9" t="s">
        <v>4</v>
      </c>
      <c r="D71" s="10" t="s">
        <v>5</v>
      </c>
      <c r="E71" s="9" t="s">
        <v>6</v>
      </c>
      <c r="F71" s="11" t="s">
        <v>7</v>
      </c>
      <c r="G71" s="10" t="s">
        <v>8</v>
      </c>
      <c r="H71" s="202"/>
      <c r="I71" s="12" t="s">
        <v>2</v>
      </c>
      <c r="J71" s="13" t="s">
        <v>3</v>
      </c>
      <c r="K71" s="13" t="s">
        <v>4</v>
      </c>
      <c r="L71" s="13" t="s">
        <v>5</v>
      </c>
      <c r="M71" s="13" t="s">
        <v>6</v>
      </c>
      <c r="N71" s="13" t="s">
        <v>7</v>
      </c>
      <c r="O71" s="11" t="s">
        <v>8</v>
      </c>
      <c r="P71" s="202"/>
      <c r="Q71" s="12" t="s">
        <v>2</v>
      </c>
      <c r="R71" s="13" t="s">
        <v>3</v>
      </c>
      <c r="S71" s="13" t="s">
        <v>4</v>
      </c>
      <c r="T71" s="13" t="s">
        <v>5</v>
      </c>
      <c r="U71" s="13" t="s">
        <v>6</v>
      </c>
      <c r="V71" s="13" t="s">
        <v>7</v>
      </c>
      <c r="W71" s="14" t="s">
        <v>8</v>
      </c>
      <c r="X71" s="208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29"/>
    </row>
    <row r="72" spans="1:46" s="67" customFormat="1" ht="17.25" customHeight="1">
      <c r="A72" s="64"/>
      <c r="B72" s="65"/>
      <c r="C72" s="65"/>
      <c r="D72" s="65"/>
      <c r="E72" s="65"/>
      <c r="F72" s="69">
        <v>1</v>
      </c>
      <c r="G72" s="65">
        <v>2</v>
      </c>
      <c r="H72" s="209">
        <f>B74+C74+D74+E74+F74+G74</f>
        <v>0</v>
      </c>
      <c r="I72" s="69"/>
      <c r="J72" s="65">
        <v>1</v>
      </c>
      <c r="K72" s="65">
        <v>2</v>
      </c>
      <c r="L72" s="65">
        <v>3</v>
      </c>
      <c r="M72" s="65">
        <v>4</v>
      </c>
      <c r="N72" s="65">
        <v>5</v>
      </c>
      <c r="O72" s="65">
        <v>6</v>
      </c>
      <c r="P72" s="209">
        <f>J74+K74+L74+M74+N74+O74</f>
        <v>37.5</v>
      </c>
      <c r="Q72" s="65"/>
      <c r="R72" s="65"/>
      <c r="S72" s="65">
        <v>1</v>
      </c>
      <c r="T72" s="65">
        <v>2</v>
      </c>
      <c r="U72" s="65">
        <v>3</v>
      </c>
      <c r="V72" s="65">
        <v>4</v>
      </c>
      <c r="W72" s="65">
        <v>5</v>
      </c>
      <c r="X72" s="210">
        <f>R74+S74+T74+U74+V74+W74</f>
        <v>30</v>
      </c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68"/>
    </row>
    <row r="73" spans="1:46" ht="11.25" customHeight="1">
      <c r="A73" s="35"/>
      <c r="B73" s="35"/>
      <c r="C73" s="35"/>
      <c r="D73" s="35"/>
      <c r="E73" s="35"/>
      <c r="F73" s="35" t="s">
        <v>26</v>
      </c>
      <c r="G73" s="35" t="s">
        <v>26</v>
      </c>
      <c r="H73" s="181"/>
      <c r="I73" s="35"/>
      <c r="J73" s="35" t="s">
        <v>28</v>
      </c>
      <c r="K73" s="35" t="s">
        <v>28</v>
      </c>
      <c r="L73" s="35" t="s">
        <v>28</v>
      </c>
      <c r="M73" s="35" t="s">
        <v>28</v>
      </c>
      <c r="N73" s="35" t="s">
        <v>28</v>
      </c>
      <c r="O73" s="35" t="s">
        <v>26</v>
      </c>
      <c r="P73" s="181"/>
      <c r="Q73" s="35"/>
      <c r="R73" s="35"/>
      <c r="S73" s="35" t="s">
        <v>28</v>
      </c>
      <c r="T73" s="35" t="s">
        <v>28</v>
      </c>
      <c r="U73" s="35" t="s">
        <v>28</v>
      </c>
      <c r="V73" s="35" t="s">
        <v>28</v>
      </c>
      <c r="W73" s="35" t="s">
        <v>26</v>
      </c>
      <c r="X73" s="183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</row>
    <row r="74" spans="1:46" ht="11.25" customHeight="1">
      <c r="A74" s="31">
        <f>IF(A73="出",$G$3,0)</f>
        <v>0</v>
      </c>
      <c r="B74" s="31">
        <f t="shared" ref="B74:G74" si="82">IF(B73="出",$G$3,0)</f>
        <v>0</v>
      </c>
      <c r="C74" s="31">
        <f t="shared" si="82"/>
        <v>0</v>
      </c>
      <c r="D74" s="31">
        <f t="shared" si="82"/>
        <v>0</v>
      </c>
      <c r="E74" s="31">
        <f t="shared" si="82"/>
        <v>0</v>
      </c>
      <c r="F74" s="31">
        <f t="shared" si="82"/>
        <v>0</v>
      </c>
      <c r="G74" s="31">
        <f t="shared" si="82"/>
        <v>0</v>
      </c>
      <c r="H74" s="182"/>
      <c r="I74" s="31">
        <f>IF(I73="出",$G$3,0)</f>
        <v>0</v>
      </c>
      <c r="J74" s="31">
        <f t="shared" ref="J74:O74" si="83">IF(J73="出",$G$3,0)</f>
        <v>7.5</v>
      </c>
      <c r="K74" s="31">
        <f t="shared" si="83"/>
        <v>7.5</v>
      </c>
      <c r="L74" s="31">
        <f t="shared" si="83"/>
        <v>7.5</v>
      </c>
      <c r="M74" s="31">
        <f t="shared" si="83"/>
        <v>7.5</v>
      </c>
      <c r="N74" s="31">
        <f t="shared" si="83"/>
        <v>7.5</v>
      </c>
      <c r="O74" s="31">
        <f t="shared" si="83"/>
        <v>0</v>
      </c>
      <c r="P74" s="182"/>
      <c r="Q74" s="31">
        <f>IF(Q73="出",$G$3,0)</f>
        <v>0</v>
      </c>
      <c r="R74" s="31">
        <f t="shared" ref="R74:W74" si="84">IF(R73="出",$G$3,0)</f>
        <v>0</v>
      </c>
      <c r="S74" s="31">
        <f t="shared" si="84"/>
        <v>7.5</v>
      </c>
      <c r="T74" s="31">
        <f t="shared" si="84"/>
        <v>7.5</v>
      </c>
      <c r="U74" s="31">
        <f t="shared" si="84"/>
        <v>7.5</v>
      </c>
      <c r="V74" s="31">
        <f t="shared" si="84"/>
        <v>7.5</v>
      </c>
      <c r="W74" s="31">
        <f t="shared" si="84"/>
        <v>0</v>
      </c>
      <c r="X74" s="184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</row>
    <row r="75" spans="1:46" s="67" customFormat="1" ht="17.25" customHeight="1">
      <c r="A75" s="69">
        <v>3</v>
      </c>
      <c r="B75" s="66">
        <v>4</v>
      </c>
      <c r="C75" s="66">
        <v>5</v>
      </c>
      <c r="D75" s="66">
        <v>6</v>
      </c>
      <c r="E75" s="66">
        <v>7</v>
      </c>
      <c r="F75" s="66">
        <v>8</v>
      </c>
      <c r="G75" s="66">
        <v>9</v>
      </c>
      <c r="H75" s="209">
        <f>B77+C77+D77+E77+F77+G77</f>
        <v>45</v>
      </c>
      <c r="I75" s="69">
        <v>7</v>
      </c>
      <c r="J75" s="65">
        <v>8</v>
      </c>
      <c r="K75" s="65">
        <v>9</v>
      </c>
      <c r="L75" s="65">
        <v>10</v>
      </c>
      <c r="M75" s="69">
        <v>11</v>
      </c>
      <c r="N75" s="65">
        <v>12</v>
      </c>
      <c r="O75" s="65">
        <v>13</v>
      </c>
      <c r="P75" s="209">
        <f>J77+K77+L77+M77+N77+O77</f>
        <v>37.5</v>
      </c>
      <c r="Q75" s="69">
        <v>6</v>
      </c>
      <c r="R75" s="65">
        <v>7</v>
      </c>
      <c r="S75" s="65">
        <v>8</v>
      </c>
      <c r="T75" s="65">
        <v>9</v>
      </c>
      <c r="U75" s="65">
        <v>10</v>
      </c>
      <c r="V75" s="65">
        <v>11</v>
      </c>
      <c r="W75" s="65">
        <v>12</v>
      </c>
      <c r="X75" s="210">
        <f>R77+S77+T77+U77+V77+W77</f>
        <v>45</v>
      </c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</row>
    <row r="76" spans="1:46" ht="11.25" customHeight="1">
      <c r="A76" s="35" t="s">
        <v>26</v>
      </c>
      <c r="B76" s="35" t="s">
        <v>28</v>
      </c>
      <c r="C76" s="35" t="s">
        <v>28</v>
      </c>
      <c r="D76" s="35" t="s">
        <v>28</v>
      </c>
      <c r="E76" s="35" t="s">
        <v>28</v>
      </c>
      <c r="F76" s="35" t="s">
        <v>28</v>
      </c>
      <c r="G76" s="35" t="s">
        <v>28</v>
      </c>
      <c r="H76" s="181"/>
      <c r="I76" s="35" t="s">
        <v>26</v>
      </c>
      <c r="J76" s="35" t="s">
        <v>28</v>
      </c>
      <c r="K76" s="35" t="s">
        <v>28</v>
      </c>
      <c r="L76" s="35" t="s">
        <v>28</v>
      </c>
      <c r="M76" s="35" t="s">
        <v>26</v>
      </c>
      <c r="N76" s="35" t="s">
        <v>28</v>
      </c>
      <c r="O76" s="35" t="s">
        <v>28</v>
      </c>
      <c r="P76" s="181"/>
      <c r="Q76" s="35" t="s">
        <v>26</v>
      </c>
      <c r="R76" s="35" t="s">
        <v>28</v>
      </c>
      <c r="S76" s="35" t="s">
        <v>28</v>
      </c>
      <c r="T76" s="35" t="s">
        <v>28</v>
      </c>
      <c r="U76" s="35" t="s">
        <v>28</v>
      </c>
      <c r="V76" s="35" t="s">
        <v>28</v>
      </c>
      <c r="W76" s="35" t="s">
        <v>28</v>
      </c>
      <c r="X76" s="183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</row>
    <row r="77" spans="1:46" ht="11.25" customHeight="1">
      <c r="A77" s="31">
        <f>IF(A76="出",$G$3,0)</f>
        <v>0</v>
      </c>
      <c r="B77" s="31">
        <f t="shared" ref="B77:G77" si="85">IF(B76="出",$G$3,0)</f>
        <v>7.5</v>
      </c>
      <c r="C77" s="31">
        <f t="shared" si="85"/>
        <v>7.5</v>
      </c>
      <c r="D77" s="31">
        <f t="shared" si="85"/>
        <v>7.5</v>
      </c>
      <c r="E77" s="31">
        <f t="shared" si="85"/>
        <v>7.5</v>
      </c>
      <c r="F77" s="31">
        <f t="shared" si="85"/>
        <v>7.5</v>
      </c>
      <c r="G77" s="31">
        <f t="shared" si="85"/>
        <v>7.5</v>
      </c>
      <c r="H77" s="182"/>
      <c r="I77" s="31">
        <f>IF(I76="出",$G$3,0)</f>
        <v>0</v>
      </c>
      <c r="J77" s="31">
        <f t="shared" ref="J77:O77" si="86">IF(J76="出",$G$3,0)</f>
        <v>7.5</v>
      </c>
      <c r="K77" s="31">
        <f t="shared" si="86"/>
        <v>7.5</v>
      </c>
      <c r="L77" s="31">
        <f t="shared" si="86"/>
        <v>7.5</v>
      </c>
      <c r="M77" s="31">
        <f t="shared" si="86"/>
        <v>0</v>
      </c>
      <c r="N77" s="31">
        <f t="shared" si="86"/>
        <v>7.5</v>
      </c>
      <c r="O77" s="31">
        <f t="shared" si="86"/>
        <v>7.5</v>
      </c>
      <c r="P77" s="182"/>
      <c r="Q77" s="31">
        <f>IF(Q76="出",$G$3,0)</f>
        <v>0</v>
      </c>
      <c r="R77" s="31">
        <f t="shared" ref="R77:W77" si="87">IF(R76="出",$G$3,0)</f>
        <v>7.5</v>
      </c>
      <c r="S77" s="31">
        <f t="shared" si="87"/>
        <v>7.5</v>
      </c>
      <c r="T77" s="31">
        <f t="shared" si="87"/>
        <v>7.5</v>
      </c>
      <c r="U77" s="31">
        <f t="shared" si="87"/>
        <v>7.5</v>
      </c>
      <c r="V77" s="31">
        <f t="shared" si="87"/>
        <v>7.5</v>
      </c>
      <c r="W77" s="31">
        <f t="shared" si="87"/>
        <v>7.5</v>
      </c>
      <c r="X77" s="184"/>
      <c r="Z77" s="40"/>
      <c r="AA77" s="40"/>
      <c r="AB77" s="40"/>
      <c r="AC77" s="40"/>
      <c r="AD77" s="41"/>
      <c r="AE77" s="41"/>
      <c r="AF77" s="41"/>
      <c r="AG77" s="41"/>
      <c r="AH77" s="38"/>
      <c r="AI77" s="38"/>
      <c r="AJ77" s="38"/>
      <c r="AK77" s="42"/>
      <c r="AL77" s="28"/>
      <c r="AM77" s="42"/>
      <c r="AN77" s="43"/>
      <c r="AO77" s="43"/>
    </row>
    <row r="78" spans="1:46" s="67" customFormat="1" ht="17.25" customHeight="1">
      <c r="A78" s="69">
        <v>10</v>
      </c>
      <c r="B78" s="64">
        <v>11</v>
      </c>
      <c r="C78" s="65">
        <v>12</v>
      </c>
      <c r="D78" s="65">
        <v>13</v>
      </c>
      <c r="E78" s="65">
        <v>14</v>
      </c>
      <c r="F78" s="65">
        <v>15</v>
      </c>
      <c r="G78" s="65">
        <v>16</v>
      </c>
      <c r="H78" s="209">
        <f>B80+C80+D80+E80+F80+G80</f>
        <v>37.5</v>
      </c>
      <c r="I78" s="69">
        <v>14</v>
      </c>
      <c r="J78" s="65">
        <v>15</v>
      </c>
      <c r="K78" s="65">
        <v>16</v>
      </c>
      <c r="L78" s="65">
        <v>17</v>
      </c>
      <c r="M78" s="65">
        <v>18</v>
      </c>
      <c r="N78" s="65">
        <v>19</v>
      </c>
      <c r="O78" s="65">
        <v>20</v>
      </c>
      <c r="P78" s="209">
        <f>J80+K80+L80+M80+N80+O80</f>
        <v>37.5</v>
      </c>
      <c r="Q78" s="69">
        <v>13</v>
      </c>
      <c r="R78" s="65">
        <v>14</v>
      </c>
      <c r="S78" s="65">
        <v>15</v>
      </c>
      <c r="T78" s="65">
        <v>16</v>
      </c>
      <c r="U78" s="65">
        <v>17</v>
      </c>
      <c r="V78" s="65">
        <v>18</v>
      </c>
      <c r="W78" s="65">
        <v>19</v>
      </c>
      <c r="X78" s="210">
        <f>R80+S80+T80+U80+V80+W80</f>
        <v>37.5</v>
      </c>
      <c r="Z78" s="77"/>
      <c r="AA78" s="77"/>
      <c r="AB78" s="77"/>
      <c r="AC78" s="77"/>
      <c r="AD78" s="78"/>
      <c r="AE78" s="78"/>
      <c r="AF78" s="78"/>
      <c r="AG78" s="78"/>
      <c r="AH78" s="79"/>
      <c r="AI78" s="79"/>
      <c r="AJ78" s="79"/>
      <c r="AK78" s="86"/>
      <c r="AM78" s="86"/>
      <c r="AN78" s="87"/>
      <c r="AO78" s="87"/>
    </row>
    <row r="79" spans="1:46" ht="11.25" customHeight="1">
      <c r="A79" s="35" t="s">
        <v>26</v>
      </c>
      <c r="B79" s="35" t="s">
        <v>26</v>
      </c>
      <c r="C79" s="35" t="s">
        <v>28</v>
      </c>
      <c r="D79" s="35" t="s">
        <v>28</v>
      </c>
      <c r="E79" s="35" t="s">
        <v>28</v>
      </c>
      <c r="F79" s="35" t="s">
        <v>28</v>
      </c>
      <c r="G79" s="35" t="s">
        <v>28</v>
      </c>
      <c r="H79" s="181"/>
      <c r="I79" s="35" t="s">
        <v>26</v>
      </c>
      <c r="J79" s="35" t="s">
        <v>28</v>
      </c>
      <c r="K79" s="35" t="s">
        <v>28</v>
      </c>
      <c r="L79" s="35" t="s">
        <v>28</v>
      </c>
      <c r="M79" s="35" t="s">
        <v>28</v>
      </c>
      <c r="N79" s="35" t="s">
        <v>28</v>
      </c>
      <c r="O79" s="35" t="s">
        <v>26</v>
      </c>
      <c r="P79" s="181"/>
      <c r="Q79" s="35" t="s">
        <v>26</v>
      </c>
      <c r="R79" s="35" t="s">
        <v>28</v>
      </c>
      <c r="S79" s="35" t="s">
        <v>28</v>
      </c>
      <c r="T79" s="35" t="s">
        <v>28</v>
      </c>
      <c r="U79" s="35" t="s">
        <v>28</v>
      </c>
      <c r="V79" s="35" t="s">
        <v>28</v>
      </c>
      <c r="W79" s="35" t="s">
        <v>26</v>
      </c>
      <c r="X79" s="183"/>
      <c r="Z79" s="40"/>
      <c r="AA79" s="40"/>
      <c r="AB79" s="40"/>
      <c r="AC79" s="40"/>
      <c r="AD79" s="41"/>
      <c r="AE79" s="41"/>
      <c r="AF79" s="41"/>
      <c r="AG79" s="41"/>
      <c r="AH79" s="38"/>
      <c r="AI79" s="38"/>
      <c r="AJ79" s="38"/>
      <c r="AK79" s="42"/>
      <c r="AL79" s="28"/>
      <c r="AM79" s="42"/>
      <c r="AN79" s="43"/>
      <c r="AO79" s="43"/>
    </row>
    <row r="80" spans="1:46" ht="11.25" customHeight="1">
      <c r="A80" s="31">
        <f>IF(A79="出",$G$3,0)</f>
        <v>0</v>
      </c>
      <c r="B80" s="31">
        <f t="shared" ref="B80:G80" si="88">IF(B79="出",$G$3,0)</f>
        <v>0</v>
      </c>
      <c r="C80" s="31">
        <f t="shared" si="88"/>
        <v>7.5</v>
      </c>
      <c r="D80" s="31">
        <f t="shared" si="88"/>
        <v>7.5</v>
      </c>
      <c r="E80" s="31">
        <f t="shared" si="88"/>
        <v>7.5</v>
      </c>
      <c r="F80" s="31">
        <f t="shared" si="88"/>
        <v>7.5</v>
      </c>
      <c r="G80" s="31">
        <f t="shared" si="88"/>
        <v>7.5</v>
      </c>
      <c r="H80" s="182"/>
      <c r="I80" s="31">
        <f>IF(I79="出",$G$3,0)</f>
        <v>0</v>
      </c>
      <c r="J80" s="31">
        <f t="shared" ref="J80:O80" si="89">IF(J79="出",$G$3,0)</f>
        <v>7.5</v>
      </c>
      <c r="K80" s="31">
        <f t="shared" si="89"/>
        <v>7.5</v>
      </c>
      <c r="L80" s="31">
        <f t="shared" si="89"/>
        <v>7.5</v>
      </c>
      <c r="M80" s="31">
        <f t="shared" si="89"/>
        <v>7.5</v>
      </c>
      <c r="N80" s="31">
        <f t="shared" si="89"/>
        <v>7.5</v>
      </c>
      <c r="O80" s="31">
        <f t="shared" si="89"/>
        <v>0</v>
      </c>
      <c r="P80" s="182"/>
      <c r="Q80" s="31">
        <f>IF(Q79="出",$G$3,0)</f>
        <v>0</v>
      </c>
      <c r="R80" s="31">
        <f t="shared" ref="R80:W80" si="90">IF(R79="出",$G$3,0)</f>
        <v>7.5</v>
      </c>
      <c r="S80" s="31">
        <f t="shared" si="90"/>
        <v>7.5</v>
      </c>
      <c r="T80" s="31">
        <f t="shared" si="90"/>
        <v>7.5</v>
      </c>
      <c r="U80" s="31">
        <f t="shared" si="90"/>
        <v>7.5</v>
      </c>
      <c r="V80" s="31">
        <f t="shared" si="90"/>
        <v>7.5</v>
      </c>
      <c r="W80" s="31">
        <f t="shared" si="90"/>
        <v>0</v>
      </c>
      <c r="X80" s="184"/>
      <c r="Z80" s="40"/>
      <c r="AA80" s="40"/>
      <c r="AB80" s="40"/>
      <c r="AC80" s="40"/>
      <c r="AD80" s="41"/>
      <c r="AE80" s="41"/>
      <c r="AF80" s="41"/>
      <c r="AG80" s="41"/>
      <c r="AH80" s="38"/>
      <c r="AI80" s="38"/>
      <c r="AJ80" s="38"/>
      <c r="AK80" s="42"/>
      <c r="AL80" s="28"/>
      <c r="AM80" s="42"/>
      <c r="AN80" s="43"/>
      <c r="AO80" s="43"/>
    </row>
    <row r="81" spans="1:46" s="67" customFormat="1" ht="17.25" customHeight="1">
      <c r="A81" s="69">
        <v>17</v>
      </c>
      <c r="B81" s="66">
        <v>18</v>
      </c>
      <c r="C81" s="66">
        <v>19</v>
      </c>
      <c r="D81" s="66">
        <v>20</v>
      </c>
      <c r="E81" s="66">
        <v>21</v>
      </c>
      <c r="F81" s="66">
        <v>22</v>
      </c>
      <c r="G81" s="66">
        <v>23</v>
      </c>
      <c r="H81" s="209">
        <f>B83+C83+D83+E83+F83+G83</f>
        <v>45</v>
      </c>
      <c r="I81" s="69">
        <v>21</v>
      </c>
      <c r="J81" s="65">
        <v>22</v>
      </c>
      <c r="K81" s="65">
        <v>23</v>
      </c>
      <c r="L81" s="65">
        <v>24</v>
      </c>
      <c r="M81" s="65">
        <v>25</v>
      </c>
      <c r="N81" s="65">
        <v>26</v>
      </c>
      <c r="O81" s="65">
        <v>27</v>
      </c>
      <c r="P81" s="209">
        <f>J83+K83+L83+M83+N83+O83</f>
        <v>45</v>
      </c>
      <c r="Q81" s="69">
        <v>20</v>
      </c>
      <c r="R81" s="69">
        <v>21</v>
      </c>
      <c r="S81" s="65">
        <v>22</v>
      </c>
      <c r="T81" s="65">
        <v>23</v>
      </c>
      <c r="U81" s="65">
        <v>24</v>
      </c>
      <c r="V81" s="65">
        <v>25</v>
      </c>
      <c r="W81" s="65">
        <v>26</v>
      </c>
      <c r="X81" s="210">
        <f>R83+S83+T83+U83+V83+W83</f>
        <v>37.5</v>
      </c>
      <c r="Z81" s="77"/>
      <c r="AA81" s="77"/>
      <c r="AB81" s="77"/>
      <c r="AC81" s="77"/>
      <c r="AD81" s="78"/>
      <c r="AE81" s="78"/>
      <c r="AF81" s="78"/>
      <c r="AG81" s="78"/>
      <c r="AH81" s="79"/>
      <c r="AI81" s="79"/>
      <c r="AJ81" s="79"/>
      <c r="AK81" s="86"/>
      <c r="AM81" s="86"/>
      <c r="AN81" s="87"/>
      <c r="AO81" s="87"/>
      <c r="AP81" s="72"/>
      <c r="AQ81" s="73"/>
      <c r="AR81" s="73"/>
      <c r="AS81" s="73"/>
      <c r="AT81" s="73"/>
    </row>
    <row r="82" spans="1:46" ht="11.25" customHeight="1">
      <c r="A82" s="35" t="s">
        <v>26</v>
      </c>
      <c r="B82" s="35" t="s">
        <v>28</v>
      </c>
      <c r="C82" s="35" t="s">
        <v>28</v>
      </c>
      <c r="D82" s="35" t="s">
        <v>28</v>
      </c>
      <c r="E82" s="35" t="s">
        <v>28</v>
      </c>
      <c r="F82" s="35" t="s">
        <v>28</v>
      </c>
      <c r="G82" s="35" t="s">
        <v>28</v>
      </c>
      <c r="H82" s="181"/>
      <c r="I82" s="35" t="s">
        <v>26</v>
      </c>
      <c r="J82" s="35" t="s">
        <v>28</v>
      </c>
      <c r="K82" s="35" t="s">
        <v>28</v>
      </c>
      <c r="L82" s="35" t="s">
        <v>28</v>
      </c>
      <c r="M82" s="35" t="s">
        <v>28</v>
      </c>
      <c r="N82" s="35" t="s">
        <v>28</v>
      </c>
      <c r="O82" s="35" t="s">
        <v>28</v>
      </c>
      <c r="P82" s="181"/>
      <c r="Q82" s="35" t="s">
        <v>26</v>
      </c>
      <c r="R82" s="35" t="s">
        <v>26</v>
      </c>
      <c r="S82" s="35" t="s">
        <v>28</v>
      </c>
      <c r="T82" s="35" t="s">
        <v>28</v>
      </c>
      <c r="U82" s="35" t="s">
        <v>28</v>
      </c>
      <c r="V82" s="35" t="s">
        <v>28</v>
      </c>
      <c r="W82" s="35" t="s">
        <v>28</v>
      </c>
      <c r="X82" s="183"/>
      <c r="Z82" s="40"/>
      <c r="AA82" s="40"/>
      <c r="AB82" s="40"/>
      <c r="AC82" s="40"/>
      <c r="AD82" s="41"/>
      <c r="AE82" s="41"/>
      <c r="AF82" s="41"/>
      <c r="AG82" s="41"/>
      <c r="AH82" s="38"/>
      <c r="AI82" s="38"/>
      <c r="AJ82" s="38"/>
      <c r="AK82" s="42"/>
      <c r="AL82" s="28"/>
      <c r="AM82" s="42"/>
      <c r="AN82" s="43"/>
      <c r="AO82" s="43"/>
    </row>
    <row r="83" spans="1:46" ht="11.25" customHeight="1">
      <c r="A83" s="31">
        <f>IF(A82="出",$G$3,0)</f>
        <v>0</v>
      </c>
      <c r="B83" s="31">
        <f t="shared" ref="B83:G83" si="91">IF(B82="出",$G$3,0)</f>
        <v>7.5</v>
      </c>
      <c r="C83" s="31">
        <f t="shared" si="91"/>
        <v>7.5</v>
      </c>
      <c r="D83" s="31">
        <f t="shared" si="91"/>
        <v>7.5</v>
      </c>
      <c r="E83" s="31">
        <f t="shared" si="91"/>
        <v>7.5</v>
      </c>
      <c r="F83" s="31">
        <f t="shared" si="91"/>
        <v>7.5</v>
      </c>
      <c r="G83" s="31">
        <f t="shared" si="91"/>
        <v>7.5</v>
      </c>
      <c r="H83" s="182"/>
      <c r="I83" s="31">
        <f>IF(I82="出",$G$3,0)</f>
        <v>0</v>
      </c>
      <c r="J83" s="31">
        <f t="shared" ref="J83:O83" si="92">IF(J82="出",$G$3,0)</f>
        <v>7.5</v>
      </c>
      <c r="K83" s="31">
        <f t="shared" si="92"/>
        <v>7.5</v>
      </c>
      <c r="L83" s="31">
        <f t="shared" si="92"/>
        <v>7.5</v>
      </c>
      <c r="M83" s="31">
        <f t="shared" si="92"/>
        <v>7.5</v>
      </c>
      <c r="N83" s="31">
        <f t="shared" si="92"/>
        <v>7.5</v>
      </c>
      <c r="O83" s="31">
        <f t="shared" si="92"/>
        <v>7.5</v>
      </c>
      <c r="P83" s="182"/>
      <c r="Q83" s="31">
        <f>IF(Q82="出",$G$3,0)</f>
        <v>0</v>
      </c>
      <c r="R83" s="31">
        <f t="shared" ref="R83:W83" si="93">IF(R82="出",$G$3,0)</f>
        <v>0</v>
      </c>
      <c r="S83" s="31">
        <f t="shared" si="93"/>
        <v>7.5</v>
      </c>
      <c r="T83" s="31">
        <f t="shared" si="93"/>
        <v>7.5</v>
      </c>
      <c r="U83" s="31">
        <f t="shared" si="93"/>
        <v>7.5</v>
      </c>
      <c r="V83" s="31">
        <f t="shared" si="93"/>
        <v>7.5</v>
      </c>
      <c r="W83" s="31">
        <f t="shared" si="93"/>
        <v>7.5</v>
      </c>
      <c r="X83" s="184"/>
      <c r="Z83" s="40"/>
      <c r="AA83" s="40"/>
      <c r="AB83" s="40"/>
      <c r="AC83" s="40"/>
      <c r="AD83" s="41"/>
      <c r="AE83" s="41"/>
      <c r="AF83" s="41"/>
      <c r="AG83" s="41"/>
      <c r="AH83" s="38"/>
      <c r="AI83" s="38"/>
      <c r="AJ83" s="38"/>
      <c r="AK83" s="42"/>
      <c r="AL83" s="28"/>
      <c r="AM83" s="42"/>
      <c r="AN83" s="43"/>
      <c r="AO83" s="43"/>
      <c r="AP83" s="194"/>
      <c r="AQ83" s="194"/>
      <c r="AR83" s="165"/>
      <c r="AS83" s="165"/>
      <c r="AT83" s="165"/>
    </row>
    <row r="84" spans="1:46" s="67" customFormat="1" ht="17.25" customHeight="1">
      <c r="A84" s="69">
        <v>24</v>
      </c>
      <c r="B84" s="66">
        <v>25</v>
      </c>
      <c r="C84" s="66">
        <v>26</v>
      </c>
      <c r="D84" s="66">
        <v>27</v>
      </c>
      <c r="E84" s="66">
        <v>28</v>
      </c>
      <c r="F84" s="66">
        <v>29</v>
      </c>
      <c r="G84" s="66">
        <v>30</v>
      </c>
      <c r="H84" s="209">
        <f>B86+C86+D86+E86+F86+G86</f>
        <v>45</v>
      </c>
      <c r="I84" s="69">
        <v>28</v>
      </c>
      <c r="J84" s="65">
        <v>29</v>
      </c>
      <c r="K84" s="65"/>
      <c r="L84" s="66"/>
      <c r="M84" s="66"/>
      <c r="N84" s="65"/>
      <c r="O84" s="65"/>
      <c r="P84" s="209">
        <f>J86+K86+L86+M86+N86+O86</f>
        <v>7.5</v>
      </c>
      <c r="Q84" s="69">
        <v>27</v>
      </c>
      <c r="R84" s="65">
        <v>28</v>
      </c>
      <c r="S84" s="65">
        <v>29</v>
      </c>
      <c r="T84" s="65">
        <v>30</v>
      </c>
      <c r="U84" s="65">
        <v>31</v>
      </c>
      <c r="V84" s="74"/>
      <c r="W84" s="65"/>
      <c r="X84" s="210">
        <f>R86+S86+T86+U86+V86+W86</f>
        <v>30</v>
      </c>
      <c r="Z84" s="77"/>
      <c r="AA84" s="77"/>
      <c r="AB84" s="77"/>
      <c r="AC84" s="77"/>
      <c r="AD84" s="78"/>
      <c r="AE84" s="78"/>
      <c r="AF84" s="78"/>
      <c r="AG84" s="78"/>
      <c r="AH84" s="79"/>
      <c r="AI84" s="79"/>
      <c r="AJ84" s="79"/>
      <c r="AK84" s="86"/>
      <c r="AM84" s="86"/>
      <c r="AN84" s="87"/>
      <c r="AO84" s="87"/>
      <c r="AP84" s="72"/>
      <c r="AQ84" s="73"/>
      <c r="AR84" s="73"/>
      <c r="AS84" s="73"/>
      <c r="AT84" s="73"/>
    </row>
    <row r="85" spans="1:46" ht="11.25" customHeight="1">
      <c r="A85" s="35" t="s">
        <v>26</v>
      </c>
      <c r="B85" s="35" t="s">
        <v>28</v>
      </c>
      <c r="C85" s="35" t="s">
        <v>28</v>
      </c>
      <c r="D85" s="35" t="s">
        <v>28</v>
      </c>
      <c r="E85" s="35" t="s">
        <v>28</v>
      </c>
      <c r="F85" s="35" t="s">
        <v>28</v>
      </c>
      <c r="G85" s="35" t="s">
        <v>28</v>
      </c>
      <c r="H85" s="181"/>
      <c r="I85" s="35" t="s">
        <v>26</v>
      </c>
      <c r="J85" s="35" t="s">
        <v>28</v>
      </c>
      <c r="K85" s="35"/>
      <c r="L85" s="35"/>
      <c r="M85" s="35"/>
      <c r="N85" s="35"/>
      <c r="O85" s="35"/>
      <c r="P85" s="181"/>
      <c r="Q85" s="35" t="s">
        <v>26</v>
      </c>
      <c r="R85" s="35" t="s">
        <v>28</v>
      </c>
      <c r="S85" s="35" t="s">
        <v>28</v>
      </c>
      <c r="T85" s="35" t="s">
        <v>28</v>
      </c>
      <c r="U85" s="35" t="s">
        <v>28</v>
      </c>
      <c r="V85" s="35"/>
      <c r="W85" s="35"/>
      <c r="X85" s="183"/>
      <c r="Z85" s="40"/>
      <c r="AA85" s="40"/>
      <c r="AB85" s="40"/>
      <c r="AC85" s="40"/>
      <c r="AD85" s="41"/>
      <c r="AE85" s="41"/>
      <c r="AF85" s="41"/>
      <c r="AG85" s="41"/>
      <c r="AH85" s="38"/>
      <c r="AI85" s="38"/>
      <c r="AJ85" s="38"/>
      <c r="AK85" s="42"/>
      <c r="AL85" s="28"/>
      <c r="AM85" s="42"/>
      <c r="AN85" s="43"/>
      <c r="AO85" s="43"/>
    </row>
    <row r="86" spans="1:46" ht="11.25" customHeight="1">
      <c r="A86" s="31">
        <f>IF(A85="出",$G$3,0)</f>
        <v>0</v>
      </c>
      <c r="B86" s="31">
        <f t="shared" ref="B86:G86" si="94">IF(B85="出",$G$3,0)</f>
        <v>7.5</v>
      </c>
      <c r="C86" s="31">
        <f t="shared" si="94"/>
        <v>7.5</v>
      </c>
      <c r="D86" s="31">
        <f t="shared" si="94"/>
        <v>7.5</v>
      </c>
      <c r="E86" s="31">
        <f t="shared" si="94"/>
        <v>7.5</v>
      </c>
      <c r="F86" s="31">
        <f t="shared" si="94"/>
        <v>7.5</v>
      </c>
      <c r="G86" s="31">
        <f t="shared" si="94"/>
        <v>7.5</v>
      </c>
      <c r="H86" s="182"/>
      <c r="I86" s="31">
        <f>IF(I85="出",$G$3,0)</f>
        <v>0</v>
      </c>
      <c r="J86" s="31">
        <f t="shared" ref="J86:O86" si="95">IF(J85="出",$G$3,0)</f>
        <v>7.5</v>
      </c>
      <c r="K86" s="31">
        <f t="shared" si="95"/>
        <v>0</v>
      </c>
      <c r="L86" s="31">
        <f t="shared" si="95"/>
        <v>0</v>
      </c>
      <c r="M86" s="31">
        <f t="shared" si="95"/>
        <v>0</v>
      </c>
      <c r="N86" s="31">
        <f t="shared" si="95"/>
        <v>0</v>
      </c>
      <c r="O86" s="31">
        <f t="shared" si="95"/>
        <v>0</v>
      </c>
      <c r="P86" s="182"/>
      <c r="Q86" s="31">
        <f>IF(Q85="出",$G$3,0)</f>
        <v>0</v>
      </c>
      <c r="R86" s="31">
        <f t="shared" ref="R86:W86" si="96">IF(R85="出",$G$3,0)</f>
        <v>7.5</v>
      </c>
      <c r="S86" s="31">
        <f t="shared" si="96"/>
        <v>7.5</v>
      </c>
      <c r="T86" s="31">
        <f t="shared" si="96"/>
        <v>7.5</v>
      </c>
      <c r="U86" s="31">
        <f t="shared" si="96"/>
        <v>7.5</v>
      </c>
      <c r="V86" s="31">
        <f t="shared" si="96"/>
        <v>0</v>
      </c>
      <c r="W86" s="31">
        <f t="shared" si="96"/>
        <v>0</v>
      </c>
      <c r="X86" s="184"/>
      <c r="Z86" s="40"/>
      <c r="AA86" s="40"/>
      <c r="AB86" s="40"/>
      <c r="AC86" s="40"/>
      <c r="AD86" s="41"/>
      <c r="AE86" s="41"/>
      <c r="AF86" s="41"/>
      <c r="AG86" s="41"/>
      <c r="AH86" s="38"/>
      <c r="AI86" s="38"/>
      <c r="AJ86" s="38"/>
      <c r="AK86" s="42"/>
      <c r="AL86" s="28"/>
      <c r="AM86" s="42"/>
      <c r="AN86" s="43"/>
      <c r="AO86" s="43"/>
      <c r="AP86" s="194"/>
      <c r="AQ86" s="194"/>
      <c r="AR86" s="165"/>
      <c r="AS86" s="165"/>
      <c r="AT86" s="165"/>
    </row>
    <row r="87" spans="1:46" s="67" customFormat="1" ht="17.25" customHeight="1">
      <c r="A87" s="64">
        <v>31</v>
      </c>
      <c r="B87" s="66"/>
      <c r="C87" s="65"/>
      <c r="D87" s="74"/>
      <c r="E87" s="66"/>
      <c r="F87" s="74"/>
      <c r="G87" s="65"/>
      <c r="H87" s="209">
        <f>B89+C89+D89+E89+F89+G89</f>
        <v>0</v>
      </c>
      <c r="I87" s="70"/>
      <c r="J87" s="66"/>
      <c r="K87" s="65"/>
      <c r="L87" s="74"/>
      <c r="M87" s="66"/>
      <c r="N87" s="74"/>
      <c r="O87" s="65"/>
      <c r="P87" s="209">
        <f>J89+K89+L89+M89+N89+O89</f>
        <v>0</v>
      </c>
      <c r="Q87" s="65"/>
      <c r="R87" s="65"/>
      <c r="S87" s="66"/>
      <c r="T87" s="74"/>
      <c r="U87" s="66"/>
      <c r="V87" s="74"/>
      <c r="W87" s="65"/>
      <c r="X87" s="210">
        <f>R89+S89+T89+U89+V89+W89</f>
        <v>0</v>
      </c>
      <c r="Z87" s="77"/>
      <c r="AA87" s="77"/>
      <c r="AB87" s="77"/>
      <c r="AC87" s="77"/>
      <c r="AD87" s="78"/>
      <c r="AE87" s="78"/>
      <c r="AF87" s="78"/>
      <c r="AG87" s="78"/>
      <c r="AH87" s="79"/>
      <c r="AI87" s="79"/>
      <c r="AJ87" s="79"/>
      <c r="AK87" s="86"/>
      <c r="AM87" s="86"/>
      <c r="AN87" s="87"/>
      <c r="AO87" s="87"/>
      <c r="AP87" s="198"/>
      <c r="AQ87" s="198"/>
      <c r="AR87" s="199"/>
      <c r="AS87" s="199"/>
      <c r="AT87" s="199"/>
    </row>
    <row r="88" spans="1:46" ht="11.25" customHeight="1">
      <c r="A88" s="35" t="s">
        <v>26</v>
      </c>
      <c r="B88" s="35"/>
      <c r="C88" s="35"/>
      <c r="D88" s="35"/>
      <c r="E88" s="35"/>
      <c r="F88" s="35"/>
      <c r="G88" s="35"/>
      <c r="H88" s="181"/>
      <c r="I88" s="35"/>
      <c r="J88" s="35"/>
      <c r="K88" s="35"/>
      <c r="L88" s="35"/>
      <c r="M88" s="35"/>
      <c r="N88" s="35"/>
      <c r="O88" s="35"/>
      <c r="P88" s="181"/>
      <c r="Q88" s="35"/>
      <c r="R88" s="35"/>
      <c r="S88" s="35"/>
      <c r="T88" s="35"/>
      <c r="U88" s="35"/>
      <c r="V88" s="35"/>
      <c r="W88" s="35"/>
      <c r="X88" s="183"/>
      <c r="Z88" s="40"/>
      <c r="AA88" s="40"/>
      <c r="AB88" s="40"/>
      <c r="AC88" s="40"/>
      <c r="AD88" s="41"/>
      <c r="AE88" s="41"/>
      <c r="AF88" s="41"/>
      <c r="AG88" s="41"/>
      <c r="AH88" s="38"/>
      <c r="AI88" s="38"/>
      <c r="AJ88" s="38"/>
      <c r="AK88" s="42"/>
      <c r="AL88" s="28"/>
      <c r="AM88" s="42"/>
      <c r="AN88" s="43"/>
      <c r="AO88" s="43"/>
    </row>
    <row r="89" spans="1:46" ht="11.25" customHeight="1" thickBot="1">
      <c r="A89" s="31">
        <f>IF(A88="出",$G$3,0)</f>
        <v>0</v>
      </c>
      <c r="B89" s="31">
        <f t="shared" ref="B89:G89" si="97">IF(B88="出",$G$3,0)</f>
        <v>0</v>
      </c>
      <c r="C89" s="31">
        <f t="shared" si="97"/>
        <v>0</v>
      </c>
      <c r="D89" s="31">
        <f t="shared" si="97"/>
        <v>0</v>
      </c>
      <c r="E89" s="31">
        <f t="shared" si="97"/>
        <v>0</v>
      </c>
      <c r="F89" s="31">
        <f t="shared" si="97"/>
        <v>0</v>
      </c>
      <c r="G89" s="31">
        <f t="shared" si="97"/>
        <v>0</v>
      </c>
      <c r="H89" s="195"/>
      <c r="I89" s="31">
        <f>IF(I88="出",$G$3,0)</f>
        <v>0</v>
      </c>
      <c r="J89" s="31">
        <f t="shared" ref="J89:O89" si="98">IF(J88="出",$G$3,0)</f>
        <v>0</v>
      </c>
      <c r="K89" s="31">
        <f t="shared" si="98"/>
        <v>0</v>
      </c>
      <c r="L89" s="31">
        <f t="shared" si="98"/>
        <v>0</v>
      </c>
      <c r="M89" s="31">
        <f t="shared" si="98"/>
        <v>0</v>
      </c>
      <c r="N89" s="31">
        <f t="shared" si="98"/>
        <v>0</v>
      </c>
      <c r="O89" s="31">
        <f t="shared" si="98"/>
        <v>0</v>
      </c>
      <c r="P89" s="195"/>
      <c r="Q89" s="31">
        <f>IF(Q88="出",$G$3,0)</f>
        <v>0</v>
      </c>
      <c r="R89" s="31">
        <f t="shared" ref="R89:W89" si="99">IF(R88="出",$G$3,0)</f>
        <v>0</v>
      </c>
      <c r="S89" s="31">
        <f t="shared" si="99"/>
        <v>0</v>
      </c>
      <c r="T89" s="31">
        <f t="shared" si="99"/>
        <v>0</v>
      </c>
      <c r="U89" s="31">
        <f t="shared" si="99"/>
        <v>0</v>
      </c>
      <c r="V89" s="31">
        <f t="shared" si="99"/>
        <v>0</v>
      </c>
      <c r="W89" s="31">
        <f t="shared" si="99"/>
        <v>0</v>
      </c>
      <c r="X89" s="196"/>
      <c r="Z89" s="40"/>
      <c r="AA89" s="40"/>
      <c r="AB89" s="40"/>
      <c r="AC89" s="40"/>
      <c r="AD89" s="41"/>
      <c r="AE89" s="41"/>
      <c r="AF89" s="41"/>
      <c r="AG89" s="41"/>
      <c r="AH89" s="38"/>
      <c r="AI89" s="38"/>
      <c r="AJ89" s="38"/>
      <c r="AK89" s="42"/>
      <c r="AL89" s="28"/>
      <c r="AM89" s="42"/>
      <c r="AN89" s="43"/>
      <c r="AO89" s="43"/>
      <c r="AP89" s="200"/>
      <c r="AQ89" s="200"/>
      <c r="AR89" s="201"/>
      <c r="AS89" s="201"/>
      <c r="AT89" s="201"/>
    </row>
    <row r="90" spans="1:46">
      <c r="A90" s="205"/>
      <c r="B90" s="206"/>
      <c r="C90" s="206"/>
      <c r="D90" s="206"/>
      <c r="E90" s="206"/>
      <c r="F90" s="206"/>
      <c r="G90" s="207"/>
      <c r="H90" s="18">
        <f>H72+H75+H78+H81+H84+H87</f>
        <v>172.5</v>
      </c>
      <c r="I90" s="205"/>
      <c r="J90" s="206"/>
      <c r="K90" s="206"/>
      <c r="L90" s="206"/>
      <c r="M90" s="206"/>
      <c r="N90" s="206"/>
      <c r="O90" s="207"/>
      <c r="P90" s="18">
        <f>P72+P75+P78+P81+P84+P87</f>
        <v>165</v>
      </c>
      <c r="Q90" s="205"/>
      <c r="R90" s="206"/>
      <c r="S90" s="206"/>
      <c r="T90" s="206"/>
      <c r="U90" s="206"/>
      <c r="V90" s="206"/>
      <c r="W90" s="207"/>
      <c r="X90" s="18">
        <f>X72+X75+X78+X81+X84+X87</f>
        <v>180</v>
      </c>
      <c r="Z90" s="30"/>
      <c r="AA90" s="30"/>
      <c r="AB90" s="30"/>
      <c r="AC90" s="30"/>
      <c r="AD90" s="34"/>
      <c r="AE90" s="34"/>
      <c r="AF90" s="34"/>
      <c r="AG90" s="34"/>
      <c r="AH90" s="32"/>
      <c r="AI90" s="32"/>
      <c r="AJ90" s="32"/>
      <c r="AK90" s="42"/>
      <c r="AL90" s="28"/>
      <c r="AM90" s="42"/>
      <c r="AN90" s="43"/>
      <c r="AO90" s="43"/>
      <c r="AP90" s="200"/>
      <c r="AQ90" s="200"/>
      <c r="AR90" s="201"/>
      <c r="AS90" s="201"/>
      <c r="AT90" s="201"/>
    </row>
    <row r="91" spans="1:46"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</row>
  </sheetData>
  <mergeCells count="272">
    <mergeCell ref="A90:G90"/>
    <mergeCell ref="I90:O90"/>
    <mergeCell ref="Q90:W90"/>
    <mergeCell ref="H72:H74"/>
    <mergeCell ref="P72:P74"/>
    <mergeCell ref="X72:X74"/>
    <mergeCell ref="H75:H77"/>
    <mergeCell ref="P75:P77"/>
    <mergeCell ref="X75:X77"/>
    <mergeCell ref="AP90:AQ90"/>
    <mergeCell ref="AR90:AT90"/>
    <mergeCell ref="H87:H89"/>
    <mergeCell ref="P87:P89"/>
    <mergeCell ref="X87:X89"/>
    <mergeCell ref="AP87:AQ87"/>
    <mergeCell ref="AR87:AT87"/>
    <mergeCell ref="AP89:AQ89"/>
    <mergeCell ref="AR89:AT89"/>
    <mergeCell ref="AP83:AQ83"/>
    <mergeCell ref="AR83:AT83"/>
    <mergeCell ref="H84:H86"/>
    <mergeCell ref="P84:P86"/>
    <mergeCell ref="X84:X86"/>
    <mergeCell ref="AP86:AQ86"/>
    <mergeCell ref="AR86:AT86"/>
    <mergeCell ref="H78:H80"/>
    <mergeCell ref="P78:P80"/>
    <mergeCell ref="X78:X80"/>
    <mergeCell ref="H81:H83"/>
    <mergeCell ref="P81:P83"/>
    <mergeCell ref="X81:X83"/>
    <mergeCell ref="D70:E70"/>
    <mergeCell ref="H70:H71"/>
    <mergeCell ref="L70:M70"/>
    <mergeCell ref="P70:P71"/>
    <mergeCell ref="T70:U70"/>
    <mergeCell ref="X70:X71"/>
    <mergeCell ref="AI66:AJ67"/>
    <mergeCell ref="AP67:AQ67"/>
    <mergeCell ref="AR67:AT67"/>
    <mergeCell ref="A68:G68"/>
    <mergeCell ref="I68:O68"/>
    <mergeCell ref="Q68:W68"/>
    <mergeCell ref="AK67:AK68"/>
    <mergeCell ref="AL67:AL68"/>
    <mergeCell ref="AM67:AM68"/>
    <mergeCell ref="AN67:AO68"/>
    <mergeCell ref="Z68:AD69"/>
    <mergeCell ref="AI68:AJ69"/>
    <mergeCell ref="AK69:AL69"/>
    <mergeCell ref="AM69:AN69"/>
    <mergeCell ref="AP65:AQ65"/>
    <mergeCell ref="AR65:AT65"/>
    <mergeCell ref="Z64:AB65"/>
    <mergeCell ref="AE67:AE68"/>
    <mergeCell ref="AF67:AG68"/>
    <mergeCell ref="H65:H67"/>
    <mergeCell ref="P65:P67"/>
    <mergeCell ref="X65:X67"/>
    <mergeCell ref="Z66:AD67"/>
    <mergeCell ref="AH67:AH68"/>
    <mergeCell ref="AP68:AQ68"/>
    <mergeCell ref="AR68:AT68"/>
    <mergeCell ref="AP61:AQ61"/>
    <mergeCell ref="AR61:AT61"/>
    <mergeCell ref="H62:H64"/>
    <mergeCell ref="P62:P64"/>
    <mergeCell ref="X62:X64"/>
    <mergeCell ref="AP64:AQ64"/>
    <mergeCell ref="AR64:AT64"/>
    <mergeCell ref="H59:H61"/>
    <mergeCell ref="P59:P61"/>
    <mergeCell ref="X59:X61"/>
    <mergeCell ref="Z59:AK60"/>
    <mergeCell ref="AL59:AM60"/>
    <mergeCell ref="AK61:AL61"/>
    <mergeCell ref="AM61:AN61"/>
    <mergeCell ref="AL49:AM49"/>
    <mergeCell ref="H50:H52"/>
    <mergeCell ref="P50:P52"/>
    <mergeCell ref="X50:X52"/>
    <mergeCell ref="Z50:AK51"/>
    <mergeCell ref="AL50:AM51"/>
    <mergeCell ref="Z52:AB52"/>
    <mergeCell ref="AL52:AM52"/>
    <mergeCell ref="H56:H58"/>
    <mergeCell ref="P56:P58"/>
    <mergeCell ref="X56:X58"/>
    <mergeCell ref="Z56:AK57"/>
    <mergeCell ref="AL56:AM57"/>
    <mergeCell ref="Z58:AB58"/>
    <mergeCell ref="AL58:AM58"/>
    <mergeCell ref="H53:H55"/>
    <mergeCell ref="P53:P55"/>
    <mergeCell ref="X53:X55"/>
    <mergeCell ref="Z53:AK54"/>
    <mergeCell ref="AL53:AM54"/>
    <mergeCell ref="Z55:AB55"/>
    <mergeCell ref="AL55:AM55"/>
    <mergeCell ref="D48:E48"/>
    <mergeCell ref="H48:H49"/>
    <mergeCell ref="L48:M48"/>
    <mergeCell ref="P48:P49"/>
    <mergeCell ref="T48:U48"/>
    <mergeCell ref="X48:X49"/>
    <mergeCell ref="AH42:AJ44"/>
    <mergeCell ref="H43:H45"/>
    <mergeCell ref="P43:P45"/>
    <mergeCell ref="X43:X45"/>
    <mergeCell ref="AH45:AJ46"/>
    <mergeCell ref="A46:G46"/>
    <mergeCell ref="I46:O46"/>
    <mergeCell ref="Q46:W46"/>
    <mergeCell ref="Z49:AB49"/>
    <mergeCell ref="AH36:AJ38"/>
    <mergeCell ref="AD39:AE41"/>
    <mergeCell ref="AF39:AG41"/>
    <mergeCell ref="AH39:AJ41"/>
    <mergeCell ref="H40:H42"/>
    <mergeCell ref="P40:P42"/>
    <mergeCell ref="X40:X42"/>
    <mergeCell ref="Z42:AA44"/>
    <mergeCell ref="AB42:AC44"/>
    <mergeCell ref="AD42:AE44"/>
    <mergeCell ref="AF42:AG44"/>
    <mergeCell ref="H37:H39"/>
    <mergeCell ref="P37:P39"/>
    <mergeCell ref="X37:X39"/>
    <mergeCell ref="Z39:Z41"/>
    <mergeCell ref="AA39:AA41"/>
    <mergeCell ref="AB39:AC41"/>
    <mergeCell ref="AA30:AA32"/>
    <mergeCell ref="AB30:AC32"/>
    <mergeCell ref="AD30:AE32"/>
    <mergeCell ref="AA27:AA29"/>
    <mergeCell ref="AB27:AC29"/>
    <mergeCell ref="AF30:AG32"/>
    <mergeCell ref="AH30:AJ32"/>
    <mergeCell ref="H31:H33"/>
    <mergeCell ref="P31:P33"/>
    <mergeCell ref="X31:X33"/>
    <mergeCell ref="Z33:Z35"/>
    <mergeCell ref="AA33:AA35"/>
    <mergeCell ref="AB33:AC35"/>
    <mergeCell ref="AD33:AE35"/>
    <mergeCell ref="AF33:AG35"/>
    <mergeCell ref="AH33:AJ35"/>
    <mergeCell ref="H34:H36"/>
    <mergeCell ref="P34:P36"/>
    <mergeCell ref="X34:X36"/>
    <mergeCell ref="Z36:Z38"/>
    <mergeCell ref="AA36:AA38"/>
    <mergeCell ref="AB36:AC38"/>
    <mergeCell ref="AD36:AE38"/>
    <mergeCell ref="AF36:AG38"/>
    <mergeCell ref="D26:E26"/>
    <mergeCell ref="H26:H27"/>
    <mergeCell ref="L26:M26"/>
    <mergeCell ref="P26:P27"/>
    <mergeCell ref="T26:U26"/>
    <mergeCell ref="AD24:AE26"/>
    <mergeCell ref="AF24:AG26"/>
    <mergeCell ref="AH24:AJ26"/>
    <mergeCell ref="AK24:AL24"/>
    <mergeCell ref="A24:G24"/>
    <mergeCell ref="I24:O24"/>
    <mergeCell ref="Q24:W24"/>
    <mergeCell ref="Z24:Z26"/>
    <mergeCell ref="AA24:AA26"/>
    <mergeCell ref="AB24:AC26"/>
    <mergeCell ref="X26:X27"/>
    <mergeCell ref="Z27:Z29"/>
    <mergeCell ref="AD27:AE29"/>
    <mergeCell ref="AF27:AG29"/>
    <mergeCell ref="AH27:AJ29"/>
    <mergeCell ref="H28:H30"/>
    <mergeCell ref="P28:P30"/>
    <mergeCell ref="X28:X30"/>
    <mergeCell ref="Z30:Z32"/>
    <mergeCell ref="AR21:AT21"/>
    <mergeCell ref="AK23:AL23"/>
    <mergeCell ref="AM23:AN23"/>
    <mergeCell ref="AP23:AQ23"/>
    <mergeCell ref="AR23:AT23"/>
    <mergeCell ref="AR20:AT20"/>
    <mergeCell ref="AR24:AT24"/>
    <mergeCell ref="AK25:AL25"/>
    <mergeCell ref="AM25:AN25"/>
    <mergeCell ref="AP25:AQ25"/>
    <mergeCell ref="AR25:AT25"/>
    <mergeCell ref="AM24:AN24"/>
    <mergeCell ref="AP24:AQ24"/>
    <mergeCell ref="AK20:AL20"/>
    <mergeCell ref="AM20:AN20"/>
    <mergeCell ref="AP20:AQ20"/>
    <mergeCell ref="AK17:AL17"/>
    <mergeCell ref="AM17:AN17"/>
    <mergeCell ref="AP17:AQ17"/>
    <mergeCell ref="H21:H23"/>
    <mergeCell ref="P21:P23"/>
    <mergeCell ref="X21:X23"/>
    <mergeCell ref="Z21:Z23"/>
    <mergeCell ref="AA21:AA23"/>
    <mergeCell ref="AB21:AC23"/>
    <mergeCell ref="AD21:AE23"/>
    <mergeCell ref="AF21:AG23"/>
    <mergeCell ref="AH21:AJ23"/>
    <mergeCell ref="AK21:AL21"/>
    <mergeCell ref="AM21:AN21"/>
    <mergeCell ref="AP21:AQ21"/>
    <mergeCell ref="H18:H20"/>
    <mergeCell ref="P18:P20"/>
    <mergeCell ref="X18:X20"/>
    <mergeCell ref="Z18:Z20"/>
    <mergeCell ref="AA18:AA20"/>
    <mergeCell ref="AB18:AC20"/>
    <mergeCell ref="AD18:AE20"/>
    <mergeCell ref="AF18:AG20"/>
    <mergeCell ref="AH18:AJ20"/>
    <mergeCell ref="AA15:AA17"/>
    <mergeCell ref="AB15:AC17"/>
    <mergeCell ref="AD15:AE17"/>
    <mergeCell ref="AF15:AG17"/>
    <mergeCell ref="AH15:AJ17"/>
    <mergeCell ref="H12:H14"/>
    <mergeCell ref="P12:P14"/>
    <mergeCell ref="X12:X14"/>
    <mergeCell ref="Z12:Z14"/>
    <mergeCell ref="AA12:AA14"/>
    <mergeCell ref="AB12:AC14"/>
    <mergeCell ref="AD12:AE14"/>
    <mergeCell ref="AF12:AG14"/>
    <mergeCell ref="AR17:AT17"/>
    <mergeCell ref="AD6:AE8"/>
    <mergeCell ref="AF6:AG8"/>
    <mergeCell ref="AH6:AJ8"/>
    <mergeCell ref="H9:H11"/>
    <mergeCell ref="P9:P11"/>
    <mergeCell ref="X9:X11"/>
    <mergeCell ref="Z9:Z11"/>
    <mergeCell ref="AA9:AA11"/>
    <mergeCell ref="AB9:AC11"/>
    <mergeCell ref="AD9:AE11"/>
    <mergeCell ref="H6:H8"/>
    <mergeCell ref="P6:P8"/>
    <mergeCell ref="X6:X8"/>
    <mergeCell ref="Z6:Z8"/>
    <mergeCell ref="AA6:AA8"/>
    <mergeCell ref="AB6:AC8"/>
    <mergeCell ref="AF9:AG11"/>
    <mergeCell ref="AH9:AJ11"/>
    <mergeCell ref="AH12:AJ14"/>
    <mergeCell ref="H15:H17"/>
    <mergeCell ref="P15:P17"/>
    <mergeCell ref="X15:X17"/>
    <mergeCell ref="Z15:Z17"/>
    <mergeCell ref="X4:X5"/>
    <mergeCell ref="Z5:AA5"/>
    <mergeCell ref="AB5:AC5"/>
    <mergeCell ref="AD5:AE5"/>
    <mergeCell ref="AF5:AG5"/>
    <mergeCell ref="AH5:AJ5"/>
    <mergeCell ref="A1:C1"/>
    <mergeCell ref="E1:G1"/>
    <mergeCell ref="J1:M1"/>
    <mergeCell ref="A2:X2"/>
    <mergeCell ref="G3:H3"/>
    <mergeCell ref="D4:E4"/>
    <mergeCell ref="H4:H5"/>
    <mergeCell ref="L4:M4"/>
    <mergeCell ref="P4:P5"/>
    <mergeCell ref="T4:U4"/>
  </mergeCells>
  <phoneticPr fontId="2"/>
  <conditionalFormatting sqref="G16">
    <cfRule type="containsText" dxfId="850" priority="235" stopIfTrue="1" operator="containsText" text="○">
      <formula>NOT(ISERROR(SEARCH("○",G16)))</formula>
    </cfRule>
  </conditionalFormatting>
  <conditionalFormatting sqref="A7:G7">
    <cfRule type="containsText" dxfId="849" priority="245" stopIfTrue="1" operator="containsText" text="○">
      <formula>NOT(ISERROR(SEARCH("○",A7)))</formula>
    </cfRule>
  </conditionalFormatting>
  <conditionalFormatting sqref="G13">
    <cfRule type="containsText" dxfId="848" priority="243" stopIfTrue="1" operator="containsText" text="○">
      <formula>NOT(ISERROR(SEARCH("○",G13)))</formula>
    </cfRule>
  </conditionalFormatting>
  <conditionalFormatting sqref="A10">
    <cfRule type="containsText" dxfId="847" priority="242" stopIfTrue="1" operator="containsText" text="○">
      <formula>NOT(ISERROR(SEARCH("○",A10)))</formula>
    </cfRule>
  </conditionalFormatting>
  <conditionalFormatting sqref="Q29">
    <cfRule type="containsText" dxfId="846" priority="148" stopIfTrue="1" operator="containsText" text="○">
      <formula>NOT(ISERROR(SEARCH("○",Q29)))</formula>
    </cfRule>
  </conditionalFormatting>
  <conditionalFormatting sqref="D22:G22">
    <cfRule type="containsText" dxfId="845" priority="244" stopIfTrue="1" operator="containsText" text="○">
      <formula>NOT(ISERROR(SEARCH("○",D22)))</formula>
    </cfRule>
  </conditionalFormatting>
  <conditionalFormatting sqref="W7">
    <cfRule type="containsText" dxfId="844" priority="198" stopIfTrue="1" operator="containsText" text="○">
      <formula>NOT(ISERROR(SEARCH("○",W7)))</formula>
    </cfRule>
  </conditionalFormatting>
  <conditionalFormatting sqref="Q41">
    <cfRule type="containsText" dxfId="843" priority="144" stopIfTrue="1" operator="containsText" text="○">
      <formula>NOT(ISERROR(SEARCH("○",Q41)))</formula>
    </cfRule>
  </conditionalFormatting>
  <conditionalFormatting sqref="A13">
    <cfRule type="containsText" dxfId="842" priority="241" stopIfTrue="1" operator="containsText" text="○">
      <formula>NOT(ISERROR(SEARCH("○",A13)))</formula>
    </cfRule>
  </conditionalFormatting>
  <conditionalFormatting sqref="A16">
    <cfRule type="containsText" dxfId="841" priority="240" stopIfTrue="1" operator="containsText" text="○">
      <formula>NOT(ISERROR(SEARCH("○",A16)))</formula>
    </cfRule>
  </conditionalFormatting>
  <conditionalFormatting sqref="A22">
    <cfRule type="containsText" dxfId="840" priority="239" stopIfTrue="1" operator="containsText" text="○">
      <formula>NOT(ISERROR(SEARCH("○",A22)))</formula>
    </cfRule>
  </conditionalFormatting>
  <conditionalFormatting sqref="B10:G10">
    <cfRule type="containsText" dxfId="839" priority="238" stopIfTrue="1" operator="containsText" text="○">
      <formula>NOT(ISERROR(SEARCH("○",B10)))</formula>
    </cfRule>
  </conditionalFormatting>
  <conditionalFormatting sqref="B13:F13">
    <cfRule type="containsText" dxfId="838" priority="237" stopIfTrue="1" operator="containsText" text="○">
      <formula>NOT(ISERROR(SEARCH("○",B13)))</formula>
    </cfRule>
  </conditionalFormatting>
  <conditionalFormatting sqref="B16:F16">
    <cfRule type="containsText" dxfId="837" priority="236" stopIfTrue="1" operator="containsText" text="○">
      <formula>NOT(ISERROR(SEARCH("○",B16)))</formula>
    </cfRule>
  </conditionalFormatting>
  <conditionalFormatting sqref="Q16">
    <cfRule type="containsText" dxfId="836" priority="200" stopIfTrue="1" operator="containsText" text="○">
      <formula>NOT(ISERROR(SEARCH("○",Q16)))</formula>
    </cfRule>
  </conditionalFormatting>
  <conditionalFormatting sqref="B22:C22">
    <cfRule type="containsText" dxfId="835" priority="234" stopIfTrue="1" operator="containsText" text="○">
      <formula>NOT(ISERROR(SEARCH("○",B22)))</formula>
    </cfRule>
  </conditionalFormatting>
  <conditionalFormatting sqref="G19">
    <cfRule type="containsText" dxfId="834" priority="231" stopIfTrue="1" operator="containsText" text="○">
      <formula>NOT(ISERROR(SEARCH("○",G19)))</formula>
    </cfRule>
  </conditionalFormatting>
  <conditionalFormatting sqref="A19">
    <cfRule type="containsText" dxfId="833" priority="233" stopIfTrue="1" operator="containsText" text="○">
      <formula>NOT(ISERROR(SEARCH("○",A19)))</formula>
    </cfRule>
  </conditionalFormatting>
  <conditionalFormatting sqref="B19:C19 E19:F19">
    <cfRule type="containsText" dxfId="832" priority="232" stopIfTrue="1" operator="containsText" text="○">
      <formula>NOT(ISERROR(SEARCH("○",B19)))</formula>
    </cfRule>
  </conditionalFormatting>
  <conditionalFormatting sqref="D19">
    <cfRule type="containsText" dxfId="831" priority="230" stopIfTrue="1" operator="containsText" text="○">
      <formula>NOT(ISERROR(SEARCH("○",D19)))</formula>
    </cfRule>
  </conditionalFormatting>
  <conditionalFormatting sqref="O16">
    <cfRule type="containsText" dxfId="830" priority="221" stopIfTrue="1" operator="containsText" text="○">
      <formula>NOT(ISERROR(SEARCH("○",O16)))</formula>
    </cfRule>
  </conditionalFormatting>
  <conditionalFormatting sqref="I7:O7">
    <cfRule type="containsText" dxfId="829" priority="229" stopIfTrue="1" operator="containsText" text="○">
      <formula>NOT(ISERROR(SEARCH("○",I7)))</formula>
    </cfRule>
  </conditionalFormatting>
  <conditionalFormatting sqref="Q7">
    <cfRule type="containsText" dxfId="828" priority="203" stopIfTrue="1" operator="containsText" text="○">
      <formula>NOT(ISERROR(SEARCH("○",Q7)))</formula>
    </cfRule>
  </conditionalFormatting>
  <conditionalFormatting sqref="I10:L10">
    <cfRule type="containsText" dxfId="827" priority="227" stopIfTrue="1" operator="containsText" text="○">
      <formula>NOT(ISERROR(SEARCH("○",I10)))</formula>
    </cfRule>
  </conditionalFormatting>
  <conditionalFormatting sqref="L22:O22">
    <cfRule type="containsText" dxfId="826" priority="228" stopIfTrue="1" operator="containsText" text="○">
      <formula>NOT(ISERROR(SEARCH("○",L22)))</formula>
    </cfRule>
  </conditionalFormatting>
  <conditionalFormatting sqref="I13">
    <cfRule type="containsText" dxfId="825" priority="226" stopIfTrue="1" operator="containsText" text="○">
      <formula>NOT(ISERROR(SEARCH("○",I13)))</formula>
    </cfRule>
  </conditionalFormatting>
  <conditionalFormatting sqref="I16">
    <cfRule type="containsText" dxfId="824" priority="225" stopIfTrue="1" operator="containsText" text="○">
      <formula>NOT(ISERROR(SEARCH("○",I16)))</formula>
    </cfRule>
  </conditionalFormatting>
  <conditionalFormatting sqref="R32:V32">
    <cfRule type="containsText" dxfId="823" priority="139" stopIfTrue="1" operator="containsText" text="○">
      <formula>NOT(ISERROR(SEARCH("○",R32)))</formula>
    </cfRule>
  </conditionalFormatting>
  <conditionalFormatting sqref="M10:O10">
    <cfRule type="containsText" dxfId="822" priority="224" stopIfTrue="1" operator="containsText" text="○">
      <formula>NOT(ISERROR(SEARCH("○",M10)))</formula>
    </cfRule>
  </conditionalFormatting>
  <conditionalFormatting sqref="J13:N13">
    <cfRule type="containsText" dxfId="821" priority="223" stopIfTrue="1" operator="containsText" text="○">
      <formula>NOT(ISERROR(SEARCH("○",J13)))</formula>
    </cfRule>
  </conditionalFormatting>
  <conditionalFormatting sqref="J16:N16">
    <cfRule type="containsText" dxfId="820" priority="222" stopIfTrue="1" operator="containsText" text="○">
      <formula>NOT(ISERROR(SEARCH("○",J16)))</formula>
    </cfRule>
  </conditionalFormatting>
  <conditionalFormatting sqref="J22:K22">
    <cfRule type="containsText" dxfId="819" priority="220" stopIfTrue="1" operator="containsText" text="○">
      <formula>NOT(ISERROR(SEARCH("○",J22)))</formula>
    </cfRule>
  </conditionalFormatting>
  <conditionalFormatting sqref="Q38">
    <cfRule type="containsText" dxfId="818" priority="145" stopIfTrue="1" operator="containsText" text="○">
      <formula>NOT(ISERROR(SEARCH("○",Q38)))</formula>
    </cfRule>
  </conditionalFormatting>
  <conditionalFormatting sqref="I19">
    <cfRule type="containsText" dxfId="817" priority="219" stopIfTrue="1" operator="containsText" text="○">
      <formula>NOT(ISERROR(SEARCH("○",I19)))</formula>
    </cfRule>
  </conditionalFormatting>
  <conditionalFormatting sqref="J19:K19 M19">
    <cfRule type="containsText" dxfId="816" priority="218" stopIfTrue="1" operator="containsText" text="○">
      <formula>NOT(ISERROR(SEARCH("○",J19)))</formula>
    </cfRule>
  </conditionalFormatting>
  <conditionalFormatting sqref="W10">
    <cfRule type="containsText" dxfId="815" priority="197" stopIfTrue="1" operator="containsText" text="○">
      <formula>NOT(ISERROR(SEARCH("○",W10)))</formula>
    </cfRule>
  </conditionalFormatting>
  <conditionalFormatting sqref="I22">
    <cfRule type="containsText" dxfId="814" priority="217" stopIfTrue="1" operator="containsText" text="○">
      <formula>NOT(ISERROR(SEARCH("○",I22)))</formula>
    </cfRule>
  </conditionalFormatting>
  <conditionalFormatting sqref="O13">
    <cfRule type="containsText" dxfId="813" priority="216" stopIfTrue="1" operator="containsText" text="○">
      <formula>NOT(ISERROR(SEARCH("○",O13)))</formula>
    </cfRule>
  </conditionalFormatting>
  <conditionalFormatting sqref="N19">
    <cfRule type="containsText" dxfId="812" priority="215" stopIfTrue="1" operator="containsText" text="○">
      <formula>NOT(ISERROR(SEARCH("○",N19)))</formula>
    </cfRule>
  </conditionalFormatting>
  <conditionalFormatting sqref="L19">
    <cfRule type="containsText" dxfId="811" priority="214" stopIfTrue="1" operator="containsText" text="○">
      <formula>NOT(ISERROR(SEARCH("○",L19)))</formula>
    </cfRule>
  </conditionalFormatting>
  <conditionalFormatting sqref="W35">
    <cfRule type="containsText" dxfId="810" priority="141" stopIfTrue="1" operator="containsText" text="○">
      <formula>NOT(ISERROR(SEARCH("○",W35)))</formula>
    </cfRule>
  </conditionalFormatting>
  <conditionalFormatting sqref="O19">
    <cfRule type="containsText" dxfId="809" priority="213" stopIfTrue="1" operator="containsText" text="○">
      <formula>NOT(ISERROR(SEARCH("○",O19)))</formula>
    </cfRule>
  </conditionalFormatting>
  <conditionalFormatting sqref="U19">
    <cfRule type="containsText" dxfId="808" priority="209" stopIfTrue="1" operator="containsText" text="○">
      <formula>NOT(ISERROR(SEARCH("○",U19)))</formula>
    </cfRule>
  </conditionalFormatting>
  <conditionalFormatting sqref="Q7">
    <cfRule type="containsText" dxfId="807" priority="212" stopIfTrue="1" operator="containsText" text="○">
      <formula>NOT(ISERROR(SEARCH("○",Q7)))</formula>
    </cfRule>
  </conditionalFormatting>
  <conditionalFormatting sqref="J35:L35">
    <cfRule type="containsText" dxfId="806" priority="167" stopIfTrue="1" operator="containsText" text="○">
      <formula>NOT(ISERROR(SEARCH("○",J35)))</formula>
    </cfRule>
  </conditionalFormatting>
  <conditionalFormatting sqref="T22:W22">
    <cfRule type="containsText" dxfId="805" priority="211" stopIfTrue="1" operator="containsText" text="○">
      <formula>NOT(ISERROR(SEARCH("○",T22)))</formula>
    </cfRule>
  </conditionalFormatting>
  <conditionalFormatting sqref="W19">
    <cfRule type="containsText" dxfId="804" priority="205" stopIfTrue="1" operator="containsText" text="○">
      <formula>NOT(ISERROR(SEARCH("○",W19)))</formula>
    </cfRule>
  </conditionalFormatting>
  <conditionalFormatting sqref="N41">
    <cfRule type="containsText" dxfId="803" priority="160" stopIfTrue="1" operator="containsText" text="○">
      <formula>NOT(ISERROR(SEARCH("○",N41)))</formula>
    </cfRule>
  </conditionalFormatting>
  <conditionalFormatting sqref="K44">
    <cfRule type="containsText" dxfId="802" priority="164" stopIfTrue="1" operator="containsText" text="○">
      <formula>NOT(ISERROR(SEARCH("○",K44)))</formula>
    </cfRule>
  </conditionalFormatting>
  <conditionalFormatting sqref="R22:S22">
    <cfRule type="containsText" dxfId="801" priority="210" stopIfTrue="1" operator="containsText" text="○">
      <formula>NOT(ISERROR(SEARCH("○",R22)))</formula>
    </cfRule>
  </conditionalFormatting>
  <conditionalFormatting sqref="R44:S44">
    <cfRule type="containsText" dxfId="800" priority="155" stopIfTrue="1" operator="containsText" text="○">
      <formula>NOT(ISERROR(SEARCH("○",R44)))</formula>
    </cfRule>
  </conditionalFormatting>
  <conditionalFormatting sqref="Q22">
    <cfRule type="containsText" dxfId="799" priority="208" stopIfTrue="1" operator="containsText" text="○">
      <formula>NOT(ISERROR(SEARCH("○",Q22)))</formula>
    </cfRule>
  </conditionalFormatting>
  <conditionalFormatting sqref="V19">
    <cfRule type="containsText" dxfId="798" priority="207" stopIfTrue="1" operator="containsText" text="○">
      <formula>NOT(ISERROR(SEARCH("○",V19)))</formula>
    </cfRule>
  </conditionalFormatting>
  <conditionalFormatting sqref="T19">
    <cfRule type="containsText" dxfId="797" priority="206" stopIfTrue="1" operator="containsText" text="○">
      <formula>NOT(ISERROR(SEARCH("○",T19)))</formula>
    </cfRule>
  </conditionalFormatting>
  <conditionalFormatting sqref="R35:V35">
    <cfRule type="containsText" dxfId="796" priority="138" stopIfTrue="1" operator="containsText" text="○">
      <formula>NOT(ISERROR(SEARCH("○",R35)))</formula>
    </cfRule>
  </conditionalFormatting>
  <conditionalFormatting sqref="T19:W19">
    <cfRule type="containsText" dxfId="795" priority="204" stopIfTrue="1" operator="containsText" text="○">
      <formula>NOT(ISERROR(SEARCH("○",T19)))</formula>
    </cfRule>
  </conditionalFormatting>
  <conditionalFormatting sqref="Q10">
    <cfRule type="containsText" dxfId="794" priority="202" stopIfTrue="1" operator="containsText" text="○">
      <formula>NOT(ISERROR(SEARCH("○",Q10)))</formula>
    </cfRule>
  </conditionalFormatting>
  <conditionalFormatting sqref="W29">
    <cfRule type="containsText" dxfId="793" priority="143" stopIfTrue="1" operator="containsText" text="○">
      <formula>NOT(ISERROR(SEARCH("○",W29)))</formula>
    </cfRule>
  </conditionalFormatting>
  <conditionalFormatting sqref="T41:W41">
    <cfRule type="containsText" dxfId="792" priority="149" stopIfTrue="1" operator="containsText" text="○">
      <formula>NOT(ISERROR(SEARCH("○",T41)))</formula>
    </cfRule>
  </conditionalFormatting>
  <conditionalFormatting sqref="W41">
    <cfRule type="containsText" dxfId="791" priority="150" stopIfTrue="1" operator="containsText" text="○">
      <formula>NOT(ISERROR(SEARCH("○",W41)))</formula>
    </cfRule>
  </conditionalFormatting>
  <conditionalFormatting sqref="R10:V10">
    <cfRule type="containsText" dxfId="790" priority="194" stopIfTrue="1" operator="containsText" text="○">
      <formula>NOT(ISERROR(SEARCH("○",R10)))</formula>
    </cfRule>
  </conditionalFormatting>
  <conditionalFormatting sqref="W13">
    <cfRule type="containsText" dxfId="789" priority="196" stopIfTrue="1" operator="containsText" text="○">
      <formula>NOT(ISERROR(SEARCH("○",W13)))</formula>
    </cfRule>
  </conditionalFormatting>
  <conditionalFormatting sqref="R16:V16">
    <cfRule type="containsText" dxfId="788" priority="192" stopIfTrue="1" operator="containsText" text="○">
      <formula>NOT(ISERROR(SEARCH("○",R16)))</formula>
    </cfRule>
  </conditionalFormatting>
  <conditionalFormatting sqref="Q13">
    <cfRule type="containsText" dxfId="787" priority="201" stopIfTrue="1" operator="containsText" text="○">
      <formula>NOT(ISERROR(SEARCH("○",Q13)))</formula>
    </cfRule>
  </conditionalFormatting>
  <conditionalFormatting sqref="R19">
    <cfRule type="containsText" dxfId="786" priority="190" stopIfTrue="1" operator="containsText" text="○">
      <formula>NOT(ISERROR(SEARCH("○",R19)))</formula>
    </cfRule>
  </conditionalFormatting>
  <conditionalFormatting sqref="S19">
    <cfRule type="containsText" dxfId="785" priority="189" stopIfTrue="1" operator="containsText" text="○">
      <formula>NOT(ISERROR(SEARCH("○",S19)))</formula>
    </cfRule>
  </conditionalFormatting>
  <conditionalFormatting sqref="W32">
    <cfRule type="containsText" dxfId="784" priority="142" stopIfTrue="1" operator="containsText" text="○">
      <formula>NOT(ISERROR(SEARCH("○",W32)))</formula>
    </cfRule>
  </conditionalFormatting>
  <conditionalFormatting sqref="Q19">
    <cfRule type="containsText" dxfId="783" priority="199" stopIfTrue="1" operator="containsText" text="○">
      <formula>NOT(ISERROR(SEARCH("○",Q19)))</formula>
    </cfRule>
  </conditionalFormatting>
  <conditionalFormatting sqref="R38:V38">
    <cfRule type="containsText" dxfId="782" priority="137" stopIfTrue="1" operator="containsText" text="○">
      <formula>NOT(ISERROR(SEARCH("○",R38)))</formula>
    </cfRule>
  </conditionalFormatting>
  <conditionalFormatting sqref="R7:V7">
    <cfRule type="containsText" dxfId="781" priority="195" stopIfTrue="1" operator="containsText" text="○">
      <formula>NOT(ISERROR(SEARCH("○",R7)))</formula>
    </cfRule>
  </conditionalFormatting>
  <conditionalFormatting sqref="R41">
    <cfRule type="containsText" dxfId="780" priority="135" stopIfTrue="1" operator="containsText" text="○">
      <formula>NOT(ISERROR(SEARCH("○",R41)))</formula>
    </cfRule>
  </conditionalFormatting>
  <conditionalFormatting sqref="R13:V13">
    <cfRule type="containsText" dxfId="779" priority="193" stopIfTrue="1" operator="containsText" text="○">
      <formula>NOT(ISERROR(SEARCH("○",R13)))</formula>
    </cfRule>
  </conditionalFormatting>
  <conditionalFormatting sqref="D41">
    <cfRule type="containsText" dxfId="778" priority="133" stopIfTrue="1" operator="containsText" text="○">
      <formula>NOT(ISERROR(SEARCH("○",D41)))</formula>
    </cfRule>
  </conditionalFormatting>
  <conditionalFormatting sqref="W16">
    <cfRule type="containsText" dxfId="777" priority="191" stopIfTrue="1" operator="containsText" text="○">
      <formula>NOT(ISERROR(SEARCH("○",W16)))</formula>
    </cfRule>
  </conditionalFormatting>
  <conditionalFormatting sqref="J44">
    <cfRule type="containsText" dxfId="776" priority="131" stopIfTrue="1" operator="containsText" text="○">
      <formula>NOT(ISERROR(SEARCH("○",J44)))</formula>
    </cfRule>
  </conditionalFormatting>
  <conditionalFormatting sqref="M35:O35">
    <cfRule type="containsText" dxfId="775" priority="130" stopIfTrue="1" operator="containsText" text="○">
      <formula>NOT(ISERROR(SEARCH("○",M35)))</formula>
    </cfRule>
  </conditionalFormatting>
  <conditionalFormatting sqref="G38">
    <cfRule type="containsText" dxfId="774" priority="178" stopIfTrue="1" operator="containsText" text="○">
      <formula>NOT(ISERROR(SEARCH("○",G38)))</formula>
    </cfRule>
  </conditionalFormatting>
  <conditionalFormatting sqref="A29:G29">
    <cfRule type="containsText" dxfId="773" priority="188" stopIfTrue="1" operator="containsText" text="○">
      <formula>NOT(ISERROR(SEARCH("○",A29)))</formula>
    </cfRule>
  </conditionalFormatting>
  <conditionalFormatting sqref="G35">
    <cfRule type="containsText" dxfId="772" priority="186" stopIfTrue="1" operator="containsText" text="○">
      <formula>NOT(ISERROR(SEARCH("○",G35)))</formula>
    </cfRule>
  </conditionalFormatting>
  <conditionalFormatting sqref="A32">
    <cfRule type="containsText" dxfId="771" priority="185" stopIfTrue="1" operator="containsText" text="○">
      <formula>NOT(ISERROR(SEARCH("○",A32)))</formula>
    </cfRule>
  </conditionalFormatting>
  <conditionalFormatting sqref="D44:G44">
    <cfRule type="containsText" dxfId="770" priority="187" stopIfTrue="1" operator="containsText" text="○">
      <formula>NOT(ISERROR(SEARCH("○",D44)))</formula>
    </cfRule>
  </conditionalFormatting>
  <conditionalFormatting sqref="A35">
    <cfRule type="containsText" dxfId="769" priority="184" stopIfTrue="1" operator="containsText" text="○">
      <formula>NOT(ISERROR(SEARCH("○",A35)))</formula>
    </cfRule>
  </conditionalFormatting>
  <conditionalFormatting sqref="A38">
    <cfRule type="containsText" dxfId="768" priority="183" stopIfTrue="1" operator="containsText" text="○">
      <formula>NOT(ISERROR(SEARCH("○",A38)))</formula>
    </cfRule>
  </conditionalFormatting>
  <conditionalFormatting sqref="A44">
    <cfRule type="containsText" dxfId="767" priority="182" stopIfTrue="1" operator="containsText" text="○">
      <formula>NOT(ISERROR(SEARCH("○",A44)))</formula>
    </cfRule>
  </conditionalFormatting>
  <conditionalFormatting sqref="B32:G32">
    <cfRule type="containsText" dxfId="766" priority="181" stopIfTrue="1" operator="containsText" text="○">
      <formula>NOT(ISERROR(SEARCH("○",B32)))</formula>
    </cfRule>
  </conditionalFormatting>
  <conditionalFormatting sqref="B35:F35">
    <cfRule type="containsText" dxfId="765" priority="180" stopIfTrue="1" operator="containsText" text="○">
      <formula>NOT(ISERROR(SEARCH("○",B35)))</formula>
    </cfRule>
  </conditionalFormatting>
  <conditionalFormatting sqref="C38:F38">
    <cfRule type="containsText" dxfId="764" priority="179" stopIfTrue="1" operator="containsText" text="○">
      <formula>NOT(ISERROR(SEARCH("○",C38)))</formula>
    </cfRule>
  </conditionalFormatting>
  <conditionalFormatting sqref="B44:C44">
    <cfRule type="containsText" dxfId="763" priority="177" stopIfTrue="1" operator="containsText" text="○">
      <formula>NOT(ISERROR(SEARCH("○",B44)))</formula>
    </cfRule>
  </conditionalFormatting>
  <conditionalFormatting sqref="G41">
    <cfRule type="containsText" dxfId="762" priority="174" stopIfTrue="1" operator="containsText" text="○">
      <formula>NOT(ISERROR(SEARCH("○",G41)))</formula>
    </cfRule>
  </conditionalFormatting>
  <conditionalFormatting sqref="A41">
    <cfRule type="containsText" dxfId="761" priority="176" stopIfTrue="1" operator="containsText" text="○">
      <formula>NOT(ISERROR(SEARCH("○",A41)))</formula>
    </cfRule>
  </conditionalFormatting>
  <conditionalFormatting sqref="B41:C41 E41:F41">
    <cfRule type="containsText" dxfId="760" priority="175" stopIfTrue="1" operator="containsText" text="○">
      <formula>NOT(ISERROR(SEARCH("○",B41)))</formula>
    </cfRule>
  </conditionalFormatting>
  <conditionalFormatting sqref="I35">
    <cfRule type="containsText" dxfId="759" priority="170" stopIfTrue="1" operator="containsText" text="○">
      <formula>NOT(ISERROR(SEARCH("○",I35)))</formula>
    </cfRule>
  </conditionalFormatting>
  <conditionalFormatting sqref="O38">
    <cfRule type="containsText" dxfId="758" priority="165" stopIfTrue="1" operator="containsText" text="○">
      <formula>NOT(ISERROR(SEARCH("○",O38)))</formula>
    </cfRule>
  </conditionalFormatting>
  <conditionalFormatting sqref="I29:O29">
    <cfRule type="containsText" dxfId="757" priority="173" stopIfTrue="1" operator="containsText" text="○">
      <formula>NOT(ISERROR(SEARCH("○",I29)))</formula>
    </cfRule>
  </conditionalFormatting>
  <conditionalFormatting sqref="I32">
    <cfRule type="containsText" dxfId="756" priority="171" stopIfTrue="1" operator="containsText" text="○">
      <formula>NOT(ISERROR(SEARCH("○",I32)))</formula>
    </cfRule>
  </conditionalFormatting>
  <conditionalFormatting sqref="L44:O44">
    <cfRule type="containsText" dxfId="755" priority="172" stopIfTrue="1" operator="containsText" text="○">
      <formula>NOT(ISERROR(SEARCH("○",L44)))</formula>
    </cfRule>
  </conditionalFormatting>
  <conditionalFormatting sqref="I38">
    <cfRule type="containsText" dxfId="754" priority="169" stopIfTrue="1" operator="containsText" text="○">
      <formula>NOT(ISERROR(SEARCH("○",I38)))</formula>
    </cfRule>
  </conditionalFormatting>
  <conditionalFormatting sqref="J32:O32">
    <cfRule type="containsText" dxfId="753" priority="168" stopIfTrue="1" operator="containsText" text="○">
      <formula>NOT(ISERROR(SEARCH("○",J32)))</formula>
    </cfRule>
  </conditionalFormatting>
  <conditionalFormatting sqref="J38:N38">
    <cfRule type="containsText" dxfId="752" priority="166" stopIfTrue="1" operator="containsText" text="○">
      <formula>NOT(ISERROR(SEARCH("○",J38)))</formula>
    </cfRule>
  </conditionalFormatting>
  <conditionalFormatting sqref="I41">
    <cfRule type="containsText" dxfId="751" priority="163" stopIfTrue="1" operator="containsText" text="○">
      <formula>NOT(ISERROR(SEARCH("○",I41)))</formula>
    </cfRule>
  </conditionalFormatting>
  <conditionalFormatting sqref="J41:K41 M41">
    <cfRule type="containsText" dxfId="750" priority="162" stopIfTrue="1" operator="containsText" text="○">
      <formula>NOT(ISERROR(SEARCH("○",J41)))</formula>
    </cfRule>
  </conditionalFormatting>
  <conditionalFormatting sqref="I44">
    <cfRule type="containsText" dxfId="749" priority="161" stopIfTrue="1" operator="containsText" text="○">
      <formula>NOT(ISERROR(SEARCH("○",I44)))</formula>
    </cfRule>
  </conditionalFormatting>
  <conditionalFormatting sqref="L41">
    <cfRule type="containsText" dxfId="748" priority="159" stopIfTrue="1" operator="containsText" text="○">
      <formula>NOT(ISERROR(SEARCH("○",L41)))</formula>
    </cfRule>
  </conditionalFormatting>
  <conditionalFormatting sqref="O41">
    <cfRule type="containsText" dxfId="747" priority="158" stopIfTrue="1" operator="containsText" text="○">
      <formula>NOT(ISERROR(SEARCH("○",O41)))</formula>
    </cfRule>
  </conditionalFormatting>
  <conditionalFormatting sqref="U41">
    <cfRule type="containsText" dxfId="746" priority="154" stopIfTrue="1" operator="containsText" text="○">
      <formula>NOT(ISERROR(SEARCH("○",U41)))</formula>
    </cfRule>
  </conditionalFormatting>
  <conditionalFormatting sqref="Q29">
    <cfRule type="containsText" dxfId="745" priority="157" stopIfTrue="1" operator="containsText" text="○">
      <formula>NOT(ISERROR(SEARCH("○",Q29)))</formula>
    </cfRule>
  </conditionalFormatting>
  <conditionalFormatting sqref="T44:W44">
    <cfRule type="containsText" dxfId="744" priority="156" stopIfTrue="1" operator="containsText" text="○">
      <formula>NOT(ISERROR(SEARCH("○",T44)))</formula>
    </cfRule>
  </conditionalFormatting>
  <conditionalFormatting sqref="Q44">
    <cfRule type="containsText" dxfId="743" priority="153" stopIfTrue="1" operator="containsText" text="○">
      <formula>NOT(ISERROR(SEARCH("○",Q44)))</formula>
    </cfRule>
  </conditionalFormatting>
  <conditionalFormatting sqref="V41">
    <cfRule type="containsText" dxfId="742" priority="152" stopIfTrue="1" operator="containsText" text="○">
      <formula>NOT(ISERROR(SEARCH("○",V41)))</formula>
    </cfRule>
  </conditionalFormatting>
  <conditionalFormatting sqref="T41">
    <cfRule type="containsText" dxfId="741" priority="151" stopIfTrue="1" operator="containsText" text="○">
      <formula>NOT(ISERROR(SEARCH("○",T41)))</formula>
    </cfRule>
  </conditionalFormatting>
  <conditionalFormatting sqref="Q32">
    <cfRule type="containsText" dxfId="740" priority="147" stopIfTrue="1" operator="containsText" text="○">
      <formula>NOT(ISERROR(SEARCH("○",Q32)))</formula>
    </cfRule>
  </conditionalFormatting>
  <conditionalFormatting sqref="Q35">
    <cfRule type="containsText" dxfId="739" priority="146" stopIfTrue="1" operator="containsText" text="○">
      <formula>NOT(ISERROR(SEARCH("○",Q35)))</formula>
    </cfRule>
  </conditionalFormatting>
  <conditionalFormatting sqref="S41">
    <cfRule type="containsText" dxfId="738" priority="134" stopIfTrue="1" operator="containsText" text="○">
      <formula>NOT(ISERROR(SEARCH("○",S41)))</formula>
    </cfRule>
  </conditionalFormatting>
  <conditionalFormatting sqref="R29:V29">
    <cfRule type="containsText" dxfId="737" priority="140" stopIfTrue="1" operator="containsText" text="○">
      <formula>NOT(ISERROR(SEARCH("○",R29)))</formula>
    </cfRule>
  </conditionalFormatting>
  <conditionalFormatting sqref="W38">
    <cfRule type="containsText" dxfId="736" priority="136" stopIfTrue="1" operator="containsText" text="○">
      <formula>NOT(ISERROR(SEARCH("○",W38)))</formula>
    </cfRule>
  </conditionalFormatting>
  <conditionalFormatting sqref="B38">
    <cfRule type="containsText" dxfId="735" priority="132" stopIfTrue="1" operator="containsText" text="○">
      <formula>NOT(ISERROR(SEARCH("○",B38)))</formula>
    </cfRule>
  </conditionalFormatting>
  <conditionalFormatting sqref="Q51">
    <cfRule type="containsText" dxfId="734" priority="94" stopIfTrue="1" operator="containsText" text="○">
      <formula>NOT(ISERROR(SEARCH("○",Q51)))</formula>
    </cfRule>
  </conditionalFormatting>
  <conditionalFormatting sqref="Q63">
    <cfRule type="containsText" dxfId="733" priority="90" stopIfTrue="1" operator="containsText" text="○">
      <formula>NOT(ISERROR(SEARCH("○",Q63)))</formula>
    </cfRule>
  </conditionalFormatting>
  <conditionalFormatting sqref="R54:V54">
    <cfRule type="containsText" dxfId="732" priority="88" stopIfTrue="1" operator="containsText" text="○">
      <formula>NOT(ISERROR(SEARCH("○",R54)))</formula>
    </cfRule>
  </conditionalFormatting>
  <conditionalFormatting sqref="Q60">
    <cfRule type="containsText" dxfId="731" priority="91" stopIfTrue="1" operator="containsText" text="○">
      <formula>NOT(ISERROR(SEARCH("○",Q60)))</formula>
    </cfRule>
  </conditionalFormatting>
  <conditionalFormatting sqref="R57:V57">
    <cfRule type="containsText" dxfId="730" priority="87" stopIfTrue="1" operator="containsText" text="○">
      <formula>NOT(ISERROR(SEARCH("○",R57)))</formula>
    </cfRule>
  </conditionalFormatting>
  <conditionalFormatting sqref="J57:N57">
    <cfRule type="containsText" dxfId="729" priority="111" stopIfTrue="1" operator="containsText" text="○">
      <formula>NOT(ISERROR(SEARCH("○",J57)))</formula>
    </cfRule>
  </conditionalFormatting>
  <conditionalFormatting sqref="N63">
    <cfRule type="containsText" dxfId="728" priority="104" stopIfTrue="1" operator="containsText" text="○">
      <formula>NOT(ISERROR(SEARCH("○",N63)))</formula>
    </cfRule>
  </conditionalFormatting>
  <conditionalFormatting sqref="K66">
    <cfRule type="containsText" dxfId="727" priority="108" stopIfTrue="1" operator="containsText" text="○">
      <formula>NOT(ISERROR(SEARCH("○",K66)))</formula>
    </cfRule>
  </conditionalFormatting>
  <conditionalFormatting sqref="R66:S66">
    <cfRule type="containsText" dxfId="726" priority="99" stopIfTrue="1" operator="containsText" text="○">
      <formula>NOT(ISERROR(SEARCH("○",R66)))</formula>
    </cfRule>
  </conditionalFormatting>
  <conditionalFormatting sqref="V63:W63">
    <cfRule type="containsText" dxfId="725" priority="95" stopIfTrue="1" operator="containsText" text="○">
      <formula>NOT(ISERROR(SEARCH("○",V63)))</formula>
    </cfRule>
  </conditionalFormatting>
  <conditionalFormatting sqref="W63">
    <cfRule type="containsText" dxfId="724" priority="96" stopIfTrue="1" operator="containsText" text="○">
      <formula>NOT(ISERROR(SEARCH("○",W63)))</formula>
    </cfRule>
  </conditionalFormatting>
  <conditionalFormatting sqref="R60:S60 U60:V60">
    <cfRule type="containsText" dxfId="723" priority="86" stopIfTrue="1" operator="containsText" text="○">
      <formula>NOT(ISERROR(SEARCH("○",R60)))</formula>
    </cfRule>
  </conditionalFormatting>
  <conditionalFormatting sqref="R63">
    <cfRule type="containsText" dxfId="722" priority="84" stopIfTrue="1" operator="containsText" text="○">
      <formula>NOT(ISERROR(SEARCH("○",R63)))</formula>
    </cfRule>
  </conditionalFormatting>
  <conditionalFormatting sqref="D63">
    <cfRule type="containsText" dxfId="721" priority="83" stopIfTrue="1" operator="containsText" text="○">
      <formula>NOT(ISERROR(SEARCH("○",D63)))</formula>
    </cfRule>
  </conditionalFormatting>
  <conditionalFormatting sqref="J66">
    <cfRule type="containsText" dxfId="720" priority="82" stopIfTrue="1" operator="containsText" text="○">
      <formula>NOT(ISERROR(SEARCH("○",J66)))</formula>
    </cfRule>
  </conditionalFormatting>
  <conditionalFormatting sqref="O57">
    <cfRule type="containsText" dxfId="719" priority="81" stopIfTrue="1" operator="containsText" text="○">
      <formula>NOT(ISERROR(SEARCH("○",O57)))</formula>
    </cfRule>
  </conditionalFormatting>
  <conditionalFormatting sqref="I63">
    <cfRule type="containsText" dxfId="718" priority="107" stopIfTrue="1" operator="containsText" text="○">
      <formula>NOT(ISERROR(SEARCH("○",I63)))</formula>
    </cfRule>
  </conditionalFormatting>
  <conditionalFormatting sqref="A51:F51">
    <cfRule type="containsText" dxfId="717" priority="129" stopIfTrue="1" operator="containsText" text="○">
      <formula>NOT(ISERROR(SEARCH("○",A51)))</formula>
    </cfRule>
  </conditionalFormatting>
  <conditionalFormatting sqref="I57">
    <cfRule type="containsText" dxfId="716" priority="114" stopIfTrue="1" operator="containsText" text="○">
      <formula>NOT(ISERROR(SEARCH("○",I57)))</formula>
    </cfRule>
  </conditionalFormatting>
  <conditionalFormatting sqref="A54">
    <cfRule type="containsText" dxfId="715" priority="127" stopIfTrue="1" operator="containsText" text="○">
      <formula>NOT(ISERROR(SEARCH("○",A54)))</formula>
    </cfRule>
  </conditionalFormatting>
  <conditionalFormatting sqref="D66:G66">
    <cfRule type="containsText" dxfId="714" priority="128" stopIfTrue="1" operator="containsText" text="○">
      <formula>NOT(ISERROR(SEARCH("○",D66)))</formula>
    </cfRule>
  </conditionalFormatting>
  <conditionalFormatting sqref="A57">
    <cfRule type="containsText" dxfId="713" priority="126" stopIfTrue="1" operator="containsText" text="○">
      <formula>NOT(ISERROR(SEARCH("○",A57)))</formula>
    </cfRule>
  </conditionalFormatting>
  <conditionalFormatting sqref="A60">
    <cfRule type="containsText" dxfId="712" priority="125" stopIfTrue="1" operator="containsText" text="○">
      <formula>NOT(ISERROR(SEARCH("○",A60)))</formula>
    </cfRule>
  </conditionalFormatting>
  <conditionalFormatting sqref="A66">
    <cfRule type="containsText" dxfId="711" priority="124" stopIfTrue="1" operator="containsText" text="○">
      <formula>NOT(ISERROR(SEARCH("○",A66)))</formula>
    </cfRule>
  </conditionalFormatting>
  <conditionalFormatting sqref="B54:G54">
    <cfRule type="containsText" dxfId="710" priority="123" stopIfTrue="1" operator="containsText" text="○">
      <formula>NOT(ISERROR(SEARCH("○",B54)))</formula>
    </cfRule>
  </conditionalFormatting>
  <conditionalFormatting sqref="C57:F57">
    <cfRule type="containsText" dxfId="709" priority="122" stopIfTrue="1" operator="containsText" text="○">
      <formula>NOT(ISERROR(SEARCH("○",C57)))</formula>
    </cfRule>
  </conditionalFormatting>
  <conditionalFormatting sqref="C60:F60">
    <cfRule type="containsText" dxfId="708" priority="121" stopIfTrue="1" operator="containsText" text="○">
      <formula>NOT(ISERROR(SEARCH("○",C60)))</formula>
    </cfRule>
  </conditionalFormatting>
  <conditionalFormatting sqref="B66:C66">
    <cfRule type="containsText" dxfId="707" priority="120" stopIfTrue="1" operator="containsText" text="○">
      <formula>NOT(ISERROR(SEARCH("○",B66)))</formula>
    </cfRule>
  </conditionalFormatting>
  <conditionalFormatting sqref="A63">
    <cfRule type="containsText" dxfId="706" priority="119" stopIfTrue="1" operator="containsText" text="○">
      <formula>NOT(ISERROR(SEARCH("○",A63)))</formula>
    </cfRule>
  </conditionalFormatting>
  <conditionalFormatting sqref="B63:C63 E63:F63">
    <cfRule type="containsText" dxfId="705" priority="118" stopIfTrue="1" operator="containsText" text="○">
      <formula>NOT(ISERROR(SEARCH("○",B63)))</formula>
    </cfRule>
  </conditionalFormatting>
  <conditionalFormatting sqref="O60">
    <cfRule type="containsText" dxfId="704" priority="109" stopIfTrue="1" operator="containsText" text="○">
      <formula>NOT(ISERROR(SEARCH("○",O60)))</formula>
    </cfRule>
  </conditionalFormatting>
  <conditionalFormatting sqref="O51">
    <cfRule type="containsText" dxfId="703" priority="117" stopIfTrue="1" operator="containsText" text="○">
      <formula>NOT(ISERROR(SEARCH("○",O51)))</formula>
    </cfRule>
  </conditionalFormatting>
  <conditionalFormatting sqref="I54">
    <cfRule type="containsText" dxfId="702" priority="115" stopIfTrue="1" operator="containsText" text="○">
      <formula>NOT(ISERROR(SEARCH("○",I54)))</formula>
    </cfRule>
  </conditionalFormatting>
  <conditionalFormatting sqref="L66:O66">
    <cfRule type="containsText" dxfId="701" priority="116" stopIfTrue="1" operator="containsText" text="○">
      <formula>NOT(ISERROR(SEARCH("○",L66)))</formula>
    </cfRule>
  </conditionalFormatting>
  <conditionalFormatting sqref="I60">
    <cfRule type="containsText" dxfId="700" priority="113" stopIfTrue="1" operator="containsText" text="○">
      <formula>NOT(ISERROR(SEARCH("○",I60)))</formula>
    </cfRule>
  </conditionalFormatting>
  <conditionalFormatting sqref="J54:O54">
    <cfRule type="containsText" dxfId="699" priority="112" stopIfTrue="1" operator="containsText" text="○">
      <formula>NOT(ISERROR(SEARCH("○",J54)))</formula>
    </cfRule>
  </conditionalFormatting>
  <conditionalFormatting sqref="K60:N60">
    <cfRule type="containsText" dxfId="698" priority="110" stopIfTrue="1" operator="containsText" text="○">
      <formula>NOT(ISERROR(SEARCH("○",K60)))</formula>
    </cfRule>
  </conditionalFormatting>
  <conditionalFormatting sqref="J63:K63 M63">
    <cfRule type="containsText" dxfId="697" priority="106" stopIfTrue="1" operator="containsText" text="○">
      <formula>NOT(ISERROR(SEARCH("○",J63)))</formula>
    </cfRule>
  </conditionalFormatting>
  <conditionalFormatting sqref="I66">
    <cfRule type="containsText" dxfId="696" priority="105" stopIfTrue="1" operator="containsText" text="○">
      <formula>NOT(ISERROR(SEARCH("○",I66)))</formula>
    </cfRule>
  </conditionalFormatting>
  <conditionalFormatting sqref="L63">
    <cfRule type="containsText" dxfId="695" priority="103" stopIfTrue="1" operator="containsText" text="○">
      <formula>NOT(ISERROR(SEARCH("○",L63)))</formula>
    </cfRule>
  </conditionalFormatting>
  <conditionalFormatting sqref="O63">
    <cfRule type="containsText" dxfId="694" priority="102" stopIfTrue="1" operator="containsText" text="○">
      <formula>NOT(ISERROR(SEARCH("○",O63)))</formula>
    </cfRule>
  </conditionalFormatting>
  <conditionalFormatting sqref="V63">
    <cfRule type="containsText" dxfId="693" priority="97" stopIfTrue="1" operator="containsText" text="○">
      <formula>NOT(ISERROR(SEARCH("○",V63)))</formula>
    </cfRule>
  </conditionalFormatting>
  <conditionalFormatting sqref="Q51">
    <cfRule type="containsText" dxfId="692" priority="101" stopIfTrue="1" operator="containsText" text="○">
      <formula>NOT(ISERROR(SEARCH("○",Q51)))</formula>
    </cfRule>
  </conditionalFormatting>
  <conditionalFormatting sqref="T66:W66">
    <cfRule type="containsText" dxfId="691" priority="100" stopIfTrue="1" operator="containsText" text="○">
      <formula>NOT(ISERROR(SEARCH("○",T66)))</formula>
    </cfRule>
  </conditionalFormatting>
  <conditionalFormatting sqref="Q66">
    <cfRule type="containsText" dxfId="690" priority="98" stopIfTrue="1" operator="containsText" text="○">
      <formula>NOT(ISERROR(SEARCH("○",Q66)))</formula>
    </cfRule>
  </conditionalFormatting>
  <conditionalFormatting sqref="Q54">
    <cfRule type="containsText" dxfId="689" priority="93" stopIfTrue="1" operator="containsText" text="○">
      <formula>NOT(ISERROR(SEARCH("○",Q54)))</formula>
    </cfRule>
  </conditionalFormatting>
  <conditionalFormatting sqref="Q57">
    <cfRule type="containsText" dxfId="688" priority="92" stopIfTrue="1" operator="containsText" text="○">
      <formula>NOT(ISERROR(SEARCH("○",Q57)))</formula>
    </cfRule>
  </conditionalFormatting>
  <conditionalFormatting sqref="R51:V51">
    <cfRule type="containsText" dxfId="687" priority="89" stopIfTrue="1" operator="containsText" text="○">
      <formula>NOT(ISERROR(SEARCH("○",R51)))</formula>
    </cfRule>
  </conditionalFormatting>
  <conditionalFormatting sqref="W60">
    <cfRule type="containsText" dxfId="686" priority="85" stopIfTrue="1" operator="containsText" text="○">
      <formula>NOT(ISERROR(SEARCH("○",W60)))</formula>
    </cfRule>
  </conditionalFormatting>
  <conditionalFormatting sqref="J51">
    <cfRule type="containsText" dxfId="685" priority="71" stopIfTrue="1" operator="containsText" text="○">
      <formula>NOT(ISERROR(SEARCH("○",J51)))</formula>
    </cfRule>
  </conditionalFormatting>
  <conditionalFormatting sqref="L51:N51">
    <cfRule type="containsText" dxfId="684" priority="70" stopIfTrue="1" operator="containsText" text="○">
      <formula>NOT(ISERROR(SEARCH("○",L51)))</formula>
    </cfRule>
  </conditionalFormatting>
  <conditionalFormatting sqref="G57">
    <cfRule type="containsText" dxfId="683" priority="80" stopIfTrue="1" operator="containsText" text="○">
      <formula>NOT(ISERROR(SEARCH("○",G57)))</formula>
    </cfRule>
  </conditionalFormatting>
  <conditionalFormatting sqref="G60">
    <cfRule type="containsText" dxfId="682" priority="79" stopIfTrue="1" operator="containsText" text="○">
      <formula>NOT(ISERROR(SEARCH("○",G60)))</formula>
    </cfRule>
  </conditionalFormatting>
  <conditionalFormatting sqref="G63">
    <cfRule type="containsText" dxfId="681" priority="78" stopIfTrue="1" operator="containsText" text="○">
      <formula>NOT(ISERROR(SEARCH("○",G63)))</formula>
    </cfRule>
  </conditionalFormatting>
  <conditionalFormatting sqref="B60">
    <cfRule type="containsText" dxfId="680" priority="77" stopIfTrue="1" operator="containsText" text="○">
      <formula>NOT(ISERROR(SEARCH("○",B60)))</formula>
    </cfRule>
  </conditionalFormatting>
  <conditionalFormatting sqref="B57">
    <cfRule type="containsText" dxfId="679" priority="76" stopIfTrue="1" operator="containsText" text="○">
      <formula>NOT(ISERROR(SEARCH("○",B57)))</formula>
    </cfRule>
  </conditionalFormatting>
  <conditionalFormatting sqref="G51">
    <cfRule type="containsText" dxfId="678" priority="75" stopIfTrue="1" operator="containsText" text="○">
      <formula>NOT(ISERROR(SEARCH("○",G51)))</formula>
    </cfRule>
  </conditionalFormatting>
  <conditionalFormatting sqref="K51">
    <cfRule type="containsText" dxfId="677" priority="74" stopIfTrue="1" operator="containsText" text="○">
      <formula>NOT(ISERROR(SEARCH("○",K51)))</formula>
    </cfRule>
  </conditionalFormatting>
  <conditionalFormatting sqref="J60">
    <cfRule type="containsText" dxfId="676" priority="73" stopIfTrue="1" operator="containsText" text="○">
      <formula>NOT(ISERROR(SEARCH("○",J60)))</formula>
    </cfRule>
  </conditionalFormatting>
  <conditionalFormatting sqref="I51">
    <cfRule type="containsText" dxfId="675" priority="72" stopIfTrue="1" operator="containsText" text="○">
      <formula>NOT(ISERROR(SEARCH("○",I51)))</formula>
    </cfRule>
  </conditionalFormatting>
  <conditionalFormatting sqref="W51">
    <cfRule type="containsText" dxfId="674" priority="69" stopIfTrue="1" operator="containsText" text="○">
      <formula>NOT(ISERROR(SEARCH("○",W51)))</formula>
    </cfRule>
  </conditionalFormatting>
  <conditionalFormatting sqref="W54">
    <cfRule type="containsText" dxfId="673" priority="68" stopIfTrue="1" operator="containsText" text="○">
      <formula>NOT(ISERROR(SEARCH("○",W54)))</formula>
    </cfRule>
  </conditionalFormatting>
  <conditionalFormatting sqref="W57">
    <cfRule type="containsText" dxfId="672" priority="67" stopIfTrue="1" operator="containsText" text="○">
      <formula>NOT(ISERROR(SEARCH("○",W57)))</formula>
    </cfRule>
  </conditionalFormatting>
  <conditionalFormatting sqref="T60">
    <cfRule type="containsText" dxfId="671" priority="66" stopIfTrue="1" operator="containsText" text="○">
      <formula>NOT(ISERROR(SEARCH("○",T60)))</formula>
    </cfRule>
  </conditionalFormatting>
  <conditionalFormatting sqref="S63:U63">
    <cfRule type="containsText" dxfId="670" priority="65" stopIfTrue="1" operator="containsText" text="○">
      <formula>NOT(ISERROR(SEARCH("○",S63)))</formula>
    </cfRule>
  </conditionalFormatting>
  <conditionalFormatting sqref="Q73">
    <cfRule type="containsText" dxfId="669" priority="34" stopIfTrue="1" operator="containsText" text="○">
      <formula>NOT(ISERROR(SEARCH("○",Q73)))</formula>
    </cfRule>
  </conditionalFormatting>
  <conditionalFormatting sqref="Q85">
    <cfRule type="containsText" dxfId="668" priority="30" stopIfTrue="1" operator="containsText" text="○">
      <formula>NOT(ISERROR(SEARCH("○",Q85)))</formula>
    </cfRule>
  </conditionalFormatting>
  <conditionalFormatting sqref="R76:V76">
    <cfRule type="containsText" dxfId="667" priority="28" stopIfTrue="1" operator="containsText" text="○">
      <formula>NOT(ISERROR(SEARCH("○",R76)))</formula>
    </cfRule>
  </conditionalFormatting>
  <conditionalFormatting sqref="Q82">
    <cfRule type="containsText" dxfId="666" priority="31" stopIfTrue="1" operator="containsText" text="○">
      <formula>NOT(ISERROR(SEARCH("○",Q82)))</formula>
    </cfRule>
  </conditionalFormatting>
  <conditionalFormatting sqref="R79:V79">
    <cfRule type="containsText" dxfId="665" priority="27" stopIfTrue="1" operator="containsText" text="○">
      <formula>NOT(ISERROR(SEARCH("○",R79)))</formula>
    </cfRule>
  </conditionalFormatting>
  <conditionalFormatting sqref="J79:N79">
    <cfRule type="containsText" dxfId="664" priority="48" stopIfTrue="1" operator="containsText" text="○">
      <formula>NOT(ISERROR(SEARCH("○",J79)))</formula>
    </cfRule>
  </conditionalFormatting>
  <conditionalFormatting sqref="N85">
    <cfRule type="containsText" dxfId="663" priority="41" stopIfTrue="1" operator="containsText" text="○">
      <formula>NOT(ISERROR(SEARCH("○",N85)))</formula>
    </cfRule>
  </conditionalFormatting>
  <conditionalFormatting sqref="K88">
    <cfRule type="containsText" dxfId="662" priority="45" stopIfTrue="1" operator="containsText" text="○">
      <formula>NOT(ISERROR(SEARCH("○",K88)))</formula>
    </cfRule>
  </conditionalFormatting>
  <conditionalFormatting sqref="V85:W85">
    <cfRule type="containsText" dxfId="661" priority="35" stopIfTrue="1" operator="containsText" text="○">
      <formula>NOT(ISERROR(SEARCH("○",V85)))</formula>
    </cfRule>
  </conditionalFormatting>
  <conditionalFormatting sqref="W85">
    <cfRule type="containsText" dxfId="660" priority="36" stopIfTrue="1" operator="containsText" text="○">
      <formula>NOT(ISERROR(SEARCH("○",W85)))</formula>
    </cfRule>
  </conditionalFormatting>
  <conditionalFormatting sqref="S82 U82:V82">
    <cfRule type="containsText" dxfId="659" priority="26" stopIfTrue="1" operator="containsText" text="○">
      <formula>NOT(ISERROR(SEARCH("○",S82)))</formula>
    </cfRule>
  </conditionalFormatting>
  <conditionalFormatting sqref="R85:U85">
    <cfRule type="containsText" dxfId="658" priority="24" stopIfTrue="1" operator="containsText" text="○">
      <formula>NOT(ISERROR(SEARCH("○",R85)))</formula>
    </cfRule>
  </conditionalFormatting>
  <conditionalFormatting sqref="D85">
    <cfRule type="containsText" dxfId="657" priority="23" stopIfTrue="1" operator="containsText" text="○">
      <formula>NOT(ISERROR(SEARCH("○",D85)))</formula>
    </cfRule>
  </conditionalFormatting>
  <conditionalFormatting sqref="J88">
    <cfRule type="containsText" dxfId="656" priority="22" stopIfTrue="1" operator="containsText" text="○">
      <formula>NOT(ISERROR(SEARCH("○",J88)))</formula>
    </cfRule>
  </conditionalFormatting>
  <conditionalFormatting sqref="O79">
    <cfRule type="containsText" dxfId="655" priority="21" stopIfTrue="1" operator="containsText" text="○">
      <formula>NOT(ISERROR(SEARCH("○",O79)))</formula>
    </cfRule>
  </conditionalFormatting>
  <conditionalFormatting sqref="I85">
    <cfRule type="containsText" dxfId="654" priority="44" stopIfTrue="1" operator="containsText" text="○">
      <formula>NOT(ISERROR(SEARCH("○",I85)))</formula>
    </cfRule>
  </conditionalFormatting>
  <conditionalFormatting sqref="A73:E73">
    <cfRule type="containsText" dxfId="653" priority="64" stopIfTrue="1" operator="containsText" text="○">
      <formula>NOT(ISERROR(SEARCH("○",A73)))</formula>
    </cfRule>
  </conditionalFormatting>
  <conditionalFormatting sqref="I79">
    <cfRule type="containsText" dxfId="652" priority="51" stopIfTrue="1" operator="containsText" text="○">
      <formula>NOT(ISERROR(SEARCH("○",I79)))</formula>
    </cfRule>
  </conditionalFormatting>
  <conditionalFormatting sqref="A76">
    <cfRule type="containsText" dxfId="651" priority="62" stopIfTrue="1" operator="containsText" text="○">
      <formula>NOT(ISERROR(SEARCH("○",A76)))</formula>
    </cfRule>
  </conditionalFormatting>
  <conditionalFormatting sqref="D88:G88">
    <cfRule type="containsText" dxfId="650" priority="63" stopIfTrue="1" operator="containsText" text="○">
      <formula>NOT(ISERROR(SEARCH("○",D88)))</formula>
    </cfRule>
  </conditionalFormatting>
  <conditionalFormatting sqref="A79">
    <cfRule type="containsText" dxfId="649" priority="61" stopIfTrue="1" operator="containsText" text="○">
      <formula>NOT(ISERROR(SEARCH("○",A79)))</formula>
    </cfRule>
  </conditionalFormatting>
  <conditionalFormatting sqref="A82">
    <cfRule type="containsText" dxfId="648" priority="60" stopIfTrue="1" operator="containsText" text="○">
      <formula>NOT(ISERROR(SEARCH("○",A82)))</formula>
    </cfRule>
  </conditionalFormatting>
  <conditionalFormatting sqref="C79:F79">
    <cfRule type="containsText" dxfId="647" priority="58" stopIfTrue="1" operator="containsText" text="○">
      <formula>NOT(ISERROR(SEARCH("○",C79)))</formula>
    </cfRule>
  </conditionalFormatting>
  <conditionalFormatting sqref="B76:G76">
    <cfRule type="containsText" dxfId="646" priority="59" stopIfTrue="1" operator="containsText" text="○">
      <formula>NOT(ISERROR(SEARCH("○",B76)))</formula>
    </cfRule>
  </conditionalFormatting>
  <conditionalFormatting sqref="C82:F82">
    <cfRule type="containsText" dxfId="645" priority="57" stopIfTrue="1" operator="containsText" text="○">
      <formula>NOT(ISERROR(SEARCH("○",C82)))</formula>
    </cfRule>
  </conditionalFormatting>
  <conditionalFormatting sqref="B88:C88">
    <cfRule type="containsText" dxfId="644" priority="56" stopIfTrue="1" operator="containsText" text="○">
      <formula>NOT(ISERROR(SEARCH("○",B88)))</formula>
    </cfRule>
  </conditionalFormatting>
  <conditionalFormatting sqref="A85">
    <cfRule type="containsText" dxfId="643" priority="55" stopIfTrue="1" operator="containsText" text="○">
      <formula>NOT(ISERROR(SEARCH("○",A85)))</formula>
    </cfRule>
  </conditionalFormatting>
  <conditionalFormatting sqref="B85:C85 E85:F85">
    <cfRule type="containsText" dxfId="642" priority="54" stopIfTrue="1" operator="containsText" text="○">
      <formula>NOT(ISERROR(SEARCH("○",B85)))</formula>
    </cfRule>
  </conditionalFormatting>
  <conditionalFormatting sqref="O82">
    <cfRule type="containsText" dxfId="641" priority="46" stopIfTrue="1" operator="containsText" text="○">
      <formula>NOT(ISERROR(SEARCH("○",O82)))</formula>
    </cfRule>
  </conditionalFormatting>
  <conditionalFormatting sqref="I76">
    <cfRule type="containsText" dxfId="640" priority="52" stopIfTrue="1" operator="containsText" text="○">
      <formula>NOT(ISERROR(SEARCH("○",I76)))</formula>
    </cfRule>
  </conditionalFormatting>
  <conditionalFormatting sqref="L88:O88">
    <cfRule type="containsText" dxfId="639" priority="53" stopIfTrue="1" operator="containsText" text="○">
      <formula>NOT(ISERROR(SEARCH("○",L88)))</formula>
    </cfRule>
  </conditionalFormatting>
  <conditionalFormatting sqref="I82">
    <cfRule type="containsText" dxfId="638" priority="50" stopIfTrue="1" operator="containsText" text="○">
      <formula>NOT(ISERROR(SEARCH("○",I82)))</formula>
    </cfRule>
  </conditionalFormatting>
  <conditionalFormatting sqref="J76:L76 N76:O76">
    <cfRule type="containsText" dxfId="637" priority="49" stopIfTrue="1" operator="containsText" text="○">
      <formula>NOT(ISERROR(SEARCH("○",J76)))</formula>
    </cfRule>
  </conditionalFormatting>
  <conditionalFormatting sqref="K82:N82">
    <cfRule type="containsText" dxfId="636" priority="47" stopIfTrue="1" operator="containsText" text="○">
      <formula>NOT(ISERROR(SEARCH("○",K82)))</formula>
    </cfRule>
  </conditionalFormatting>
  <conditionalFormatting sqref="J85:K85 M85">
    <cfRule type="containsText" dxfId="635" priority="43" stopIfTrue="1" operator="containsText" text="○">
      <formula>NOT(ISERROR(SEARCH("○",J85)))</formula>
    </cfRule>
  </conditionalFormatting>
  <conditionalFormatting sqref="I88">
    <cfRule type="containsText" dxfId="634" priority="42" stopIfTrue="1" operator="containsText" text="○">
      <formula>NOT(ISERROR(SEARCH("○",I88)))</formula>
    </cfRule>
  </conditionalFormatting>
  <conditionalFormatting sqref="L85">
    <cfRule type="containsText" dxfId="633" priority="40" stopIfTrue="1" operator="containsText" text="○">
      <formula>NOT(ISERROR(SEARCH("○",L85)))</formula>
    </cfRule>
  </conditionalFormatting>
  <conditionalFormatting sqref="O85">
    <cfRule type="containsText" dxfId="632" priority="39" stopIfTrue="1" operator="containsText" text="○">
      <formula>NOT(ISERROR(SEARCH("○",O85)))</formula>
    </cfRule>
  </conditionalFormatting>
  <conditionalFormatting sqref="V85">
    <cfRule type="containsText" dxfId="631" priority="37" stopIfTrue="1" operator="containsText" text="○">
      <formula>NOT(ISERROR(SEARCH("○",V85)))</formula>
    </cfRule>
  </conditionalFormatting>
  <conditionalFormatting sqref="Q73">
    <cfRule type="containsText" dxfId="630" priority="38" stopIfTrue="1" operator="containsText" text="○">
      <formula>NOT(ISERROR(SEARCH("○",Q73)))</formula>
    </cfRule>
  </conditionalFormatting>
  <conditionalFormatting sqref="Q76">
    <cfRule type="containsText" dxfId="629" priority="33" stopIfTrue="1" operator="containsText" text="○">
      <formula>NOT(ISERROR(SEARCH("○",Q76)))</formula>
    </cfRule>
  </conditionalFormatting>
  <conditionalFormatting sqref="Q79">
    <cfRule type="containsText" dxfId="628" priority="32" stopIfTrue="1" operator="containsText" text="○">
      <formula>NOT(ISERROR(SEARCH("○",Q79)))</formula>
    </cfRule>
  </conditionalFormatting>
  <conditionalFormatting sqref="R73:V73">
    <cfRule type="containsText" dxfId="627" priority="29" stopIfTrue="1" operator="containsText" text="○">
      <formula>NOT(ISERROR(SEARCH("○",R73)))</formula>
    </cfRule>
  </conditionalFormatting>
  <conditionalFormatting sqref="W82">
    <cfRule type="containsText" dxfId="626" priority="25" stopIfTrue="1" operator="containsText" text="○">
      <formula>NOT(ISERROR(SEARCH("○",W82)))</formula>
    </cfRule>
  </conditionalFormatting>
  <conditionalFormatting sqref="J73:L73">
    <cfRule type="containsText" dxfId="625" priority="14" stopIfTrue="1" operator="containsText" text="○">
      <formula>NOT(ISERROR(SEARCH("○",J73)))</formula>
    </cfRule>
  </conditionalFormatting>
  <conditionalFormatting sqref="M73:N73">
    <cfRule type="containsText" dxfId="624" priority="13" stopIfTrue="1" operator="containsText" text="○">
      <formula>NOT(ISERROR(SEARCH("○",M73)))</formula>
    </cfRule>
  </conditionalFormatting>
  <conditionalFormatting sqref="G79">
    <cfRule type="containsText" dxfId="623" priority="20" stopIfTrue="1" operator="containsText" text="○">
      <formula>NOT(ISERROR(SEARCH("○",G79)))</formula>
    </cfRule>
  </conditionalFormatting>
  <conditionalFormatting sqref="G85">
    <cfRule type="containsText" dxfId="622" priority="19" stopIfTrue="1" operator="containsText" text="○">
      <formula>NOT(ISERROR(SEARCH("○",G85)))</formula>
    </cfRule>
  </conditionalFormatting>
  <conditionalFormatting sqref="B82">
    <cfRule type="containsText" dxfId="621" priority="18" stopIfTrue="1" operator="containsText" text="○">
      <formula>NOT(ISERROR(SEARCH("○",B82)))</formula>
    </cfRule>
  </conditionalFormatting>
  <conditionalFormatting sqref="B79">
    <cfRule type="containsText" dxfId="620" priority="17" stopIfTrue="1" operator="containsText" text="○">
      <formula>NOT(ISERROR(SEARCH("○",B79)))</formula>
    </cfRule>
  </conditionalFormatting>
  <conditionalFormatting sqref="G73">
    <cfRule type="containsText" dxfId="619" priority="16" stopIfTrue="1" operator="containsText" text="○">
      <formula>NOT(ISERROR(SEARCH("○",G73)))</formula>
    </cfRule>
  </conditionalFormatting>
  <conditionalFormatting sqref="I73">
    <cfRule type="containsText" dxfId="618" priority="15" stopIfTrue="1" operator="containsText" text="○">
      <formula>NOT(ISERROR(SEARCH("○",I73)))</formula>
    </cfRule>
  </conditionalFormatting>
  <conditionalFormatting sqref="W76">
    <cfRule type="containsText" dxfId="617" priority="12" stopIfTrue="1" operator="containsText" text="○">
      <formula>NOT(ISERROR(SEARCH("○",W76)))</formula>
    </cfRule>
  </conditionalFormatting>
  <conditionalFormatting sqref="F73">
    <cfRule type="containsText" dxfId="616" priority="11" stopIfTrue="1" operator="containsText" text="○">
      <formula>NOT(ISERROR(SEARCH("○",F73)))</formula>
    </cfRule>
  </conditionalFormatting>
  <conditionalFormatting sqref="A88">
    <cfRule type="containsText" dxfId="615" priority="10" stopIfTrue="1" operator="containsText" text="○">
      <formula>NOT(ISERROR(SEARCH("○",A88)))</formula>
    </cfRule>
  </conditionalFormatting>
  <conditionalFormatting sqref="G82">
    <cfRule type="containsText" dxfId="614" priority="9" stopIfTrue="1" operator="containsText" text="○">
      <formula>NOT(ISERROR(SEARCH("○",G82)))</formula>
    </cfRule>
  </conditionalFormatting>
  <conditionalFormatting sqref="O73">
    <cfRule type="containsText" dxfId="613" priority="8" stopIfTrue="1" operator="containsText" text="○">
      <formula>NOT(ISERROR(SEARCH("○",O73)))</formula>
    </cfRule>
  </conditionalFormatting>
  <conditionalFormatting sqref="T82">
    <cfRule type="containsText" dxfId="612" priority="3" stopIfTrue="1" operator="containsText" text="○">
      <formula>NOT(ISERROR(SEARCH("○",T82)))</formula>
    </cfRule>
  </conditionalFormatting>
  <conditionalFormatting sqref="J82">
    <cfRule type="containsText" dxfId="611" priority="7" stopIfTrue="1" operator="containsText" text="○">
      <formula>NOT(ISERROR(SEARCH("○",J82)))</formula>
    </cfRule>
  </conditionalFormatting>
  <conditionalFormatting sqref="M76">
    <cfRule type="containsText" dxfId="610" priority="6" stopIfTrue="1" operator="containsText" text="○">
      <formula>NOT(ISERROR(SEARCH("○",M76)))</formula>
    </cfRule>
  </conditionalFormatting>
  <conditionalFormatting sqref="W73">
    <cfRule type="containsText" dxfId="609" priority="5" stopIfTrue="1" operator="containsText" text="○">
      <formula>NOT(ISERROR(SEARCH("○",W73)))</formula>
    </cfRule>
  </conditionalFormatting>
  <conditionalFormatting sqref="W79">
    <cfRule type="containsText" dxfId="608" priority="4" stopIfTrue="1" operator="containsText" text="○">
      <formula>NOT(ISERROR(SEARCH("○",W79)))</formula>
    </cfRule>
  </conditionalFormatting>
  <conditionalFormatting sqref="R82">
    <cfRule type="containsText" dxfId="607" priority="2" stopIfTrue="1" operator="containsText" text="○">
      <formula>NOT(ISERROR(SEARCH("○",R82)))</formula>
    </cfRule>
  </conditionalFormatting>
  <conditionalFormatting sqref="Q88:W88">
    <cfRule type="containsText" dxfId="606" priority="1" stopIfTrue="1" operator="containsText" text="○">
      <formula>NOT(ISERROR(SEARCH("○",Q88)))</formula>
    </cfRule>
  </conditionalFormatting>
  <dataValidations count="2">
    <dataValidation type="list" allowBlank="1" showInputMessage="1" showErrorMessage="1" sqref="AL50:AM51 AL53:AM54 AL56:AM57 AL59:AM60">
      <formula1>$AP$50:$AP$51</formula1>
    </dataValidation>
    <dataValidation type="list" allowBlank="1" showInputMessage="1" showErrorMessage="1" sqref="A10:G10 A16:G16 A7:G7 A13:G13 A22:G22 A19:G19 I22:O22 I16:O16 I13:O13 I7:O7 I10:O10 I19:O19 Q22:W22 Q13:W13 Q10:W10 Q7:W7 Q16:W16 Q19:W19 A32:G32 A41:G41 A29:G29 A35:G35 A44:G44 Q41:W41 I32:O32 I38:O38 I44:O44 I29:O29 A38:G38 I41:O41 Q44:W44 Q35:W35 Q32:W32 Q29:W29 Q38:W38 I35:O35 A54:G54 A63:G63 I60:O60 A57:G57 A66:G66 Q57:W57 I54:O54 I57:O57 I66:O66 A51:G51 A60:G60 I63:O63 Q66:W66 Q54:W54 Q51:W51 I51:O51 Q60:W60 Q63:W63 A76:G76 A85:G85 I82:O82 A79:G79 A73:G73 Q73:W73 I73:O73 I79:O79 I88:O88 Q85:W85 A88:G88 I85:O85 Q82:W82 Q76:W76 I76:O76 A82:G82 Q79:W79 Q88:W88">
      <formula1>$AP$5:$AP$7</formula1>
    </dataValidation>
  </dataValidations>
  <pageMargins left="0.98425196850393704" right="0.19685039370078741" top="0.78740157480314965" bottom="0.39370078740157483" header="0.51181102362204722" footer="0.51181102362204722"/>
  <pageSetup paperSize="9" scale="46" orientation="portrait" cellComments="asDisplayed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1"/>
  <sheetViews>
    <sheetView workbookViewId="0">
      <selection activeCell="B1" sqref="B1:D1"/>
    </sheetView>
  </sheetViews>
  <sheetFormatPr defaultRowHeight="13.5"/>
  <cols>
    <col min="1" max="7" width="3.875" customWidth="1"/>
    <col min="8" max="8" width="6.25" customWidth="1"/>
    <col min="9" max="15" width="3.875" customWidth="1"/>
    <col min="16" max="16" width="6.25" customWidth="1"/>
    <col min="17" max="23" width="3.875" customWidth="1"/>
    <col min="24" max="24" width="6.25" customWidth="1"/>
    <col min="25" max="25" width="13.125" customWidth="1"/>
    <col min="26" max="36" width="5" customWidth="1"/>
    <col min="37" max="37" width="7.125" customWidth="1"/>
    <col min="38" max="46" width="5" customWidth="1"/>
  </cols>
  <sheetData>
    <row r="1" spans="1:46" ht="25.5" customHeight="1">
      <c r="A1" s="121" t="s">
        <v>83</v>
      </c>
      <c r="B1" s="157"/>
      <c r="C1" s="157"/>
      <c r="D1" s="157"/>
      <c r="E1" s="157" t="s">
        <v>29</v>
      </c>
      <c r="F1" s="157"/>
      <c r="G1" s="157"/>
      <c r="H1" s="1"/>
      <c r="I1" s="93"/>
      <c r="J1" s="94" t="s">
        <v>46</v>
      </c>
      <c r="K1" s="92"/>
      <c r="L1" s="92"/>
      <c r="M1" s="92"/>
      <c r="N1" s="1"/>
      <c r="O1" s="1"/>
      <c r="P1" s="1"/>
      <c r="Q1" s="33"/>
    </row>
    <row r="2" spans="1:46" ht="39.75" customHeight="1">
      <c r="A2" s="159" t="s">
        <v>78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</row>
    <row r="3" spans="1:46" ht="14.25">
      <c r="A3" s="2" t="s">
        <v>25</v>
      </c>
      <c r="G3" s="272"/>
      <c r="H3" s="273"/>
      <c r="I3" t="s">
        <v>39</v>
      </c>
    </row>
    <row r="4" spans="1:46" ht="13.5" customHeight="1">
      <c r="A4" s="100"/>
      <c r="B4" s="270" t="s">
        <v>34</v>
      </c>
      <c r="C4" s="270"/>
      <c r="D4" s="162" t="s">
        <v>47</v>
      </c>
      <c r="E4" s="162"/>
      <c r="F4" s="162"/>
      <c r="G4" s="271"/>
      <c r="H4" s="163" t="s">
        <v>0</v>
      </c>
      <c r="I4" s="100"/>
      <c r="J4" s="270" t="s">
        <v>34</v>
      </c>
      <c r="K4" s="270"/>
      <c r="L4" s="162" t="s">
        <v>47</v>
      </c>
      <c r="M4" s="162"/>
      <c r="N4" s="162"/>
      <c r="O4" s="271"/>
      <c r="P4" s="163" t="s">
        <v>0</v>
      </c>
      <c r="Q4" s="100"/>
      <c r="R4" s="270" t="s">
        <v>34</v>
      </c>
      <c r="S4" s="270"/>
      <c r="T4" s="162" t="s">
        <v>47</v>
      </c>
      <c r="U4" s="162"/>
      <c r="V4" s="162"/>
      <c r="W4" s="271"/>
      <c r="X4" s="148" t="s">
        <v>0</v>
      </c>
      <c r="Z4" s="3" t="s">
        <v>1</v>
      </c>
      <c r="AA4" s="4"/>
      <c r="AB4" s="4"/>
      <c r="AC4" s="5"/>
      <c r="AD4" s="4"/>
      <c r="AE4" s="5"/>
      <c r="AF4" s="4"/>
      <c r="AG4" s="6"/>
      <c r="AH4" s="7"/>
      <c r="AI4" s="7"/>
      <c r="AJ4" s="7"/>
    </row>
    <row r="5" spans="1:46">
      <c r="A5" s="8" t="s">
        <v>2</v>
      </c>
      <c r="B5" s="9" t="s">
        <v>3</v>
      </c>
      <c r="C5" s="9" t="s">
        <v>4</v>
      </c>
      <c r="D5" s="10" t="s">
        <v>5</v>
      </c>
      <c r="E5" s="9" t="s">
        <v>6</v>
      </c>
      <c r="F5" s="11" t="s">
        <v>7</v>
      </c>
      <c r="G5" s="10" t="s">
        <v>8</v>
      </c>
      <c r="H5" s="164"/>
      <c r="I5" s="12" t="s">
        <v>2</v>
      </c>
      <c r="J5" s="13" t="s">
        <v>3</v>
      </c>
      <c r="K5" s="13" t="s">
        <v>4</v>
      </c>
      <c r="L5" s="13" t="s">
        <v>5</v>
      </c>
      <c r="M5" s="13" t="s">
        <v>6</v>
      </c>
      <c r="N5" s="13" t="s">
        <v>7</v>
      </c>
      <c r="O5" s="11" t="s">
        <v>8</v>
      </c>
      <c r="P5" s="164"/>
      <c r="Q5" s="12" t="s">
        <v>2</v>
      </c>
      <c r="R5" s="13" t="s">
        <v>3</v>
      </c>
      <c r="S5" s="13" t="s">
        <v>4</v>
      </c>
      <c r="T5" s="13" t="s">
        <v>5</v>
      </c>
      <c r="U5" s="13" t="s">
        <v>6</v>
      </c>
      <c r="V5" s="13" t="s">
        <v>7</v>
      </c>
      <c r="W5" s="14" t="s">
        <v>8</v>
      </c>
      <c r="X5" s="149"/>
      <c r="Z5" s="150" t="s">
        <v>9</v>
      </c>
      <c r="AA5" s="151"/>
      <c r="AB5" s="152" t="s">
        <v>10</v>
      </c>
      <c r="AC5" s="152"/>
      <c r="AD5" s="153" t="s">
        <v>11</v>
      </c>
      <c r="AE5" s="153"/>
      <c r="AF5" s="154" t="s">
        <v>12</v>
      </c>
      <c r="AG5" s="155"/>
      <c r="AH5" s="156" t="s">
        <v>13</v>
      </c>
      <c r="AI5" s="156"/>
      <c r="AJ5" s="156"/>
      <c r="AP5" s="29" t="s">
        <v>48</v>
      </c>
    </row>
    <row r="6" spans="1:46" s="67" customFormat="1" ht="17.25" customHeight="1">
      <c r="A6" s="69"/>
      <c r="B6" s="65"/>
      <c r="C6" s="65"/>
      <c r="D6" s="65"/>
      <c r="E6" s="65"/>
      <c r="F6" s="65"/>
      <c r="G6" s="65"/>
      <c r="H6" s="181">
        <f>A8+B8+C8+D8+E8+F8+G8</f>
        <v>0</v>
      </c>
      <c r="I6" s="69"/>
      <c r="J6" s="65"/>
      <c r="K6" s="65"/>
      <c r="L6" s="65"/>
      <c r="M6" s="65"/>
      <c r="N6" s="65"/>
      <c r="O6" s="65"/>
      <c r="P6" s="181">
        <f>I8+J8+K8+L8+M8+N8+O8</f>
        <v>0</v>
      </c>
      <c r="Q6" s="69"/>
      <c r="R6" s="65"/>
      <c r="S6" s="65"/>
      <c r="T6" s="65"/>
      <c r="U6" s="65"/>
      <c r="V6" s="65"/>
      <c r="W6" s="65"/>
      <c r="X6" s="181">
        <f>Q8+R8+S8+T8+U8+V8+W8</f>
        <v>0</v>
      </c>
      <c r="Z6" s="185">
        <f t="shared" ref="Z6" si="0">$A$4</f>
        <v>0</v>
      </c>
      <c r="AA6" s="188" t="s">
        <v>34</v>
      </c>
      <c r="AB6" s="166">
        <f>COUNT(A6:G6,A9:G9,A12:G12,A15:G15,A18:G18,A21:G21)</f>
        <v>0</v>
      </c>
      <c r="AC6" s="167"/>
      <c r="AD6" s="166">
        <f>COUNTIF(A6:G23,"○")</f>
        <v>0</v>
      </c>
      <c r="AE6" s="167"/>
      <c r="AF6" s="166">
        <f>AB6-+AD6</f>
        <v>0</v>
      </c>
      <c r="AG6" s="167"/>
      <c r="AH6" s="172">
        <f t="shared" ref="AH6" si="1">$H$24</f>
        <v>0</v>
      </c>
      <c r="AI6" s="173"/>
      <c r="AJ6" s="174"/>
      <c r="AP6" s="68" t="s">
        <v>28</v>
      </c>
    </row>
    <row r="7" spans="1:46" ht="11.25" customHeight="1">
      <c r="A7" s="91"/>
      <c r="B7" s="91"/>
      <c r="C7" s="91"/>
      <c r="D7" s="91"/>
      <c r="E7" s="91"/>
      <c r="F7" s="91"/>
      <c r="G7" s="91"/>
      <c r="H7" s="181"/>
      <c r="I7" s="91"/>
      <c r="J7" s="91"/>
      <c r="K7" s="91"/>
      <c r="L7" s="91"/>
      <c r="M7" s="91"/>
      <c r="N7" s="91"/>
      <c r="O7" s="91"/>
      <c r="P7" s="181"/>
      <c r="Q7" s="91"/>
      <c r="R7" s="91"/>
      <c r="S7" s="91"/>
      <c r="T7" s="91"/>
      <c r="U7" s="91"/>
      <c r="V7" s="91"/>
      <c r="W7" s="91"/>
      <c r="X7" s="181"/>
      <c r="Z7" s="186"/>
      <c r="AA7" s="189"/>
      <c r="AB7" s="168"/>
      <c r="AC7" s="169"/>
      <c r="AD7" s="168"/>
      <c r="AE7" s="169"/>
      <c r="AF7" s="168"/>
      <c r="AG7" s="169"/>
      <c r="AH7" s="175"/>
      <c r="AI7" s="176"/>
      <c r="AJ7" s="177"/>
    </row>
    <row r="8" spans="1:46" ht="11.25" customHeight="1">
      <c r="A8" s="88">
        <f>IF(A7="出",$G$3,0)</f>
        <v>0</v>
      </c>
      <c r="B8" s="88">
        <f t="shared" ref="B8:G8" si="2">IF(B7="出",$G$3,0)</f>
        <v>0</v>
      </c>
      <c r="C8" s="88">
        <f t="shared" si="2"/>
        <v>0</v>
      </c>
      <c r="D8" s="88">
        <f t="shared" si="2"/>
        <v>0</v>
      </c>
      <c r="E8" s="88">
        <f t="shared" si="2"/>
        <v>0</v>
      </c>
      <c r="F8" s="88">
        <f t="shared" si="2"/>
        <v>0</v>
      </c>
      <c r="G8" s="88">
        <f t="shared" si="2"/>
        <v>0</v>
      </c>
      <c r="H8" s="182"/>
      <c r="I8" s="88">
        <f>IF(I7="出",$G$3,0)</f>
        <v>0</v>
      </c>
      <c r="J8" s="88">
        <f t="shared" ref="J8:O8" si="3">IF(J7="出",$G$3,0)</f>
        <v>0</v>
      </c>
      <c r="K8" s="88">
        <f t="shared" si="3"/>
        <v>0</v>
      </c>
      <c r="L8" s="88">
        <f t="shared" si="3"/>
        <v>0</v>
      </c>
      <c r="M8" s="88">
        <f t="shared" si="3"/>
        <v>0</v>
      </c>
      <c r="N8" s="88">
        <f t="shared" si="3"/>
        <v>0</v>
      </c>
      <c r="O8" s="88">
        <f t="shared" si="3"/>
        <v>0</v>
      </c>
      <c r="P8" s="182"/>
      <c r="Q8" s="88">
        <f>IF(Q7="出",$G$3,0)</f>
        <v>0</v>
      </c>
      <c r="R8" s="88">
        <f t="shared" ref="R8:W8" si="4">IF(R7="出",$G$3,0)</f>
        <v>0</v>
      </c>
      <c r="S8" s="88">
        <f t="shared" si="4"/>
        <v>0</v>
      </c>
      <c r="T8" s="88">
        <f t="shared" si="4"/>
        <v>0</v>
      </c>
      <c r="U8" s="88">
        <f t="shared" si="4"/>
        <v>0</v>
      </c>
      <c r="V8" s="88">
        <f t="shared" si="4"/>
        <v>0</v>
      </c>
      <c r="W8" s="88">
        <f t="shared" si="4"/>
        <v>0</v>
      </c>
      <c r="X8" s="182"/>
      <c r="Z8" s="187"/>
      <c r="AA8" s="190"/>
      <c r="AB8" s="170"/>
      <c r="AC8" s="171"/>
      <c r="AD8" s="170"/>
      <c r="AE8" s="171"/>
      <c r="AF8" s="170"/>
      <c r="AG8" s="171"/>
      <c r="AH8" s="178"/>
      <c r="AI8" s="179"/>
      <c r="AJ8" s="180"/>
    </row>
    <row r="9" spans="1:46" s="67" customFormat="1" ht="17.25" customHeight="1">
      <c r="A9" s="69"/>
      <c r="B9" s="65"/>
      <c r="C9" s="65"/>
      <c r="D9" s="65"/>
      <c r="E9" s="65"/>
      <c r="F9" s="65"/>
      <c r="G9" s="65"/>
      <c r="H9" s="181">
        <f t="shared" ref="H9" si="5">A11+B11+C11+D11+E11+F11+G11</f>
        <v>0</v>
      </c>
      <c r="I9" s="69"/>
      <c r="J9" s="65"/>
      <c r="K9" s="65"/>
      <c r="L9" s="65"/>
      <c r="M9" s="65"/>
      <c r="N9" s="65"/>
      <c r="O9" s="65"/>
      <c r="P9" s="181">
        <f t="shared" ref="P9" si="6">I11+J11+K11+L11+M11+N11+O11</f>
        <v>0</v>
      </c>
      <c r="Q9" s="69"/>
      <c r="R9" s="65"/>
      <c r="S9" s="65"/>
      <c r="T9" s="65"/>
      <c r="U9" s="65"/>
      <c r="V9" s="65"/>
      <c r="W9" s="65"/>
      <c r="X9" s="181">
        <f t="shared" ref="X9" si="7">Q11+R11+S11+T11+U11+V11+W11</f>
        <v>0</v>
      </c>
      <c r="Z9" s="185">
        <f t="shared" ref="Z9" si="8">$I$4</f>
        <v>0</v>
      </c>
      <c r="AA9" s="188" t="s">
        <v>34</v>
      </c>
      <c r="AB9" s="166">
        <f>COUNT(I6:O6,I9:O9,I12:O12,I15:O15,I18:O18,I21:O21)</f>
        <v>0</v>
      </c>
      <c r="AC9" s="167"/>
      <c r="AD9" s="166">
        <f>COUNTIF(I6:O23,"○")</f>
        <v>0</v>
      </c>
      <c r="AE9" s="167"/>
      <c r="AF9" s="166">
        <f>AB9-+AD9</f>
        <v>0</v>
      </c>
      <c r="AG9" s="167"/>
      <c r="AH9" s="172">
        <f t="shared" ref="AH9" si="9">$P$24</f>
        <v>0</v>
      </c>
      <c r="AI9" s="173"/>
      <c r="AJ9" s="174"/>
    </row>
    <row r="10" spans="1:46" ht="11.25" customHeight="1">
      <c r="A10" s="91"/>
      <c r="B10" s="91"/>
      <c r="C10" s="91"/>
      <c r="D10" s="91"/>
      <c r="E10" s="91"/>
      <c r="F10" s="91"/>
      <c r="G10" s="91"/>
      <c r="H10" s="181"/>
      <c r="I10" s="91"/>
      <c r="J10" s="91"/>
      <c r="K10" s="91"/>
      <c r="L10" s="91"/>
      <c r="M10" s="91"/>
      <c r="N10" s="91"/>
      <c r="O10" s="91"/>
      <c r="P10" s="181"/>
      <c r="Q10" s="91"/>
      <c r="R10" s="91"/>
      <c r="S10" s="91"/>
      <c r="T10" s="91"/>
      <c r="U10" s="91"/>
      <c r="V10" s="91"/>
      <c r="W10" s="91"/>
      <c r="X10" s="181"/>
      <c r="Z10" s="186"/>
      <c r="AA10" s="189"/>
      <c r="AB10" s="168"/>
      <c r="AC10" s="169"/>
      <c r="AD10" s="168"/>
      <c r="AE10" s="169"/>
      <c r="AF10" s="168"/>
      <c r="AG10" s="169"/>
      <c r="AH10" s="175"/>
      <c r="AI10" s="176"/>
      <c r="AJ10" s="177"/>
    </row>
    <row r="11" spans="1:46" ht="11.25" customHeight="1">
      <c r="A11" s="88">
        <f>IF(A10="出",$G$3,0)</f>
        <v>0</v>
      </c>
      <c r="B11" s="88">
        <f t="shared" ref="B11:G11" si="10">IF(B10="出",$G$3,0)</f>
        <v>0</v>
      </c>
      <c r="C11" s="88">
        <f t="shared" si="10"/>
        <v>0</v>
      </c>
      <c r="D11" s="88">
        <f t="shared" si="10"/>
        <v>0</v>
      </c>
      <c r="E11" s="88">
        <f t="shared" si="10"/>
        <v>0</v>
      </c>
      <c r="F11" s="88">
        <f t="shared" si="10"/>
        <v>0</v>
      </c>
      <c r="G11" s="88">
        <f t="shared" si="10"/>
        <v>0</v>
      </c>
      <c r="H11" s="182"/>
      <c r="I11" s="88">
        <f>IF(I10="出",$G$3,0)</f>
        <v>0</v>
      </c>
      <c r="J11" s="88">
        <f t="shared" ref="J11:O11" si="11">IF(J10="出",$G$3,0)</f>
        <v>0</v>
      </c>
      <c r="K11" s="88">
        <f t="shared" si="11"/>
        <v>0</v>
      </c>
      <c r="L11" s="88">
        <f t="shared" si="11"/>
        <v>0</v>
      </c>
      <c r="M11" s="88">
        <f t="shared" si="11"/>
        <v>0</v>
      </c>
      <c r="N11" s="88">
        <f t="shared" si="11"/>
        <v>0</v>
      </c>
      <c r="O11" s="88">
        <f t="shared" si="11"/>
        <v>0</v>
      </c>
      <c r="P11" s="182"/>
      <c r="Q11" s="88">
        <f>IF(Q10="出",$G$3,0)</f>
        <v>0</v>
      </c>
      <c r="R11" s="88">
        <f t="shared" ref="R11:W11" si="12">IF(R10="出",$G$3,0)</f>
        <v>0</v>
      </c>
      <c r="S11" s="88">
        <f t="shared" si="12"/>
        <v>0</v>
      </c>
      <c r="T11" s="88">
        <f t="shared" si="12"/>
        <v>0</v>
      </c>
      <c r="U11" s="88">
        <f t="shared" si="12"/>
        <v>0</v>
      </c>
      <c r="V11" s="88">
        <f t="shared" si="12"/>
        <v>0</v>
      </c>
      <c r="W11" s="88">
        <f t="shared" si="12"/>
        <v>0</v>
      </c>
      <c r="X11" s="182"/>
      <c r="Z11" s="187"/>
      <c r="AA11" s="190"/>
      <c r="AB11" s="170"/>
      <c r="AC11" s="171"/>
      <c r="AD11" s="170"/>
      <c r="AE11" s="171"/>
      <c r="AF11" s="170"/>
      <c r="AG11" s="171"/>
      <c r="AH11" s="178"/>
      <c r="AI11" s="179"/>
      <c r="AJ11" s="180"/>
    </row>
    <row r="12" spans="1:46" s="67" customFormat="1" ht="17.25" customHeight="1">
      <c r="A12" s="69"/>
      <c r="B12" s="65"/>
      <c r="C12" s="65"/>
      <c r="D12" s="65"/>
      <c r="E12" s="65"/>
      <c r="F12" s="65"/>
      <c r="G12" s="65"/>
      <c r="H12" s="181">
        <f t="shared" ref="H12" si="13">A14+B14+C14+D14+E14+F14+G14</f>
        <v>0</v>
      </c>
      <c r="I12" s="69"/>
      <c r="J12" s="65"/>
      <c r="K12" s="65"/>
      <c r="L12" s="65"/>
      <c r="M12" s="65"/>
      <c r="N12" s="65"/>
      <c r="O12" s="65"/>
      <c r="P12" s="181">
        <f t="shared" ref="P12" si="14">I14+J14+K14+L14+M14+N14+O14</f>
        <v>0</v>
      </c>
      <c r="Q12" s="69"/>
      <c r="R12" s="65"/>
      <c r="S12" s="65"/>
      <c r="T12" s="65"/>
      <c r="U12" s="65"/>
      <c r="V12" s="65"/>
      <c r="W12" s="65"/>
      <c r="X12" s="181">
        <f t="shared" ref="X12" si="15">Q14+R14+S14+T14+U14+V14+W14</f>
        <v>0</v>
      </c>
      <c r="Z12" s="185">
        <f t="shared" ref="Z12" si="16">$Q$4</f>
        <v>0</v>
      </c>
      <c r="AA12" s="188" t="s">
        <v>34</v>
      </c>
      <c r="AB12" s="166">
        <f>COUNT(Q6:W6,Q9:W9,Q12:W12,Q15:W15,Q18:W18,Q21:W21)</f>
        <v>0</v>
      </c>
      <c r="AC12" s="167"/>
      <c r="AD12" s="166">
        <f>COUNTIF(Q6:W23,"○")</f>
        <v>0</v>
      </c>
      <c r="AE12" s="167"/>
      <c r="AF12" s="166">
        <f>AB12-+AD12</f>
        <v>0</v>
      </c>
      <c r="AG12" s="167"/>
      <c r="AH12" s="172">
        <f t="shared" ref="AH12" si="17">$X$24</f>
        <v>0</v>
      </c>
      <c r="AI12" s="173"/>
      <c r="AJ12" s="174"/>
    </row>
    <row r="13" spans="1:46" ht="11.25" customHeight="1">
      <c r="A13" s="91"/>
      <c r="B13" s="91"/>
      <c r="C13" s="91"/>
      <c r="D13" s="91"/>
      <c r="E13" s="91"/>
      <c r="F13" s="91"/>
      <c r="G13" s="91"/>
      <c r="H13" s="181"/>
      <c r="I13" s="91"/>
      <c r="J13" s="91"/>
      <c r="K13" s="91"/>
      <c r="L13" s="91"/>
      <c r="M13" s="91"/>
      <c r="N13" s="91"/>
      <c r="O13" s="91"/>
      <c r="P13" s="181"/>
      <c r="Q13" s="91"/>
      <c r="R13" s="91"/>
      <c r="S13" s="91"/>
      <c r="T13" s="91"/>
      <c r="U13" s="91"/>
      <c r="V13" s="91"/>
      <c r="W13" s="91"/>
      <c r="X13" s="181"/>
      <c r="Z13" s="186"/>
      <c r="AA13" s="189"/>
      <c r="AB13" s="168"/>
      <c r="AC13" s="169"/>
      <c r="AD13" s="168"/>
      <c r="AE13" s="169"/>
      <c r="AF13" s="168"/>
      <c r="AG13" s="169"/>
      <c r="AH13" s="175"/>
      <c r="AI13" s="176"/>
      <c r="AJ13" s="177"/>
    </row>
    <row r="14" spans="1:46" ht="11.25" customHeight="1">
      <c r="A14" s="88">
        <f>IF(A13="出",$G$3,0)</f>
        <v>0</v>
      </c>
      <c r="B14" s="88">
        <f t="shared" ref="B14:G14" si="18">IF(B13="出",$G$3,0)</f>
        <v>0</v>
      </c>
      <c r="C14" s="88">
        <f t="shared" si="18"/>
        <v>0</v>
      </c>
      <c r="D14" s="88">
        <f t="shared" si="18"/>
        <v>0</v>
      </c>
      <c r="E14" s="88">
        <f t="shared" si="18"/>
        <v>0</v>
      </c>
      <c r="F14" s="88">
        <f t="shared" si="18"/>
        <v>0</v>
      </c>
      <c r="G14" s="88">
        <f t="shared" si="18"/>
        <v>0</v>
      </c>
      <c r="H14" s="182"/>
      <c r="I14" s="88">
        <f>IF(I13="出",$G$3,0)</f>
        <v>0</v>
      </c>
      <c r="J14" s="88">
        <f t="shared" ref="J14:O14" si="19">IF(J13="出",$G$3,0)</f>
        <v>0</v>
      </c>
      <c r="K14" s="88">
        <f t="shared" si="19"/>
        <v>0</v>
      </c>
      <c r="L14" s="88">
        <f t="shared" si="19"/>
        <v>0</v>
      </c>
      <c r="M14" s="88">
        <f t="shared" si="19"/>
        <v>0</v>
      </c>
      <c r="N14" s="88">
        <f t="shared" si="19"/>
        <v>0</v>
      </c>
      <c r="O14" s="88">
        <f t="shared" si="19"/>
        <v>0</v>
      </c>
      <c r="P14" s="182"/>
      <c r="Q14" s="88">
        <f>IF(Q13="出",$G$3,0)</f>
        <v>0</v>
      </c>
      <c r="R14" s="88">
        <f t="shared" ref="R14:W14" si="20">IF(R13="出",$G$3,0)</f>
        <v>0</v>
      </c>
      <c r="S14" s="88">
        <f t="shared" si="20"/>
        <v>0</v>
      </c>
      <c r="T14" s="88">
        <f t="shared" si="20"/>
        <v>0</v>
      </c>
      <c r="U14" s="88">
        <f t="shared" si="20"/>
        <v>0</v>
      </c>
      <c r="V14" s="88">
        <f t="shared" si="20"/>
        <v>0</v>
      </c>
      <c r="W14" s="88">
        <f t="shared" si="20"/>
        <v>0</v>
      </c>
      <c r="X14" s="182"/>
      <c r="Z14" s="187"/>
      <c r="AA14" s="190"/>
      <c r="AB14" s="170"/>
      <c r="AC14" s="171"/>
      <c r="AD14" s="170"/>
      <c r="AE14" s="171"/>
      <c r="AF14" s="170"/>
      <c r="AG14" s="171"/>
      <c r="AH14" s="178"/>
      <c r="AI14" s="179"/>
      <c r="AJ14" s="180"/>
    </row>
    <row r="15" spans="1:46" s="67" customFormat="1" ht="17.25" customHeight="1">
      <c r="A15" s="69"/>
      <c r="B15" s="65"/>
      <c r="C15" s="65"/>
      <c r="D15" s="65"/>
      <c r="E15" s="65"/>
      <c r="F15" s="65"/>
      <c r="G15" s="65"/>
      <c r="H15" s="181">
        <f t="shared" ref="H15" si="21">A17+B17+C17+D17+E17+F17+G17</f>
        <v>0</v>
      </c>
      <c r="I15" s="69"/>
      <c r="J15" s="65"/>
      <c r="K15" s="65"/>
      <c r="L15" s="65"/>
      <c r="M15" s="65"/>
      <c r="N15" s="65"/>
      <c r="O15" s="65"/>
      <c r="P15" s="181">
        <f t="shared" ref="P15" si="22">I17+J17+K17+L17+M17+N17+O17</f>
        <v>0</v>
      </c>
      <c r="Q15" s="69"/>
      <c r="R15" s="65"/>
      <c r="S15" s="65"/>
      <c r="T15" s="65"/>
      <c r="U15" s="65"/>
      <c r="V15" s="65"/>
      <c r="W15" s="65"/>
      <c r="X15" s="181">
        <f t="shared" ref="X15" si="23">Q17+R17+S17+T17+U17+V17+W17</f>
        <v>0</v>
      </c>
      <c r="Z15" s="185">
        <f t="shared" ref="Z15" si="24">$A$26</f>
        <v>0</v>
      </c>
      <c r="AA15" s="188" t="s">
        <v>34</v>
      </c>
      <c r="AB15" s="166">
        <f>COUNT(A28:G28,A31:G31,A34:G34,A37:G37,A40:G40,A43:G43)</f>
        <v>0</v>
      </c>
      <c r="AC15" s="167"/>
      <c r="AD15" s="166">
        <f>COUNTIF(A28:G45,"○")</f>
        <v>0</v>
      </c>
      <c r="AE15" s="167"/>
      <c r="AF15" s="166">
        <f>AB15-+AD15</f>
        <v>0</v>
      </c>
      <c r="AG15" s="167"/>
      <c r="AH15" s="172">
        <f t="shared" ref="AH15" si="25">$H$46</f>
        <v>0</v>
      </c>
      <c r="AI15" s="173"/>
      <c r="AJ15" s="174"/>
      <c r="AK15" s="71"/>
      <c r="AL15" s="71"/>
      <c r="AM15" s="71"/>
      <c r="AN15" s="71"/>
      <c r="AO15" s="15"/>
      <c r="AP15" s="72"/>
      <c r="AQ15" s="73"/>
      <c r="AR15" s="73"/>
      <c r="AS15" s="73"/>
      <c r="AT15" s="73"/>
    </row>
    <row r="16" spans="1:46" ht="11.25" customHeight="1">
      <c r="A16" s="91"/>
      <c r="B16" s="91"/>
      <c r="C16" s="91"/>
      <c r="D16" s="91"/>
      <c r="E16" s="91"/>
      <c r="F16" s="91"/>
      <c r="G16" s="91"/>
      <c r="H16" s="181"/>
      <c r="I16" s="91"/>
      <c r="J16" s="91"/>
      <c r="K16" s="91"/>
      <c r="L16" s="91"/>
      <c r="M16" s="91"/>
      <c r="N16" s="91"/>
      <c r="O16" s="91"/>
      <c r="P16" s="181"/>
      <c r="Q16" s="91"/>
      <c r="R16" s="91"/>
      <c r="S16" s="91"/>
      <c r="T16" s="91"/>
      <c r="U16" s="91"/>
      <c r="V16" s="91"/>
      <c r="W16" s="91"/>
      <c r="X16" s="181"/>
      <c r="Z16" s="186"/>
      <c r="AA16" s="189"/>
      <c r="AB16" s="168"/>
      <c r="AC16" s="169"/>
      <c r="AD16" s="168"/>
      <c r="AE16" s="169"/>
      <c r="AF16" s="168"/>
      <c r="AG16" s="169"/>
      <c r="AH16" s="175"/>
      <c r="AI16" s="176"/>
      <c r="AJ16" s="177"/>
    </row>
    <row r="17" spans="1:47" ht="11.25" customHeight="1">
      <c r="A17" s="88">
        <f>IF(A16="出",$G$3,0)</f>
        <v>0</v>
      </c>
      <c r="B17" s="88">
        <f t="shared" ref="B17:G17" si="26">IF(B16="出",$G$3,0)</f>
        <v>0</v>
      </c>
      <c r="C17" s="88">
        <f t="shared" si="26"/>
        <v>0</v>
      </c>
      <c r="D17" s="88">
        <f t="shared" si="26"/>
        <v>0</v>
      </c>
      <c r="E17" s="88">
        <f t="shared" si="26"/>
        <v>0</v>
      </c>
      <c r="F17" s="88">
        <f t="shared" si="26"/>
        <v>0</v>
      </c>
      <c r="G17" s="88">
        <f t="shared" si="26"/>
        <v>0</v>
      </c>
      <c r="H17" s="182"/>
      <c r="I17" s="88">
        <f>IF(I16="出",$G$3,0)</f>
        <v>0</v>
      </c>
      <c r="J17" s="88">
        <f t="shared" ref="J17:O17" si="27">IF(J16="出",$G$3,0)</f>
        <v>0</v>
      </c>
      <c r="K17" s="88">
        <f t="shared" si="27"/>
        <v>0</v>
      </c>
      <c r="L17" s="88">
        <f t="shared" si="27"/>
        <v>0</v>
      </c>
      <c r="M17" s="88">
        <f t="shared" si="27"/>
        <v>0</v>
      </c>
      <c r="N17" s="88">
        <f t="shared" si="27"/>
        <v>0</v>
      </c>
      <c r="O17" s="88">
        <f t="shared" si="27"/>
        <v>0</v>
      </c>
      <c r="P17" s="182"/>
      <c r="Q17" s="88">
        <f>IF(Q16="出",$G$3,0)</f>
        <v>0</v>
      </c>
      <c r="R17" s="88">
        <f t="shared" ref="R17:W17" si="28">IF(R16="出",$G$3,0)</f>
        <v>0</v>
      </c>
      <c r="S17" s="88">
        <f t="shared" si="28"/>
        <v>0</v>
      </c>
      <c r="T17" s="88">
        <f t="shared" si="28"/>
        <v>0</v>
      </c>
      <c r="U17" s="88">
        <f t="shared" si="28"/>
        <v>0</v>
      </c>
      <c r="V17" s="88">
        <f t="shared" si="28"/>
        <v>0</v>
      </c>
      <c r="W17" s="88">
        <f t="shared" si="28"/>
        <v>0</v>
      </c>
      <c r="X17" s="182"/>
      <c r="Z17" s="187"/>
      <c r="AA17" s="190"/>
      <c r="AB17" s="170"/>
      <c r="AC17" s="171"/>
      <c r="AD17" s="170"/>
      <c r="AE17" s="171"/>
      <c r="AF17" s="170"/>
      <c r="AG17" s="171"/>
      <c r="AH17" s="178"/>
      <c r="AI17" s="179"/>
      <c r="AJ17" s="180"/>
      <c r="AK17" s="193"/>
      <c r="AL17" s="193"/>
      <c r="AM17" s="193"/>
      <c r="AN17" s="193"/>
      <c r="AO17" s="97"/>
      <c r="AP17" s="194"/>
      <c r="AQ17" s="194"/>
      <c r="AR17" s="165"/>
      <c r="AS17" s="165"/>
      <c r="AT17" s="165"/>
    </row>
    <row r="18" spans="1:47" s="67" customFormat="1" ht="17.25" customHeight="1">
      <c r="A18" s="69"/>
      <c r="B18" s="65"/>
      <c r="C18" s="65"/>
      <c r="D18" s="65"/>
      <c r="E18" s="65"/>
      <c r="F18" s="65"/>
      <c r="G18" s="65"/>
      <c r="H18" s="181">
        <f t="shared" ref="H18" si="29">A20+B20+C20+D20+E20+F20+G20</f>
        <v>0</v>
      </c>
      <c r="I18" s="69"/>
      <c r="J18" s="65"/>
      <c r="K18" s="65"/>
      <c r="L18" s="65"/>
      <c r="M18" s="65"/>
      <c r="N18" s="65"/>
      <c r="O18" s="65"/>
      <c r="P18" s="181">
        <f t="shared" ref="P18" si="30">I20+J20+K20+L20+M20+N20+O20</f>
        <v>0</v>
      </c>
      <c r="Q18" s="69"/>
      <c r="R18" s="65"/>
      <c r="S18" s="65"/>
      <c r="T18" s="65"/>
      <c r="U18" s="65"/>
      <c r="V18" s="65"/>
      <c r="W18" s="65"/>
      <c r="X18" s="181">
        <f t="shared" ref="X18" si="31">Q20+R20+S20+T20+U20+V20+W20</f>
        <v>0</v>
      </c>
      <c r="Z18" s="185">
        <f t="shared" ref="Z18" si="32">$I$26</f>
        <v>0</v>
      </c>
      <c r="AA18" s="188" t="s">
        <v>34</v>
      </c>
      <c r="AB18" s="166">
        <f>COUNT(I28:O28,I31:O31,I34:O34,I37:O37,I40:O40,I43:O43)</f>
        <v>0</v>
      </c>
      <c r="AC18" s="167"/>
      <c r="AD18" s="166">
        <f>COUNTIF(I28:O45,"○")</f>
        <v>0</v>
      </c>
      <c r="AE18" s="167"/>
      <c r="AF18" s="166">
        <f>AB18-+AD18</f>
        <v>0</v>
      </c>
      <c r="AG18" s="167"/>
      <c r="AH18" s="172">
        <f t="shared" ref="AH18" si="33">$P$46</f>
        <v>0</v>
      </c>
      <c r="AI18" s="173"/>
      <c r="AJ18" s="174"/>
      <c r="AK18" s="71"/>
      <c r="AL18" s="71"/>
      <c r="AM18" s="71"/>
      <c r="AN18" s="71"/>
      <c r="AO18" s="15"/>
      <c r="AP18" s="72"/>
      <c r="AQ18" s="73"/>
      <c r="AR18" s="73"/>
      <c r="AS18" s="73"/>
      <c r="AT18" s="73"/>
    </row>
    <row r="19" spans="1:47" ht="11.25" customHeight="1">
      <c r="A19" s="91"/>
      <c r="B19" s="91"/>
      <c r="C19" s="91"/>
      <c r="D19" s="91"/>
      <c r="E19" s="91"/>
      <c r="F19" s="91"/>
      <c r="G19" s="91"/>
      <c r="H19" s="181"/>
      <c r="I19" s="91"/>
      <c r="J19" s="91"/>
      <c r="K19" s="91"/>
      <c r="L19" s="91"/>
      <c r="M19" s="91"/>
      <c r="N19" s="91"/>
      <c r="O19" s="91"/>
      <c r="P19" s="181"/>
      <c r="Q19" s="91"/>
      <c r="R19" s="91"/>
      <c r="S19" s="91"/>
      <c r="T19" s="91"/>
      <c r="U19" s="91"/>
      <c r="V19" s="91"/>
      <c r="W19" s="91"/>
      <c r="X19" s="181"/>
      <c r="Z19" s="186"/>
      <c r="AA19" s="189"/>
      <c r="AB19" s="168"/>
      <c r="AC19" s="169"/>
      <c r="AD19" s="168"/>
      <c r="AE19" s="169"/>
      <c r="AF19" s="168"/>
      <c r="AG19" s="169"/>
      <c r="AH19" s="175"/>
      <c r="AI19" s="176"/>
      <c r="AJ19" s="177"/>
    </row>
    <row r="20" spans="1:47" ht="11.25" customHeight="1">
      <c r="A20" s="88">
        <f>IF(A19="出",$G$3,0)</f>
        <v>0</v>
      </c>
      <c r="B20" s="88">
        <f t="shared" ref="B20:G20" si="34">IF(B19="出",$G$3,0)</f>
        <v>0</v>
      </c>
      <c r="C20" s="88">
        <f t="shared" si="34"/>
        <v>0</v>
      </c>
      <c r="D20" s="88">
        <f t="shared" si="34"/>
        <v>0</v>
      </c>
      <c r="E20" s="88">
        <f t="shared" si="34"/>
        <v>0</v>
      </c>
      <c r="F20" s="88">
        <f t="shared" si="34"/>
        <v>0</v>
      </c>
      <c r="G20" s="88">
        <f t="shared" si="34"/>
        <v>0</v>
      </c>
      <c r="H20" s="182"/>
      <c r="I20" s="88">
        <f>IF(I19="出",$G$3,0)</f>
        <v>0</v>
      </c>
      <c r="J20" s="88">
        <f t="shared" ref="J20:O20" si="35">IF(J19="出",$G$3,0)</f>
        <v>0</v>
      </c>
      <c r="K20" s="88">
        <f t="shared" si="35"/>
        <v>0</v>
      </c>
      <c r="L20" s="88">
        <f t="shared" si="35"/>
        <v>0</v>
      </c>
      <c r="M20" s="88">
        <f t="shared" si="35"/>
        <v>0</v>
      </c>
      <c r="N20" s="88">
        <f t="shared" si="35"/>
        <v>0</v>
      </c>
      <c r="O20" s="88">
        <f t="shared" si="35"/>
        <v>0</v>
      </c>
      <c r="P20" s="182"/>
      <c r="Q20" s="88">
        <f>IF(Q19="出",$G$3,0)</f>
        <v>0</v>
      </c>
      <c r="R20" s="88">
        <f t="shared" ref="R20:W20" si="36">IF(R19="出",$G$3,0)</f>
        <v>0</v>
      </c>
      <c r="S20" s="88">
        <f t="shared" si="36"/>
        <v>0</v>
      </c>
      <c r="T20" s="88">
        <f t="shared" si="36"/>
        <v>0</v>
      </c>
      <c r="U20" s="88">
        <f t="shared" si="36"/>
        <v>0</v>
      </c>
      <c r="V20" s="88">
        <f t="shared" si="36"/>
        <v>0</v>
      </c>
      <c r="W20" s="88">
        <f t="shared" si="36"/>
        <v>0</v>
      </c>
      <c r="X20" s="182"/>
      <c r="Z20" s="187"/>
      <c r="AA20" s="190"/>
      <c r="AB20" s="170"/>
      <c r="AC20" s="171"/>
      <c r="AD20" s="170"/>
      <c r="AE20" s="171"/>
      <c r="AF20" s="170"/>
      <c r="AG20" s="171"/>
      <c r="AH20" s="178"/>
      <c r="AI20" s="179"/>
      <c r="AJ20" s="180"/>
      <c r="AK20" s="193"/>
      <c r="AL20" s="193"/>
      <c r="AM20" s="193"/>
      <c r="AN20" s="193"/>
      <c r="AO20" s="97"/>
      <c r="AP20" s="194"/>
      <c r="AQ20" s="194"/>
      <c r="AR20" s="165"/>
      <c r="AS20" s="165"/>
      <c r="AT20" s="165"/>
    </row>
    <row r="21" spans="1:47" s="67" customFormat="1" ht="17.25" customHeight="1">
      <c r="A21" s="69"/>
      <c r="B21" s="65"/>
      <c r="C21" s="65"/>
      <c r="D21" s="65"/>
      <c r="E21" s="65"/>
      <c r="F21" s="65"/>
      <c r="G21" s="65"/>
      <c r="H21" s="181">
        <f t="shared" ref="H21" si="37">A23+B23+C23+D23+E23+F23+G23</f>
        <v>0</v>
      </c>
      <c r="I21" s="69"/>
      <c r="J21" s="65"/>
      <c r="K21" s="65"/>
      <c r="L21" s="65"/>
      <c r="M21" s="65"/>
      <c r="N21" s="65"/>
      <c r="O21" s="65"/>
      <c r="P21" s="181">
        <f t="shared" ref="P21" si="38">I23+J23+K23+L23+M23+N23+O23</f>
        <v>0</v>
      </c>
      <c r="Q21" s="69"/>
      <c r="R21" s="65"/>
      <c r="S21" s="65"/>
      <c r="T21" s="65"/>
      <c r="U21" s="65"/>
      <c r="V21" s="65"/>
      <c r="W21" s="65"/>
      <c r="X21" s="181">
        <f t="shared" ref="X21" si="39">Q23+R23+S23+T23+U23+V23+W23</f>
        <v>0</v>
      </c>
      <c r="Z21" s="185">
        <f t="shared" ref="Z21" si="40">$Q$26</f>
        <v>0</v>
      </c>
      <c r="AA21" s="188" t="s">
        <v>34</v>
      </c>
      <c r="AB21" s="166">
        <f>COUNT(Q28:W28,Q31:W31,Q34:W34,Q37:W37,Q40:W40,Q43:W43)</f>
        <v>0</v>
      </c>
      <c r="AC21" s="167"/>
      <c r="AD21" s="166">
        <f>COUNTIF(Q28:W45,"○")</f>
        <v>0</v>
      </c>
      <c r="AE21" s="167"/>
      <c r="AF21" s="166">
        <f>AB21-+AD21</f>
        <v>0</v>
      </c>
      <c r="AG21" s="167"/>
      <c r="AH21" s="172">
        <f t="shared" ref="AH21" si="41">$X$46</f>
        <v>0</v>
      </c>
      <c r="AI21" s="173"/>
      <c r="AJ21" s="174"/>
      <c r="AK21" s="197"/>
      <c r="AL21" s="197"/>
      <c r="AM21" s="197"/>
      <c r="AN21" s="197"/>
      <c r="AO21" s="96"/>
      <c r="AP21" s="198"/>
      <c r="AQ21" s="198"/>
      <c r="AR21" s="199"/>
      <c r="AS21" s="199"/>
      <c r="AT21" s="199"/>
    </row>
    <row r="22" spans="1:47" ht="11.25" customHeight="1">
      <c r="A22" s="91"/>
      <c r="B22" s="91"/>
      <c r="C22" s="91"/>
      <c r="D22" s="91"/>
      <c r="E22" s="91"/>
      <c r="F22" s="91"/>
      <c r="G22" s="91"/>
      <c r="H22" s="181"/>
      <c r="I22" s="91"/>
      <c r="J22" s="91"/>
      <c r="K22" s="91"/>
      <c r="L22" s="91"/>
      <c r="M22" s="91"/>
      <c r="N22" s="91"/>
      <c r="O22" s="91"/>
      <c r="P22" s="181"/>
      <c r="Q22" s="91"/>
      <c r="R22" s="91"/>
      <c r="S22" s="91"/>
      <c r="T22" s="91"/>
      <c r="U22" s="91"/>
      <c r="V22" s="91"/>
      <c r="W22" s="91"/>
      <c r="X22" s="181"/>
      <c r="Z22" s="186"/>
      <c r="AA22" s="189"/>
      <c r="AB22" s="168"/>
      <c r="AC22" s="169"/>
      <c r="AD22" s="168"/>
      <c r="AE22" s="169"/>
      <c r="AF22" s="168"/>
      <c r="AG22" s="169"/>
      <c r="AH22" s="175"/>
      <c r="AI22" s="176"/>
      <c r="AJ22" s="177"/>
    </row>
    <row r="23" spans="1:47" ht="11.25" customHeight="1" thickBot="1">
      <c r="A23" s="88">
        <f>IF(A22="出",$G$3,0)</f>
        <v>0</v>
      </c>
      <c r="B23" s="88">
        <f t="shared" ref="B23:G23" si="42">IF(B22="出",$G$3,0)</f>
        <v>0</v>
      </c>
      <c r="C23" s="88">
        <f t="shared" si="42"/>
        <v>0</v>
      </c>
      <c r="D23" s="88">
        <f t="shared" si="42"/>
        <v>0</v>
      </c>
      <c r="E23" s="88">
        <f t="shared" si="42"/>
        <v>0</v>
      </c>
      <c r="F23" s="88">
        <f t="shared" si="42"/>
        <v>0</v>
      </c>
      <c r="G23" s="88">
        <f t="shared" si="42"/>
        <v>0</v>
      </c>
      <c r="H23" s="195"/>
      <c r="I23" s="88">
        <f>IF(I22="出",$G$3,0)</f>
        <v>0</v>
      </c>
      <c r="J23" s="88">
        <f t="shared" ref="J23:O23" si="43">IF(J22="出",$G$3,0)</f>
        <v>0</v>
      </c>
      <c r="K23" s="88">
        <f t="shared" si="43"/>
        <v>0</v>
      </c>
      <c r="L23" s="88">
        <f t="shared" si="43"/>
        <v>0</v>
      </c>
      <c r="M23" s="88">
        <f t="shared" si="43"/>
        <v>0</v>
      </c>
      <c r="N23" s="88">
        <f t="shared" si="43"/>
        <v>0</v>
      </c>
      <c r="O23" s="88">
        <f t="shared" si="43"/>
        <v>0</v>
      </c>
      <c r="P23" s="195"/>
      <c r="Q23" s="88">
        <f>IF(Q22="出",$G$3,0)</f>
        <v>0</v>
      </c>
      <c r="R23" s="88">
        <f t="shared" ref="R23:W23" si="44">IF(R22="出",$G$3,0)</f>
        <v>0</v>
      </c>
      <c r="S23" s="88">
        <f t="shared" si="44"/>
        <v>0</v>
      </c>
      <c r="T23" s="88">
        <f t="shared" si="44"/>
        <v>0</v>
      </c>
      <c r="U23" s="88">
        <f t="shared" si="44"/>
        <v>0</v>
      </c>
      <c r="V23" s="88">
        <f t="shared" si="44"/>
        <v>0</v>
      </c>
      <c r="W23" s="88">
        <f t="shared" si="44"/>
        <v>0</v>
      </c>
      <c r="X23" s="195"/>
      <c r="Z23" s="187"/>
      <c r="AA23" s="190"/>
      <c r="AB23" s="170"/>
      <c r="AC23" s="171"/>
      <c r="AD23" s="170"/>
      <c r="AE23" s="171"/>
      <c r="AF23" s="170"/>
      <c r="AG23" s="171"/>
      <c r="AH23" s="178"/>
      <c r="AI23" s="179"/>
      <c r="AJ23" s="180"/>
      <c r="AK23" s="193"/>
      <c r="AL23" s="193"/>
      <c r="AM23" s="193"/>
      <c r="AN23" s="193"/>
      <c r="AO23" s="95"/>
      <c r="AP23" s="200"/>
      <c r="AQ23" s="200"/>
      <c r="AR23" s="201"/>
      <c r="AS23" s="201"/>
      <c r="AT23" s="201"/>
    </row>
    <row r="24" spans="1:47">
      <c r="A24" s="205"/>
      <c r="B24" s="206"/>
      <c r="C24" s="206"/>
      <c r="D24" s="206"/>
      <c r="E24" s="206"/>
      <c r="F24" s="206"/>
      <c r="G24" s="207"/>
      <c r="H24" s="18">
        <f>H6+H9+H12+H15+H18+H21</f>
        <v>0</v>
      </c>
      <c r="I24" s="205"/>
      <c r="J24" s="206"/>
      <c r="K24" s="206"/>
      <c r="L24" s="206"/>
      <c r="M24" s="206"/>
      <c r="N24" s="206"/>
      <c r="O24" s="207"/>
      <c r="P24" s="18">
        <f>P6+P9+P12+P15+P18+P21</f>
        <v>0</v>
      </c>
      <c r="Q24" s="205"/>
      <c r="R24" s="206"/>
      <c r="S24" s="206"/>
      <c r="T24" s="206"/>
      <c r="U24" s="206"/>
      <c r="V24" s="206"/>
      <c r="W24" s="207"/>
      <c r="X24" s="18">
        <f>X6+X9+X12+X15+X18+X21</f>
        <v>0</v>
      </c>
      <c r="Z24" s="185">
        <f t="shared" ref="Z24" si="45">$A$48</f>
        <v>0</v>
      </c>
      <c r="AA24" s="188" t="s">
        <v>34</v>
      </c>
      <c r="AB24" s="203">
        <f>COUNT(A50:G50,A53:G53,A56:G56,A59:G59,A62:G62,A65:G65)</f>
        <v>0</v>
      </c>
      <c r="AC24" s="203"/>
      <c r="AD24" s="203">
        <f>COUNTIF(A50:G67,"○")</f>
        <v>0</v>
      </c>
      <c r="AE24" s="203"/>
      <c r="AF24" s="203">
        <f>AB24-+AD24</f>
        <v>0</v>
      </c>
      <c r="AG24" s="203"/>
      <c r="AH24" s="204">
        <f t="shared" ref="AH24" si="46">$H$68</f>
        <v>0</v>
      </c>
      <c r="AI24" s="204"/>
      <c r="AJ24" s="204"/>
      <c r="AK24" s="193"/>
      <c r="AL24" s="193"/>
      <c r="AM24" s="193"/>
      <c r="AN24" s="193"/>
      <c r="AO24" s="95"/>
      <c r="AP24" s="200"/>
      <c r="AQ24" s="200"/>
      <c r="AR24" s="201"/>
      <c r="AS24" s="201"/>
      <c r="AT24" s="201"/>
    </row>
    <row r="25" spans="1:47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Z25" s="186"/>
      <c r="AA25" s="189"/>
      <c r="AB25" s="203"/>
      <c r="AC25" s="203"/>
      <c r="AD25" s="203"/>
      <c r="AE25" s="203"/>
      <c r="AF25" s="203"/>
      <c r="AG25" s="203"/>
      <c r="AH25" s="204"/>
      <c r="AI25" s="204"/>
      <c r="AJ25" s="204"/>
      <c r="AK25" s="193"/>
      <c r="AL25" s="193"/>
      <c r="AM25" s="193"/>
      <c r="AN25" s="193"/>
      <c r="AO25" s="95"/>
      <c r="AP25" s="200"/>
      <c r="AQ25" s="200"/>
      <c r="AR25" s="201"/>
      <c r="AS25" s="201"/>
      <c r="AT25" s="201"/>
    </row>
    <row r="26" spans="1:47" ht="13.5" customHeight="1">
      <c r="A26" s="100"/>
      <c r="B26" s="270" t="s">
        <v>34</v>
      </c>
      <c r="C26" s="270"/>
      <c r="D26" s="162" t="s">
        <v>47</v>
      </c>
      <c r="E26" s="162"/>
      <c r="F26" s="162"/>
      <c r="G26" s="271"/>
      <c r="H26" s="163" t="s">
        <v>0</v>
      </c>
      <c r="I26" s="100"/>
      <c r="J26" s="270" t="s">
        <v>34</v>
      </c>
      <c r="K26" s="270"/>
      <c r="L26" s="162" t="s">
        <v>47</v>
      </c>
      <c r="M26" s="162"/>
      <c r="N26" s="162"/>
      <c r="O26" s="271"/>
      <c r="P26" s="163" t="s">
        <v>0</v>
      </c>
      <c r="Q26" s="100"/>
      <c r="R26" s="270" t="s">
        <v>34</v>
      </c>
      <c r="S26" s="270"/>
      <c r="T26" s="162" t="s">
        <v>47</v>
      </c>
      <c r="U26" s="162"/>
      <c r="V26" s="162"/>
      <c r="W26" s="271"/>
      <c r="X26" s="148" t="s">
        <v>0</v>
      </c>
      <c r="Z26" s="187"/>
      <c r="AA26" s="190"/>
      <c r="AB26" s="203"/>
      <c r="AC26" s="203"/>
      <c r="AD26" s="203"/>
      <c r="AE26" s="203"/>
      <c r="AF26" s="203"/>
      <c r="AG26" s="203"/>
      <c r="AH26" s="204"/>
      <c r="AI26" s="204"/>
      <c r="AJ26" s="204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</row>
    <row r="27" spans="1:47">
      <c r="A27" s="8" t="s">
        <v>2</v>
      </c>
      <c r="B27" s="9" t="s">
        <v>3</v>
      </c>
      <c r="C27" s="9" t="s">
        <v>4</v>
      </c>
      <c r="D27" s="10" t="s">
        <v>5</v>
      </c>
      <c r="E27" s="9" t="s">
        <v>6</v>
      </c>
      <c r="F27" s="11" t="s">
        <v>7</v>
      </c>
      <c r="G27" s="10" t="s">
        <v>8</v>
      </c>
      <c r="H27" s="202"/>
      <c r="I27" s="12" t="s">
        <v>2</v>
      </c>
      <c r="J27" s="13" t="s">
        <v>3</v>
      </c>
      <c r="K27" s="13" t="s">
        <v>4</v>
      </c>
      <c r="L27" s="13" t="s">
        <v>5</v>
      </c>
      <c r="M27" s="13" t="s">
        <v>6</v>
      </c>
      <c r="N27" s="13" t="s">
        <v>7</v>
      </c>
      <c r="O27" s="11" t="s">
        <v>8</v>
      </c>
      <c r="P27" s="202"/>
      <c r="Q27" s="12" t="s">
        <v>2</v>
      </c>
      <c r="R27" s="13" t="s">
        <v>3</v>
      </c>
      <c r="S27" s="13" t="s">
        <v>4</v>
      </c>
      <c r="T27" s="13" t="s">
        <v>5</v>
      </c>
      <c r="U27" s="13" t="s">
        <v>6</v>
      </c>
      <c r="V27" s="13" t="s">
        <v>7</v>
      </c>
      <c r="W27" s="14" t="s">
        <v>8</v>
      </c>
      <c r="X27" s="208"/>
      <c r="Z27" s="185">
        <f t="shared" ref="Z27" si="47">$I$48</f>
        <v>0</v>
      </c>
      <c r="AA27" s="188" t="s">
        <v>34</v>
      </c>
      <c r="AB27" s="166">
        <f>COUNT(I50:O50,I53:O53,I56:O56,I59:O59,I62:O62,I65:O65)</f>
        <v>0</v>
      </c>
      <c r="AC27" s="167"/>
      <c r="AD27" s="166">
        <f>COUNTIF(I50:O67,"○")</f>
        <v>0</v>
      </c>
      <c r="AE27" s="167"/>
      <c r="AF27" s="166">
        <f>AB27-+AD27</f>
        <v>0</v>
      </c>
      <c r="AG27" s="167"/>
      <c r="AH27" s="204">
        <f t="shared" ref="AH27" si="48">$P$68</f>
        <v>0</v>
      </c>
      <c r="AI27" s="204"/>
      <c r="AJ27" s="204"/>
      <c r="AK27" s="19"/>
      <c r="AL27" s="19"/>
      <c r="AM27" s="19"/>
      <c r="AN27" s="19"/>
      <c r="AO27" s="19"/>
      <c r="AP27" s="39"/>
      <c r="AQ27" s="19"/>
      <c r="AR27" s="19"/>
      <c r="AS27" s="19"/>
      <c r="AT27" s="19"/>
      <c r="AU27" s="19"/>
    </row>
    <row r="28" spans="1:47" s="67" customFormat="1" ht="17.25" customHeight="1">
      <c r="A28" s="69"/>
      <c r="B28" s="65"/>
      <c r="C28" s="65"/>
      <c r="D28" s="65"/>
      <c r="E28" s="65"/>
      <c r="F28" s="65"/>
      <c r="G28" s="65"/>
      <c r="H28" s="181">
        <f>A30+B30+C30+D30+E30+F30+G30</f>
        <v>0</v>
      </c>
      <c r="I28" s="69"/>
      <c r="J28" s="65"/>
      <c r="K28" s="65"/>
      <c r="L28" s="65"/>
      <c r="M28" s="65"/>
      <c r="N28" s="65"/>
      <c r="O28" s="65"/>
      <c r="P28" s="181">
        <f>I30+J30+K30+L30+M30+N30+O30</f>
        <v>0</v>
      </c>
      <c r="Q28" s="69"/>
      <c r="R28" s="65"/>
      <c r="S28" s="65"/>
      <c r="T28" s="65"/>
      <c r="U28" s="65"/>
      <c r="V28" s="65"/>
      <c r="W28" s="65"/>
      <c r="X28" s="181">
        <f>Q30+R30+S30+T30+U30+V30+W30</f>
        <v>0</v>
      </c>
      <c r="Z28" s="186"/>
      <c r="AA28" s="189"/>
      <c r="AB28" s="168"/>
      <c r="AC28" s="169"/>
      <c r="AD28" s="168"/>
      <c r="AE28" s="169"/>
      <c r="AF28" s="168"/>
      <c r="AG28" s="169"/>
      <c r="AH28" s="204"/>
      <c r="AI28" s="204"/>
      <c r="AJ28" s="204"/>
      <c r="AK28" s="76"/>
      <c r="AL28" s="77"/>
      <c r="AM28" s="77"/>
      <c r="AN28" s="77"/>
      <c r="AO28" s="78"/>
      <c r="AP28" s="78"/>
      <c r="AQ28" s="78"/>
      <c r="AR28" s="78"/>
      <c r="AS28" s="79"/>
      <c r="AT28" s="79"/>
      <c r="AU28" s="79"/>
    </row>
    <row r="29" spans="1:47" ht="11.25" customHeight="1">
      <c r="A29" s="91"/>
      <c r="B29" s="91"/>
      <c r="C29" s="91"/>
      <c r="D29" s="91"/>
      <c r="E29" s="91"/>
      <c r="F29" s="91"/>
      <c r="G29" s="91"/>
      <c r="H29" s="181"/>
      <c r="I29" s="91"/>
      <c r="J29" s="91"/>
      <c r="K29" s="91"/>
      <c r="L29" s="91"/>
      <c r="M29" s="91"/>
      <c r="N29" s="91"/>
      <c r="O29" s="91"/>
      <c r="P29" s="181"/>
      <c r="Q29" s="91"/>
      <c r="R29" s="91"/>
      <c r="S29" s="91"/>
      <c r="T29" s="91"/>
      <c r="U29" s="91"/>
      <c r="V29" s="91"/>
      <c r="W29" s="91"/>
      <c r="X29" s="181"/>
      <c r="Z29" s="187"/>
      <c r="AA29" s="190"/>
      <c r="AB29" s="170"/>
      <c r="AC29" s="171"/>
      <c r="AD29" s="170"/>
      <c r="AE29" s="171"/>
      <c r="AF29" s="170"/>
      <c r="AG29" s="171"/>
      <c r="AH29" s="204"/>
      <c r="AI29" s="204"/>
      <c r="AJ29" s="204"/>
      <c r="AK29" s="37"/>
      <c r="AL29" s="40"/>
      <c r="AM29" s="40"/>
      <c r="AN29" s="40"/>
      <c r="AO29" s="41"/>
      <c r="AP29" s="41"/>
      <c r="AQ29" s="41"/>
      <c r="AR29" s="41"/>
      <c r="AS29" s="38"/>
      <c r="AT29" s="38"/>
      <c r="AU29" s="38"/>
    </row>
    <row r="30" spans="1:47" ht="11.25" customHeight="1">
      <c r="A30" s="88">
        <f>IF(A29="出",$G$3,0)</f>
        <v>0</v>
      </c>
      <c r="B30" s="88">
        <f t="shared" ref="B30:G30" si="49">IF(B29="出",$G$3,0)</f>
        <v>0</v>
      </c>
      <c r="C30" s="88">
        <f t="shared" si="49"/>
        <v>0</v>
      </c>
      <c r="D30" s="88">
        <f t="shared" si="49"/>
        <v>0</v>
      </c>
      <c r="E30" s="88">
        <f t="shared" si="49"/>
        <v>0</v>
      </c>
      <c r="F30" s="88">
        <f t="shared" si="49"/>
        <v>0</v>
      </c>
      <c r="G30" s="88">
        <f t="shared" si="49"/>
        <v>0</v>
      </c>
      <c r="H30" s="182"/>
      <c r="I30" s="88">
        <f>IF(I29="出",$G$3,0)</f>
        <v>0</v>
      </c>
      <c r="J30" s="88">
        <f t="shared" ref="J30:O30" si="50">IF(J29="出",$G$3,0)</f>
        <v>0</v>
      </c>
      <c r="K30" s="88">
        <f t="shared" si="50"/>
        <v>0</v>
      </c>
      <c r="L30" s="88">
        <f t="shared" si="50"/>
        <v>0</v>
      </c>
      <c r="M30" s="88">
        <f t="shared" si="50"/>
        <v>0</v>
      </c>
      <c r="N30" s="88">
        <f t="shared" si="50"/>
        <v>0</v>
      </c>
      <c r="O30" s="88">
        <f t="shared" si="50"/>
        <v>0</v>
      </c>
      <c r="P30" s="182"/>
      <c r="Q30" s="88">
        <f>IF(Q29="出",$G$3,0)</f>
        <v>0</v>
      </c>
      <c r="R30" s="88">
        <f t="shared" ref="R30:W30" si="51">IF(R29="出",$G$3,0)</f>
        <v>0</v>
      </c>
      <c r="S30" s="88">
        <f t="shared" si="51"/>
        <v>0</v>
      </c>
      <c r="T30" s="88">
        <f t="shared" si="51"/>
        <v>0</v>
      </c>
      <c r="U30" s="88">
        <f t="shared" si="51"/>
        <v>0</v>
      </c>
      <c r="V30" s="88">
        <f t="shared" si="51"/>
        <v>0</v>
      </c>
      <c r="W30" s="88">
        <f t="shared" si="51"/>
        <v>0</v>
      </c>
      <c r="X30" s="182"/>
      <c r="Z30" s="185">
        <f t="shared" ref="Z30" si="52">$Q$48</f>
        <v>0</v>
      </c>
      <c r="AA30" s="188" t="s">
        <v>34</v>
      </c>
      <c r="AB30" s="166">
        <f>COUNT(Q50:W50,Q53:W53,Q56:W56,Q59:W59,Q62:W62,Q65:W65)</f>
        <v>0</v>
      </c>
      <c r="AC30" s="167"/>
      <c r="AD30" s="166">
        <f>COUNTIF(Q50:W67,"○")</f>
        <v>0</v>
      </c>
      <c r="AE30" s="167"/>
      <c r="AF30" s="166">
        <f>AB30-+AD30</f>
        <v>0</v>
      </c>
      <c r="AG30" s="167"/>
      <c r="AH30" s="204">
        <f t="shared" ref="AH30" si="53">$X$68</f>
        <v>0</v>
      </c>
      <c r="AI30" s="204"/>
      <c r="AJ30" s="204"/>
      <c r="AK30" s="37"/>
      <c r="AL30" s="40"/>
      <c r="AM30" s="40"/>
      <c r="AN30" s="40"/>
      <c r="AO30" s="41"/>
      <c r="AP30" s="41"/>
      <c r="AQ30" s="41"/>
      <c r="AR30" s="41"/>
      <c r="AS30" s="38"/>
      <c r="AT30" s="38"/>
      <c r="AU30" s="38"/>
    </row>
    <row r="31" spans="1:47" s="67" customFormat="1" ht="17.25" customHeight="1">
      <c r="A31" s="69"/>
      <c r="B31" s="65"/>
      <c r="C31" s="65"/>
      <c r="D31" s="65"/>
      <c r="E31" s="65"/>
      <c r="F31" s="65"/>
      <c r="G31" s="65"/>
      <c r="H31" s="181">
        <f t="shared" ref="H31" si="54">A33+B33+C33+D33+E33+F33+G33</f>
        <v>0</v>
      </c>
      <c r="I31" s="69"/>
      <c r="J31" s="65"/>
      <c r="K31" s="65"/>
      <c r="L31" s="65"/>
      <c r="M31" s="65"/>
      <c r="N31" s="65"/>
      <c r="O31" s="65"/>
      <c r="P31" s="181">
        <f t="shared" ref="P31" si="55">I33+J33+K33+L33+M33+N33+O33</f>
        <v>0</v>
      </c>
      <c r="Q31" s="69"/>
      <c r="R31" s="65"/>
      <c r="S31" s="65"/>
      <c r="T31" s="65"/>
      <c r="U31" s="65"/>
      <c r="V31" s="65"/>
      <c r="W31" s="65"/>
      <c r="X31" s="181">
        <f t="shared" ref="X31" si="56">Q33+R33+S33+T33+U33+V33+W33</f>
        <v>0</v>
      </c>
      <c r="Z31" s="186"/>
      <c r="AA31" s="189"/>
      <c r="AB31" s="168"/>
      <c r="AC31" s="169"/>
      <c r="AD31" s="168"/>
      <c r="AE31" s="169"/>
      <c r="AF31" s="168"/>
      <c r="AG31" s="169"/>
      <c r="AH31" s="204"/>
      <c r="AI31" s="204"/>
      <c r="AJ31" s="204"/>
      <c r="AK31" s="76"/>
      <c r="AL31" s="77"/>
      <c r="AM31" s="77"/>
      <c r="AN31" s="77"/>
      <c r="AO31" s="78"/>
      <c r="AP31" s="78"/>
      <c r="AQ31" s="78"/>
      <c r="AR31" s="78"/>
      <c r="AS31" s="79"/>
      <c r="AT31" s="79"/>
      <c r="AU31" s="79"/>
    </row>
    <row r="32" spans="1:47" ht="11.25" customHeight="1">
      <c r="A32" s="91"/>
      <c r="B32" s="91"/>
      <c r="C32" s="91"/>
      <c r="D32" s="91"/>
      <c r="E32" s="91"/>
      <c r="F32" s="91"/>
      <c r="G32" s="91"/>
      <c r="H32" s="181"/>
      <c r="I32" s="91"/>
      <c r="J32" s="91"/>
      <c r="K32" s="91"/>
      <c r="L32" s="91"/>
      <c r="M32" s="91"/>
      <c r="N32" s="91"/>
      <c r="O32" s="91"/>
      <c r="P32" s="181"/>
      <c r="Q32" s="91"/>
      <c r="R32" s="91"/>
      <c r="S32" s="91"/>
      <c r="T32" s="91"/>
      <c r="U32" s="91"/>
      <c r="V32" s="91"/>
      <c r="W32" s="91"/>
      <c r="X32" s="181"/>
      <c r="Z32" s="187"/>
      <c r="AA32" s="190"/>
      <c r="AB32" s="170"/>
      <c r="AC32" s="171"/>
      <c r="AD32" s="170"/>
      <c r="AE32" s="171"/>
      <c r="AF32" s="170"/>
      <c r="AG32" s="171"/>
      <c r="AH32" s="204"/>
      <c r="AI32" s="204"/>
      <c r="AJ32" s="204"/>
      <c r="AK32" s="37"/>
      <c r="AL32" s="40"/>
      <c r="AM32" s="40"/>
      <c r="AN32" s="40"/>
      <c r="AO32" s="41"/>
      <c r="AP32" s="41"/>
      <c r="AQ32" s="41"/>
      <c r="AR32" s="41"/>
      <c r="AS32" s="38"/>
      <c r="AT32" s="38"/>
      <c r="AU32" s="38"/>
    </row>
    <row r="33" spans="1:47" ht="11.25" customHeight="1">
      <c r="A33" s="88">
        <f>IF(A32="出",$G$3,0)</f>
        <v>0</v>
      </c>
      <c r="B33" s="88">
        <f t="shared" ref="B33:G33" si="57">IF(B32="出",$G$3,0)</f>
        <v>0</v>
      </c>
      <c r="C33" s="88">
        <f t="shared" si="57"/>
        <v>0</v>
      </c>
      <c r="D33" s="88">
        <f t="shared" si="57"/>
        <v>0</v>
      </c>
      <c r="E33" s="88">
        <f t="shared" si="57"/>
        <v>0</v>
      </c>
      <c r="F33" s="88">
        <f t="shared" si="57"/>
        <v>0</v>
      </c>
      <c r="G33" s="88">
        <f t="shared" si="57"/>
        <v>0</v>
      </c>
      <c r="H33" s="182"/>
      <c r="I33" s="88">
        <f>IF(I32="出",$G$3,0)</f>
        <v>0</v>
      </c>
      <c r="J33" s="88">
        <f t="shared" ref="J33:O33" si="58">IF(J32="出",$G$3,0)</f>
        <v>0</v>
      </c>
      <c r="K33" s="88">
        <f t="shared" si="58"/>
        <v>0</v>
      </c>
      <c r="L33" s="88">
        <f t="shared" si="58"/>
        <v>0</v>
      </c>
      <c r="M33" s="88">
        <f t="shared" si="58"/>
        <v>0</v>
      </c>
      <c r="N33" s="88">
        <f t="shared" si="58"/>
        <v>0</v>
      </c>
      <c r="O33" s="88">
        <f t="shared" si="58"/>
        <v>0</v>
      </c>
      <c r="P33" s="182"/>
      <c r="Q33" s="88">
        <f>IF(Q32="出",$G$3,0)</f>
        <v>0</v>
      </c>
      <c r="R33" s="88">
        <f t="shared" ref="R33:W33" si="59">IF(R32="出",$G$3,0)</f>
        <v>0</v>
      </c>
      <c r="S33" s="88">
        <f t="shared" si="59"/>
        <v>0</v>
      </c>
      <c r="T33" s="88">
        <f t="shared" si="59"/>
        <v>0</v>
      </c>
      <c r="U33" s="88">
        <f t="shared" si="59"/>
        <v>0</v>
      </c>
      <c r="V33" s="88">
        <f t="shared" si="59"/>
        <v>0</v>
      </c>
      <c r="W33" s="88">
        <f t="shared" si="59"/>
        <v>0</v>
      </c>
      <c r="X33" s="182"/>
      <c r="Z33" s="185">
        <f t="shared" ref="Z33" si="60">$A$70</f>
        <v>0</v>
      </c>
      <c r="AA33" s="188" t="s">
        <v>34</v>
      </c>
      <c r="AB33" s="166">
        <f>COUNT(A72:G72,A75:G75,A78:G78,A81:G81,A84:G84,A87:G87)</f>
        <v>0</v>
      </c>
      <c r="AC33" s="167"/>
      <c r="AD33" s="166">
        <f>COUNTIF(A72:G89,"○")</f>
        <v>0</v>
      </c>
      <c r="AE33" s="167"/>
      <c r="AF33" s="166">
        <f>AB33-+AD33</f>
        <v>0</v>
      </c>
      <c r="AG33" s="167"/>
      <c r="AH33" s="204">
        <f t="shared" ref="AH33" si="61">$H$90</f>
        <v>0</v>
      </c>
      <c r="AI33" s="204"/>
      <c r="AJ33" s="204"/>
      <c r="AK33" s="37"/>
      <c r="AL33" s="40"/>
      <c r="AM33" s="40"/>
      <c r="AN33" s="40"/>
      <c r="AO33" s="41"/>
      <c r="AP33" s="41"/>
      <c r="AQ33" s="41"/>
      <c r="AR33" s="41"/>
      <c r="AS33" s="38"/>
      <c r="AT33" s="38"/>
      <c r="AU33" s="38"/>
    </row>
    <row r="34" spans="1:47" s="67" customFormat="1" ht="17.25" customHeight="1">
      <c r="A34" s="69"/>
      <c r="B34" s="65"/>
      <c r="C34" s="65"/>
      <c r="D34" s="65"/>
      <c r="E34" s="65"/>
      <c r="F34" s="65"/>
      <c r="G34" s="65"/>
      <c r="H34" s="181">
        <f t="shared" ref="H34" si="62">A36+B36+C36+D36+E36+F36+G36</f>
        <v>0</v>
      </c>
      <c r="I34" s="69"/>
      <c r="J34" s="65"/>
      <c r="K34" s="65"/>
      <c r="L34" s="65"/>
      <c r="M34" s="65"/>
      <c r="N34" s="65"/>
      <c r="O34" s="65"/>
      <c r="P34" s="181">
        <f t="shared" ref="P34" si="63">I36+J36+K36+L36+M36+N36+O36</f>
        <v>0</v>
      </c>
      <c r="Q34" s="69"/>
      <c r="R34" s="65"/>
      <c r="S34" s="65"/>
      <c r="T34" s="65"/>
      <c r="U34" s="65"/>
      <c r="V34" s="65"/>
      <c r="W34" s="65"/>
      <c r="X34" s="181">
        <f t="shared" ref="X34" si="64">Q36+R36+S36+T36+U36+V36+W36</f>
        <v>0</v>
      </c>
      <c r="Z34" s="186"/>
      <c r="AA34" s="189"/>
      <c r="AB34" s="168"/>
      <c r="AC34" s="169"/>
      <c r="AD34" s="168"/>
      <c r="AE34" s="169"/>
      <c r="AF34" s="168"/>
      <c r="AG34" s="169"/>
      <c r="AH34" s="204"/>
      <c r="AI34" s="204"/>
      <c r="AJ34" s="204"/>
      <c r="AK34" s="76"/>
      <c r="AL34" s="77"/>
      <c r="AM34" s="77"/>
      <c r="AN34" s="77"/>
      <c r="AO34" s="78"/>
      <c r="AP34" s="78"/>
      <c r="AQ34" s="78"/>
      <c r="AR34" s="78"/>
      <c r="AS34" s="79"/>
      <c r="AT34" s="79"/>
      <c r="AU34" s="79"/>
    </row>
    <row r="35" spans="1:47" ht="11.25" customHeight="1">
      <c r="A35" s="91"/>
      <c r="B35" s="91"/>
      <c r="C35" s="91"/>
      <c r="D35" s="91"/>
      <c r="E35" s="91"/>
      <c r="F35" s="91"/>
      <c r="G35" s="91"/>
      <c r="H35" s="181"/>
      <c r="I35" s="91"/>
      <c r="J35" s="91"/>
      <c r="K35" s="91"/>
      <c r="L35" s="91"/>
      <c r="M35" s="91"/>
      <c r="N35" s="91"/>
      <c r="O35" s="91"/>
      <c r="P35" s="181"/>
      <c r="Q35" s="91"/>
      <c r="R35" s="91"/>
      <c r="S35" s="91"/>
      <c r="T35" s="91"/>
      <c r="U35" s="91"/>
      <c r="V35" s="91"/>
      <c r="W35" s="91"/>
      <c r="X35" s="181"/>
      <c r="Z35" s="187"/>
      <c r="AA35" s="190"/>
      <c r="AB35" s="170"/>
      <c r="AC35" s="171"/>
      <c r="AD35" s="170"/>
      <c r="AE35" s="171"/>
      <c r="AF35" s="170"/>
      <c r="AG35" s="171"/>
      <c r="AH35" s="204"/>
      <c r="AI35" s="204"/>
      <c r="AJ35" s="204"/>
      <c r="AK35" s="37"/>
      <c r="AL35" s="40"/>
      <c r="AM35" s="40"/>
      <c r="AN35" s="40"/>
      <c r="AO35" s="41"/>
      <c r="AP35" s="41"/>
      <c r="AQ35" s="41"/>
      <c r="AR35" s="41"/>
      <c r="AS35" s="38"/>
      <c r="AT35" s="38"/>
      <c r="AU35" s="38"/>
    </row>
    <row r="36" spans="1:47" ht="11.25" customHeight="1">
      <c r="A36" s="88">
        <f>IF(A35="出",$G$3,0)</f>
        <v>0</v>
      </c>
      <c r="B36" s="88">
        <f t="shared" ref="B36:G36" si="65">IF(B35="出",$G$3,0)</f>
        <v>0</v>
      </c>
      <c r="C36" s="88">
        <f t="shared" si="65"/>
        <v>0</v>
      </c>
      <c r="D36" s="88">
        <f t="shared" si="65"/>
        <v>0</v>
      </c>
      <c r="E36" s="88">
        <f t="shared" si="65"/>
        <v>0</v>
      </c>
      <c r="F36" s="88">
        <f t="shared" si="65"/>
        <v>0</v>
      </c>
      <c r="G36" s="88">
        <f t="shared" si="65"/>
        <v>0</v>
      </c>
      <c r="H36" s="182"/>
      <c r="I36" s="88">
        <f>IF(I35="出",$G$3,0)</f>
        <v>0</v>
      </c>
      <c r="J36" s="88">
        <f t="shared" ref="J36:O36" si="66">IF(J35="出",$G$3,0)</f>
        <v>0</v>
      </c>
      <c r="K36" s="88">
        <f t="shared" si="66"/>
        <v>0</v>
      </c>
      <c r="L36" s="88">
        <f t="shared" si="66"/>
        <v>0</v>
      </c>
      <c r="M36" s="88">
        <f t="shared" si="66"/>
        <v>0</v>
      </c>
      <c r="N36" s="88">
        <f t="shared" si="66"/>
        <v>0</v>
      </c>
      <c r="O36" s="88">
        <f t="shared" si="66"/>
        <v>0</v>
      </c>
      <c r="P36" s="182"/>
      <c r="Q36" s="88">
        <f>IF(Q35="出",$G$3,0)</f>
        <v>0</v>
      </c>
      <c r="R36" s="88">
        <f t="shared" ref="R36:W36" si="67">IF(R35="出",$G$3,0)</f>
        <v>0</v>
      </c>
      <c r="S36" s="88">
        <f t="shared" si="67"/>
        <v>0</v>
      </c>
      <c r="T36" s="88">
        <f t="shared" si="67"/>
        <v>0</v>
      </c>
      <c r="U36" s="88">
        <f t="shared" si="67"/>
        <v>0</v>
      </c>
      <c r="V36" s="88">
        <f t="shared" si="67"/>
        <v>0</v>
      </c>
      <c r="W36" s="88">
        <f t="shared" si="67"/>
        <v>0</v>
      </c>
      <c r="X36" s="182"/>
      <c r="Z36" s="185">
        <f t="shared" ref="Z36" si="68">$I$70</f>
        <v>0</v>
      </c>
      <c r="AA36" s="188" t="s">
        <v>34</v>
      </c>
      <c r="AB36" s="166">
        <f>COUNT(I72:O72,I75:O75,I78:O78,I81:O81,I84:O84,I87:O87)</f>
        <v>0</v>
      </c>
      <c r="AC36" s="167"/>
      <c r="AD36" s="166">
        <f>COUNTIF(I72:O89,"○")</f>
        <v>0</v>
      </c>
      <c r="AE36" s="167"/>
      <c r="AF36" s="166">
        <f>AB36-+AD36</f>
        <v>0</v>
      </c>
      <c r="AG36" s="167"/>
      <c r="AH36" s="204">
        <f t="shared" ref="AH36" si="69">$P$90</f>
        <v>0</v>
      </c>
      <c r="AI36" s="204"/>
      <c r="AJ36" s="204"/>
      <c r="AK36" s="37"/>
      <c r="AL36" s="40"/>
      <c r="AM36" s="40"/>
      <c r="AN36" s="40"/>
      <c r="AO36" s="41"/>
      <c r="AP36" s="41"/>
      <c r="AQ36" s="41"/>
      <c r="AR36" s="41"/>
      <c r="AS36" s="38"/>
      <c r="AT36" s="38"/>
      <c r="AU36" s="38"/>
    </row>
    <row r="37" spans="1:47" s="67" customFormat="1" ht="17.25" customHeight="1">
      <c r="A37" s="69"/>
      <c r="B37" s="65"/>
      <c r="C37" s="65"/>
      <c r="D37" s="65"/>
      <c r="E37" s="65"/>
      <c r="F37" s="65"/>
      <c r="G37" s="65"/>
      <c r="H37" s="181">
        <f t="shared" ref="H37" si="70">A39+B39+C39+D39+E39+F39+G39</f>
        <v>0</v>
      </c>
      <c r="I37" s="69"/>
      <c r="J37" s="65"/>
      <c r="K37" s="65"/>
      <c r="L37" s="65"/>
      <c r="M37" s="65"/>
      <c r="N37" s="65"/>
      <c r="O37" s="65"/>
      <c r="P37" s="181">
        <f t="shared" ref="P37" si="71">I39+J39+K39+L39+M39+N39+O39</f>
        <v>0</v>
      </c>
      <c r="Q37" s="69"/>
      <c r="R37" s="65"/>
      <c r="S37" s="65"/>
      <c r="T37" s="65"/>
      <c r="U37" s="65"/>
      <c r="V37" s="65"/>
      <c r="W37" s="65"/>
      <c r="X37" s="181">
        <f t="shared" ref="X37" si="72">Q39+R39+S39+T39+U39+V39+W39</f>
        <v>0</v>
      </c>
      <c r="Z37" s="186"/>
      <c r="AA37" s="189"/>
      <c r="AB37" s="168"/>
      <c r="AC37" s="169"/>
      <c r="AD37" s="168"/>
      <c r="AE37" s="169"/>
      <c r="AF37" s="168"/>
      <c r="AG37" s="169"/>
      <c r="AH37" s="204"/>
      <c r="AI37" s="204"/>
      <c r="AJ37" s="204"/>
      <c r="AK37" s="76"/>
      <c r="AL37" s="77"/>
      <c r="AM37" s="77"/>
      <c r="AN37" s="77"/>
      <c r="AO37" s="78"/>
      <c r="AP37" s="78"/>
      <c r="AQ37" s="78"/>
      <c r="AR37" s="78"/>
      <c r="AS37" s="79"/>
      <c r="AT37" s="79"/>
      <c r="AU37" s="79"/>
    </row>
    <row r="38" spans="1:47" ht="11.25" customHeight="1">
      <c r="A38" s="91"/>
      <c r="B38" s="91"/>
      <c r="C38" s="91"/>
      <c r="D38" s="91"/>
      <c r="E38" s="91"/>
      <c r="F38" s="91"/>
      <c r="G38" s="91"/>
      <c r="H38" s="181"/>
      <c r="I38" s="91"/>
      <c r="J38" s="91"/>
      <c r="K38" s="91"/>
      <c r="L38" s="91"/>
      <c r="M38" s="91"/>
      <c r="N38" s="91"/>
      <c r="O38" s="91"/>
      <c r="P38" s="181"/>
      <c r="Q38" s="91"/>
      <c r="R38" s="91"/>
      <c r="S38" s="91"/>
      <c r="T38" s="91"/>
      <c r="U38" s="91"/>
      <c r="V38" s="91"/>
      <c r="W38" s="91"/>
      <c r="X38" s="181"/>
      <c r="Z38" s="187"/>
      <c r="AA38" s="190"/>
      <c r="AB38" s="170"/>
      <c r="AC38" s="171"/>
      <c r="AD38" s="170"/>
      <c r="AE38" s="171"/>
      <c r="AF38" s="170"/>
      <c r="AG38" s="171"/>
      <c r="AH38" s="204"/>
      <c r="AI38" s="204"/>
      <c r="AJ38" s="204"/>
      <c r="AK38" s="37"/>
      <c r="AL38" s="40"/>
      <c r="AM38" s="40"/>
      <c r="AN38" s="40"/>
      <c r="AO38" s="41"/>
      <c r="AP38" s="41"/>
      <c r="AQ38" s="41"/>
      <c r="AR38" s="41"/>
      <c r="AS38" s="38"/>
      <c r="AT38" s="38"/>
      <c r="AU38" s="38"/>
    </row>
    <row r="39" spans="1:47" ht="11.25" customHeight="1">
      <c r="A39" s="88">
        <f>IF(A38="出",$G$3,0)</f>
        <v>0</v>
      </c>
      <c r="B39" s="88">
        <f t="shared" ref="B39:G39" si="73">IF(B38="出",$G$3,0)</f>
        <v>0</v>
      </c>
      <c r="C39" s="88">
        <f t="shared" si="73"/>
        <v>0</v>
      </c>
      <c r="D39" s="88">
        <f t="shared" si="73"/>
        <v>0</v>
      </c>
      <c r="E39" s="88">
        <f t="shared" si="73"/>
        <v>0</v>
      </c>
      <c r="F39" s="88">
        <f t="shared" si="73"/>
        <v>0</v>
      </c>
      <c r="G39" s="88">
        <f t="shared" si="73"/>
        <v>0</v>
      </c>
      <c r="H39" s="182"/>
      <c r="I39" s="88">
        <f>IF(I38="出",$G$3,0)</f>
        <v>0</v>
      </c>
      <c r="J39" s="88">
        <f t="shared" ref="J39:O39" si="74">IF(J38="出",$G$3,0)</f>
        <v>0</v>
      </c>
      <c r="K39" s="88">
        <f t="shared" si="74"/>
        <v>0</v>
      </c>
      <c r="L39" s="88">
        <f t="shared" si="74"/>
        <v>0</v>
      </c>
      <c r="M39" s="88">
        <f t="shared" si="74"/>
        <v>0</v>
      </c>
      <c r="N39" s="88">
        <f t="shared" si="74"/>
        <v>0</v>
      </c>
      <c r="O39" s="88">
        <f t="shared" si="74"/>
        <v>0</v>
      </c>
      <c r="P39" s="182"/>
      <c r="Q39" s="88">
        <f>IF(Q38="出",$G$3,0)</f>
        <v>0</v>
      </c>
      <c r="R39" s="88">
        <f t="shared" ref="R39:W39" si="75">IF(R38="出",$G$3,0)</f>
        <v>0</v>
      </c>
      <c r="S39" s="88">
        <f t="shared" si="75"/>
        <v>0</v>
      </c>
      <c r="T39" s="88">
        <f t="shared" si="75"/>
        <v>0</v>
      </c>
      <c r="U39" s="88">
        <f t="shared" si="75"/>
        <v>0</v>
      </c>
      <c r="V39" s="88">
        <f t="shared" si="75"/>
        <v>0</v>
      </c>
      <c r="W39" s="88">
        <f t="shared" si="75"/>
        <v>0</v>
      </c>
      <c r="X39" s="182"/>
      <c r="Z39" s="185">
        <f t="shared" ref="Z39" si="76">$Q$70</f>
        <v>0</v>
      </c>
      <c r="AA39" s="188" t="s">
        <v>34</v>
      </c>
      <c r="AB39" s="166">
        <f>COUNT(Q72:W72,Q75:W75,Q78:W78,Q81:W81,Q84:W84,Q87:W87)</f>
        <v>0</v>
      </c>
      <c r="AC39" s="167"/>
      <c r="AD39" s="166">
        <f>COUNTIF(Q72:W89,"○")</f>
        <v>0</v>
      </c>
      <c r="AE39" s="167"/>
      <c r="AF39" s="166">
        <f>AB39-+AD39</f>
        <v>0</v>
      </c>
      <c r="AG39" s="167"/>
      <c r="AH39" s="204">
        <f t="shared" ref="AH39" si="77">$X$90</f>
        <v>0</v>
      </c>
      <c r="AI39" s="204"/>
      <c r="AJ39" s="204"/>
      <c r="AK39" s="37"/>
      <c r="AL39" s="40"/>
      <c r="AM39" s="40"/>
      <c r="AN39" s="40"/>
      <c r="AO39" s="41"/>
      <c r="AP39" s="41"/>
      <c r="AQ39" s="41"/>
      <c r="AR39" s="41"/>
      <c r="AS39" s="38"/>
      <c r="AT39" s="38"/>
      <c r="AU39" s="38"/>
    </row>
    <row r="40" spans="1:47" s="67" customFormat="1" ht="17.25" customHeight="1">
      <c r="A40" s="69"/>
      <c r="B40" s="65"/>
      <c r="C40" s="65"/>
      <c r="D40" s="65"/>
      <c r="E40" s="65"/>
      <c r="F40" s="65"/>
      <c r="G40" s="65"/>
      <c r="H40" s="181">
        <f t="shared" ref="H40" si="78">A42+B42+C42+D42+E42+F42+G42</f>
        <v>0</v>
      </c>
      <c r="I40" s="69"/>
      <c r="J40" s="65"/>
      <c r="K40" s="65"/>
      <c r="L40" s="65"/>
      <c r="M40" s="65"/>
      <c r="N40" s="65"/>
      <c r="O40" s="65"/>
      <c r="P40" s="181">
        <f t="shared" ref="P40" si="79">I42+J42+K42+L42+M42+N42+O42</f>
        <v>0</v>
      </c>
      <c r="Q40" s="69"/>
      <c r="R40" s="65"/>
      <c r="S40" s="65"/>
      <c r="T40" s="65"/>
      <c r="U40" s="65"/>
      <c r="V40" s="65"/>
      <c r="W40" s="65"/>
      <c r="X40" s="181">
        <f t="shared" ref="X40" si="80">Q42+R42+S42+T42+U42+V42+W42</f>
        <v>0</v>
      </c>
      <c r="Z40" s="186"/>
      <c r="AA40" s="189"/>
      <c r="AB40" s="168"/>
      <c r="AC40" s="169"/>
      <c r="AD40" s="168"/>
      <c r="AE40" s="169"/>
      <c r="AF40" s="168"/>
      <c r="AG40" s="169"/>
      <c r="AH40" s="204"/>
      <c r="AI40" s="204"/>
      <c r="AJ40" s="204"/>
      <c r="AK40" s="76"/>
      <c r="AL40" s="77"/>
      <c r="AM40" s="77"/>
      <c r="AN40" s="77"/>
      <c r="AO40" s="78"/>
      <c r="AP40" s="78"/>
      <c r="AQ40" s="78"/>
      <c r="AR40" s="78"/>
      <c r="AS40" s="79"/>
      <c r="AT40" s="79"/>
      <c r="AU40" s="79"/>
    </row>
    <row r="41" spans="1:47" ht="11.25" customHeight="1" thickBot="1">
      <c r="A41" s="91"/>
      <c r="B41" s="91"/>
      <c r="C41" s="91"/>
      <c r="D41" s="91"/>
      <c r="E41" s="91"/>
      <c r="F41" s="91"/>
      <c r="G41" s="91"/>
      <c r="H41" s="181"/>
      <c r="I41" s="91"/>
      <c r="J41" s="91"/>
      <c r="K41" s="91"/>
      <c r="L41" s="91"/>
      <c r="M41" s="91"/>
      <c r="N41" s="91"/>
      <c r="O41" s="91"/>
      <c r="P41" s="181"/>
      <c r="Q41" s="91"/>
      <c r="R41" s="91"/>
      <c r="S41" s="91"/>
      <c r="T41" s="91"/>
      <c r="U41" s="91"/>
      <c r="V41" s="91"/>
      <c r="W41" s="91"/>
      <c r="X41" s="181"/>
      <c r="Z41" s="219"/>
      <c r="AA41" s="220"/>
      <c r="AB41" s="211"/>
      <c r="AC41" s="212"/>
      <c r="AD41" s="211"/>
      <c r="AE41" s="212"/>
      <c r="AF41" s="211"/>
      <c r="AG41" s="212"/>
      <c r="AH41" s="213"/>
      <c r="AI41" s="213"/>
      <c r="AJ41" s="213"/>
      <c r="AK41" s="37"/>
      <c r="AL41" s="40"/>
      <c r="AM41" s="40"/>
      <c r="AN41" s="40"/>
      <c r="AO41" s="41"/>
      <c r="AP41" s="41"/>
      <c r="AQ41" s="41"/>
      <c r="AR41" s="41"/>
      <c r="AS41" s="38"/>
      <c r="AT41" s="38"/>
      <c r="AU41" s="38"/>
    </row>
    <row r="42" spans="1:47" ht="11.25" customHeight="1" thickTop="1">
      <c r="A42" s="88">
        <f>IF(A41="出",$G$3,0)</f>
        <v>0</v>
      </c>
      <c r="B42" s="88">
        <f t="shared" ref="B42:G42" si="81">IF(B41="出",$G$3,0)</f>
        <v>0</v>
      </c>
      <c r="C42" s="88">
        <f t="shared" si="81"/>
        <v>0</v>
      </c>
      <c r="D42" s="88">
        <f t="shared" si="81"/>
        <v>0</v>
      </c>
      <c r="E42" s="88">
        <f t="shared" si="81"/>
        <v>0</v>
      </c>
      <c r="F42" s="88">
        <f t="shared" si="81"/>
        <v>0</v>
      </c>
      <c r="G42" s="88">
        <f t="shared" si="81"/>
        <v>0</v>
      </c>
      <c r="H42" s="182"/>
      <c r="I42" s="88">
        <f>IF(I41="出",$G$3,0)</f>
        <v>0</v>
      </c>
      <c r="J42" s="88">
        <f t="shared" ref="J42:O42" si="82">IF(J41="出",$G$3,0)</f>
        <v>0</v>
      </c>
      <c r="K42" s="88">
        <f t="shared" si="82"/>
        <v>0</v>
      </c>
      <c r="L42" s="88">
        <f t="shared" si="82"/>
        <v>0</v>
      </c>
      <c r="M42" s="88">
        <f t="shared" si="82"/>
        <v>0</v>
      </c>
      <c r="N42" s="88">
        <f t="shared" si="82"/>
        <v>0</v>
      </c>
      <c r="O42" s="88">
        <f t="shared" si="82"/>
        <v>0</v>
      </c>
      <c r="P42" s="182"/>
      <c r="Q42" s="88">
        <f>IF(Q41="出",$G$3,0)</f>
        <v>0</v>
      </c>
      <c r="R42" s="88">
        <f t="shared" ref="R42:W42" si="83">IF(R41="出",$G$3,0)</f>
        <v>0</v>
      </c>
      <c r="S42" s="88">
        <f t="shared" si="83"/>
        <v>0</v>
      </c>
      <c r="T42" s="88">
        <f t="shared" si="83"/>
        <v>0</v>
      </c>
      <c r="U42" s="88">
        <f t="shared" si="83"/>
        <v>0</v>
      </c>
      <c r="V42" s="88">
        <f t="shared" si="83"/>
        <v>0</v>
      </c>
      <c r="W42" s="88">
        <f t="shared" si="83"/>
        <v>0</v>
      </c>
      <c r="X42" s="182"/>
      <c r="Z42" s="214" t="s">
        <v>14</v>
      </c>
      <c r="AA42" s="214"/>
      <c r="AB42" s="215">
        <f>SUM(AB6:AC41)</f>
        <v>0</v>
      </c>
      <c r="AC42" s="215"/>
      <c r="AD42" s="215">
        <f t="shared" ref="AD42" si="84">SUM(AD6:AE41)</f>
        <v>0</v>
      </c>
      <c r="AE42" s="215"/>
      <c r="AF42" s="215">
        <f t="shared" ref="AF42" si="85">SUM(AF6:AG41)</f>
        <v>0</v>
      </c>
      <c r="AG42" s="215"/>
      <c r="AH42" s="274">
        <f t="shared" ref="AH42" si="86">SUM(AH6:AI41)</f>
        <v>0</v>
      </c>
      <c r="AI42" s="275"/>
      <c r="AJ42" s="276"/>
      <c r="AK42" s="37"/>
      <c r="AL42" s="40"/>
      <c r="AM42" s="40"/>
      <c r="AN42" s="40"/>
      <c r="AO42" s="41"/>
      <c r="AP42" s="41"/>
      <c r="AQ42" s="41"/>
      <c r="AR42" s="41"/>
      <c r="AS42" s="38"/>
      <c r="AT42" s="38"/>
      <c r="AU42" s="38"/>
    </row>
    <row r="43" spans="1:47" s="67" customFormat="1" ht="17.25" customHeight="1">
      <c r="A43" s="69"/>
      <c r="B43" s="65"/>
      <c r="C43" s="65"/>
      <c r="D43" s="65"/>
      <c r="E43" s="65"/>
      <c r="F43" s="65"/>
      <c r="G43" s="65"/>
      <c r="H43" s="181">
        <f t="shared" ref="H43" si="87">A45+B45+C45+D45+E45+F45+G45</f>
        <v>0</v>
      </c>
      <c r="I43" s="69"/>
      <c r="J43" s="65"/>
      <c r="K43" s="65"/>
      <c r="L43" s="65"/>
      <c r="M43" s="65"/>
      <c r="N43" s="65"/>
      <c r="O43" s="65"/>
      <c r="P43" s="181">
        <f t="shared" ref="P43" si="88">I45+J45+K45+L45+M45+N45+O45</f>
        <v>0</v>
      </c>
      <c r="Q43" s="69"/>
      <c r="R43" s="65"/>
      <c r="S43" s="65"/>
      <c r="T43" s="65"/>
      <c r="U43" s="65"/>
      <c r="V43" s="65"/>
      <c r="W43" s="65"/>
      <c r="X43" s="181">
        <f t="shared" ref="X43" si="89">Q45+R45+S45+T45+U45+V45+W45</f>
        <v>0</v>
      </c>
      <c r="Z43" s="152"/>
      <c r="AA43" s="152"/>
      <c r="AB43" s="216"/>
      <c r="AC43" s="216"/>
      <c r="AD43" s="216"/>
      <c r="AE43" s="216"/>
      <c r="AF43" s="216"/>
      <c r="AG43" s="216"/>
      <c r="AH43" s="274"/>
      <c r="AI43" s="275"/>
      <c r="AJ43" s="276"/>
      <c r="AK43" s="77"/>
      <c r="AL43" s="77"/>
      <c r="AM43" s="77"/>
      <c r="AN43" s="77"/>
      <c r="AO43" s="78"/>
      <c r="AP43" s="78"/>
      <c r="AQ43" s="78"/>
      <c r="AR43" s="78"/>
      <c r="AS43" s="79"/>
      <c r="AT43" s="79"/>
      <c r="AU43" s="79"/>
    </row>
    <row r="44" spans="1:47" ht="11.25" customHeight="1">
      <c r="A44" s="91"/>
      <c r="B44" s="91"/>
      <c r="C44" s="91"/>
      <c r="D44" s="91"/>
      <c r="E44" s="91"/>
      <c r="F44" s="91"/>
      <c r="G44" s="91"/>
      <c r="H44" s="181"/>
      <c r="I44" s="91"/>
      <c r="J44" s="91"/>
      <c r="K44" s="91"/>
      <c r="L44" s="91"/>
      <c r="M44" s="91"/>
      <c r="N44" s="91"/>
      <c r="O44" s="91"/>
      <c r="P44" s="181"/>
      <c r="Q44" s="91"/>
      <c r="R44" s="91"/>
      <c r="S44" s="91"/>
      <c r="T44" s="91"/>
      <c r="U44" s="91"/>
      <c r="V44" s="91"/>
      <c r="W44" s="91"/>
      <c r="X44" s="181"/>
      <c r="Z44" s="152"/>
      <c r="AA44" s="152"/>
      <c r="AB44" s="216"/>
      <c r="AC44" s="216"/>
      <c r="AD44" s="216"/>
      <c r="AE44" s="216"/>
      <c r="AF44" s="216"/>
      <c r="AG44" s="216"/>
      <c r="AH44" s="277"/>
      <c r="AI44" s="278"/>
      <c r="AJ44" s="279"/>
      <c r="AK44" s="40"/>
      <c r="AL44" s="40"/>
      <c r="AM44" s="40"/>
      <c r="AN44" s="40"/>
      <c r="AO44" s="41"/>
      <c r="AP44" s="41"/>
      <c r="AQ44" s="41"/>
      <c r="AR44" s="41"/>
      <c r="AS44" s="38"/>
      <c r="AT44" s="38"/>
      <c r="AU44" s="38"/>
    </row>
    <row r="45" spans="1:47" ht="11.25" customHeight="1" thickBot="1">
      <c r="A45" s="88">
        <f>IF(A44="出",$G$3,0)</f>
        <v>0</v>
      </c>
      <c r="B45" s="88">
        <f t="shared" ref="B45:G45" si="90">IF(B44="出",$G$3,0)</f>
        <v>0</v>
      </c>
      <c r="C45" s="88">
        <f t="shared" si="90"/>
        <v>0</v>
      </c>
      <c r="D45" s="88">
        <f t="shared" si="90"/>
        <v>0</v>
      </c>
      <c r="E45" s="88">
        <f t="shared" si="90"/>
        <v>0</v>
      </c>
      <c r="F45" s="88">
        <f t="shared" si="90"/>
        <v>0</v>
      </c>
      <c r="G45" s="88">
        <f t="shared" si="90"/>
        <v>0</v>
      </c>
      <c r="H45" s="195"/>
      <c r="I45" s="88">
        <f>IF(I44="出",$G$3,0)</f>
        <v>0</v>
      </c>
      <c r="J45" s="88">
        <f t="shared" ref="J45:O45" si="91">IF(J44="出",$G$3,0)</f>
        <v>0</v>
      </c>
      <c r="K45" s="88">
        <f t="shared" si="91"/>
        <v>0</v>
      </c>
      <c r="L45" s="88">
        <f t="shared" si="91"/>
        <v>0</v>
      </c>
      <c r="M45" s="88">
        <f t="shared" si="91"/>
        <v>0</v>
      </c>
      <c r="N45" s="88">
        <f t="shared" si="91"/>
        <v>0</v>
      </c>
      <c r="O45" s="88">
        <f t="shared" si="91"/>
        <v>0</v>
      </c>
      <c r="P45" s="195"/>
      <c r="Q45" s="88">
        <f>IF(Q44="出",$G$3,0)</f>
        <v>0</v>
      </c>
      <c r="R45" s="88">
        <f t="shared" ref="R45:W45" si="92">IF(R44="出",$G$3,0)</f>
        <v>0</v>
      </c>
      <c r="S45" s="88">
        <f t="shared" si="92"/>
        <v>0</v>
      </c>
      <c r="T45" s="88">
        <f t="shared" si="92"/>
        <v>0</v>
      </c>
      <c r="U45" s="88">
        <f t="shared" si="92"/>
        <v>0</v>
      </c>
      <c r="V45" s="88">
        <f t="shared" si="92"/>
        <v>0</v>
      </c>
      <c r="W45" s="88">
        <f t="shared" si="92"/>
        <v>0</v>
      </c>
      <c r="X45" s="195"/>
      <c r="Z45" s="40"/>
      <c r="AA45" s="40"/>
      <c r="AB45" s="40"/>
      <c r="AC45" s="40"/>
      <c r="AD45" s="41"/>
      <c r="AE45" s="41"/>
      <c r="AF45" s="53"/>
      <c r="AG45" s="53"/>
      <c r="AH45" s="280" t="str">
        <f>IF(AN67-AH42&gt;=0,"ＯＫ","超えています")</f>
        <v>ＯＫ</v>
      </c>
      <c r="AI45" s="280"/>
      <c r="AJ45" s="280"/>
      <c r="AK45" s="40"/>
      <c r="AL45" s="40"/>
      <c r="AM45" s="40"/>
      <c r="AN45" s="40"/>
      <c r="AO45" s="41"/>
      <c r="AP45" s="41"/>
      <c r="AQ45" s="41"/>
      <c r="AR45" s="41"/>
      <c r="AS45" s="38"/>
      <c r="AT45" s="38"/>
      <c r="AU45" s="38"/>
    </row>
    <row r="46" spans="1:47">
      <c r="A46" s="205"/>
      <c r="B46" s="206"/>
      <c r="C46" s="206"/>
      <c r="D46" s="206"/>
      <c r="E46" s="206"/>
      <c r="F46" s="206"/>
      <c r="G46" s="207"/>
      <c r="H46" s="18">
        <f>H28+H31+H34+H37+H40+H43</f>
        <v>0</v>
      </c>
      <c r="I46" s="205"/>
      <c r="J46" s="206"/>
      <c r="K46" s="206"/>
      <c r="L46" s="206"/>
      <c r="M46" s="206"/>
      <c r="N46" s="206"/>
      <c r="O46" s="207"/>
      <c r="P46" s="18">
        <f>P28+P31+P34+P37+P40+P43</f>
        <v>0</v>
      </c>
      <c r="Q46" s="205"/>
      <c r="R46" s="206"/>
      <c r="S46" s="206"/>
      <c r="T46" s="206"/>
      <c r="U46" s="206"/>
      <c r="V46" s="206"/>
      <c r="W46" s="207"/>
      <c r="X46" s="18">
        <f>X28+X31+X34+X37+X40+X43</f>
        <v>0</v>
      </c>
      <c r="Z46" s="98"/>
      <c r="AA46" s="98"/>
      <c r="AB46" s="98"/>
      <c r="AC46" s="98"/>
      <c r="AD46" s="34"/>
      <c r="AE46" s="34"/>
      <c r="AF46" s="41"/>
      <c r="AG46" s="41"/>
      <c r="AH46" s="281"/>
      <c r="AI46" s="281"/>
      <c r="AJ46" s="281"/>
      <c r="AK46" s="40"/>
      <c r="AL46" s="40"/>
      <c r="AM46" s="40"/>
      <c r="AN46" s="40"/>
      <c r="AO46" s="95"/>
      <c r="AP46" s="55"/>
      <c r="AQ46" s="55"/>
      <c r="AR46" s="56"/>
      <c r="AS46" s="56"/>
      <c r="AT46" s="56"/>
      <c r="AU46" s="19"/>
    </row>
    <row r="47" spans="1:47">
      <c r="A47" s="20"/>
      <c r="B47" s="20"/>
      <c r="C47" s="20"/>
      <c r="D47" s="20"/>
      <c r="E47" s="20"/>
      <c r="F47" s="20"/>
      <c r="G47" s="20"/>
      <c r="H47" s="7"/>
      <c r="I47" s="21"/>
      <c r="J47" s="21"/>
      <c r="K47" s="21"/>
      <c r="L47" s="21"/>
      <c r="M47" s="21"/>
      <c r="N47" s="21"/>
      <c r="O47" s="21"/>
      <c r="P47" s="4"/>
      <c r="Q47" s="16"/>
      <c r="R47" s="17"/>
      <c r="S47" s="22"/>
      <c r="T47" s="22"/>
      <c r="U47" s="22"/>
      <c r="V47" s="22"/>
      <c r="W47" s="22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</row>
    <row r="48" spans="1:47" ht="13.5" customHeight="1">
      <c r="A48" s="100"/>
      <c r="B48" s="270" t="s">
        <v>34</v>
      </c>
      <c r="C48" s="270"/>
      <c r="D48" s="162" t="s">
        <v>47</v>
      </c>
      <c r="E48" s="162"/>
      <c r="F48" s="162"/>
      <c r="G48" s="271"/>
      <c r="H48" s="163" t="s">
        <v>0</v>
      </c>
      <c r="I48" s="100"/>
      <c r="J48" s="270" t="s">
        <v>34</v>
      </c>
      <c r="K48" s="270"/>
      <c r="L48" s="162" t="s">
        <v>47</v>
      </c>
      <c r="M48" s="162"/>
      <c r="N48" s="162"/>
      <c r="O48" s="271"/>
      <c r="P48" s="163" t="s">
        <v>0</v>
      </c>
      <c r="Q48" s="100"/>
      <c r="R48" s="270" t="s">
        <v>34</v>
      </c>
      <c r="S48" s="270"/>
      <c r="T48" s="162" t="s">
        <v>47</v>
      </c>
      <c r="U48" s="162"/>
      <c r="V48" s="162"/>
      <c r="W48" s="271"/>
      <c r="X48" s="148" t="s">
        <v>0</v>
      </c>
      <c r="Z48" s="3" t="s">
        <v>15</v>
      </c>
      <c r="AA48" s="4"/>
      <c r="AB48" s="4"/>
      <c r="AC48" s="5"/>
      <c r="AD48" s="4"/>
      <c r="AE48" s="5"/>
      <c r="AF48" s="4"/>
      <c r="AG48" s="6"/>
      <c r="AH48" s="7"/>
      <c r="AI48" s="7"/>
      <c r="AJ48" s="7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</row>
    <row r="49" spans="1:47">
      <c r="A49" s="8" t="s">
        <v>2</v>
      </c>
      <c r="B49" s="9" t="s">
        <v>3</v>
      </c>
      <c r="C49" s="9" t="s">
        <v>4</v>
      </c>
      <c r="D49" s="10" t="s">
        <v>5</v>
      </c>
      <c r="E49" s="9" t="s">
        <v>6</v>
      </c>
      <c r="F49" s="11" t="s">
        <v>7</v>
      </c>
      <c r="G49" s="10" t="s">
        <v>8</v>
      </c>
      <c r="H49" s="202"/>
      <c r="I49" s="12" t="s">
        <v>2</v>
      </c>
      <c r="J49" s="13" t="s">
        <v>3</v>
      </c>
      <c r="K49" s="13" t="s">
        <v>4</v>
      </c>
      <c r="L49" s="13" t="s">
        <v>5</v>
      </c>
      <c r="M49" s="13" t="s">
        <v>6</v>
      </c>
      <c r="N49" s="13" t="s">
        <v>7</v>
      </c>
      <c r="O49" s="11" t="s">
        <v>8</v>
      </c>
      <c r="P49" s="202"/>
      <c r="Q49" s="12" t="s">
        <v>2</v>
      </c>
      <c r="R49" s="13" t="s">
        <v>3</v>
      </c>
      <c r="S49" s="13" t="s">
        <v>4</v>
      </c>
      <c r="T49" s="13" t="s">
        <v>5</v>
      </c>
      <c r="U49" s="13" t="s">
        <v>6</v>
      </c>
      <c r="V49" s="13" t="s">
        <v>7</v>
      </c>
      <c r="W49" s="14" t="s">
        <v>8</v>
      </c>
      <c r="X49" s="208"/>
      <c r="Z49" s="229" t="s">
        <v>16</v>
      </c>
      <c r="AA49" s="230"/>
      <c r="AB49" s="230"/>
      <c r="AC49" s="50"/>
      <c r="AD49" s="51"/>
      <c r="AE49" s="51"/>
      <c r="AF49" s="51"/>
      <c r="AG49" s="51"/>
      <c r="AH49" s="23"/>
      <c r="AI49" s="23"/>
      <c r="AJ49" s="23"/>
      <c r="AK49" s="52"/>
      <c r="AL49" s="231" t="s">
        <v>30</v>
      </c>
      <c r="AM49" s="232"/>
      <c r="AN49" s="46"/>
      <c r="AO49" s="46"/>
      <c r="AP49" s="47"/>
      <c r="AQ49" s="47"/>
      <c r="AR49" s="48"/>
      <c r="AS49" s="48"/>
      <c r="AT49" s="49"/>
      <c r="AU49" s="45"/>
    </row>
    <row r="50" spans="1:47" s="67" customFormat="1" ht="17.25" customHeight="1">
      <c r="A50" s="69"/>
      <c r="B50" s="65"/>
      <c r="C50" s="65"/>
      <c r="D50" s="65"/>
      <c r="E50" s="65"/>
      <c r="F50" s="65"/>
      <c r="G50" s="65"/>
      <c r="H50" s="181">
        <f>A52+B52+C52+D52+E52+F52+G52</f>
        <v>0</v>
      </c>
      <c r="I50" s="69"/>
      <c r="J50" s="65"/>
      <c r="K50" s="65"/>
      <c r="L50" s="65"/>
      <c r="M50" s="65"/>
      <c r="N50" s="65"/>
      <c r="O50" s="65"/>
      <c r="P50" s="181">
        <f>I52+J52+K52+L52+M52+N52+O52</f>
        <v>0</v>
      </c>
      <c r="Q50" s="69"/>
      <c r="R50" s="65"/>
      <c r="S50" s="65"/>
      <c r="T50" s="65"/>
      <c r="U50" s="65"/>
      <c r="V50" s="65"/>
      <c r="W50" s="65"/>
      <c r="X50" s="181">
        <f>Q52+R52+S52+T52+U52+V52+W52</f>
        <v>0</v>
      </c>
      <c r="Z50" s="236" t="s">
        <v>37</v>
      </c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82"/>
      <c r="AM50" s="283"/>
      <c r="AN50" s="80"/>
      <c r="AO50" s="80"/>
      <c r="AP50" s="80" t="s">
        <v>49</v>
      </c>
      <c r="AQ50" s="80"/>
      <c r="AR50" s="80"/>
      <c r="AS50" s="80"/>
      <c r="AT50" s="80"/>
      <c r="AU50" s="80"/>
    </row>
    <row r="51" spans="1:47" ht="11.25" customHeight="1">
      <c r="A51" s="91"/>
      <c r="B51" s="91"/>
      <c r="C51" s="91"/>
      <c r="D51" s="91"/>
      <c r="E51" s="91"/>
      <c r="F51" s="91"/>
      <c r="G51" s="91"/>
      <c r="H51" s="181"/>
      <c r="I51" s="91"/>
      <c r="J51" s="91"/>
      <c r="K51" s="91"/>
      <c r="L51" s="91"/>
      <c r="M51" s="91"/>
      <c r="N51" s="91"/>
      <c r="O51" s="91"/>
      <c r="P51" s="181"/>
      <c r="Q51" s="91"/>
      <c r="R51" s="91"/>
      <c r="S51" s="91"/>
      <c r="T51" s="91"/>
      <c r="U51" s="91"/>
      <c r="V51" s="91"/>
      <c r="W51" s="91"/>
      <c r="X51" s="181"/>
      <c r="Z51" s="238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84"/>
      <c r="AM51" s="285"/>
      <c r="AN51" s="46"/>
      <c r="AO51" s="46"/>
      <c r="AP51" s="47"/>
      <c r="AQ51" s="47"/>
      <c r="AR51" s="48"/>
      <c r="AS51" s="48"/>
      <c r="AT51" s="49"/>
      <c r="AU51" s="45"/>
    </row>
    <row r="52" spans="1:47" ht="11.25" customHeight="1">
      <c r="A52" s="88">
        <f>IF(A51="出",$G$3,0)</f>
        <v>0</v>
      </c>
      <c r="B52" s="88">
        <f t="shared" ref="B52:G52" si="93">IF(B51="出",$G$3,0)</f>
        <v>0</v>
      </c>
      <c r="C52" s="88">
        <f t="shared" si="93"/>
        <v>0</v>
      </c>
      <c r="D52" s="88">
        <f t="shared" si="93"/>
        <v>0</v>
      </c>
      <c r="E52" s="88">
        <f t="shared" si="93"/>
        <v>0</v>
      </c>
      <c r="F52" s="88">
        <f t="shared" si="93"/>
        <v>0</v>
      </c>
      <c r="G52" s="88">
        <f t="shared" si="93"/>
        <v>0</v>
      </c>
      <c r="H52" s="182"/>
      <c r="I52" s="88">
        <f>IF(I51="出",$G$3,0)</f>
        <v>0</v>
      </c>
      <c r="J52" s="88">
        <f t="shared" ref="J52:O52" si="94">IF(J51="出",$G$3,0)</f>
        <v>0</v>
      </c>
      <c r="K52" s="88">
        <f t="shared" si="94"/>
        <v>0</v>
      </c>
      <c r="L52" s="88">
        <f t="shared" si="94"/>
        <v>0</v>
      </c>
      <c r="M52" s="88">
        <f t="shared" si="94"/>
        <v>0</v>
      </c>
      <c r="N52" s="88">
        <f t="shared" si="94"/>
        <v>0</v>
      </c>
      <c r="O52" s="88">
        <f t="shared" si="94"/>
        <v>0</v>
      </c>
      <c r="P52" s="182"/>
      <c r="Q52" s="88">
        <f>IF(Q51="出",$G$3,0)</f>
        <v>0</v>
      </c>
      <c r="R52" s="88">
        <f t="shared" ref="R52:W52" si="95">IF(R51="出",$G$3,0)</f>
        <v>0</v>
      </c>
      <c r="S52" s="88">
        <f t="shared" si="95"/>
        <v>0</v>
      </c>
      <c r="T52" s="88">
        <f t="shared" si="95"/>
        <v>0</v>
      </c>
      <c r="U52" s="88">
        <f t="shared" si="95"/>
        <v>0</v>
      </c>
      <c r="V52" s="88">
        <f t="shared" si="95"/>
        <v>0</v>
      </c>
      <c r="W52" s="88">
        <f t="shared" si="95"/>
        <v>0</v>
      </c>
      <c r="X52" s="182"/>
      <c r="Z52" s="244" t="s">
        <v>17</v>
      </c>
      <c r="AA52" s="245"/>
      <c r="AB52" s="245"/>
      <c r="AC52" s="50"/>
      <c r="AD52" s="53"/>
      <c r="AE52" s="53"/>
      <c r="AF52" s="53"/>
      <c r="AG52" s="53"/>
      <c r="AH52" s="36"/>
      <c r="AI52" s="36"/>
      <c r="AJ52" s="36"/>
      <c r="AK52" s="54"/>
      <c r="AL52" s="231" t="s">
        <v>30</v>
      </c>
      <c r="AM52" s="232"/>
      <c r="AN52" s="46"/>
      <c r="AO52" s="46"/>
      <c r="AP52" s="46"/>
      <c r="AQ52" s="46"/>
      <c r="AR52" s="46"/>
      <c r="AS52" s="46"/>
      <c r="AT52" s="46"/>
      <c r="AU52" s="46"/>
    </row>
    <row r="53" spans="1:47" s="67" customFormat="1" ht="17.25" customHeight="1">
      <c r="A53" s="69"/>
      <c r="B53" s="65"/>
      <c r="C53" s="65"/>
      <c r="D53" s="65"/>
      <c r="E53" s="65"/>
      <c r="F53" s="65"/>
      <c r="G53" s="65"/>
      <c r="H53" s="181">
        <f t="shared" ref="H53" si="96">A55+B55+C55+D55+E55+F55+G55</f>
        <v>0</v>
      </c>
      <c r="I53" s="69"/>
      <c r="J53" s="65"/>
      <c r="K53" s="65"/>
      <c r="L53" s="65"/>
      <c r="M53" s="65"/>
      <c r="N53" s="65"/>
      <c r="O53" s="65"/>
      <c r="P53" s="181">
        <f t="shared" ref="P53" si="97">I55+J55+K55+L55+M55+N55+O55</f>
        <v>0</v>
      </c>
      <c r="Q53" s="69"/>
      <c r="R53" s="65"/>
      <c r="S53" s="65"/>
      <c r="T53" s="65"/>
      <c r="U53" s="65"/>
      <c r="V53" s="65"/>
      <c r="W53" s="65"/>
      <c r="X53" s="181">
        <f t="shared" ref="X53" si="98">Q55+R55+S55+T55+U55+V55+W55</f>
        <v>0</v>
      </c>
      <c r="Z53" s="236" t="s">
        <v>40</v>
      </c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82"/>
      <c r="AM53" s="283"/>
      <c r="AN53" s="81"/>
      <c r="AO53" s="81"/>
      <c r="AP53" s="82"/>
      <c r="AQ53" s="82"/>
      <c r="AR53" s="83"/>
      <c r="AS53" s="83"/>
      <c r="AT53" s="49"/>
      <c r="AU53" s="84"/>
    </row>
    <row r="54" spans="1:47" ht="11.25" customHeight="1">
      <c r="A54" s="91"/>
      <c r="B54" s="91"/>
      <c r="C54" s="91"/>
      <c r="D54" s="91"/>
      <c r="E54" s="91"/>
      <c r="F54" s="91"/>
      <c r="G54" s="91"/>
      <c r="H54" s="181"/>
      <c r="I54" s="91"/>
      <c r="J54" s="91"/>
      <c r="K54" s="91"/>
      <c r="L54" s="91"/>
      <c r="M54" s="91"/>
      <c r="N54" s="91"/>
      <c r="O54" s="91"/>
      <c r="P54" s="181"/>
      <c r="Q54" s="91"/>
      <c r="R54" s="91"/>
      <c r="S54" s="91"/>
      <c r="T54" s="91"/>
      <c r="U54" s="91"/>
      <c r="V54" s="91"/>
      <c r="W54" s="91"/>
      <c r="X54" s="181"/>
      <c r="Z54" s="238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84"/>
      <c r="AM54" s="285"/>
      <c r="AN54" s="45"/>
      <c r="AO54" s="45"/>
      <c r="AP54" s="45"/>
      <c r="AQ54" s="45"/>
      <c r="AR54" s="45"/>
      <c r="AS54" s="45"/>
      <c r="AT54" s="45"/>
      <c r="AU54" s="45"/>
    </row>
    <row r="55" spans="1:47" ht="11.25" customHeight="1">
      <c r="A55" s="88">
        <f>IF(A54="出",$G$3,0)</f>
        <v>0</v>
      </c>
      <c r="B55" s="88">
        <f t="shared" ref="B55:G55" si="99">IF(B54="出",$G$3,0)</f>
        <v>0</v>
      </c>
      <c r="C55" s="88">
        <f t="shared" si="99"/>
        <v>0</v>
      </c>
      <c r="D55" s="88">
        <f t="shared" si="99"/>
        <v>0</v>
      </c>
      <c r="E55" s="88">
        <f t="shared" si="99"/>
        <v>0</v>
      </c>
      <c r="F55" s="88">
        <f t="shared" si="99"/>
        <v>0</v>
      </c>
      <c r="G55" s="88">
        <f t="shared" si="99"/>
        <v>0</v>
      </c>
      <c r="H55" s="182"/>
      <c r="I55" s="88">
        <f>IF(I54="出",$G$3,0)</f>
        <v>0</v>
      </c>
      <c r="J55" s="88">
        <f t="shared" ref="J55:O55" si="100">IF(J54="出",$G$3,0)</f>
        <v>0</v>
      </c>
      <c r="K55" s="88">
        <f t="shared" si="100"/>
        <v>0</v>
      </c>
      <c r="L55" s="88">
        <f t="shared" si="100"/>
        <v>0</v>
      </c>
      <c r="M55" s="88">
        <f t="shared" si="100"/>
        <v>0</v>
      </c>
      <c r="N55" s="88">
        <f t="shared" si="100"/>
        <v>0</v>
      </c>
      <c r="O55" s="88">
        <f t="shared" si="100"/>
        <v>0</v>
      </c>
      <c r="P55" s="182"/>
      <c r="Q55" s="88">
        <f>IF(Q54="出",$G$3,0)</f>
        <v>0</v>
      </c>
      <c r="R55" s="88">
        <f t="shared" ref="R55:W55" si="101">IF(R54="出",$G$3,0)</f>
        <v>0</v>
      </c>
      <c r="S55" s="88">
        <f t="shared" si="101"/>
        <v>0</v>
      </c>
      <c r="T55" s="88">
        <f t="shared" si="101"/>
        <v>0</v>
      </c>
      <c r="U55" s="88">
        <f t="shared" si="101"/>
        <v>0</v>
      </c>
      <c r="V55" s="88">
        <f t="shared" si="101"/>
        <v>0</v>
      </c>
      <c r="W55" s="88">
        <f t="shared" si="101"/>
        <v>0</v>
      </c>
      <c r="X55" s="182"/>
      <c r="Z55" s="244" t="s">
        <v>18</v>
      </c>
      <c r="AA55" s="245"/>
      <c r="AB55" s="245"/>
      <c r="AC55" s="50"/>
      <c r="AD55" s="53"/>
      <c r="AE55" s="53"/>
      <c r="AF55" s="53"/>
      <c r="AG55" s="53"/>
      <c r="AH55" s="36"/>
      <c r="AI55" s="36"/>
      <c r="AJ55" s="36"/>
      <c r="AK55" s="54"/>
      <c r="AL55" s="231" t="s">
        <v>30</v>
      </c>
      <c r="AM55" s="232"/>
      <c r="AN55" s="44"/>
      <c r="AO55" s="44"/>
      <c r="AP55" s="44"/>
      <c r="AQ55" s="44"/>
      <c r="AR55" s="44"/>
      <c r="AS55" s="44"/>
      <c r="AT55" s="44"/>
      <c r="AU55" s="44"/>
    </row>
    <row r="56" spans="1:47" s="67" customFormat="1" ht="17.25" customHeight="1">
      <c r="A56" s="69"/>
      <c r="B56" s="65"/>
      <c r="C56" s="65"/>
      <c r="D56" s="65"/>
      <c r="E56" s="65"/>
      <c r="F56" s="65"/>
      <c r="G56" s="65"/>
      <c r="H56" s="181">
        <f t="shared" ref="H56" si="102">A58+B58+C58+D58+E58+F58+G58</f>
        <v>0</v>
      </c>
      <c r="I56" s="69"/>
      <c r="J56" s="65"/>
      <c r="K56" s="65"/>
      <c r="L56" s="65"/>
      <c r="M56" s="65"/>
      <c r="N56" s="65"/>
      <c r="O56" s="65"/>
      <c r="P56" s="181">
        <f t="shared" ref="P56" si="103">I58+J58+K58+L58+M58+N58+O58</f>
        <v>0</v>
      </c>
      <c r="Q56" s="69"/>
      <c r="R56" s="65"/>
      <c r="S56" s="65"/>
      <c r="T56" s="65"/>
      <c r="U56" s="65"/>
      <c r="V56" s="65"/>
      <c r="W56" s="65"/>
      <c r="X56" s="181">
        <f t="shared" ref="X56" si="104">Q58+R58+S58+T58+U58+V58+W58</f>
        <v>0</v>
      </c>
      <c r="Z56" s="246" t="s">
        <v>38</v>
      </c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82"/>
      <c r="AM56" s="283"/>
      <c r="AN56" s="85"/>
      <c r="AO56" s="85"/>
      <c r="AP56" s="85"/>
      <c r="AQ56" s="85"/>
      <c r="AR56" s="85"/>
      <c r="AS56" s="85"/>
      <c r="AT56" s="85"/>
      <c r="AU56" s="85"/>
    </row>
    <row r="57" spans="1:47" ht="11.25" customHeight="1">
      <c r="A57" s="91"/>
      <c r="B57" s="91"/>
      <c r="C57" s="91"/>
      <c r="D57" s="91"/>
      <c r="E57" s="91"/>
      <c r="F57" s="91"/>
      <c r="G57" s="91"/>
      <c r="H57" s="181"/>
      <c r="I57" s="91"/>
      <c r="J57" s="91"/>
      <c r="K57" s="91"/>
      <c r="L57" s="91"/>
      <c r="M57" s="91"/>
      <c r="N57" s="91"/>
      <c r="O57" s="91"/>
      <c r="P57" s="181"/>
      <c r="Q57" s="91"/>
      <c r="R57" s="91"/>
      <c r="S57" s="91"/>
      <c r="T57" s="91"/>
      <c r="U57" s="91"/>
      <c r="V57" s="91"/>
      <c r="W57" s="91"/>
      <c r="X57" s="181"/>
      <c r="Z57" s="248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84"/>
      <c r="AM57" s="285"/>
      <c r="AN57" s="45"/>
      <c r="AO57" s="45"/>
      <c r="AP57" s="45"/>
      <c r="AQ57" s="45"/>
      <c r="AR57" s="45"/>
      <c r="AS57" s="45"/>
      <c r="AT57" s="45"/>
      <c r="AU57" s="45"/>
    </row>
    <row r="58" spans="1:47" ht="11.25" customHeight="1">
      <c r="A58" s="88">
        <f>IF(A57="出",$G$3,0)</f>
        <v>0</v>
      </c>
      <c r="B58" s="88">
        <f t="shared" ref="B58:G58" si="105">IF(B57="出",$G$3,0)</f>
        <v>0</v>
      </c>
      <c r="C58" s="88">
        <f t="shared" si="105"/>
        <v>0</v>
      </c>
      <c r="D58" s="88">
        <f t="shared" si="105"/>
        <v>0</v>
      </c>
      <c r="E58" s="88">
        <f t="shared" si="105"/>
        <v>0</v>
      </c>
      <c r="F58" s="88">
        <f t="shared" si="105"/>
        <v>0</v>
      </c>
      <c r="G58" s="88">
        <f t="shared" si="105"/>
        <v>0</v>
      </c>
      <c r="H58" s="182"/>
      <c r="I58" s="88">
        <f>IF(I57="出",$G$3,0)</f>
        <v>0</v>
      </c>
      <c r="J58" s="88">
        <f t="shared" ref="J58:O58" si="106">IF(J57="出",$G$3,0)</f>
        <v>0</v>
      </c>
      <c r="K58" s="88">
        <f t="shared" si="106"/>
        <v>0</v>
      </c>
      <c r="L58" s="88">
        <f t="shared" si="106"/>
        <v>0</v>
      </c>
      <c r="M58" s="88">
        <f t="shared" si="106"/>
        <v>0</v>
      </c>
      <c r="N58" s="88">
        <f t="shared" si="106"/>
        <v>0</v>
      </c>
      <c r="O58" s="88">
        <f t="shared" si="106"/>
        <v>0</v>
      </c>
      <c r="P58" s="182"/>
      <c r="Q58" s="88">
        <f>IF(Q57="出",$G$3,0)</f>
        <v>0</v>
      </c>
      <c r="R58" s="88">
        <f t="shared" ref="R58:W58" si="107">IF(R57="出",$G$3,0)</f>
        <v>0</v>
      </c>
      <c r="S58" s="88">
        <f t="shared" si="107"/>
        <v>0</v>
      </c>
      <c r="T58" s="88">
        <f t="shared" si="107"/>
        <v>0</v>
      </c>
      <c r="U58" s="88">
        <f t="shared" si="107"/>
        <v>0</v>
      </c>
      <c r="V58" s="88">
        <f t="shared" si="107"/>
        <v>0</v>
      </c>
      <c r="W58" s="88">
        <f t="shared" si="107"/>
        <v>0</v>
      </c>
      <c r="X58" s="182"/>
      <c r="Z58" s="254" t="s">
        <v>19</v>
      </c>
      <c r="AA58" s="255"/>
      <c r="AB58" s="255"/>
      <c r="AC58" s="50"/>
      <c r="AD58" s="53"/>
      <c r="AE58" s="53"/>
      <c r="AF58" s="53"/>
      <c r="AG58" s="53"/>
      <c r="AH58" s="36"/>
      <c r="AI58" s="36"/>
      <c r="AJ58" s="36"/>
      <c r="AK58" s="54"/>
      <c r="AL58" s="231" t="s">
        <v>30</v>
      </c>
      <c r="AM58" s="232"/>
      <c r="AN58" s="45"/>
      <c r="AO58" s="45"/>
      <c r="AP58" s="45"/>
      <c r="AQ58" s="45"/>
      <c r="AR58" s="45"/>
      <c r="AS58" s="45"/>
      <c r="AT58" s="45"/>
      <c r="AU58" s="45"/>
    </row>
    <row r="59" spans="1:47" s="67" customFormat="1" ht="17.25" customHeight="1">
      <c r="A59" s="69"/>
      <c r="B59" s="65"/>
      <c r="C59" s="65"/>
      <c r="D59" s="65"/>
      <c r="E59" s="65"/>
      <c r="F59" s="65"/>
      <c r="G59" s="65"/>
      <c r="H59" s="181">
        <f t="shared" ref="H59" si="108">A61+B61+C61+D61+E61+F61+G61</f>
        <v>0</v>
      </c>
      <c r="I59" s="69"/>
      <c r="J59" s="65"/>
      <c r="K59" s="65"/>
      <c r="L59" s="65"/>
      <c r="M59" s="65"/>
      <c r="N59" s="65"/>
      <c r="O59" s="65"/>
      <c r="P59" s="181">
        <f t="shared" ref="P59" si="109">I61+J61+K61+L61+M61+N61+O61</f>
        <v>0</v>
      </c>
      <c r="Q59" s="69"/>
      <c r="R59" s="65"/>
      <c r="S59" s="65"/>
      <c r="T59" s="65"/>
      <c r="U59" s="65"/>
      <c r="V59" s="65"/>
      <c r="W59" s="65"/>
      <c r="X59" s="181">
        <f t="shared" ref="X59" si="110">Q61+R61+S61+T61+U61+V61+W61</f>
        <v>0</v>
      </c>
      <c r="Z59" s="246" t="s">
        <v>35</v>
      </c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82"/>
      <c r="AM59" s="283"/>
      <c r="AN59" s="84"/>
      <c r="AO59" s="84"/>
      <c r="AP59" s="84"/>
      <c r="AQ59" s="84"/>
      <c r="AR59" s="84"/>
      <c r="AS59" s="84"/>
      <c r="AT59" s="84"/>
      <c r="AU59" s="84"/>
    </row>
    <row r="60" spans="1:47" ht="11.25" customHeight="1">
      <c r="A60" s="91"/>
      <c r="B60" s="91"/>
      <c r="C60" s="91"/>
      <c r="D60" s="91"/>
      <c r="E60" s="91"/>
      <c r="F60" s="91"/>
      <c r="G60" s="91"/>
      <c r="H60" s="181"/>
      <c r="I60" s="91"/>
      <c r="J60" s="91"/>
      <c r="K60" s="91"/>
      <c r="L60" s="91"/>
      <c r="M60" s="91"/>
      <c r="N60" s="91"/>
      <c r="O60" s="91"/>
      <c r="P60" s="181"/>
      <c r="Q60" s="91"/>
      <c r="R60" s="91"/>
      <c r="S60" s="91"/>
      <c r="T60" s="91"/>
      <c r="U60" s="91"/>
      <c r="V60" s="91"/>
      <c r="W60" s="91"/>
      <c r="X60" s="181"/>
      <c r="Z60" s="248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84"/>
      <c r="AM60" s="285"/>
    </row>
    <row r="61" spans="1:47" ht="11.25" customHeight="1">
      <c r="A61" s="88">
        <f>IF(A60="出",$G$3,0)</f>
        <v>0</v>
      </c>
      <c r="B61" s="88">
        <f t="shared" ref="B61:G61" si="111">IF(B60="出",$G$3,0)</f>
        <v>0</v>
      </c>
      <c r="C61" s="88">
        <f t="shared" si="111"/>
        <v>0</v>
      </c>
      <c r="D61" s="88">
        <f t="shared" si="111"/>
        <v>0</v>
      </c>
      <c r="E61" s="88">
        <f t="shared" si="111"/>
        <v>0</v>
      </c>
      <c r="F61" s="88">
        <f t="shared" si="111"/>
        <v>0</v>
      </c>
      <c r="G61" s="88">
        <f t="shared" si="111"/>
        <v>0</v>
      </c>
      <c r="H61" s="182"/>
      <c r="I61" s="88">
        <f>IF(I60="出",$G$3,0)</f>
        <v>0</v>
      </c>
      <c r="J61" s="88">
        <f t="shared" ref="J61:O61" si="112">IF(J60="出",$G$3,0)</f>
        <v>0</v>
      </c>
      <c r="K61" s="88">
        <f t="shared" si="112"/>
        <v>0</v>
      </c>
      <c r="L61" s="88">
        <f t="shared" si="112"/>
        <v>0</v>
      </c>
      <c r="M61" s="88">
        <f t="shared" si="112"/>
        <v>0</v>
      </c>
      <c r="N61" s="88">
        <f t="shared" si="112"/>
        <v>0</v>
      </c>
      <c r="O61" s="88">
        <f t="shared" si="112"/>
        <v>0</v>
      </c>
      <c r="P61" s="182"/>
      <c r="Q61" s="88">
        <f>IF(Q60="出",$G$3,0)</f>
        <v>0</v>
      </c>
      <c r="R61" s="88">
        <f t="shared" ref="R61:W61" si="113">IF(R60="出",$G$3,0)</f>
        <v>0</v>
      </c>
      <c r="S61" s="88">
        <f t="shared" si="113"/>
        <v>0</v>
      </c>
      <c r="T61" s="88">
        <f t="shared" si="113"/>
        <v>0</v>
      </c>
      <c r="U61" s="88">
        <f t="shared" si="113"/>
        <v>0</v>
      </c>
      <c r="V61" s="88">
        <f t="shared" si="113"/>
        <v>0</v>
      </c>
      <c r="W61" s="88">
        <f t="shared" si="113"/>
        <v>0</v>
      </c>
      <c r="X61" s="182"/>
      <c r="Z61" s="40"/>
      <c r="AA61" s="40"/>
      <c r="AB61" s="40"/>
      <c r="AC61" s="40"/>
      <c r="AD61" s="41"/>
      <c r="AE61" s="41"/>
      <c r="AF61" s="41"/>
      <c r="AG61" s="41"/>
      <c r="AH61" s="38"/>
      <c r="AI61" s="38"/>
      <c r="AJ61" s="38"/>
      <c r="AK61" s="193"/>
      <c r="AL61" s="193"/>
      <c r="AM61" s="193"/>
      <c r="AN61" s="193"/>
      <c r="AO61" s="97"/>
      <c r="AP61" s="194"/>
      <c r="AQ61" s="194"/>
      <c r="AR61" s="165"/>
      <c r="AS61" s="165"/>
      <c r="AT61" s="165"/>
    </row>
    <row r="62" spans="1:47" s="67" customFormat="1" ht="17.25" customHeight="1">
      <c r="A62" s="69"/>
      <c r="B62" s="65"/>
      <c r="C62" s="65"/>
      <c r="D62" s="65"/>
      <c r="E62" s="65"/>
      <c r="F62" s="65"/>
      <c r="G62" s="65"/>
      <c r="H62" s="181">
        <f t="shared" ref="H62" si="114">A64+B64+C64+D64+E64+F64+G64</f>
        <v>0</v>
      </c>
      <c r="I62" s="69"/>
      <c r="J62" s="65"/>
      <c r="K62" s="65"/>
      <c r="L62" s="65"/>
      <c r="M62" s="65"/>
      <c r="N62" s="65"/>
      <c r="O62" s="65"/>
      <c r="P62" s="181">
        <f t="shared" ref="P62" si="115">I64+J64+K64+L64+M64+N64+O64</f>
        <v>0</v>
      </c>
      <c r="Q62" s="69"/>
      <c r="R62" s="65"/>
      <c r="S62" s="65"/>
      <c r="T62" s="65"/>
      <c r="U62" s="65"/>
      <c r="V62" s="65"/>
      <c r="W62" s="65"/>
      <c r="X62" s="181">
        <f t="shared" ref="X62" si="116">Q64+R64+S64+T64+U64+V64+W64</f>
        <v>0</v>
      </c>
      <c r="Z62" s="90" t="s">
        <v>43</v>
      </c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72"/>
      <c r="AQ62" s="73"/>
      <c r="AR62" s="73"/>
      <c r="AS62" s="73"/>
      <c r="AT62" s="73"/>
    </row>
    <row r="63" spans="1:47" ht="11.25" customHeight="1">
      <c r="A63" s="91"/>
      <c r="B63" s="91"/>
      <c r="C63" s="91"/>
      <c r="D63" s="91"/>
      <c r="E63" s="91"/>
      <c r="F63" s="91"/>
      <c r="G63" s="91"/>
      <c r="H63" s="181"/>
      <c r="I63" s="91"/>
      <c r="J63" s="91"/>
      <c r="K63" s="91"/>
      <c r="L63" s="91"/>
      <c r="M63" s="91"/>
      <c r="N63" s="91"/>
      <c r="O63" s="91"/>
      <c r="P63" s="181"/>
      <c r="Q63" s="91"/>
      <c r="R63" s="91"/>
      <c r="S63" s="91"/>
      <c r="T63" s="91"/>
      <c r="U63" s="91"/>
      <c r="V63" s="91"/>
      <c r="W63" s="91"/>
      <c r="X63" s="181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</row>
    <row r="64" spans="1:47" ht="11.25" customHeight="1">
      <c r="A64" s="88">
        <f>IF(A63="出",$G$3,0)</f>
        <v>0</v>
      </c>
      <c r="B64" s="88">
        <f t="shared" ref="B64:G64" si="117">IF(B63="出",$G$3,0)</f>
        <v>0</v>
      </c>
      <c r="C64" s="88">
        <f t="shared" si="117"/>
        <v>0</v>
      </c>
      <c r="D64" s="88">
        <f t="shared" si="117"/>
        <v>0</v>
      </c>
      <c r="E64" s="88">
        <f t="shared" si="117"/>
        <v>0</v>
      </c>
      <c r="F64" s="88">
        <f t="shared" si="117"/>
        <v>0</v>
      </c>
      <c r="G64" s="88">
        <f t="shared" si="117"/>
        <v>0</v>
      </c>
      <c r="H64" s="182"/>
      <c r="I64" s="88">
        <f>IF(I63="出",$G$3,0)</f>
        <v>0</v>
      </c>
      <c r="J64" s="88">
        <f t="shared" ref="J64:O64" si="118">IF(J63="出",$G$3,0)</f>
        <v>0</v>
      </c>
      <c r="K64" s="88">
        <f t="shared" si="118"/>
        <v>0</v>
      </c>
      <c r="L64" s="88">
        <f t="shared" si="118"/>
        <v>0</v>
      </c>
      <c r="M64" s="88">
        <f t="shared" si="118"/>
        <v>0</v>
      </c>
      <c r="N64" s="88">
        <f t="shared" si="118"/>
        <v>0</v>
      </c>
      <c r="O64" s="88">
        <f t="shared" si="118"/>
        <v>0</v>
      </c>
      <c r="P64" s="182"/>
      <c r="Q64" s="88">
        <f>IF(Q63="出",$G$3,0)</f>
        <v>0</v>
      </c>
      <c r="R64" s="88">
        <f t="shared" ref="R64:W64" si="119">IF(R63="出",$G$3,0)</f>
        <v>0</v>
      </c>
      <c r="S64" s="88">
        <f t="shared" si="119"/>
        <v>0</v>
      </c>
      <c r="T64" s="88">
        <f t="shared" si="119"/>
        <v>0</v>
      </c>
      <c r="U64" s="88">
        <f t="shared" si="119"/>
        <v>0</v>
      </c>
      <c r="V64" s="88">
        <f t="shared" si="119"/>
        <v>0</v>
      </c>
      <c r="W64" s="88">
        <f t="shared" si="119"/>
        <v>0</v>
      </c>
      <c r="X64" s="182"/>
      <c r="Z64" s="256" t="s">
        <v>42</v>
      </c>
      <c r="AA64" s="256"/>
      <c r="AB64" s="256"/>
      <c r="AC64" s="86"/>
      <c r="AD64" s="86"/>
      <c r="AE64" s="67"/>
      <c r="AF64" s="67"/>
      <c r="AG64" s="67"/>
      <c r="AH64" s="67"/>
      <c r="AI64" s="67"/>
      <c r="AJ64" s="67"/>
      <c r="AK64" s="71"/>
      <c r="AL64" s="71"/>
      <c r="AM64" s="71"/>
      <c r="AN64" s="71"/>
      <c r="AO64" s="15"/>
      <c r="AP64" s="194"/>
      <c r="AQ64" s="194"/>
      <c r="AR64" s="165"/>
      <c r="AS64" s="165"/>
      <c r="AT64" s="165"/>
    </row>
    <row r="65" spans="1:46" s="67" customFormat="1" ht="17.25" customHeight="1">
      <c r="A65" s="69"/>
      <c r="B65" s="65"/>
      <c r="C65" s="65"/>
      <c r="D65" s="65"/>
      <c r="E65" s="65"/>
      <c r="F65" s="65"/>
      <c r="G65" s="65"/>
      <c r="H65" s="181">
        <f t="shared" ref="H65" si="120">A67+B67+C67+D67+E67+F67+G67</f>
        <v>0</v>
      </c>
      <c r="I65" s="69"/>
      <c r="J65" s="65"/>
      <c r="K65" s="65"/>
      <c r="L65" s="65"/>
      <c r="M65" s="65"/>
      <c r="N65" s="65"/>
      <c r="O65" s="65"/>
      <c r="P65" s="181">
        <f t="shared" ref="P65" si="121">I67+J67+K67+L67+M67+N67+O67</f>
        <v>0</v>
      </c>
      <c r="Q65" s="69"/>
      <c r="R65" s="65"/>
      <c r="S65" s="65"/>
      <c r="T65" s="65"/>
      <c r="U65" s="65"/>
      <c r="V65" s="65"/>
      <c r="W65" s="65"/>
      <c r="X65" s="181">
        <f t="shared" ref="X65" si="122">Q67+R67+S67+T67+U67+V67+W67</f>
        <v>0</v>
      </c>
      <c r="Z65" s="256"/>
      <c r="AA65" s="256"/>
      <c r="AB65" s="256"/>
      <c r="AC65" s="24"/>
      <c r="AD65" s="19"/>
      <c r="AE65" s="42"/>
      <c r="AF65" s="58"/>
      <c r="AG65" s="58"/>
      <c r="AH65" s="42"/>
      <c r="AI65" s="59"/>
      <c r="AJ65" s="59"/>
      <c r="AK65" s="42"/>
      <c r="AL65" s="28"/>
      <c r="AM65" s="42"/>
      <c r="AN65" s="43"/>
      <c r="AO65" s="43"/>
      <c r="AP65" s="198"/>
      <c r="AQ65" s="198"/>
      <c r="AR65" s="199"/>
      <c r="AS65" s="199"/>
      <c r="AT65" s="199"/>
    </row>
    <row r="66" spans="1:46" ht="11.25" customHeight="1">
      <c r="A66" s="91"/>
      <c r="B66" s="91"/>
      <c r="C66" s="91"/>
      <c r="D66" s="91"/>
      <c r="E66" s="91"/>
      <c r="F66" s="91"/>
      <c r="G66" s="91"/>
      <c r="H66" s="181"/>
      <c r="I66" s="91"/>
      <c r="J66" s="91"/>
      <c r="K66" s="91"/>
      <c r="L66" s="91"/>
      <c r="M66" s="91"/>
      <c r="N66" s="91"/>
      <c r="O66" s="91"/>
      <c r="P66" s="181"/>
      <c r="Q66" s="91"/>
      <c r="R66" s="91"/>
      <c r="S66" s="91"/>
      <c r="T66" s="91"/>
      <c r="U66" s="91"/>
      <c r="V66" s="91"/>
      <c r="W66" s="91"/>
      <c r="X66" s="181"/>
      <c r="Z66" s="259" t="s">
        <v>50</v>
      </c>
      <c r="AA66" s="259"/>
      <c r="AB66" s="259"/>
      <c r="AC66" s="259"/>
      <c r="AD66" s="259"/>
      <c r="AE66" s="42"/>
      <c r="AF66" s="58"/>
      <c r="AG66" s="58"/>
      <c r="AH66" s="42"/>
      <c r="AI66" s="262">
        <f t="shared" ref="AI66" si="123">$AB$42</f>
        <v>0</v>
      </c>
      <c r="AJ66" s="262"/>
      <c r="AK66" s="42"/>
      <c r="AL66" s="28"/>
      <c r="AM66" s="42"/>
      <c r="AN66" s="43"/>
      <c r="AO66" s="43"/>
    </row>
    <row r="67" spans="1:46" ht="11.25" customHeight="1" thickBot="1">
      <c r="A67" s="88">
        <f>IF(A66="出",$G$3,0)</f>
        <v>0</v>
      </c>
      <c r="B67" s="88">
        <f t="shared" ref="B67:G67" si="124">IF(B66="出",$G$3,0)</f>
        <v>0</v>
      </c>
      <c r="C67" s="88">
        <f t="shared" si="124"/>
        <v>0</v>
      </c>
      <c r="D67" s="88">
        <f t="shared" si="124"/>
        <v>0</v>
      </c>
      <c r="E67" s="88">
        <f t="shared" si="124"/>
        <v>0</v>
      </c>
      <c r="F67" s="88">
        <f t="shared" si="124"/>
        <v>0</v>
      </c>
      <c r="G67" s="88">
        <f t="shared" si="124"/>
        <v>0</v>
      </c>
      <c r="H67" s="195"/>
      <c r="I67" s="88">
        <f>IF(I66="出",$G$3,0)</f>
        <v>0</v>
      </c>
      <c r="J67" s="88">
        <f t="shared" ref="J67:O67" si="125">IF(J66="出",$G$3,0)</f>
        <v>0</v>
      </c>
      <c r="K67" s="88">
        <f t="shared" si="125"/>
        <v>0</v>
      </c>
      <c r="L67" s="88">
        <f t="shared" si="125"/>
        <v>0</v>
      </c>
      <c r="M67" s="88">
        <f t="shared" si="125"/>
        <v>0</v>
      </c>
      <c r="N67" s="88">
        <f t="shared" si="125"/>
        <v>0</v>
      </c>
      <c r="O67" s="88">
        <f t="shared" si="125"/>
        <v>0</v>
      </c>
      <c r="P67" s="195"/>
      <c r="Q67" s="88">
        <f>IF(Q66="出",$G$3,0)</f>
        <v>0</v>
      </c>
      <c r="R67" s="88">
        <f t="shared" ref="R67:W67" si="126">IF(R66="出",$G$3,0)</f>
        <v>0</v>
      </c>
      <c r="S67" s="88">
        <f t="shared" si="126"/>
        <v>0</v>
      </c>
      <c r="T67" s="88">
        <f t="shared" si="126"/>
        <v>0</v>
      </c>
      <c r="U67" s="88">
        <f t="shared" si="126"/>
        <v>0</v>
      </c>
      <c r="V67" s="88">
        <f t="shared" si="126"/>
        <v>0</v>
      </c>
      <c r="W67" s="88">
        <f t="shared" si="126"/>
        <v>0</v>
      </c>
      <c r="X67" s="195"/>
      <c r="Z67" s="260"/>
      <c r="AA67" s="260"/>
      <c r="AB67" s="260"/>
      <c r="AC67" s="260"/>
      <c r="AD67" s="260"/>
      <c r="AE67" s="257" t="s">
        <v>51</v>
      </c>
      <c r="AF67" s="258" t="s">
        <v>21</v>
      </c>
      <c r="AG67" s="258"/>
      <c r="AH67" s="261" t="s">
        <v>52</v>
      </c>
      <c r="AI67" s="263"/>
      <c r="AJ67" s="263"/>
      <c r="AK67" s="257" t="s">
        <v>51</v>
      </c>
      <c r="AL67" s="264">
        <v>40</v>
      </c>
      <c r="AM67" s="257" t="s">
        <v>53</v>
      </c>
      <c r="AN67" s="265">
        <f>AI66/AI68*AL67</f>
        <v>0</v>
      </c>
      <c r="AO67" s="265"/>
      <c r="AP67" s="200"/>
      <c r="AQ67" s="200"/>
      <c r="AR67" s="201"/>
      <c r="AS67" s="201"/>
      <c r="AT67" s="201"/>
    </row>
    <row r="68" spans="1:46">
      <c r="A68" s="205"/>
      <c r="B68" s="206"/>
      <c r="C68" s="206"/>
      <c r="D68" s="206"/>
      <c r="E68" s="206"/>
      <c r="F68" s="206"/>
      <c r="G68" s="207"/>
      <c r="H68" s="18">
        <f>H50+H53+H56+H59+H62+H65</f>
        <v>0</v>
      </c>
      <c r="I68" s="205"/>
      <c r="J68" s="206"/>
      <c r="K68" s="206"/>
      <c r="L68" s="206"/>
      <c r="M68" s="206"/>
      <c r="N68" s="206"/>
      <c r="O68" s="207"/>
      <c r="P68" s="18">
        <f>P50+P53+P56+P59+P62+P65</f>
        <v>0</v>
      </c>
      <c r="Q68" s="205"/>
      <c r="R68" s="206"/>
      <c r="S68" s="206"/>
      <c r="T68" s="206"/>
      <c r="U68" s="206"/>
      <c r="V68" s="206"/>
      <c r="W68" s="207"/>
      <c r="X68" s="18">
        <f>X50+X53+X56+X59+X62+X65</f>
        <v>0</v>
      </c>
      <c r="Z68" s="266" t="s">
        <v>24</v>
      </c>
      <c r="AA68" s="266"/>
      <c r="AB68" s="266"/>
      <c r="AC68" s="266"/>
      <c r="AD68" s="266"/>
      <c r="AE68" s="257"/>
      <c r="AF68" s="258"/>
      <c r="AG68" s="258"/>
      <c r="AH68" s="261"/>
      <c r="AI68" s="268">
        <v>7</v>
      </c>
      <c r="AJ68" s="268"/>
      <c r="AK68" s="257"/>
      <c r="AL68" s="264"/>
      <c r="AM68" s="257"/>
      <c r="AN68" s="265"/>
      <c r="AO68" s="265"/>
      <c r="AP68" s="200"/>
      <c r="AQ68" s="200"/>
      <c r="AR68" s="201"/>
      <c r="AS68" s="201"/>
      <c r="AT68" s="201"/>
    </row>
    <row r="69" spans="1:46">
      <c r="A69" s="20"/>
      <c r="B69" s="20"/>
      <c r="C69" s="20"/>
      <c r="D69" s="20"/>
      <c r="E69" s="20"/>
      <c r="F69" s="20"/>
      <c r="G69" s="20"/>
      <c r="H69" s="7"/>
      <c r="I69" s="4"/>
      <c r="J69" s="4"/>
      <c r="K69" s="4"/>
      <c r="L69" s="4"/>
      <c r="M69" s="4"/>
      <c r="N69" s="4"/>
      <c r="O69" s="4"/>
      <c r="P69" s="4"/>
      <c r="Q69" s="16"/>
      <c r="R69" s="17"/>
      <c r="S69" s="17"/>
      <c r="T69" s="17"/>
      <c r="U69" s="17"/>
      <c r="V69" s="17"/>
      <c r="W69" s="17"/>
      <c r="Z69" s="267"/>
      <c r="AA69" s="267"/>
      <c r="AB69" s="267"/>
      <c r="AC69" s="267"/>
      <c r="AD69" s="267"/>
      <c r="AE69" s="41"/>
      <c r="AF69" s="41"/>
      <c r="AG69" s="41"/>
      <c r="AH69" s="38"/>
      <c r="AI69" s="269"/>
      <c r="AJ69" s="269"/>
      <c r="AK69" s="193"/>
      <c r="AL69" s="193"/>
      <c r="AM69" s="193"/>
      <c r="AN69" s="193"/>
      <c r="AO69" s="95"/>
    </row>
    <row r="70" spans="1:46" ht="13.5" customHeight="1">
      <c r="A70" s="100"/>
      <c r="B70" s="270" t="s">
        <v>34</v>
      </c>
      <c r="C70" s="270"/>
      <c r="D70" s="162" t="s">
        <v>47</v>
      </c>
      <c r="E70" s="162"/>
      <c r="F70" s="162"/>
      <c r="G70" s="271"/>
      <c r="H70" s="163" t="s">
        <v>0</v>
      </c>
      <c r="I70" s="100"/>
      <c r="J70" s="270" t="s">
        <v>34</v>
      </c>
      <c r="K70" s="270"/>
      <c r="L70" s="162" t="s">
        <v>47</v>
      </c>
      <c r="M70" s="162"/>
      <c r="N70" s="162"/>
      <c r="O70" s="271"/>
      <c r="P70" s="163" t="s">
        <v>0</v>
      </c>
      <c r="Q70" s="100"/>
      <c r="R70" s="270" t="s">
        <v>34</v>
      </c>
      <c r="S70" s="270"/>
      <c r="T70" s="162" t="s">
        <v>47</v>
      </c>
      <c r="U70" s="162"/>
      <c r="V70" s="162"/>
      <c r="W70" s="271"/>
      <c r="X70" s="148" t="s">
        <v>0</v>
      </c>
      <c r="Z70" s="25"/>
      <c r="AK70" s="7"/>
      <c r="AL70" s="7"/>
      <c r="AM70" s="7"/>
      <c r="AN70" s="7"/>
      <c r="AO70" s="15"/>
    </row>
    <row r="71" spans="1:46">
      <c r="A71" s="8" t="s">
        <v>2</v>
      </c>
      <c r="B71" s="9" t="s">
        <v>3</v>
      </c>
      <c r="C71" s="9" t="s">
        <v>4</v>
      </c>
      <c r="D71" s="10" t="s">
        <v>5</v>
      </c>
      <c r="E71" s="9" t="s">
        <v>6</v>
      </c>
      <c r="F71" s="11" t="s">
        <v>7</v>
      </c>
      <c r="G71" s="10" t="s">
        <v>8</v>
      </c>
      <c r="H71" s="202"/>
      <c r="I71" s="12" t="s">
        <v>2</v>
      </c>
      <c r="J71" s="13" t="s">
        <v>3</v>
      </c>
      <c r="K71" s="13" t="s">
        <v>4</v>
      </c>
      <c r="L71" s="13" t="s">
        <v>5</v>
      </c>
      <c r="M71" s="13" t="s">
        <v>6</v>
      </c>
      <c r="N71" s="13" t="s">
        <v>7</v>
      </c>
      <c r="O71" s="11" t="s">
        <v>8</v>
      </c>
      <c r="P71" s="202"/>
      <c r="Q71" s="12" t="s">
        <v>2</v>
      </c>
      <c r="R71" s="13" t="s">
        <v>3</v>
      </c>
      <c r="S71" s="13" t="s">
        <v>4</v>
      </c>
      <c r="T71" s="13" t="s">
        <v>5</v>
      </c>
      <c r="U71" s="13" t="s">
        <v>6</v>
      </c>
      <c r="V71" s="13" t="s">
        <v>7</v>
      </c>
      <c r="W71" s="14" t="s">
        <v>8</v>
      </c>
      <c r="X71" s="208"/>
      <c r="Z71" s="19"/>
      <c r="AA71" s="58"/>
      <c r="AB71" s="24"/>
      <c r="AC71" s="24"/>
      <c r="AD71" s="19"/>
      <c r="AK71" s="257"/>
      <c r="AL71" s="261"/>
      <c r="AM71" s="257"/>
      <c r="AP71" s="29"/>
    </row>
    <row r="72" spans="1:46" s="67" customFormat="1" ht="17.25" customHeight="1">
      <c r="A72" s="69"/>
      <c r="B72" s="65"/>
      <c r="C72" s="65"/>
      <c r="D72" s="65"/>
      <c r="E72" s="65"/>
      <c r="F72" s="65"/>
      <c r="G72" s="65"/>
      <c r="H72" s="181">
        <f>A74+B74+C74+D74+E74+F74+G74</f>
        <v>0</v>
      </c>
      <c r="I72" s="69"/>
      <c r="J72" s="65"/>
      <c r="K72" s="65"/>
      <c r="L72" s="65"/>
      <c r="M72" s="65"/>
      <c r="N72" s="65"/>
      <c r="O72" s="65"/>
      <c r="P72" s="181">
        <f>I74+J74+K74+L74+M74+N74+O74</f>
        <v>0</v>
      </c>
      <c r="Q72" s="69"/>
      <c r="R72" s="65"/>
      <c r="S72" s="65"/>
      <c r="T72" s="65"/>
      <c r="U72" s="65"/>
      <c r="V72" s="65"/>
      <c r="W72" s="65"/>
      <c r="X72" s="181">
        <f>Q74+R74+S74+T74+U74+V74+W74</f>
        <v>0</v>
      </c>
      <c r="Z72" s="86"/>
      <c r="AA72" s="286"/>
      <c r="AB72" s="286"/>
      <c r="AC72" s="286"/>
      <c r="AD72" s="86"/>
      <c r="AK72" s="257"/>
      <c r="AL72" s="261"/>
      <c r="AM72" s="257"/>
      <c r="AP72" s="68"/>
    </row>
    <row r="73" spans="1:46" ht="11.25" customHeight="1">
      <c r="A73" s="91"/>
      <c r="B73" s="91"/>
      <c r="C73" s="91"/>
      <c r="D73" s="91"/>
      <c r="E73" s="91"/>
      <c r="F73" s="91"/>
      <c r="G73" s="91"/>
      <c r="H73" s="181"/>
      <c r="I73" s="91"/>
      <c r="J73" s="91"/>
      <c r="K73" s="91"/>
      <c r="L73" s="91"/>
      <c r="M73" s="91"/>
      <c r="N73" s="91"/>
      <c r="O73" s="91"/>
      <c r="P73" s="181"/>
      <c r="Q73" s="91"/>
      <c r="R73" s="91"/>
      <c r="S73" s="91"/>
      <c r="T73" s="91"/>
      <c r="U73" s="91"/>
      <c r="V73" s="91"/>
      <c r="W73" s="91"/>
      <c r="X73" s="181"/>
      <c r="Z73" s="40"/>
      <c r="AA73" s="40"/>
      <c r="AB73" s="40"/>
      <c r="AC73" s="40"/>
      <c r="AD73" s="41"/>
      <c r="AE73" s="41"/>
      <c r="AF73" s="41"/>
      <c r="AG73" s="41"/>
      <c r="AH73" s="38"/>
      <c r="AI73" s="38"/>
      <c r="AJ73" s="38"/>
      <c r="AK73" s="42"/>
      <c r="AL73" s="28"/>
      <c r="AM73" s="42"/>
      <c r="AN73" s="43"/>
      <c r="AO73" s="43"/>
    </row>
    <row r="74" spans="1:46" ht="11.25" customHeight="1">
      <c r="A74" s="88">
        <f>IF(A73="出",$G$3,0)</f>
        <v>0</v>
      </c>
      <c r="B74" s="88">
        <f t="shared" ref="B74:G74" si="127">IF(B73="出",$G$3,0)</f>
        <v>0</v>
      </c>
      <c r="C74" s="88">
        <f t="shared" si="127"/>
        <v>0</v>
      </c>
      <c r="D74" s="88">
        <f t="shared" si="127"/>
        <v>0</v>
      </c>
      <c r="E74" s="88">
        <f t="shared" si="127"/>
        <v>0</v>
      </c>
      <c r="F74" s="88">
        <f t="shared" si="127"/>
        <v>0</v>
      </c>
      <c r="G74" s="88">
        <f t="shared" si="127"/>
        <v>0</v>
      </c>
      <c r="H74" s="182"/>
      <c r="I74" s="88">
        <f>IF(I73="出",$G$3,0)</f>
        <v>0</v>
      </c>
      <c r="J74" s="88">
        <f t="shared" ref="J74:O74" si="128">IF(J73="出",$G$3,0)</f>
        <v>0</v>
      </c>
      <c r="K74" s="88">
        <f t="shared" si="128"/>
        <v>0</v>
      </c>
      <c r="L74" s="88">
        <f t="shared" si="128"/>
        <v>0</v>
      </c>
      <c r="M74" s="88">
        <f t="shared" si="128"/>
        <v>0</v>
      </c>
      <c r="N74" s="88">
        <f t="shared" si="128"/>
        <v>0</v>
      </c>
      <c r="O74" s="88">
        <f t="shared" si="128"/>
        <v>0</v>
      </c>
      <c r="P74" s="182"/>
      <c r="Q74" s="88">
        <f>IF(Q73="出",$G$3,0)</f>
        <v>0</v>
      </c>
      <c r="R74" s="88">
        <f t="shared" ref="R74:W74" si="129">IF(R73="出",$G$3,0)</f>
        <v>0</v>
      </c>
      <c r="S74" s="88">
        <f t="shared" si="129"/>
        <v>0</v>
      </c>
      <c r="T74" s="88">
        <f t="shared" si="129"/>
        <v>0</v>
      </c>
      <c r="U74" s="88">
        <f t="shared" si="129"/>
        <v>0</v>
      </c>
      <c r="V74" s="88">
        <f t="shared" si="129"/>
        <v>0</v>
      </c>
      <c r="W74" s="88">
        <f t="shared" si="129"/>
        <v>0</v>
      </c>
      <c r="X74" s="182"/>
      <c r="Z74" s="40"/>
      <c r="AA74" s="40"/>
      <c r="AB74" s="40"/>
      <c r="AC74" s="40"/>
      <c r="AD74" s="41"/>
      <c r="AE74" s="41"/>
      <c r="AF74" s="41"/>
      <c r="AG74" s="41"/>
      <c r="AH74" s="38"/>
      <c r="AI74" s="38"/>
      <c r="AJ74" s="38"/>
      <c r="AK74" s="42"/>
      <c r="AL74" s="28"/>
      <c r="AM74" s="42"/>
      <c r="AN74" s="43"/>
      <c r="AO74" s="43"/>
    </row>
    <row r="75" spans="1:46" s="67" customFormat="1" ht="17.25" customHeight="1">
      <c r="A75" s="69"/>
      <c r="B75" s="65"/>
      <c r="C75" s="65"/>
      <c r="D75" s="65"/>
      <c r="E75" s="65"/>
      <c r="F75" s="65"/>
      <c r="G75" s="65"/>
      <c r="H75" s="181">
        <f t="shared" ref="H75" si="130">A77+B77+C77+D77+E77+F77+G77</f>
        <v>0</v>
      </c>
      <c r="I75" s="69"/>
      <c r="J75" s="65"/>
      <c r="K75" s="65"/>
      <c r="L75" s="65"/>
      <c r="M75" s="65"/>
      <c r="N75" s="65"/>
      <c r="O75" s="65"/>
      <c r="P75" s="181">
        <f t="shared" ref="P75" si="131">I77+J77+K77+L77+M77+N77+O77</f>
        <v>0</v>
      </c>
      <c r="Q75" s="69"/>
      <c r="R75" s="65"/>
      <c r="S75" s="65"/>
      <c r="T75" s="65"/>
      <c r="U75" s="65"/>
      <c r="V75" s="65"/>
      <c r="W75" s="65"/>
      <c r="X75" s="181">
        <f t="shared" ref="X75" si="132">Q77+R77+S77+T77+U77+V77+W77</f>
        <v>0</v>
      </c>
      <c r="Z75" s="77"/>
      <c r="AA75" s="77"/>
      <c r="AB75" s="77"/>
      <c r="AC75" s="77"/>
      <c r="AD75" s="78"/>
      <c r="AE75" s="78"/>
      <c r="AF75" s="78"/>
      <c r="AG75" s="78"/>
      <c r="AH75" s="79"/>
      <c r="AI75" s="79"/>
      <c r="AJ75" s="79"/>
      <c r="AK75" s="86"/>
      <c r="AM75" s="86"/>
      <c r="AN75" s="87"/>
      <c r="AO75" s="87"/>
    </row>
    <row r="76" spans="1:46" ht="11.25" customHeight="1">
      <c r="A76" s="91"/>
      <c r="B76" s="91"/>
      <c r="C76" s="91"/>
      <c r="D76" s="91"/>
      <c r="E76" s="91"/>
      <c r="F76" s="91"/>
      <c r="G76" s="91"/>
      <c r="H76" s="181"/>
      <c r="I76" s="91"/>
      <c r="J76" s="91"/>
      <c r="K76" s="91"/>
      <c r="L76" s="91"/>
      <c r="M76" s="91"/>
      <c r="N76" s="91"/>
      <c r="O76" s="91"/>
      <c r="P76" s="181"/>
      <c r="Q76" s="91"/>
      <c r="R76" s="91"/>
      <c r="S76" s="91"/>
      <c r="T76" s="91"/>
      <c r="U76" s="91"/>
      <c r="V76" s="91"/>
      <c r="W76" s="91"/>
      <c r="X76" s="181"/>
      <c r="Z76" s="40"/>
      <c r="AA76" s="40"/>
      <c r="AB76" s="40"/>
      <c r="AC76" s="40"/>
      <c r="AD76" s="41"/>
      <c r="AE76" s="41"/>
      <c r="AF76" s="41"/>
      <c r="AG76" s="41"/>
      <c r="AH76" s="38"/>
      <c r="AI76" s="38"/>
      <c r="AJ76" s="38"/>
      <c r="AK76" s="42"/>
      <c r="AL76" s="28"/>
      <c r="AM76" s="42"/>
      <c r="AN76" s="43"/>
      <c r="AO76" s="43"/>
    </row>
    <row r="77" spans="1:46" ht="11.25" customHeight="1">
      <c r="A77" s="88">
        <f>IF(A76="出",$G$3,0)</f>
        <v>0</v>
      </c>
      <c r="B77" s="88">
        <f t="shared" ref="B77:G77" si="133">IF(B76="出",$G$3,0)</f>
        <v>0</v>
      </c>
      <c r="C77" s="88">
        <f t="shared" si="133"/>
        <v>0</v>
      </c>
      <c r="D77" s="88">
        <f t="shared" si="133"/>
        <v>0</v>
      </c>
      <c r="E77" s="88">
        <f t="shared" si="133"/>
        <v>0</v>
      </c>
      <c r="F77" s="88">
        <f t="shared" si="133"/>
        <v>0</v>
      </c>
      <c r="G77" s="88">
        <f t="shared" si="133"/>
        <v>0</v>
      </c>
      <c r="H77" s="182"/>
      <c r="I77" s="88">
        <f>IF(I76="出",$G$3,0)</f>
        <v>0</v>
      </c>
      <c r="J77" s="88">
        <f t="shared" ref="J77:O77" si="134">IF(J76="出",$G$3,0)</f>
        <v>0</v>
      </c>
      <c r="K77" s="88">
        <f t="shared" si="134"/>
        <v>0</v>
      </c>
      <c r="L77" s="88">
        <f t="shared" si="134"/>
        <v>0</v>
      </c>
      <c r="M77" s="88">
        <f t="shared" si="134"/>
        <v>0</v>
      </c>
      <c r="N77" s="88">
        <f t="shared" si="134"/>
        <v>0</v>
      </c>
      <c r="O77" s="88">
        <f t="shared" si="134"/>
        <v>0</v>
      </c>
      <c r="P77" s="182"/>
      <c r="Q77" s="88">
        <f>IF(Q76="出",$G$3,0)</f>
        <v>0</v>
      </c>
      <c r="R77" s="88">
        <f t="shared" ref="R77:W77" si="135">IF(R76="出",$G$3,0)</f>
        <v>0</v>
      </c>
      <c r="S77" s="88">
        <f t="shared" si="135"/>
        <v>0</v>
      </c>
      <c r="T77" s="88">
        <f t="shared" si="135"/>
        <v>0</v>
      </c>
      <c r="U77" s="88">
        <f t="shared" si="135"/>
        <v>0</v>
      </c>
      <c r="V77" s="88">
        <f t="shared" si="135"/>
        <v>0</v>
      </c>
      <c r="W77" s="88">
        <f t="shared" si="135"/>
        <v>0</v>
      </c>
      <c r="X77" s="182"/>
      <c r="Z77" s="40"/>
      <c r="AA77" s="40"/>
      <c r="AB77" s="40"/>
      <c r="AC77" s="40"/>
      <c r="AD77" s="41"/>
      <c r="AE77" s="41"/>
      <c r="AF77" s="41"/>
      <c r="AG77" s="41"/>
      <c r="AH77" s="38"/>
      <c r="AI77" s="38"/>
      <c r="AJ77" s="38"/>
      <c r="AK77" s="42"/>
      <c r="AL77" s="28"/>
      <c r="AM77" s="42"/>
      <c r="AN77" s="43"/>
      <c r="AO77" s="43"/>
    </row>
    <row r="78" spans="1:46" s="67" customFormat="1" ht="17.25" customHeight="1">
      <c r="A78" s="69"/>
      <c r="B78" s="65"/>
      <c r="C78" s="65"/>
      <c r="D78" s="65"/>
      <c r="E78" s="65"/>
      <c r="F78" s="65"/>
      <c r="G78" s="65"/>
      <c r="H78" s="181">
        <f t="shared" ref="H78" si="136">A80+B80+C80+D80+E80+F80+G80</f>
        <v>0</v>
      </c>
      <c r="I78" s="69"/>
      <c r="J78" s="65"/>
      <c r="K78" s="65"/>
      <c r="L78" s="65"/>
      <c r="M78" s="65"/>
      <c r="N78" s="65"/>
      <c r="O78" s="65"/>
      <c r="P78" s="181">
        <f t="shared" ref="P78" si="137">I80+J80+K80+L80+M80+N80+O80</f>
        <v>0</v>
      </c>
      <c r="Q78" s="69"/>
      <c r="R78" s="65"/>
      <c r="S78" s="65"/>
      <c r="T78" s="65"/>
      <c r="U78" s="65"/>
      <c r="V78" s="65"/>
      <c r="W78" s="65"/>
      <c r="X78" s="181">
        <f t="shared" ref="X78" si="138">Q80+R80+S80+T80+U80+V80+W80</f>
        <v>0</v>
      </c>
      <c r="Z78" s="77"/>
      <c r="AA78" s="77"/>
      <c r="AB78" s="77"/>
      <c r="AC78" s="77"/>
      <c r="AD78" s="78"/>
      <c r="AE78" s="78"/>
      <c r="AF78" s="78"/>
      <c r="AG78" s="78"/>
      <c r="AH78" s="79"/>
      <c r="AI78" s="79"/>
      <c r="AJ78" s="79"/>
      <c r="AK78" s="86"/>
      <c r="AM78" s="86"/>
      <c r="AN78" s="87"/>
      <c r="AO78" s="87"/>
    </row>
    <row r="79" spans="1:46" ht="11.25" customHeight="1">
      <c r="A79" s="91"/>
      <c r="B79" s="91"/>
      <c r="C79" s="91"/>
      <c r="D79" s="91"/>
      <c r="E79" s="91"/>
      <c r="F79" s="91"/>
      <c r="G79" s="91"/>
      <c r="H79" s="181"/>
      <c r="I79" s="91"/>
      <c r="J79" s="91"/>
      <c r="K79" s="91"/>
      <c r="L79" s="91"/>
      <c r="M79" s="91"/>
      <c r="N79" s="91"/>
      <c r="O79" s="91"/>
      <c r="P79" s="181"/>
      <c r="Q79" s="91"/>
      <c r="R79" s="91"/>
      <c r="S79" s="91"/>
      <c r="T79" s="91"/>
      <c r="U79" s="91"/>
      <c r="V79" s="91"/>
      <c r="W79" s="91"/>
      <c r="X79" s="181"/>
      <c r="Z79" s="40"/>
      <c r="AA79" s="40"/>
      <c r="AB79" s="40"/>
      <c r="AC79" s="40"/>
      <c r="AD79" s="41"/>
      <c r="AE79" s="41"/>
      <c r="AF79" s="41"/>
      <c r="AG79" s="41"/>
      <c r="AH79" s="38"/>
      <c r="AI79" s="38"/>
      <c r="AJ79" s="38"/>
      <c r="AK79" s="42"/>
      <c r="AL79" s="28"/>
      <c r="AM79" s="42"/>
      <c r="AN79" s="43"/>
      <c r="AO79" s="43"/>
    </row>
    <row r="80" spans="1:46" ht="11.25" customHeight="1">
      <c r="A80" s="88">
        <f>IF(A79="出",$G$3,0)</f>
        <v>0</v>
      </c>
      <c r="B80" s="88">
        <f t="shared" ref="B80:G80" si="139">IF(B79="出",$G$3,0)</f>
        <v>0</v>
      </c>
      <c r="C80" s="88">
        <f t="shared" si="139"/>
        <v>0</v>
      </c>
      <c r="D80" s="88">
        <f t="shared" si="139"/>
        <v>0</v>
      </c>
      <c r="E80" s="88">
        <f t="shared" si="139"/>
        <v>0</v>
      </c>
      <c r="F80" s="88">
        <f t="shared" si="139"/>
        <v>0</v>
      </c>
      <c r="G80" s="88">
        <f t="shared" si="139"/>
        <v>0</v>
      </c>
      <c r="H80" s="182"/>
      <c r="I80" s="88">
        <f>IF(I79="出",$G$3,0)</f>
        <v>0</v>
      </c>
      <c r="J80" s="88">
        <f t="shared" ref="J80:O80" si="140">IF(J79="出",$G$3,0)</f>
        <v>0</v>
      </c>
      <c r="K80" s="88">
        <f t="shared" si="140"/>
        <v>0</v>
      </c>
      <c r="L80" s="88">
        <f t="shared" si="140"/>
        <v>0</v>
      </c>
      <c r="M80" s="88">
        <f t="shared" si="140"/>
        <v>0</v>
      </c>
      <c r="N80" s="88">
        <f t="shared" si="140"/>
        <v>0</v>
      </c>
      <c r="O80" s="88">
        <f t="shared" si="140"/>
        <v>0</v>
      </c>
      <c r="P80" s="182"/>
      <c r="Q80" s="88">
        <f>IF(Q79="出",$G$3,0)</f>
        <v>0</v>
      </c>
      <c r="R80" s="88">
        <f t="shared" ref="R80:W80" si="141">IF(R79="出",$G$3,0)</f>
        <v>0</v>
      </c>
      <c r="S80" s="88">
        <f t="shared" si="141"/>
        <v>0</v>
      </c>
      <c r="T80" s="88">
        <f t="shared" si="141"/>
        <v>0</v>
      </c>
      <c r="U80" s="88">
        <f t="shared" si="141"/>
        <v>0</v>
      </c>
      <c r="V80" s="88">
        <f t="shared" si="141"/>
        <v>0</v>
      </c>
      <c r="W80" s="88">
        <f t="shared" si="141"/>
        <v>0</v>
      </c>
      <c r="X80" s="182"/>
      <c r="Z80" s="40"/>
      <c r="AA80" s="40"/>
      <c r="AB80" s="40"/>
      <c r="AC80" s="40"/>
      <c r="AD80" s="41"/>
      <c r="AE80" s="41"/>
      <c r="AF80" s="41"/>
      <c r="AG80" s="41"/>
      <c r="AH80" s="38"/>
      <c r="AI80" s="38"/>
      <c r="AJ80" s="38"/>
      <c r="AK80" s="42"/>
      <c r="AL80" s="28"/>
      <c r="AM80" s="42"/>
      <c r="AN80" s="43"/>
      <c r="AO80" s="43"/>
    </row>
    <row r="81" spans="1:46" s="67" customFormat="1" ht="17.25" customHeight="1">
      <c r="A81" s="69"/>
      <c r="B81" s="65"/>
      <c r="C81" s="65"/>
      <c r="D81" s="65"/>
      <c r="E81" s="65"/>
      <c r="F81" s="65"/>
      <c r="G81" s="65"/>
      <c r="H81" s="181">
        <f t="shared" ref="H81" si="142">A83+B83+C83+D83+E83+F83+G83</f>
        <v>0</v>
      </c>
      <c r="I81" s="69"/>
      <c r="J81" s="65"/>
      <c r="K81" s="65"/>
      <c r="L81" s="65"/>
      <c r="M81" s="65"/>
      <c r="N81" s="65"/>
      <c r="O81" s="65"/>
      <c r="P81" s="181">
        <f t="shared" ref="P81" si="143">I83+J83+K83+L83+M83+N83+O83</f>
        <v>0</v>
      </c>
      <c r="Q81" s="69"/>
      <c r="R81" s="65"/>
      <c r="S81" s="65"/>
      <c r="T81" s="65"/>
      <c r="U81" s="65"/>
      <c r="V81" s="65"/>
      <c r="W81" s="65"/>
      <c r="X81" s="181">
        <f t="shared" ref="X81" si="144">Q83+R83+S83+T83+U83+V83+W83</f>
        <v>0</v>
      </c>
      <c r="Z81" s="77"/>
      <c r="AA81" s="77"/>
      <c r="AB81" s="77"/>
      <c r="AC81" s="77"/>
      <c r="AD81" s="78"/>
      <c r="AE81" s="78"/>
      <c r="AF81" s="78"/>
      <c r="AG81" s="78"/>
      <c r="AH81" s="79"/>
      <c r="AI81" s="79"/>
      <c r="AJ81" s="79"/>
      <c r="AK81" s="86"/>
      <c r="AM81" s="86"/>
      <c r="AN81" s="87"/>
      <c r="AO81" s="87"/>
      <c r="AP81" s="72"/>
      <c r="AQ81" s="73"/>
      <c r="AR81" s="73"/>
      <c r="AS81" s="73"/>
      <c r="AT81" s="73"/>
    </row>
    <row r="82" spans="1:46" ht="11.25" customHeight="1">
      <c r="A82" s="91"/>
      <c r="B82" s="91"/>
      <c r="C82" s="91"/>
      <c r="D82" s="91"/>
      <c r="E82" s="91"/>
      <c r="F82" s="91"/>
      <c r="G82" s="91"/>
      <c r="H82" s="181"/>
      <c r="I82" s="91"/>
      <c r="J82" s="91"/>
      <c r="K82" s="91"/>
      <c r="L82" s="91"/>
      <c r="M82" s="91"/>
      <c r="N82" s="91"/>
      <c r="O82" s="91"/>
      <c r="P82" s="181"/>
      <c r="Q82" s="91"/>
      <c r="R82" s="91"/>
      <c r="S82" s="91"/>
      <c r="T82" s="91"/>
      <c r="U82" s="91"/>
      <c r="V82" s="91"/>
      <c r="W82" s="91"/>
      <c r="X82" s="181"/>
      <c r="Z82" s="40"/>
      <c r="AA82" s="40"/>
      <c r="AB82" s="40"/>
      <c r="AC82" s="40"/>
      <c r="AD82" s="41"/>
      <c r="AE82" s="41"/>
      <c r="AF82" s="41"/>
      <c r="AG82" s="41"/>
      <c r="AH82" s="38"/>
      <c r="AI82" s="38"/>
      <c r="AJ82" s="38"/>
      <c r="AK82" s="42"/>
      <c r="AL82" s="28"/>
      <c r="AM82" s="42"/>
      <c r="AN82" s="43"/>
      <c r="AO82" s="43"/>
    </row>
    <row r="83" spans="1:46" ht="11.25" customHeight="1">
      <c r="A83" s="88">
        <f>IF(A82="出",$G$3,0)</f>
        <v>0</v>
      </c>
      <c r="B83" s="88">
        <f t="shared" ref="B83:G83" si="145">IF(B82="出",$G$3,0)</f>
        <v>0</v>
      </c>
      <c r="C83" s="88">
        <f t="shared" si="145"/>
        <v>0</v>
      </c>
      <c r="D83" s="88">
        <f t="shared" si="145"/>
        <v>0</v>
      </c>
      <c r="E83" s="88">
        <f t="shared" si="145"/>
        <v>0</v>
      </c>
      <c r="F83" s="88">
        <f t="shared" si="145"/>
        <v>0</v>
      </c>
      <c r="G83" s="88">
        <f t="shared" si="145"/>
        <v>0</v>
      </c>
      <c r="H83" s="182"/>
      <c r="I83" s="88">
        <f>IF(I82="出",$G$3,0)</f>
        <v>0</v>
      </c>
      <c r="J83" s="88">
        <f t="shared" ref="J83:O83" si="146">IF(J82="出",$G$3,0)</f>
        <v>0</v>
      </c>
      <c r="K83" s="88">
        <f t="shared" si="146"/>
        <v>0</v>
      </c>
      <c r="L83" s="88">
        <f t="shared" si="146"/>
        <v>0</v>
      </c>
      <c r="M83" s="88">
        <f t="shared" si="146"/>
        <v>0</v>
      </c>
      <c r="N83" s="88">
        <f t="shared" si="146"/>
        <v>0</v>
      </c>
      <c r="O83" s="88">
        <f t="shared" si="146"/>
        <v>0</v>
      </c>
      <c r="P83" s="182"/>
      <c r="Q83" s="88">
        <f>IF(Q82="出",$G$3,0)</f>
        <v>0</v>
      </c>
      <c r="R83" s="88">
        <f t="shared" ref="R83:W83" si="147">IF(R82="出",$G$3,0)</f>
        <v>0</v>
      </c>
      <c r="S83" s="88">
        <f t="shared" si="147"/>
        <v>0</v>
      </c>
      <c r="T83" s="88">
        <f t="shared" si="147"/>
        <v>0</v>
      </c>
      <c r="U83" s="88">
        <f t="shared" si="147"/>
        <v>0</v>
      </c>
      <c r="V83" s="88">
        <f t="shared" si="147"/>
        <v>0</v>
      </c>
      <c r="W83" s="88">
        <f t="shared" si="147"/>
        <v>0</v>
      </c>
      <c r="X83" s="182"/>
      <c r="Z83" s="40"/>
      <c r="AA83" s="40"/>
      <c r="AB83" s="40"/>
      <c r="AC83" s="40"/>
      <c r="AD83" s="41"/>
      <c r="AE83" s="41"/>
      <c r="AF83" s="41"/>
      <c r="AG83" s="41"/>
      <c r="AH83" s="38"/>
      <c r="AI83" s="38"/>
      <c r="AJ83" s="38"/>
      <c r="AK83" s="42"/>
      <c r="AL83" s="28"/>
      <c r="AM83" s="42"/>
      <c r="AN83" s="43"/>
      <c r="AO83" s="43"/>
      <c r="AP83" s="194"/>
      <c r="AQ83" s="194"/>
      <c r="AR83" s="165"/>
      <c r="AS83" s="165"/>
      <c r="AT83" s="165"/>
    </row>
    <row r="84" spans="1:46" s="67" customFormat="1" ht="17.25" customHeight="1">
      <c r="A84" s="69"/>
      <c r="B84" s="65"/>
      <c r="C84" s="65"/>
      <c r="D84" s="65"/>
      <c r="E84" s="65"/>
      <c r="F84" s="65"/>
      <c r="G84" s="65"/>
      <c r="H84" s="181">
        <f t="shared" ref="H84" si="148">A86+B86+C86+D86+E86+F86+G86</f>
        <v>0</v>
      </c>
      <c r="I84" s="69"/>
      <c r="J84" s="65"/>
      <c r="K84" s="65"/>
      <c r="L84" s="65"/>
      <c r="M84" s="65"/>
      <c r="N84" s="65"/>
      <c r="O84" s="65"/>
      <c r="P84" s="181">
        <f t="shared" ref="P84" si="149">I86+J86+K86+L86+M86+N86+O86</f>
        <v>0</v>
      </c>
      <c r="Q84" s="69"/>
      <c r="R84" s="65"/>
      <c r="S84" s="65"/>
      <c r="T84" s="65"/>
      <c r="U84" s="65"/>
      <c r="V84" s="65"/>
      <c r="W84" s="65"/>
      <c r="X84" s="181">
        <f t="shared" ref="X84" si="150">Q86+R86+S86+T86+U86+V86+W86</f>
        <v>0</v>
      </c>
      <c r="Z84" s="77"/>
      <c r="AA84" s="77"/>
      <c r="AB84" s="77"/>
      <c r="AC84" s="77"/>
      <c r="AD84" s="78"/>
      <c r="AE84" s="78"/>
      <c r="AF84" s="78"/>
      <c r="AG84" s="78"/>
      <c r="AH84" s="79"/>
      <c r="AI84" s="79"/>
      <c r="AJ84" s="79"/>
      <c r="AK84" s="86"/>
      <c r="AM84" s="86"/>
      <c r="AN84" s="87"/>
      <c r="AO84" s="87"/>
      <c r="AP84" s="72"/>
      <c r="AQ84" s="73"/>
      <c r="AR84" s="73"/>
      <c r="AS84" s="73"/>
      <c r="AT84" s="73"/>
    </row>
    <row r="85" spans="1:46" ht="11.25" customHeight="1">
      <c r="A85" s="91"/>
      <c r="B85" s="91"/>
      <c r="C85" s="91"/>
      <c r="D85" s="91"/>
      <c r="E85" s="91"/>
      <c r="F85" s="91"/>
      <c r="G85" s="91"/>
      <c r="H85" s="181"/>
      <c r="I85" s="91"/>
      <c r="J85" s="91"/>
      <c r="K85" s="91"/>
      <c r="L85" s="91"/>
      <c r="M85" s="91"/>
      <c r="N85" s="91"/>
      <c r="O85" s="91"/>
      <c r="P85" s="181"/>
      <c r="Q85" s="91"/>
      <c r="R85" s="91"/>
      <c r="S85" s="91"/>
      <c r="T85" s="91"/>
      <c r="U85" s="91"/>
      <c r="V85" s="91"/>
      <c r="W85" s="91"/>
      <c r="X85" s="181"/>
      <c r="Z85" s="40"/>
      <c r="AA85" s="40"/>
      <c r="AB85" s="40"/>
      <c r="AC85" s="40"/>
      <c r="AD85" s="41"/>
      <c r="AE85" s="41"/>
      <c r="AF85" s="41"/>
      <c r="AG85" s="41"/>
      <c r="AH85" s="38"/>
      <c r="AI85" s="38"/>
      <c r="AJ85" s="38"/>
      <c r="AK85" s="42"/>
      <c r="AL85" s="28"/>
      <c r="AM85" s="42"/>
      <c r="AN85" s="43"/>
      <c r="AO85" s="43"/>
    </row>
    <row r="86" spans="1:46" ht="11.25" customHeight="1">
      <c r="A86" s="88">
        <f>IF(A85="出",$G$3,0)</f>
        <v>0</v>
      </c>
      <c r="B86" s="88">
        <f t="shared" ref="B86:G86" si="151">IF(B85="出",$G$3,0)</f>
        <v>0</v>
      </c>
      <c r="C86" s="88">
        <f t="shared" si="151"/>
        <v>0</v>
      </c>
      <c r="D86" s="88">
        <f t="shared" si="151"/>
        <v>0</v>
      </c>
      <c r="E86" s="88">
        <f t="shared" si="151"/>
        <v>0</v>
      </c>
      <c r="F86" s="88">
        <f t="shared" si="151"/>
        <v>0</v>
      </c>
      <c r="G86" s="88">
        <f t="shared" si="151"/>
        <v>0</v>
      </c>
      <c r="H86" s="182"/>
      <c r="I86" s="88">
        <f>IF(I85="出",$G$3,0)</f>
        <v>0</v>
      </c>
      <c r="J86" s="88">
        <f t="shared" ref="J86:O86" si="152">IF(J85="出",$G$3,0)</f>
        <v>0</v>
      </c>
      <c r="K86" s="88">
        <f t="shared" si="152"/>
        <v>0</v>
      </c>
      <c r="L86" s="88">
        <f t="shared" si="152"/>
        <v>0</v>
      </c>
      <c r="M86" s="88">
        <f t="shared" si="152"/>
        <v>0</v>
      </c>
      <c r="N86" s="88">
        <f t="shared" si="152"/>
        <v>0</v>
      </c>
      <c r="O86" s="88">
        <f t="shared" si="152"/>
        <v>0</v>
      </c>
      <c r="P86" s="182"/>
      <c r="Q86" s="88">
        <f>IF(Q85="出",$G$3,0)</f>
        <v>0</v>
      </c>
      <c r="R86" s="88">
        <f t="shared" ref="R86:W86" si="153">IF(R85="出",$G$3,0)</f>
        <v>0</v>
      </c>
      <c r="S86" s="88">
        <f t="shared" si="153"/>
        <v>0</v>
      </c>
      <c r="T86" s="88">
        <f t="shared" si="153"/>
        <v>0</v>
      </c>
      <c r="U86" s="88">
        <f t="shared" si="153"/>
        <v>0</v>
      </c>
      <c r="V86" s="88">
        <f t="shared" si="153"/>
        <v>0</v>
      </c>
      <c r="W86" s="88">
        <f t="shared" si="153"/>
        <v>0</v>
      </c>
      <c r="X86" s="182"/>
      <c r="Z86" s="40"/>
      <c r="AA86" s="40"/>
      <c r="AB86" s="40"/>
      <c r="AC86" s="40"/>
      <c r="AD86" s="41"/>
      <c r="AE86" s="41"/>
      <c r="AF86" s="41"/>
      <c r="AG86" s="41"/>
      <c r="AH86" s="38"/>
      <c r="AI86" s="38"/>
      <c r="AJ86" s="38"/>
      <c r="AK86" s="42"/>
      <c r="AL86" s="28"/>
      <c r="AM86" s="42"/>
      <c r="AN86" s="43"/>
      <c r="AO86" s="43"/>
      <c r="AP86" s="194"/>
      <c r="AQ86" s="194"/>
      <c r="AR86" s="165"/>
      <c r="AS86" s="165"/>
      <c r="AT86" s="165"/>
    </row>
    <row r="87" spans="1:46" s="67" customFormat="1" ht="17.25" customHeight="1">
      <c r="A87" s="69"/>
      <c r="B87" s="65"/>
      <c r="C87" s="65"/>
      <c r="D87" s="65"/>
      <c r="E87" s="65"/>
      <c r="F87" s="65"/>
      <c r="G87" s="65"/>
      <c r="H87" s="181">
        <f t="shared" ref="H87" si="154">A89+B89+C89+D89+E89+F89+G89</f>
        <v>0</v>
      </c>
      <c r="I87" s="69"/>
      <c r="J87" s="65"/>
      <c r="K87" s="65"/>
      <c r="L87" s="65"/>
      <c r="M87" s="65"/>
      <c r="N87" s="65"/>
      <c r="O87" s="65"/>
      <c r="P87" s="181">
        <f t="shared" ref="P87" si="155">I89+J89+K89+L89+M89+N89+O89</f>
        <v>0</v>
      </c>
      <c r="Q87" s="69"/>
      <c r="R87" s="65"/>
      <c r="S87" s="65"/>
      <c r="T87" s="65"/>
      <c r="U87" s="65"/>
      <c r="V87" s="65"/>
      <c r="W87" s="65"/>
      <c r="X87" s="181">
        <f t="shared" ref="X87" si="156">Q89+R89+S89+T89+U89+V89+W89</f>
        <v>0</v>
      </c>
      <c r="Z87" s="77"/>
      <c r="AA87" s="77"/>
      <c r="AB87" s="77"/>
      <c r="AC87" s="77"/>
      <c r="AD87" s="78"/>
      <c r="AE87" s="78"/>
      <c r="AF87" s="78"/>
      <c r="AG87" s="78"/>
      <c r="AH87" s="79"/>
      <c r="AI87" s="79"/>
      <c r="AJ87" s="79"/>
      <c r="AK87" s="86"/>
      <c r="AM87" s="86"/>
      <c r="AN87" s="87"/>
      <c r="AO87" s="87"/>
      <c r="AP87" s="198"/>
      <c r="AQ87" s="198"/>
      <c r="AR87" s="199"/>
      <c r="AS87" s="199"/>
      <c r="AT87" s="199"/>
    </row>
    <row r="88" spans="1:46" ht="11.25" customHeight="1">
      <c r="A88" s="91"/>
      <c r="B88" s="91"/>
      <c r="C88" s="91"/>
      <c r="D88" s="91"/>
      <c r="E88" s="91"/>
      <c r="F88" s="91"/>
      <c r="G88" s="91"/>
      <c r="H88" s="181"/>
      <c r="I88" s="91"/>
      <c r="J88" s="91"/>
      <c r="K88" s="91"/>
      <c r="L88" s="91"/>
      <c r="M88" s="91"/>
      <c r="N88" s="91"/>
      <c r="O88" s="91"/>
      <c r="P88" s="181"/>
      <c r="Q88" s="91"/>
      <c r="R88" s="91"/>
      <c r="S88" s="91"/>
      <c r="T88" s="91"/>
      <c r="U88" s="91"/>
      <c r="V88" s="91"/>
      <c r="W88" s="91"/>
      <c r="X88" s="181"/>
      <c r="Z88" s="40"/>
      <c r="AA88" s="40"/>
      <c r="AB88" s="40"/>
      <c r="AC88" s="40"/>
      <c r="AD88" s="41"/>
      <c r="AE88" s="41"/>
      <c r="AF88" s="41"/>
      <c r="AG88" s="41"/>
      <c r="AH88" s="38"/>
      <c r="AI88" s="38"/>
      <c r="AJ88" s="38"/>
      <c r="AK88" s="42"/>
      <c r="AL88" s="28"/>
      <c r="AM88" s="42"/>
      <c r="AN88" s="43"/>
      <c r="AO88" s="43"/>
    </row>
    <row r="89" spans="1:46" ht="11.25" customHeight="1" thickBot="1">
      <c r="A89" s="88">
        <f>IF(A88="出",$G$3,0)</f>
        <v>0</v>
      </c>
      <c r="B89" s="88">
        <f t="shared" ref="B89:G89" si="157">IF(B88="出",$G$3,0)</f>
        <v>0</v>
      </c>
      <c r="C89" s="88">
        <f t="shared" si="157"/>
        <v>0</v>
      </c>
      <c r="D89" s="88">
        <f t="shared" si="157"/>
        <v>0</v>
      </c>
      <c r="E89" s="88">
        <f t="shared" si="157"/>
        <v>0</v>
      </c>
      <c r="F89" s="88">
        <f t="shared" si="157"/>
        <v>0</v>
      </c>
      <c r="G89" s="88">
        <f t="shared" si="157"/>
        <v>0</v>
      </c>
      <c r="H89" s="195"/>
      <c r="I89" s="88">
        <f>IF(I88="出",$G$3,0)</f>
        <v>0</v>
      </c>
      <c r="J89" s="88">
        <f t="shared" ref="J89:O89" si="158">IF(J88="出",$G$3,0)</f>
        <v>0</v>
      </c>
      <c r="K89" s="88">
        <f t="shared" si="158"/>
        <v>0</v>
      </c>
      <c r="L89" s="88">
        <f t="shared" si="158"/>
        <v>0</v>
      </c>
      <c r="M89" s="88">
        <f t="shared" si="158"/>
        <v>0</v>
      </c>
      <c r="N89" s="88">
        <f t="shared" si="158"/>
        <v>0</v>
      </c>
      <c r="O89" s="88">
        <f t="shared" si="158"/>
        <v>0</v>
      </c>
      <c r="P89" s="195"/>
      <c r="Q89" s="88">
        <f>IF(Q88="出",$G$3,0)</f>
        <v>0</v>
      </c>
      <c r="R89" s="88">
        <f t="shared" ref="R89:W89" si="159">IF(R88="出",$G$3,0)</f>
        <v>0</v>
      </c>
      <c r="S89" s="88">
        <f t="shared" si="159"/>
        <v>0</v>
      </c>
      <c r="T89" s="88">
        <f t="shared" si="159"/>
        <v>0</v>
      </c>
      <c r="U89" s="88">
        <f t="shared" si="159"/>
        <v>0</v>
      </c>
      <c r="V89" s="88">
        <f t="shared" si="159"/>
        <v>0</v>
      </c>
      <c r="W89" s="88">
        <f t="shared" si="159"/>
        <v>0</v>
      </c>
      <c r="X89" s="195"/>
      <c r="Z89" s="40"/>
      <c r="AA89" s="40"/>
      <c r="AB89" s="40"/>
      <c r="AC89" s="40"/>
      <c r="AD89" s="41"/>
      <c r="AE89" s="41"/>
      <c r="AF89" s="41"/>
      <c r="AG89" s="41"/>
      <c r="AH89" s="38"/>
      <c r="AI89" s="38"/>
      <c r="AJ89" s="38"/>
      <c r="AK89" s="42"/>
      <c r="AL89" s="28"/>
      <c r="AM89" s="42"/>
      <c r="AN89" s="43"/>
      <c r="AO89" s="43"/>
      <c r="AP89" s="200"/>
      <c r="AQ89" s="200"/>
      <c r="AR89" s="201"/>
      <c r="AS89" s="201"/>
      <c r="AT89" s="201"/>
    </row>
    <row r="90" spans="1:46">
      <c r="A90" s="205"/>
      <c r="B90" s="206"/>
      <c r="C90" s="206"/>
      <c r="D90" s="206"/>
      <c r="E90" s="206"/>
      <c r="F90" s="206"/>
      <c r="G90" s="207"/>
      <c r="H90" s="18">
        <f>H72+H75+H78+H81+H84+H87</f>
        <v>0</v>
      </c>
      <c r="I90" s="205"/>
      <c r="J90" s="206"/>
      <c r="K90" s="206"/>
      <c r="L90" s="206"/>
      <c r="M90" s="206"/>
      <c r="N90" s="206"/>
      <c r="O90" s="207"/>
      <c r="P90" s="18">
        <f>P72+P75+P78+P81+P84+P87</f>
        <v>0</v>
      </c>
      <c r="Q90" s="205"/>
      <c r="R90" s="206"/>
      <c r="S90" s="206"/>
      <c r="T90" s="206"/>
      <c r="U90" s="206"/>
      <c r="V90" s="206"/>
      <c r="W90" s="207"/>
      <c r="X90" s="18">
        <f>X72+X75+X78+X81+X84+X87</f>
        <v>0</v>
      </c>
      <c r="Z90" s="98"/>
      <c r="AA90" s="98"/>
      <c r="AB90" s="98"/>
      <c r="AC90" s="98"/>
      <c r="AD90" s="34"/>
      <c r="AE90" s="34"/>
      <c r="AF90" s="34"/>
      <c r="AG90" s="34"/>
      <c r="AH90" s="99"/>
      <c r="AI90" s="99"/>
      <c r="AJ90" s="99"/>
      <c r="AK90" s="42"/>
      <c r="AL90" s="28"/>
      <c r="AM90" s="42"/>
      <c r="AN90" s="43"/>
      <c r="AO90" s="43"/>
      <c r="AP90" s="200"/>
      <c r="AQ90" s="200"/>
      <c r="AR90" s="201"/>
      <c r="AS90" s="201"/>
      <c r="AT90" s="201"/>
    </row>
    <row r="91" spans="1:46"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</row>
  </sheetData>
  <sheetProtection formatCells="0"/>
  <mergeCells count="287">
    <mergeCell ref="A90:G90"/>
    <mergeCell ref="I90:O90"/>
    <mergeCell ref="Q90:W90"/>
    <mergeCell ref="AP90:AQ90"/>
    <mergeCell ref="AR90:AT90"/>
    <mergeCell ref="H87:H89"/>
    <mergeCell ref="P87:P89"/>
    <mergeCell ref="X87:X89"/>
    <mergeCell ref="AP87:AQ87"/>
    <mergeCell ref="AR87:AT87"/>
    <mergeCell ref="AP89:AQ89"/>
    <mergeCell ref="AR89:AT89"/>
    <mergeCell ref="H81:H83"/>
    <mergeCell ref="P81:P83"/>
    <mergeCell ref="X81:X83"/>
    <mergeCell ref="AP83:AQ83"/>
    <mergeCell ref="AR83:AT83"/>
    <mergeCell ref="H84:H86"/>
    <mergeCell ref="P84:P86"/>
    <mergeCell ref="X84:X86"/>
    <mergeCell ref="AP86:AQ86"/>
    <mergeCell ref="AR86:AT86"/>
    <mergeCell ref="H75:H77"/>
    <mergeCell ref="P75:P77"/>
    <mergeCell ref="X75:X77"/>
    <mergeCell ref="H78:H80"/>
    <mergeCell ref="P78:P80"/>
    <mergeCell ref="X78:X80"/>
    <mergeCell ref="T70:W70"/>
    <mergeCell ref="X70:X71"/>
    <mergeCell ref="AK71:AK72"/>
    <mergeCell ref="B70:C70"/>
    <mergeCell ref="D70:G70"/>
    <mergeCell ref="H70:H71"/>
    <mergeCell ref="J70:K70"/>
    <mergeCell ref="L70:O70"/>
    <mergeCell ref="P70:P71"/>
    <mergeCell ref="R70:S70"/>
    <mergeCell ref="AM67:AM68"/>
    <mergeCell ref="AN67:AO68"/>
    <mergeCell ref="AL71:AL72"/>
    <mergeCell ref="AM71:AM72"/>
    <mergeCell ref="H72:H74"/>
    <mergeCell ref="P72:P74"/>
    <mergeCell ref="X72:X74"/>
    <mergeCell ref="AA72:AC72"/>
    <mergeCell ref="AK69:AL69"/>
    <mergeCell ref="AM69:AN69"/>
    <mergeCell ref="A68:G68"/>
    <mergeCell ref="I68:O68"/>
    <mergeCell ref="Q68:W68"/>
    <mergeCell ref="Z68:AD69"/>
    <mergeCell ref="AI68:AJ69"/>
    <mergeCell ref="AP68:AQ68"/>
    <mergeCell ref="X65:X67"/>
    <mergeCell ref="AP65:AQ65"/>
    <mergeCell ref="AR65:AT65"/>
    <mergeCell ref="Z66:AD67"/>
    <mergeCell ref="AI66:AJ67"/>
    <mergeCell ref="AE67:AE68"/>
    <mergeCell ref="AF67:AG68"/>
    <mergeCell ref="AH67:AH68"/>
    <mergeCell ref="AK67:AK68"/>
    <mergeCell ref="AL67:AL68"/>
    <mergeCell ref="AR68:AT68"/>
    <mergeCell ref="AP61:AQ61"/>
    <mergeCell ref="AR61:AT61"/>
    <mergeCell ref="H62:H64"/>
    <mergeCell ref="P62:P64"/>
    <mergeCell ref="X62:X64"/>
    <mergeCell ref="Z64:AB65"/>
    <mergeCell ref="AP64:AQ64"/>
    <mergeCell ref="AR64:AT64"/>
    <mergeCell ref="H65:H67"/>
    <mergeCell ref="P65:P67"/>
    <mergeCell ref="H59:H61"/>
    <mergeCell ref="P59:P61"/>
    <mergeCell ref="X59:X61"/>
    <mergeCell ref="Z59:AK60"/>
    <mergeCell ref="AL59:AM60"/>
    <mergeCell ref="AK61:AL61"/>
    <mergeCell ref="AM61:AN61"/>
    <mergeCell ref="AP67:AQ67"/>
    <mergeCell ref="AR67:AT67"/>
    <mergeCell ref="H56:H58"/>
    <mergeCell ref="P56:P58"/>
    <mergeCell ref="X56:X58"/>
    <mergeCell ref="Z56:AK57"/>
    <mergeCell ref="AL56:AM57"/>
    <mergeCell ref="Z58:AB58"/>
    <mergeCell ref="AL58:AM58"/>
    <mergeCell ref="AL52:AM52"/>
    <mergeCell ref="H53:H55"/>
    <mergeCell ref="P53:P55"/>
    <mergeCell ref="X53:X55"/>
    <mergeCell ref="Z53:AK54"/>
    <mergeCell ref="AL53:AM54"/>
    <mergeCell ref="Z55:AB55"/>
    <mergeCell ref="AL55:AM55"/>
    <mergeCell ref="X48:X49"/>
    <mergeCell ref="Z49:AB49"/>
    <mergeCell ref="AL49:AM49"/>
    <mergeCell ref="H50:H52"/>
    <mergeCell ref="P50:P52"/>
    <mergeCell ref="X50:X52"/>
    <mergeCell ref="Z50:AK51"/>
    <mergeCell ref="AL50:AM51"/>
    <mergeCell ref="Z52:AB52"/>
    <mergeCell ref="A46:G46"/>
    <mergeCell ref="I46:O46"/>
    <mergeCell ref="Q46:W46"/>
    <mergeCell ref="B48:C48"/>
    <mergeCell ref="D48:G48"/>
    <mergeCell ref="H48:H49"/>
    <mergeCell ref="J48:K48"/>
    <mergeCell ref="L48:O48"/>
    <mergeCell ref="P48:P49"/>
    <mergeCell ref="R48:S48"/>
    <mergeCell ref="T48:W48"/>
    <mergeCell ref="AF42:AG44"/>
    <mergeCell ref="AH42:AJ44"/>
    <mergeCell ref="H43:H45"/>
    <mergeCell ref="P43:P45"/>
    <mergeCell ref="X43:X45"/>
    <mergeCell ref="AH45:AJ46"/>
    <mergeCell ref="H40:H42"/>
    <mergeCell ref="P40:P42"/>
    <mergeCell ref="X40:X42"/>
    <mergeCell ref="Z42:AA44"/>
    <mergeCell ref="AB42:AC44"/>
    <mergeCell ref="AD42:AE44"/>
    <mergeCell ref="H34:H36"/>
    <mergeCell ref="P34:P36"/>
    <mergeCell ref="X34:X36"/>
    <mergeCell ref="Z36:Z38"/>
    <mergeCell ref="AA36:AA38"/>
    <mergeCell ref="AB36:AC38"/>
    <mergeCell ref="AD36:AE38"/>
    <mergeCell ref="AF36:AG38"/>
    <mergeCell ref="AH36:AJ38"/>
    <mergeCell ref="H37:H39"/>
    <mergeCell ref="P37:P39"/>
    <mergeCell ref="X37:X39"/>
    <mergeCell ref="Z39:Z41"/>
    <mergeCell ref="AA39:AA41"/>
    <mergeCell ref="AB39:AC41"/>
    <mergeCell ref="AD39:AE41"/>
    <mergeCell ref="AF39:AG41"/>
    <mergeCell ref="AH39:AJ41"/>
    <mergeCell ref="AD30:AE32"/>
    <mergeCell ref="AF30:AG32"/>
    <mergeCell ref="AH30:AJ32"/>
    <mergeCell ref="H31:H33"/>
    <mergeCell ref="P31:P33"/>
    <mergeCell ref="X31:X33"/>
    <mergeCell ref="Z33:Z35"/>
    <mergeCell ref="AA33:AA35"/>
    <mergeCell ref="AB33:AC35"/>
    <mergeCell ref="AD33:AE35"/>
    <mergeCell ref="H28:H30"/>
    <mergeCell ref="P28:P30"/>
    <mergeCell ref="X28:X30"/>
    <mergeCell ref="Z30:Z32"/>
    <mergeCell ref="AA30:AA32"/>
    <mergeCell ref="AB30:AC32"/>
    <mergeCell ref="Z27:Z29"/>
    <mergeCell ref="AA27:AA29"/>
    <mergeCell ref="AB27:AC29"/>
    <mergeCell ref="AD27:AE29"/>
    <mergeCell ref="AF27:AG29"/>
    <mergeCell ref="AH27:AJ29"/>
    <mergeCell ref="AF33:AG35"/>
    <mergeCell ref="AH33:AJ35"/>
    <mergeCell ref="B26:C26"/>
    <mergeCell ref="D26:G26"/>
    <mergeCell ref="H26:H27"/>
    <mergeCell ref="J26:K26"/>
    <mergeCell ref="L26:O26"/>
    <mergeCell ref="AD24:AE26"/>
    <mergeCell ref="AF24:AG26"/>
    <mergeCell ref="AH24:AJ26"/>
    <mergeCell ref="AK24:AL24"/>
    <mergeCell ref="A24:G24"/>
    <mergeCell ref="I24:O24"/>
    <mergeCell ref="Q24:W24"/>
    <mergeCell ref="Z24:Z26"/>
    <mergeCell ref="AA24:AA26"/>
    <mergeCell ref="AB24:AC26"/>
    <mergeCell ref="P26:P27"/>
    <mergeCell ref="R26:S26"/>
    <mergeCell ref="T26:W26"/>
    <mergeCell ref="X26:X27"/>
    <mergeCell ref="AK25:AL25"/>
    <mergeCell ref="AK21:AL21"/>
    <mergeCell ref="AM21:AN21"/>
    <mergeCell ref="AP21:AQ21"/>
    <mergeCell ref="AR21:AT21"/>
    <mergeCell ref="AK23:AL23"/>
    <mergeCell ref="AM23:AN23"/>
    <mergeCell ref="AP23:AQ23"/>
    <mergeCell ref="AR23:AT23"/>
    <mergeCell ref="AR24:AT24"/>
    <mergeCell ref="AM25:AN25"/>
    <mergeCell ref="AP25:AQ25"/>
    <mergeCell ref="AR25:AT25"/>
    <mergeCell ref="AM24:AN24"/>
    <mergeCell ref="AP24:AQ24"/>
    <mergeCell ref="AR20:AT20"/>
    <mergeCell ref="H21:H23"/>
    <mergeCell ref="P21:P23"/>
    <mergeCell ref="X21:X23"/>
    <mergeCell ref="Z21:Z23"/>
    <mergeCell ref="AA21:AA23"/>
    <mergeCell ref="AB21:AC23"/>
    <mergeCell ref="AD21:AE23"/>
    <mergeCell ref="AF21:AG23"/>
    <mergeCell ref="AH21:AJ23"/>
    <mergeCell ref="AD18:AE20"/>
    <mergeCell ref="AF18:AG20"/>
    <mergeCell ref="AH18:AJ20"/>
    <mergeCell ref="AK20:AL20"/>
    <mergeCell ref="AM20:AN20"/>
    <mergeCell ref="AP20:AQ20"/>
    <mergeCell ref="H18:H20"/>
    <mergeCell ref="P18:P20"/>
    <mergeCell ref="X18:X20"/>
    <mergeCell ref="Z18:Z20"/>
    <mergeCell ref="AA18:AA20"/>
    <mergeCell ref="AB18:AC20"/>
    <mergeCell ref="AF15:AG17"/>
    <mergeCell ref="AH15:AJ17"/>
    <mergeCell ref="AK17:AL17"/>
    <mergeCell ref="AM17:AN17"/>
    <mergeCell ref="AP17:AQ17"/>
    <mergeCell ref="AR17:AT17"/>
    <mergeCell ref="AD12:AE14"/>
    <mergeCell ref="AF12:AG14"/>
    <mergeCell ref="AH12:AJ14"/>
    <mergeCell ref="H15:H17"/>
    <mergeCell ref="P15:P17"/>
    <mergeCell ref="X15:X17"/>
    <mergeCell ref="Z15:Z17"/>
    <mergeCell ref="AA15:AA17"/>
    <mergeCell ref="AB15:AC17"/>
    <mergeCell ref="AD15:AE17"/>
    <mergeCell ref="H12:H14"/>
    <mergeCell ref="P12:P14"/>
    <mergeCell ref="X12:X14"/>
    <mergeCell ref="Z12:Z14"/>
    <mergeCell ref="AA12:AA14"/>
    <mergeCell ref="AB12:AC14"/>
    <mergeCell ref="H9:H11"/>
    <mergeCell ref="P9:P11"/>
    <mergeCell ref="X9:X11"/>
    <mergeCell ref="Z9:Z11"/>
    <mergeCell ref="AA9:AA11"/>
    <mergeCell ref="AB9:AC11"/>
    <mergeCell ref="AD9:AE11"/>
    <mergeCell ref="AF9:AG11"/>
    <mergeCell ref="AH9:AJ11"/>
    <mergeCell ref="AF5:AG5"/>
    <mergeCell ref="AH5:AJ5"/>
    <mergeCell ref="H6:H8"/>
    <mergeCell ref="P6:P8"/>
    <mergeCell ref="X6:X8"/>
    <mergeCell ref="Z6:Z8"/>
    <mergeCell ref="AA6:AA8"/>
    <mergeCell ref="AB6:AC8"/>
    <mergeCell ref="AD6:AE8"/>
    <mergeCell ref="AF6:AG8"/>
    <mergeCell ref="AH6:AJ8"/>
    <mergeCell ref="R4:S4"/>
    <mergeCell ref="T4:W4"/>
    <mergeCell ref="X4:X5"/>
    <mergeCell ref="Z5:AA5"/>
    <mergeCell ref="AB5:AC5"/>
    <mergeCell ref="AD5:AE5"/>
    <mergeCell ref="E1:G1"/>
    <mergeCell ref="A2:X2"/>
    <mergeCell ref="G3:H3"/>
    <mergeCell ref="B4:C4"/>
    <mergeCell ref="D4:G4"/>
    <mergeCell ref="H4:H5"/>
    <mergeCell ref="J4:K4"/>
    <mergeCell ref="L4:O4"/>
    <mergeCell ref="P4:P5"/>
    <mergeCell ref="B1:D1"/>
  </mergeCells>
  <phoneticPr fontId="2"/>
  <conditionalFormatting sqref="A7:G7">
    <cfRule type="containsText" dxfId="605" priority="72" stopIfTrue="1" operator="containsText" text="○">
      <formula>NOT(ISERROR(SEARCH("○",A7)))</formula>
    </cfRule>
  </conditionalFormatting>
  <conditionalFormatting sqref="A10:G10">
    <cfRule type="containsText" dxfId="604" priority="71" stopIfTrue="1" operator="containsText" text="○">
      <formula>NOT(ISERROR(SEARCH("○",A10)))</formula>
    </cfRule>
  </conditionalFormatting>
  <conditionalFormatting sqref="A13:G13">
    <cfRule type="containsText" dxfId="603" priority="70" stopIfTrue="1" operator="containsText" text="○">
      <formula>NOT(ISERROR(SEARCH("○",A13)))</formula>
    </cfRule>
  </conditionalFormatting>
  <conditionalFormatting sqref="A16:G16">
    <cfRule type="containsText" dxfId="602" priority="69" stopIfTrue="1" operator="containsText" text="○">
      <formula>NOT(ISERROR(SEARCH("○",A16)))</formula>
    </cfRule>
  </conditionalFormatting>
  <conditionalFormatting sqref="A19:G19">
    <cfRule type="containsText" dxfId="601" priority="68" stopIfTrue="1" operator="containsText" text="○">
      <formula>NOT(ISERROR(SEARCH("○",A19)))</formula>
    </cfRule>
  </conditionalFormatting>
  <conditionalFormatting sqref="A22:G22">
    <cfRule type="containsText" dxfId="600" priority="67" stopIfTrue="1" operator="containsText" text="○">
      <formula>NOT(ISERROR(SEARCH("○",A22)))</formula>
    </cfRule>
  </conditionalFormatting>
  <conditionalFormatting sqref="I7:O7">
    <cfRule type="containsText" dxfId="599" priority="66" stopIfTrue="1" operator="containsText" text="○">
      <formula>NOT(ISERROR(SEARCH("○",I7)))</formula>
    </cfRule>
  </conditionalFormatting>
  <conditionalFormatting sqref="I10:O10">
    <cfRule type="containsText" dxfId="598" priority="65" stopIfTrue="1" operator="containsText" text="○">
      <formula>NOT(ISERROR(SEARCH("○",I10)))</formula>
    </cfRule>
  </conditionalFormatting>
  <conditionalFormatting sqref="I13:O13">
    <cfRule type="containsText" dxfId="597" priority="64" stopIfTrue="1" operator="containsText" text="○">
      <formula>NOT(ISERROR(SEARCH("○",I13)))</formula>
    </cfRule>
  </conditionalFormatting>
  <conditionalFormatting sqref="I16:O16">
    <cfRule type="containsText" dxfId="596" priority="63" stopIfTrue="1" operator="containsText" text="○">
      <formula>NOT(ISERROR(SEARCH("○",I16)))</formula>
    </cfRule>
  </conditionalFormatting>
  <conditionalFormatting sqref="I19:O19">
    <cfRule type="containsText" dxfId="595" priority="62" stopIfTrue="1" operator="containsText" text="○">
      <formula>NOT(ISERROR(SEARCH("○",I19)))</formula>
    </cfRule>
  </conditionalFormatting>
  <conditionalFormatting sqref="I22:O22">
    <cfRule type="containsText" dxfId="594" priority="61" stopIfTrue="1" operator="containsText" text="○">
      <formula>NOT(ISERROR(SEARCH("○",I22)))</formula>
    </cfRule>
  </conditionalFormatting>
  <conditionalFormatting sqref="Q7:W7">
    <cfRule type="containsText" dxfId="593" priority="60" stopIfTrue="1" operator="containsText" text="○">
      <formula>NOT(ISERROR(SEARCH("○",Q7)))</formula>
    </cfRule>
  </conditionalFormatting>
  <conditionalFormatting sqref="Q10:W10">
    <cfRule type="containsText" dxfId="592" priority="59" stopIfTrue="1" operator="containsText" text="○">
      <formula>NOT(ISERROR(SEARCH("○",Q10)))</formula>
    </cfRule>
  </conditionalFormatting>
  <conditionalFormatting sqref="Q13:W13">
    <cfRule type="containsText" dxfId="591" priority="58" stopIfTrue="1" operator="containsText" text="○">
      <formula>NOT(ISERROR(SEARCH("○",Q13)))</formula>
    </cfRule>
  </conditionalFormatting>
  <conditionalFormatting sqref="Q16:W16">
    <cfRule type="containsText" dxfId="590" priority="57" stopIfTrue="1" operator="containsText" text="○">
      <formula>NOT(ISERROR(SEARCH("○",Q16)))</formula>
    </cfRule>
  </conditionalFormatting>
  <conditionalFormatting sqref="Q19:W19">
    <cfRule type="containsText" dxfId="589" priority="56" stopIfTrue="1" operator="containsText" text="○">
      <formula>NOT(ISERROR(SEARCH("○",Q19)))</formula>
    </cfRule>
  </conditionalFormatting>
  <conditionalFormatting sqref="Q22:W22">
    <cfRule type="containsText" dxfId="588" priority="55" stopIfTrue="1" operator="containsText" text="○">
      <formula>NOT(ISERROR(SEARCH("○",Q22)))</formula>
    </cfRule>
  </conditionalFormatting>
  <conditionalFormatting sqref="Q29:W29">
    <cfRule type="containsText" dxfId="587" priority="54" stopIfTrue="1" operator="containsText" text="○">
      <formula>NOT(ISERROR(SEARCH("○",Q29)))</formula>
    </cfRule>
  </conditionalFormatting>
  <conditionalFormatting sqref="Q32:W32">
    <cfRule type="containsText" dxfId="586" priority="53" stopIfTrue="1" operator="containsText" text="○">
      <formula>NOT(ISERROR(SEARCH("○",Q32)))</formula>
    </cfRule>
  </conditionalFormatting>
  <conditionalFormatting sqref="Q35:W35">
    <cfRule type="containsText" dxfId="585" priority="52" stopIfTrue="1" operator="containsText" text="○">
      <formula>NOT(ISERROR(SEARCH("○",Q35)))</formula>
    </cfRule>
  </conditionalFormatting>
  <conditionalFormatting sqref="Q38:W38">
    <cfRule type="containsText" dxfId="584" priority="51" stopIfTrue="1" operator="containsText" text="○">
      <formula>NOT(ISERROR(SEARCH("○",Q38)))</formula>
    </cfRule>
  </conditionalFormatting>
  <conditionalFormatting sqref="Q41:W41">
    <cfRule type="containsText" dxfId="583" priority="50" stopIfTrue="1" operator="containsText" text="○">
      <formula>NOT(ISERROR(SEARCH("○",Q41)))</formula>
    </cfRule>
  </conditionalFormatting>
  <conditionalFormatting sqref="Q44:W44">
    <cfRule type="containsText" dxfId="582" priority="49" stopIfTrue="1" operator="containsText" text="○">
      <formula>NOT(ISERROR(SEARCH("○",Q44)))</formula>
    </cfRule>
  </conditionalFormatting>
  <conditionalFormatting sqref="I29:O29">
    <cfRule type="containsText" dxfId="581" priority="48" stopIfTrue="1" operator="containsText" text="○">
      <formula>NOT(ISERROR(SEARCH("○",I29)))</formula>
    </cfRule>
  </conditionalFormatting>
  <conditionalFormatting sqref="I32:O32">
    <cfRule type="containsText" dxfId="580" priority="47" stopIfTrue="1" operator="containsText" text="○">
      <formula>NOT(ISERROR(SEARCH("○",I32)))</formula>
    </cfRule>
  </conditionalFormatting>
  <conditionalFormatting sqref="I35:O35">
    <cfRule type="containsText" dxfId="579" priority="46" stopIfTrue="1" operator="containsText" text="○">
      <formula>NOT(ISERROR(SEARCH("○",I35)))</formula>
    </cfRule>
  </conditionalFormatting>
  <conditionalFormatting sqref="I38:O38">
    <cfRule type="containsText" dxfId="578" priority="45" stopIfTrue="1" operator="containsText" text="○">
      <formula>NOT(ISERROR(SEARCH("○",I38)))</formula>
    </cfRule>
  </conditionalFormatting>
  <conditionalFormatting sqref="I41:O41">
    <cfRule type="containsText" dxfId="577" priority="44" stopIfTrue="1" operator="containsText" text="○">
      <formula>NOT(ISERROR(SEARCH("○",I41)))</formula>
    </cfRule>
  </conditionalFormatting>
  <conditionalFormatting sqref="I44:O44">
    <cfRule type="containsText" dxfId="576" priority="43" stopIfTrue="1" operator="containsText" text="○">
      <formula>NOT(ISERROR(SEARCH("○",I44)))</formula>
    </cfRule>
  </conditionalFormatting>
  <conditionalFormatting sqref="A29:G29">
    <cfRule type="containsText" dxfId="575" priority="42" stopIfTrue="1" operator="containsText" text="○">
      <formula>NOT(ISERROR(SEARCH("○",A29)))</formula>
    </cfRule>
  </conditionalFormatting>
  <conditionalFormatting sqref="A32:G32">
    <cfRule type="containsText" dxfId="574" priority="41" stopIfTrue="1" operator="containsText" text="○">
      <formula>NOT(ISERROR(SEARCH("○",A32)))</formula>
    </cfRule>
  </conditionalFormatting>
  <conditionalFormatting sqref="A35:G35">
    <cfRule type="containsText" dxfId="573" priority="40" stopIfTrue="1" operator="containsText" text="○">
      <formula>NOT(ISERROR(SEARCH("○",A35)))</formula>
    </cfRule>
  </conditionalFormatting>
  <conditionalFormatting sqref="A38:G38">
    <cfRule type="containsText" dxfId="572" priority="39" stopIfTrue="1" operator="containsText" text="○">
      <formula>NOT(ISERROR(SEARCH("○",A38)))</formula>
    </cfRule>
  </conditionalFormatting>
  <conditionalFormatting sqref="A41:G41">
    <cfRule type="containsText" dxfId="571" priority="38" stopIfTrue="1" operator="containsText" text="○">
      <formula>NOT(ISERROR(SEARCH("○",A41)))</formula>
    </cfRule>
  </conditionalFormatting>
  <conditionalFormatting sqref="A44:G44">
    <cfRule type="containsText" dxfId="570" priority="37" stopIfTrue="1" operator="containsText" text="○">
      <formula>NOT(ISERROR(SEARCH("○",A44)))</formula>
    </cfRule>
  </conditionalFormatting>
  <conditionalFormatting sqref="A51:G51">
    <cfRule type="containsText" dxfId="569" priority="36" stopIfTrue="1" operator="containsText" text="○">
      <formula>NOT(ISERROR(SEARCH("○",A51)))</formula>
    </cfRule>
  </conditionalFormatting>
  <conditionalFormatting sqref="A54:G54">
    <cfRule type="containsText" dxfId="568" priority="35" stopIfTrue="1" operator="containsText" text="○">
      <formula>NOT(ISERROR(SEARCH("○",A54)))</formula>
    </cfRule>
  </conditionalFormatting>
  <conditionalFormatting sqref="A57:G57">
    <cfRule type="containsText" dxfId="567" priority="34" stopIfTrue="1" operator="containsText" text="○">
      <formula>NOT(ISERROR(SEARCH("○",A57)))</formula>
    </cfRule>
  </conditionalFormatting>
  <conditionalFormatting sqref="A60:G60">
    <cfRule type="containsText" dxfId="566" priority="33" stopIfTrue="1" operator="containsText" text="○">
      <formula>NOT(ISERROR(SEARCH("○",A60)))</formula>
    </cfRule>
  </conditionalFormatting>
  <conditionalFormatting sqref="A63:G63">
    <cfRule type="containsText" dxfId="565" priority="32" stopIfTrue="1" operator="containsText" text="○">
      <formula>NOT(ISERROR(SEARCH("○",A63)))</formula>
    </cfRule>
  </conditionalFormatting>
  <conditionalFormatting sqref="A66:G66">
    <cfRule type="containsText" dxfId="564" priority="31" stopIfTrue="1" operator="containsText" text="○">
      <formula>NOT(ISERROR(SEARCH("○",A66)))</formula>
    </cfRule>
  </conditionalFormatting>
  <conditionalFormatting sqref="I51:O51">
    <cfRule type="containsText" dxfId="563" priority="30" stopIfTrue="1" operator="containsText" text="○">
      <formula>NOT(ISERROR(SEARCH("○",I51)))</formula>
    </cfRule>
  </conditionalFormatting>
  <conditionalFormatting sqref="I54:O54">
    <cfRule type="containsText" dxfId="562" priority="29" stopIfTrue="1" operator="containsText" text="○">
      <formula>NOT(ISERROR(SEARCH("○",I54)))</formula>
    </cfRule>
  </conditionalFormatting>
  <conditionalFormatting sqref="I57:O57">
    <cfRule type="containsText" dxfId="561" priority="28" stopIfTrue="1" operator="containsText" text="○">
      <formula>NOT(ISERROR(SEARCH("○",I57)))</formula>
    </cfRule>
  </conditionalFormatting>
  <conditionalFormatting sqref="I60:O60">
    <cfRule type="containsText" dxfId="560" priority="27" stopIfTrue="1" operator="containsText" text="○">
      <formula>NOT(ISERROR(SEARCH("○",I60)))</formula>
    </cfRule>
  </conditionalFormatting>
  <conditionalFormatting sqref="I63:O63">
    <cfRule type="containsText" dxfId="559" priority="26" stopIfTrue="1" operator="containsText" text="○">
      <formula>NOT(ISERROR(SEARCH("○",I63)))</formula>
    </cfRule>
  </conditionalFormatting>
  <conditionalFormatting sqref="I66:O66">
    <cfRule type="containsText" dxfId="558" priority="25" stopIfTrue="1" operator="containsText" text="○">
      <formula>NOT(ISERROR(SEARCH("○",I66)))</formula>
    </cfRule>
  </conditionalFormatting>
  <conditionalFormatting sqref="Q51:W51">
    <cfRule type="containsText" dxfId="557" priority="24" stopIfTrue="1" operator="containsText" text="○">
      <formula>NOT(ISERROR(SEARCH("○",Q51)))</formula>
    </cfRule>
  </conditionalFormatting>
  <conditionalFormatting sqref="Q54:W54">
    <cfRule type="containsText" dxfId="556" priority="23" stopIfTrue="1" operator="containsText" text="○">
      <formula>NOT(ISERROR(SEARCH("○",Q54)))</formula>
    </cfRule>
  </conditionalFormatting>
  <conditionalFormatting sqref="Q57:W57">
    <cfRule type="containsText" dxfId="555" priority="22" stopIfTrue="1" operator="containsText" text="○">
      <formula>NOT(ISERROR(SEARCH("○",Q57)))</formula>
    </cfRule>
  </conditionalFormatting>
  <conditionalFormatting sqref="Q60:W60">
    <cfRule type="containsText" dxfId="554" priority="21" stopIfTrue="1" operator="containsText" text="○">
      <formula>NOT(ISERROR(SEARCH("○",Q60)))</formula>
    </cfRule>
  </conditionalFormatting>
  <conditionalFormatting sqref="Q63:W63">
    <cfRule type="containsText" dxfId="553" priority="20" stopIfTrue="1" operator="containsText" text="○">
      <formula>NOT(ISERROR(SEARCH("○",Q63)))</formula>
    </cfRule>
  </conditionalFormatting>
  <conditionalFormatting sqref="Q66:W66">
    <cfRule type="containsText" dxfId="552" priority="19" stopIfTrue="1" operator="containsText" text="○">
      <formula>NOT(ISERROR(SEARCH("○",Q66)))</formula>
    </cfRule>
  </conditionalFormatting>
  <conditionalFormatting sqref="Q73:W73">
    <cfRule type="containsText" dxfId="551" priority="18" stopIfTrue="1" operator="containsText" text="○">
      <formula>NOT(ISERROR(SEARCH("○",Q73)))</formula>
    </cfRule>
  </conditionalFormatting>
  <conditionalFormatting sqref="Q76:W76">
    <cfRule type="containsText" dxfId="550" priority="17" stopIfTrue="1" operator="containsText" text="○">
      <formula>NOT(ISERROR(SEARCH("○",Q76)))</formula>
    </cfRule>
  </conditionalFormatting>
  <conditionalFormatting sqref="Q79:W79">
    <cfRule type="containsText" dxfId="549" priority="16" stopIfTrue="1" operator="containsText" text="○">
      <formula>NOT(ISERROR(SEARCH("○",Q79)))</formula>
    </cfRule>
  </conditionalFormatting>
  <conditionalFormatting sqref="Q82:W82">
    <cfRule type="containsText" dxfId="548" priority="15" stopIfTrue="1" operator="containsText" text="○">
      <formula>NOT(ISERROR(SEARCH("○",Q82)))</formula>
    </cfRule>
  </conditionalFormatting>
  <conditionalFormatting sqref="Q85:W85">
    <cfRule type="containsText" dxfId="547" priority="14" stopIfTrue="1" operator="containsText" text="○">
      <formula>NOT(ISERROR(SEARCH("○",Q85)))</formula>
    </cfRule>
  </conditionalFormatting>
  <conditionalFormatting sqref="Q88:W88">
    <cfRule type="containsText" dxfId="546" priority="13" stopIfTrue="1" operator="containsText" text="○">
      <formula>NOT(ISERROR(SEARCH("○",Q88)))</formula>
    </cfRule>
  </conditionalFormatting>
  <conditionalFormatting sqref="I73:O73">
    <cfRule type="containsText" dxfId="545" priority="12" stopIfTrue="1" operator="containsText" text="○">
      <formula>NOT(ISERROR(SEARCH("○",I73)))</formula>
    </cfRule>
  </conditionalFormatting>
  <conditionalFormatting sqref="I76:O76">
    <cfRule type="containsText" dxfId="544" priority="11" stopIfTrue="1" operator="containsText" text="○">
      <formula>NOT(ISERROR(SEARCH("○",I76)))</formula>
    </cfRule>
  </conditionalFormatting>
  <conditionalFormatting sqref="I79:O79">
    <cfRule type="containsText" dxfId="543" priority="10" stopIfTrue="1" operator="containsText" text="○">
      <formula>NOT(ISERROR(SEARCH("○",I79)))</formula>
    </cfRule>
  </conditionalFormatting>
  <conditionalFormatting sqref="I82:O82">
    <cfRule type="containsText" dxfId="542" priority="9" stopIfTrue="1" operator="containsText" text="○">
      <formula>NOT(ISERROR(SEARCH("○",I82)))</formula>
    </cfRule>
  </conditionalFormatting>
  <conditionalFormatting sqref="I85:O85">
    <cfRule type="containsText" dxfId="541" priority="8" stopIfTrue="1" operator="containsText" text="○">
      <formula>NOT(ISERROR(SEARCH("○",I85)))</formula>
    </cfRule>
  </conditionalFormatting>
  <conditionalFormatting sqref="I88:O88">
    <cfRule type="containsText" dxfId="540" priority="7" stopIfTrue="1" operator="containsText" text="○">
      <formula>NOT(ISERROR(SEARCH("○",I88)))</formula>
    </cfRule>
  </conditionalFormatting>
  <conditionalFormatting sqref="A73:G73">
    <cfRule type="containsText" dxfId="539" priority="6" stopIfTrue="1" operator="containsText" text="○">
      <formula>NOT(ISERROR(SEARCH("○",A73)))</formula>
    </cfRule>
  </conditionalFormatting>
  <conditionalFormatting sqref="A76:G76">
    <cfRule type="containsText" dxfId="538" priority="5" stopIfTrue="1" operator="containsText" text="○">
      <formula>NOT(ISERROR(SEARCH("○",A76)))</formula>
    </cfRule>
  </conditionalFormatting>
  <conditionalFormatting sqref="A79:G79">
    <cfRule type="containsText" dxfId="537" priority="4" stopIfTrue="1" operator="containsText" text="○">
      <formula>NOT(ISERROR(SEARCH("○",A79)))</formula>
    </cfRule>
  </conditionalFormatting>
  <conditionalFormatting sqref="A82:G82">
    <cfRule type="containsText" dxfId="536" priority="3" stopIfTrue="1" operator="containsText" text="○">
      <formula>NOT(ISERROR(SEARCH("○",A82)))</formula>
    </cfRule>
  </conditionalFormatting>
  <conditionalFormatting sqref="A85:G85">
    <cfRule type="containsText" dxfId="535" priority="2" stopIfTrue="1" operator="containsText" text="○">
      <formula>NOT(ISERROR(SEARCH("○",A85)))</formula>
    </cfRule>
  </conditionalFormatting>
  <conditionalFormatting sqref="A88:G88">
    <cfRule type="containsText" dxfId="534" priority="1" stopIfTrue="1" operator="containsText" text="○">
      <formula>NOT(ISERROR(SEARCH("○",A88)))</formula>
    </cfRule>
  </conditionalFormatting>
  <dataValidations count="2">
    <dataValidation type="list" allowBlank="1" showInputMessage="1" showErrorMessage="1" sqref="I66:O66 I57:O57 I51:O51 I54:O54 I63:O63 A22:G22 Q66:W66 Q57:W57 Q51:W51 Q54:W54 Q63:W63 Q60:W60 A66:G66 A57:G57 Q88:W88 I88:O88 A51:G51 A54:G54 I22:O22 I13:O13 I7:O7 I10:O10 I19:O19 Q44:W44 I44:O44 I35:O35 I29:O29 I32:O32 I16:O16 I41:O41 Q35:W35 Q29:W29 Q32:W32 Q41:W41 Q38:W38 I38:O38 Q22:W22 Q13:W13 A44:G44 Q7:W7 Q10:W10 A13:G13 A35:G35 A29:G29 A32:G32 Q19:W19 Q16:W16 A41:G41 A7:G7 A10:G10 A19:G19 A38:G38 A16:G16 I60:O60 I79:O79 I73:O73 Q79:W79 I76:O76 I85:O85 A63:G63 Q73:W73 Q76:W76 Q85:W85 A60:G60 I82:O82 Q82:W82 A88:G88 A79:G79 A73:G73 A76:G76 A85:G85 A82:G82">
      <formula1>$AP$5:$AP$7</formula1>
    </dataValidation>
    <dataValidation type="list" allowBlank="1" showInputMessage="1" showErrorMessage="1" sqref="AL50:AM51 AL53:AM54 AL56:AM57 AL59:AM60">
      <formula1>$AP$50:$AP$51</formula1>
    </dataValidation>
  </dataValidations>
  <pageMargins left="0.98425196850393704" right="0.19685039370078741" top="0.78740157480314965" bottom="0.39370078740157483" header="0.51181102362204722" footer="0.51181102362204722"/>
  <pageSetup paperSize="9" scale="4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U91"/>
  <sheetViews>
    <sheetView topLeftCell="A4" workbookViewId="0">
      <selection activeCell="J26" sqref="J26:K26"/>
    </sheetView>
  </sheetViews>
  <sheetFormatPr defaultRowHeight="13.5"/>
  <cols>
    <col min="1" max="7" width="3.875" customWidth="1"/>
    <col min="8" max="8" width="6.25" customWidth="1"/>
    <col min="9" max="15" width="3.875" customWidth="1"/>
    <col min="16" max="16" width="6.25" customWidth="1"/>
    <col min="17" max="23" width="3.875" customWidth="1"/>
    <col min="24" max="24" width="6.25" customWidth="1"/>
    <col min="25" max="25" width="13.125" customWidth="1"/>
    <col min="26" max="36" width="5" customWidth="1"/>
    <col min="37" max="37" width="7.125" customWidth="1"/>
    <col min="38" max="46" width="5" customWidth="1"/>
  </cols>
  <sheetData>
    <row r="1" spans="1:46" ht="25.5" customHeight="1">
      <c r="A1" s="121" t="s">
        <v>83</v>
      </c>
      <c r="B1" s="287">
        <v>2024</v>
      </c>
      <c r="C1" s="287"/>
      <c r="D1" s="287"/>
      <c r="E1" s="157" t="s">
        <v>29</v>
      </c>
      <c r="F1" s="157"/>
      <c r="G1" s="157"/>
      <c r="H1" s="1"/>
      <c r="I1" s="93"/>
      <c r="J1" s="94" t="s">
        <v>46</v>
      </c>
      <c r="K1" s="92"/>
      <c r="L1" s="92"/>
      <c r="M1" s="92"/>
      <c r="N1" s="1"/>
      <c r="O1" s="1"/>
      <c r="P1" s="1"/>
      <c r="Q1" s="33"/>
    </row>
    <row r="2" spans="1:46" ht="39.75" customHeight="1">
      <c r="A2" s="159" t="s">
        <v>78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</row>
    <row r="3" spans="1:46" ht="14.25">
      <c r="A3" s="2" t="s">
        <v>25</v>
      </c>
      <c r="G3" s="272"/>
      <c r="H3" s="273"/>
      <c r="I3" t="s">
        <v>39</v>
      </c>
    </row>
    <row r="4" spans="1:46" ht="13.5" customHeight="1">
      <c r="A4" s="112">
        <v>1</v>
      </c>
      <c r="B4" s="270" t="s">
        <v>34</v>
      </c>
      <c r="C4" s="270"/>
      <c r="D4" s="162" t="s">
        <v>64</v>
      </c>
      <c r="E4" s="162"/>
      <c r="F4" s="162"/>
      <c r="G4" s="271"/>
      <c r="H4" s="163" t="s">
        <v>0</v>
      </c>
      <c r="I4" s="100">
        <v>2</v>
      </c>
      <c r="J4" s="270" t="s">
        <v>34</v>
      </c>
      <c r="K4" s="270"/>
      <c r="L4" s="162" t="s">
        <v>148</v>
      </c>
      <c r="M4" s="162"/>
      <c r="N4" s="162"/>
      <c r="O4" s="271"/>
      <c r="P4" s="163" t="s">
        <v>0</v>
      </c>
      <c r="Q4" s="100">
        <v>3</v>
      </c>
      <c r="R4" s="270" t="s">
        <v>34</v>
      </c>
      <c r="S4" s="270"/>
      <c r="T4" s="162" t="s">
        <v>65</v>
      </c>
      <c r="U4" s="162"/>
      <c r="V4" s="162"/>
      <c r="W4" s="271"/>
      <c r="X4" s="148" t="s">
        <v>0</v>
      </c>
      <c r="Z4" s="3" t="s">
        <v>1</v>
      </c>
      <c r="AA4" s="4"/>
      <c r="AB4" s="4"/>
      <c r="AC4" s="5"/>
      <c r="AD4" s="4"/>
      <c r="AE4" s="5"/>
      <c r="AF4" s="4"/>
      <c r="AG4" s="6"/>
      <c r="AH4" s="7"/>
      <c r="AI4" s="7"/>
      <c r="AJ4" s="7"/>
    </row>
    <row r="5" spans="1:46">
      <c r="A5" s="8" t="s">
        <v>80</v>
      </c>
      <c r="B5" s="9" t="s">
        <v>81</v>
      </c>
      <c r="C5" s="9" t="s">
        <v>82</v>
      </c>
      <c r="D5" s="10" t="s">
        <v>5</v>
      </c>
      <c r="E5" s="9" t="s">
        <v>6</v>
      </c>
      <c r="F5" s="11" t="s">
        <v>7</v>
      </c>
      <c r="G5" s="10" t="s">
        <v>8</v>
      </c>
      <c r="H5" s="164"/>
      <c r="I5" s="12" t="s">
        <v>80</v>
      </c>
      <c r="J5" s="13" t="s">
        <v>81</v>
      </c>
      <c r="K5" s="13" t="s">
        <v>82</v>
      </c>
      <c r="L5" s="13" t="s">
        <v>5</v>
      </c>
      <c r="M5" s="13" t="s">
        <v>6</v>
      </c>
      <c r="N5" s="13" t="s">
        <v>7</v>
      </c>
      <c r="O5" s="11" t="s">
        <v>8</v>
      </c>
      <c r="P5" s="164"/>
      <c r="Q5" s="12" t="s">
        <v>80</v>
      </c>
      <c r="R5" s="13" t="s">
        <v>81</v>
      </c>
      <c r="S5" s="13" t="s">
        <v>82</v>
      </c>
      <c r="T5" s="13" t="s">
        <v>5</v>
      </c>
      <c r="U5" s="13" t="s">
        <v>6</v>
      </c>
      <c r="V5" s="13" t="s">
        <v>7</v>
      </c>
      <c r="W5" s="14" t="s">
        <v>8</v>
      </c>
      <c r="X5" s="149"/>
      <c r="Z5" s="150" t="s">
        <v>9</v>
      </c>
      <c r="AA5" s="151"/>
      <c r="AB5" s="152" t="s">
        <v>10</v>
      </c>
      <c r="AC5" s="152"/>
      <c r="AD5" s="153" t="s">
        <v>11</v>
      </c>
      <c r="AE5" s="153"/>
      <c r="AF5" s="154" t="s">
        <v>12</v>
      </c>
      <c r="AG5" s="155"/>
      <c r="AH5" s="156" t="s">
        <v>13</v>
      </c>
      <c r="AI5" s="156"/>
      <c r="AJ5" s="156"/>
      <c r="AM5" s="29" t="s">
        <v>27</v>
      </c>
      <c r="AP5" s="29"/>
    </row>
    <row r="6" spans="1:46" s="67" customFormat="1" ht="17.25" customHeight="1">
      <c r="A6" s="122" t="str">
        <f>IF(WEEKDAY(DATE($B$1,A4,1))=1,DATE($B$1,A4,1),"")</f>
        <v/>
      </c>
      <c r="B6" s="127">
        <f>IF(WEEKDAY(DATE($B$1,A4,1))=2,DATE($B$1,A4,1),IF(A6="","",A6+1))</f>
        <v>45292</v>
      </c>
      <c r="C6" s="125">
        <f>IF(WEEKDAY(DATE($B$1,A4,1))=3,DATE($B$1,A4,1),IF(B6="","",B6+1))</f>
        <v>45293</v>
      </c>
      <c r="D6" s="125">
        <f>IF(WEEKDAY(DATE($B$1,A4,1))=4,DATE($B$1,A4,1),IF(C6="","",C6+1))</f>
        <v>45294</v>
      </c>
      <c r="E6" s="125">
        <f>IF(WEEKDAY(DATE($B$1,A4,1))=5,DATE($B$1,A4,1),IF(D6="","",D6+1))</f>
        <v>45295</v>
      </c>
      <c r="F6" s="125">
        <f>IF(WEEKDAY(DATE($B$1,A4,1))=6,DATE($B$1,A4,1),IF(E6="","",E6+1))</f>
        <v>45296</v>
      </c>
      <c r="G6" s="125">
        <f>IF(WEEKDAY(DATE($B$1,A4,1))=7,DATE($B$1,A4,1),IF(F6="","",F6+1))</f>
        <v>45297</v>
      </c>
      <c r="H6" s="181">
        <f>A8+B8+C8+D8+E8+F8+G8</f>
        <v>0</v>
      </c>
      <c r="I6" s="122" t="str">
        <f>IF(WEEKDAY(DATE($B$1,I4,1))=1,DATE($B$1,I4,1),"")</f>
        <v/>
      </c>
      <c r="J6" s="125" t="str">
        <f>IF(WEEKDAY(DATE($B$1,I4,1))=2,DATE($B$1,I4,1),IF(I6="","",I6+1))</f>
        <v/>
      </c>
      <c r="K6" s="125" t="str">
        <f>IF(WEEKDAY(DATE($B$1,I4,1))=3,DATE($B$1,I4,1),IF(J6="","",J6+1))</f>
        <v/>
      </c>
      <c r="L6" s="125" t="str">
        <f>IF(WEEKDAY(DATE($B$1,I4,1))=4,DATE($B$1,I4,1),IF(K6="","",K6+1))</f>
        <v/>
      </c>
      <c r="M6" s="125">
        <f>IF(WEEKDAY(DATE($B$1,I4,1))=5,DATE($B$1,I4,1),IF(L6="","",L6+1))</f>
        <v>45323</v>
      </c>
      <c r="N6" s="125">
        <f>IF(WEEKDAY(DATE($B$1,I4,1))=6,DATE($B$1,I4,1),IF(M6="","",M6+1))</f>
        <v>45324</v>
      </c>
      <c r="O6" s="125">
        <f>IF(WEEKDAY(DATE($B$1,I4,1))=7,DATE($B$1,I4,1),IF(N6="","",N6+1))</f>
        <v>45325</v>
      </c>
      <c r="P6" s="181">
        <f>I8+J8+K8+L8+M8+N8+O8</f>
        <v>0</v>
      </c>
      <c r="Q6" s="122" t="str">
        <f>IF(WEEKDAY(DATE($B$1,Q4,1))=1,DATE($B$1,Q4,1),"")</f>
        <v/>
      </c>
      <c r="R6" s="125" t="str">
        <f>IF(WEEKDAY(DATE($B$1,Q4,1))=2,DATE($B$1,Q4,1),IF(Q6="","",Q6+1))</f>
        <v/>
      </c>
      <c r="S6" s="125" t="str">
        <f>IF(WEEKDAY(DATE($B$1,Q4,1))=3,DATE($B$1,Q4,1),IF(R6="","",R6+1))</f>
        <v/>
      </c>
      <c r="T6" s="125" t="str">
        <f>IF(WEEKDAY(DATE($B$1,Q4,1))=4,DATE($B$1,Q4,1),IF(S6="","",S6+1))</f>
        <v/>
      </c>
      <c r="U6" s="125" t="str">
        <f>IF(WEEKDAY(DATE($B$1,Q4,1))=5,DATE($B$1,Q4,1),IF(T6="","",T6+1))</f>
        <v/>
      </c>
      <c r="V6" s="125">
        <f>IF(WEEKDAY(DATE($B$1,Q4,1))=6,DATE($B$1,Q4,1),IF(U6="","",U6+1))</f>
        <v>45352</v>
      </c>
      <c r="W6" s="125">
        <f>IF(WEEKDAY(DATE($B$1,Q4,1))=7,DATE($B$1,Q4,1),IF(V6="","",V6+1))</f>
        <v>45353</v>
      </c>
      <c r="X6" s="181">
        <f>Q8+R8+S8+T8+U8+V8+W8</f>
        <v>0</v>
      </c>
      <c r="Z6" s="185">
        <f t="shared" ref="Z6" si="0">$A$4</f>
        <v>1</v>
      </c>
      <c r="AA6" s="188" t="s">
        <v>34</v>
      </c>
      <c r="AB6" s="166">
        <f>COUNT(A6:G6,A9:G9,A12:G12,A15:G15,A18:G18,A21:G21)</f>
        <v>31</v>
      </c>
      <c r="AC6" s="167"/>
      <c r="AD6" s="166">
        <f>COUNTIF(A6:G23,"○")</f>
        <v>0</v>
      </c>
      <c r="AE6" s="167"/>
      <c r="AF6" s="166">
        <f>AB6-+AD6</f>
        <v>31</v>
      </c>
      <c r="AG6" s="167"/>
      <c r="AH6" s="172">
        <f t="shared" ref="AH6" si="1">$H$24</f>
        <v>0</v>
      </c>
      <c r="AI6" s="173"/>
      <c r="AJ6" s="174"/>
      <c r="AM6" s="68" t="s">
        <v>28</v>
      </c>
      <c r="AP6" s="68"/>
    </row>
    <row r="7" spans="1:46" ht="11.25" customHeight="1">
      <c r="A7" s="91"/>
      <c r="B7" s="91"/>
      <c r="C7" s="91"/>
      <c r="D7" s="91"/>
      <c r="E7" s="91"/>
      <c r="F7" s="91"/>
      <c r="G7" s="91"/>
      <c r="H7" s="181"/>
      <c r="I7" s="91"/>
      <c r="J7" s="91"/>
      <c r="K7" s="91"/>
      <c r="L7" s="91"/>
      <c r="M7" s="91"/>
      <c r="N7" s="91"/>
      <c r="O7" s="91"/>
      <c r="P7" s="181"/>
      <c r="Q7" s="91"/>
      <c r="R7" s="91"/>
      <c r="S7" s="91"/>
      <c r="T7" s="91"/>
      <c r="U7" s="91"/>
      <c r="V7" s="91"/>
      <c r="W7" s="91"/>
      <c r="X7" s="181"/>
      <c r="Z7" s="186"/>
      <c r="AA7" s="189"/>
      <c r="AB7" s="168"/>
      <c r="AC7" s="169"/>
      <c r="AD7" s="168"/>
      <c r="AE7" s="169"/>
      <c r="AF7" s="168"/>
      <c r="AG7" s="169"/>
      <c r="AH7" s="175"/>
      <c r="AI7" s="176"/>
      <c r="AJ7" s="177"/>
    </row>
    <row r="8" spans="1:46" ht="11.25" customHeight="1">
      <c r="A8" s="31">
        <f>IF(A7="出",$G$3,0)</f>
        <v>0</v>
      </c>
      <c r="B8" s="31">
        <f t="shared" ref="B8:G8" si="2">IF(B7="出",$G$3,0)</f>
        <v>0</v>
      </c>
      <c r="C8" s="31">
        <f t="shared" si="2"/>
        <v>0</v>
      </c>
      <c r="D8" s="31">
        <f t="shared" si="2"/>
        <v>0</v>
      </c>
      <c r="E8" s="31">
        <f t="shared" si="2"/>
        <v>0</v>
      </c>
      <c r="F8" s="31">
        <f t="shared" si="2"/>
        <v>0</v>
      </c>
      <c r="G8" s="31">
        <f t="shared" si="2"/>
        <v>0</v>
      </c>
      <c r="H8" s="182"/>
      <c r="I8" s="31">
        <f>IF(I7="出",$G$3,0)</f>
        <v>0</v>
      </c>
      <c r="J8" s="31">
        <f t="shared" ref="J8:O8" si="3">IF(J7="出",$G$3,0)</f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31">
        <f t="shared" si="3"/>
        <v>0</v>
      </c>
      <c r="O8" s="31">
        <f t="shared" si="3"/>
        <v>0</v>
      </c>
      <c r="P8" s="182"/>
      <c r="Q8" s="31">
        <f>IF(Q7="出",$G$3,0)</f>
        <v>0</v>
      </c>
      <c r="R8" s="31">
        <f t="shared" ref="R8:W8" si="4">IF(R7="出",$G$3,0)</f>
        <v>0</v>
      </c>
      <c r="S8" s="31">
        <f t="shared" si="4"/>
        <v>0</v>
      </c>
      <c r="T8" s="31">
        <f t="shared" si="4"/>
        <v>0</v>
      </c>
      <c r="U8" s="31">
        <f t="shared" si="4"/>
        <v>0</v>
      </c>
      <c r="V8" s="31">
        <f t="shared" si="4"/>
        <v>0</v>
      </c>
      <c r="W8" s="31">
        <f t="shared" si="4"/>
        <v>0</v>
      </c>
      <c r="X8" s="182"/>
      <c r="Z8" s="187"/>
      <c r="AA8" s="190"/>
      <c r="AB8" s="170"/>
      <c r="AC8" s="171"/>
      <c r="AD8" s="170"/>
      <c r="AE8" s="171"/>
      <c r="AF8" s="170"/>
      <c r="AG8" s="171"/>
      <c r="AH8" s="178"/>
      <c r="AI8" s="179"/>
      <c r="AJ8" s="180"/>
    </row>
    <row r="9" spans="1:46" s="67" customFormat="1" ht="17.25" customHeight="1">
      <c r="A9" s="122">
        <f>G6+1</f>
        <v>45298</v>
      </c>
      <c r="B9" s="126">
        <f>A9+1</f>
        <v>45299</v>
      </c>
      <c r="C9" s="123">
        <f t="shared" ref="C9:G9" si="5">B9+1</f>
        <v>45300</v>
      </c>
      <c r="D9" s="123">
        <f t="shared" si="5"/>
        <v>45301</v>
      </c>
      <c r="E9" s="123">
        <f t="shared" si="5"/>
        <v>45302</v>
      </c>
      <c r="F9" s="123">
        <f t="shared" si="5"/>
        <v>45303</v>
      </c>
      <c r="G9" s="123">
        <f t="shared" si="5"/>
        <v>45304</v>
      </c>
      <c r="H9" s="181">
        <f t="shared" ref="H9" si="6">A11+B11+C11+D11+E11+F11+G11</f>
        <v>0</v>
      </c>
      <c r="I9" s="122">
        <f>O6+1</f>
        <v>45326</v>
      </c>
      <c r="J9" s="123">
        <f>I9+1</f>
        <v>45327</v>
      </c>
      <c r="K9" s="123">
        <f t="shared" ref="K9:O9" si="7">J9+1</f>
        <v>45328</v>
      </c>
      <c r="L9" s="123">
        <f t="shared" si="7"/>
        <v>45329</v>
      </c>
      <c r="M9" s="123">
        <f t="shared" si="7"/>
        <v>45330</v>
      </c>
      <c r="N9" s="123">
        <f t="shared" si="7"/>
        <v>45331</v>
      </c>
      <c r="O9" s="123">
        <f t="shared" si="7"/>
        <v>45332</v>
      </c>
      <c r="P9" s="181">
        <f t="shared" ref="P9" si="8">I11+J11+K11+L11+M11+N11+O11</f>
        <v>0</v>
      </c>
      <c r="Q9" s="122">
        <f>W6+1</f>
        <v>45354</v>
      </c>
      <c r="R9" s="123">
        <f>Q9+1</f>
        <v>45355</v>
      </c>
      <c r="S9" s="123">
        <f t="shared" ref="S9:W9" si="9">R9+1</f>
        <v>45356</v>
      </c>
      <c r="T9" s="123">
        <f t="shared" si="9"/>
        <v>45357</v>
      </c>
      <c r="U9" s="123">
        <f t="shared" si="9"/>
        <v>45358</v>
      </c>
      <c r="V9" s="123">
        <f t="shared" si="9"/>
        <v>45359</v>
      </c>
      <c r="W9" s="123">
        <f t="shared" si="9"/>
        <v>45360</v>
      </c>
      <c r="X9" s="181">
        <f t="shared" ref="X9" si="10">Q11+R11+S11+T11+U11+V11+W11</f>
        <v>0</v>
      </c>
      <c r="Z9" s="185">
        <f t="shared" ref="Z9" si="11">$I$4</f>
        <v>2</v>
      </c>
      <c r="AA9" s="188" t="s">
        <v>34</v>
      </c>
      <c r="AB9" s="166">
        <f>COUNT(I6:O6,I9:O9,I12:O12,I15:O15,I18:O18,I21:O21)</f>
        <v>29</v>
      </c>
      <c r="AC9" s="167"/>
      <c r="AD9" s="166">
        <f>COUNTIF(I6:O23,"○")</f>
        <v>0</v>
      </c>
      <c r="AE9" s="167"/>
      <c r="AF9" s="166">
        <f>AB9-+AD9</f>
        <v>29</v>
      </c>
      <c r="AG9" s="167"/>
      <c r="AH9" s="172">
        <f t="shared" ref="AH9" si="12">$P$24</f>
        <v>0</v>
      </c>
      <c r="AI9" s="173"/>
      <c r="AJ9" s="174"/>
    </row>
    <row r="10" spans="1:46" ht="11.25" customHeight="1">
      <c r="A10" s="91"/>
      <c r="B10" s="91"/>
      <c r="C10" s="91"/>
      <c r="D10" s="91"/>
      <c r="E10" s="91"/>
      <c r="F10" s="91"/>
      <c r="G10" s="91"/>
      <c r="H10" s="181"/>
      <c r="I10" s="91"/>
      <c r="J10" s="91"/>
      <c r="K10" s="91"/>
      <c r="L10" s="91"/>
      <c r="M10" s="91"/>
      <c r="N10" s="91"/>
      <c r="O10" s="91"/>
      <c r="P10" s="181"/>
      <c r="Q10" s="91"/>
      <c r="R10" s="91"/>
      <c r="S10" s="91"/>
      <c r="T10" s="91"/>
      <c r="U10" s="91"/>
      <c r="V10" s="91"/>
      <c r="W10" s="91"/>
      <c r="X10" s="181"/>
      <c r="Z10" s="186"/>
      <c r="AA10" s="189"/>
      <c r="AB10" s="168"/>
      <c r="AC10" s="169"/>
      <c r="AD10" s="168"/>
      <c r="AE10" s="169"/>
      <c r="AF10" s="168"/>
      <c r="AG10" s="169"/>
      <c r="AH10" s="175"/>
      <c r="AI10" s="176"/>
      <c r="AJ10" s="177"/>
    </row>
    <row r="11" spans="1:46" ht="11.25" customHeight="1">
      <c r="A11" s="31">
        <f>IF(A10="出",$G$3,0)</f>
        <v>0</v>
      </c>
      <c r="B11" s="31">
        <f t="shared" ref="B11:G11" si="13">IF(B10="出",$G$3,0)</f>
        <v>0</v>
      </c>
      <c r="C11" s="31">
        <f t="shared" si="13"/>
        <v>0</v>
      </c>
      <c r="D11" s="31">
        <f t="shared" si="13"/>
        <v>0</v>
      </c>
      <c r="E11" s="31">
        <f t="shared" si="13"/>
        <v>0</v>
      </c>
      <c r="F11" s="31">
        <f t="shared" si="13"/>
        <v>0</v>
      </c>
      <c r="G11" s="31">
        <f t="shared" si="13"/>
        <v>0</v>
      </c>
      <c r="H11" s="182"/>
      <c r="I11" s="31">
        <f>IF(I10="出",$G$3,0)</f>
        <v>0</v>
      </c>
      <c r="J11" s="31">
        <f t="shared" ref="J11:O11" si="14">IF(J10="出",$G$3,0)</f>
        <v>0</v>
      </c>
      <c r="K11" s="31">
        <f t="shared" si="14"/>
        <v>0</v>
      </c>
      <c r="L11" s="31">
        <f t="shared" si="14"/>
        <v>0</v>
      </c>
      <c r="M11" s="31">
        <f t="shared" si="14"/>
        <v>0</v>
      </c>
      <c r="N11" s="31">
        <f t="shared" si="14"/>
        <v>0</v>
      </c>
      <c r="O11" s="31">
        <f t="shared" si="14"/>
        <v>0</v>
      </c>
      <c r="P11" s="182"/>
      <c r="Q11" s="31">
        <f>IF(Q10="出",$G$3,0)</f>
        <v>0</v>
      </c>
      <c r="R11" s="31">
        <f t="shared" ref="R11:W11" si="15">IF(R10="出",$G$3,0)</f>
        <v>0</v>
      </c>
      <c r="S11" s="31">
        <f t="shared" si="15"/>
        <v>0</v>
      </c>
      <c r="T11" s="31">
        <f t="shared" si="15"/>
        <v>0</v>
      </c>
      <c r="U11" s="31">
        <f t="shared" si="15"/>
        <v>0</v>
      </c>
      <c r="V11" s="31">
        <f t="shared" si="15"/>
        <v>0</v>
      </c>
      <c r="W11" s="31">
        <f t="shared" si="15"/>
        <v>0</v>
      </c>
      <c r="X11" s="182"/>
      <c r="Z11" s="187"/>
      <c r="AA11" s="190"/>
      <c r="AB11" s="170"/>
      <c r="AC11" s="171"/>
      <c r="AD11" s="170"/>
      <c r="AE11" s="171"/>
      <c r="AF11" s="170"/>
      <c r="AG11" s="171"/>
      <c r="AH11" s="178"/>
      <c r="AI11" s="179"/>
      <c r="AJ11" s="180"/>
    </row>
    <row r="12" spans="1:46" s="67" customFormat="1" ht="17.25" customHeight="1">
      <c r="A12" s="122">
        <f>G9+1</f>
        <v>45305</v>
      </c>
      <c r="B12" s="123">
        <f>A12+1</f>
        <v>45306</v>
      </c>
      <c r="C12" s="123">
        <f t="shared" ref="C12:G12" si="16">B12+1</f>
        <v>45307</v>
      </c>
      <c r="D12" s="123">
        <f t="shared" si="16"/>
        <v>45308</v>
      </c>
      <c r="E12" s="123">
        <f t="shared" si="16"/>
        <v>45309</v>
      </c>
      <c r="F12" s="123">
        <f t="shared" si="16"/>
        <v>45310</v>
      </c>
      <c r="G12" s="123">
        <f t="shared" si="16"/>
        <v>45311</v>
      </c>
      <c r="H12" s="181">
        <f t="shared" ref="H12" si="17">A14+B14+C14+D14+E14+F14+G14</f>
        <v>0</v>
      </c>
      <c r="I12" s="122">
        <f>O9+1</f>
        <v>45333</v>
      </c>
      <c r="J12" s="126">
        <f>I12+1</f>
        <v>45334</v>
      </c>
      <c r="K12" s="123">
        <f t="shared" ref="K12:O12" si="18">J12+1</f>
        <v>45335</v>
      </c>
      <c r="L12" s="123">
        <f t="shared" si="18"/>
        <v>45336</v>
      </c>
      <c r="M12" s="123">
        <f t="shared" si="18"/>
        <v>45337</v>
      </c>
      <c r="N12" s="123">
        <f t="shared" si="18"/>
        <v>45338</v>
      </c>
      <c r="O12" s="123">
        <f t="shared" si="18"/>
        <v>45339</v>
      </c>
      <c r="P12" s="181">
        <f t="shared" ref="P12" si="19">I14+J14+K14+L14+M14+N14+O14</f>
        <v>0</v>
      </c>
      <c r="Q12" s="122">
        <f>W9+1</f>
        <v>45361</v>
      </c>
      <c r="R12" s="123">
        <f>Q12+1</f>
        <v>45362</v>
      </c>
      <c r="S12" s="123">
        <f t="shared" ref="S12:W12" si="20">R12+1</f>
        <v>45363</v>
      </c>
      <c r="T12" s="123">
        <f t="shared" si="20"/>
        <v>45364</v>
      </c>
      <c r="U12" s="123">
        <f t="shared" si="20"/>
        <v>45365</v>
      </c>
      <c r="V12" s="123">
        <f t="shared" si="20"/>
        <v>45366</v>
      </c>
      <c r="W12" s="123">
        <f t="shared" si="20"/>
        <v>45367</v>
      </c>
      <c r="X12" s="181">
        <f t="shared" ref="X12" si="21">Q14+R14+S14+T14+U14+V14+W14</f>
        <v>0</v>
      </c>
      <c r="Z12" s="185">
        <f t="shared" ref="Z12" si="22">$Q$4</f>
        <v>3</v>
      </c>
      <c r="AA12" s="188" t="s">
        <v>34</v>
      </c>
      <c r="AB12" s="166">
        <f>COUNT(Q6:W6,Q9:W9,Q12:W12,Q15:W15,Q18:W18,Q21:W21)</f>
        <v>31</v>
      </c>
      <c r="AC12" s="167"/>
      <c r="AD12" s="166">
        <f>COUNTIF(Q6:W23,"○")</f>
        <v>0</v>
      </c>
      <c r="AE12" s="167"/>
      <c r="AF12" s="166">
        <f>AB12-+AD12</f>
        <v>31</v>
      </c>
      <c r="AG12" s="167"/>
      <c r="AH12" s="172">
        <f t="shared" ref="AH12" si="23">$X$24</f>
        <v>0</v>
      </c>
      <c r="AI12" s="173"/>
      <c r="AJ12" s="174"/>
    </row>
    <row r="13" spans="1:46" ht="11.25" customHeight="1">
      <c r="A13" s="91"/>
      <c r="B13" s="91"/>
      <c r="C13" s="91"/>
      <c r="D13" s="91"/>
      <c r="E13" s="91"/>
      <c r="F13" s="91"/>
      <c r="G13" s="91"/>
      <c r="H13" s="181"/>
      <c r="I13" s="91"/>
      <c r="J13" s="91"/>
      <c r="K13" s="91"/>
      <c r="L13" s="91"/>
      <c r="M13" s="91"/>
      <c r="N13" s="91"/>
      <c r="O13" s="91"/>
      <c r="P13" s="181"/>
      <c r="Q13" s="91"/>
      <c r="R13" s="91"/>
      <c r="S13" s="91"/>
      <c r="T13" s="91"/>
      <c r="U13" s="91"/>
      <c r="V13" s="91"/>
      <c r="W13" s="91"/>
      <c r="X13" s="181"/>
      <c r="Z13" s="186"/>
      <c r="AA13" s="189"/>
      <c r="AB13" s="168"/>
      <c r="AC13" s="169"/>
      <c r="AD13" s="168"/>
      <c r="AE13" s="169"/>
      <c r="AF13" s="168"/>
      <c r="AG13" s="169"/>
      <c r="AH13" s="175"/>
      <c r="AI13" s="176"/>
      <c r="AJ13" s="177"/>
    </row>
    <row r="14" spans="1:46" ht="11.25" customHeight="1">
      <c r="A14" s="31">
        <f>IF(A13="出",$G$3,0)</f>
        <v>0</v>
      </c>
      <c r="B14" s="31">
        <f t="shared" ref="B14:G14" si="24">IF(B13="出",$G$3,0)</f>
        <v>0</v>
      </c>
      <c r="C14" s="31">
        <f t="shared" si="24"/>
        <v>0</v>
      </c>
      <c r="D14" s="31">
        <f t="shared" si="24"/>
        <v>0</v>
      </c>
      <c r="E14" s="31">
        <f t="shared" si="24"/>
        <v>0</v>
      </c>
      <c r="F14" s="31">
        <f t="shared" si="24"/>
        <v>0</v>
      </c>
      <c r="G14" s="31">
        <f t="shared" si="24"/>
        <v>0</v>
      </c>
      <c r="H14" s="182"/>
      <c r="I14" s="31">
        <f>IF(I13="出",$G$3,0)</f>
        <v>0</v>
      </c>
      <c r="J14" s="31">
        <f t="shared" ref="J14:O14" si="25">IF(J13="出",$G$3,0)</f>
        <v>0</v>
      </c>
      <c r="K14" s="31">
        <f t="shared" si="25"/>
        <v>0</v>
      </c>
      <c r="L14" s="31">
        <f t="shared" si="25"/>
        <v>0</v>
      </c>
      <c r="M14" s="31">
        <f t="shared" si="25"/>
        <v>0</v>
      </c>
      <c r="N14" s="31">
        <f t="shared" si="25"/>
        <v>0</v>
      </c>
      <c r="O14" s="31">
        <f t="shared" si="25"/>
        <v>0</v>
      </c>
      <c r="P14" s="182"/>
      <c r="Q14" s="31">
        <f>IF(Q13="出",$G$3,0)</f>
        <v>0</v>
      </c>
      <c r="R14" s="31">
        <f t="shared" ref="R14:W14" si="26">IF(R13="出",$G$3,0)</f>
        <v>0</v>
      </c>
      <c r="S14" s="31">
        <f t="shared" si="26"/>
        <v>0</v>
      </c>
      <c r="T14" s="31">
        <f t="shared" si="26"/>
        <v>0</v>
      </c>
      <c r="U14" s="31">
        <f t="shared" si="26"/>
        <v>0</v>
      </c>
      <c r="V14" s="31">
        <f t="shared" si="26"/>
        <v>0</v>
      </c>
      <c r="W14" s="31">
        <f t="shared" si="26"/>
        <v>0</v>
      </c>
      <c r="X14" s="182"/>
      <c r="Z14" s="187"/>
      <c r="AA14" s="190"/>
      <c r="AB14" s="170"/>
      <c r="AC14" s="171"/>
      <c r="AD14" s="170"/>
      <c r="AE14" s="171"/>
      <c r="AF14" s="170"/>
      <c r="AG14" s="171"/>
      <c r="AH14" s="178"/>
      <c r="AI14" s="179"/>
      <c r="AJ14" s="180"/>
    </row>
    <row r="15" spans="1:46" s="67" customFormat="1" ht="17.25" customHeight="1">
      <c r="A15" s="122">
        <f>G12+1</f>
        <v>45312</v>
      </c>
      <c r="B15" s="123">
        <f>A15+1</f>
        <v>45313</v>
      </c>
      <c r="C15" s="123">
        <f t="shared" ref="C15:G15" si="27">B15+1</f>
        <v>45314</v>
      </c>
      <c r="D15" s="123">
        <f t="shared" si="27"/>
        <v>45315</v>
      </c>
      <c r="E15" s="123">
        <f t="shared" si="27"/>
        <v>45316</v>
      </c>
      <c r="F15" s="123">
        <f t="shared" si="27"/>
        <v>45317</v>
      </c>
      <c r="G15" s="123">
        <f t="shared" si="27"/>
        <v>45318</v>
      </c>
      <c r="H15" s="181">
        <f t="shared" ref="H15" si="28">A17+B17+C17+D17+E17+F17+G17</f>
        <v>0</v>
      </c>
      <c r="I15" s="122">
        <f>O12+1</f>
        <v>45340</v>
      </c>
      <c r="J15" s="123">
        <f>I15+1</f>
        <v>45341</v>
      </c>
      <c r="K15" s="123">
        <f t="shared" ref="K15:O15" si="29">J15+1</f>
        <v>45342</v>
      </c>
      <c r="L15" s="123">
        <f t="shared" si="29"/>
        <v>45343</v>
      </c>
      <c r="M15" s="123">
        <f t="shared" si="29"/>
        <v>45344</v>
      </c>
      <c r="N15" s="126">
        <f t="shared" si="29"/>
        <v>45345</v>
      </c>
      <c r="O15" s="123">
        <f t="shared" si="29"/>
        <v>45346</v>
      </c>
      <c r="P15" s="181">
        <f t="shared" ref="P15" si="30">I17+J17+K17+L17+M17+N17+O17</f>
        <v>0</v>
      </c>
      <c r="Q15" s="122">
        <f>W12+1</f>
        <v>45368</v>
      </c>
      <c r="R15" s="123">
        <f>Q15+1</f>
        <v>45369</v>
      </c>
      <c r="S15" s="123">
        <f t="shared" ref="S15:W15" si="31">R15+1</f>
        <v>45370</v>
      </c>
      <c r="T15" s="126">
        <f t="shared" si="31"/>
        <v>45371</v>
      </c>
      <c r="U15" s="123">
        <f t="shared" si="31"/>
        <v>45372</v>
      </c>
      <c r="V15" s="123">
        <f t="shared" si="31"/>
        <v>45373</v>
      </c>
      <c r="W15" s="123">
        <f t="shared" si="31"/>
        <v>45374</v>
      </c>
      <c r="X15" s="181">
        <f t="shared" ref="X15" si="32">Q17+R17+S17+T17+U17+V17+W17</f>
        <v>0</v>
      </c>
      <c r="Z15" s="185">
        <f t="shared" ref="Z15" si="33">$A$26</f>
        <v>4</v>
      </c>
      <c r="AA15" s="188" t="s">
        <v>34</v>
      </c>
      <c r="AB15" s="166">
        <f>COUNT(A28:G28,A31:G31,A34:G34,A37:G37,A40:G40,A43:G43)</f>
        <v>30</v>
      </c>
      <c r="AC15" s="167"/>
      <c r="AD15" s="166">
        <f>COUNTIF(A28:G45,"○")</f>
        <v>0</v>
      </c>
      <c r="AE15" s="167"/>
      <c r="AF15" s="166">
        <f>AB15-+AD15</f>
        <v>30</v>
      </c>
      <c r="AG15" s="167"/>
      <c r="AH15" s="172">
        <f t="shared" ref="AH15" si="34">$H$46</f>
        <v>0</v>
      </c>
      <c r="AI15" s="173"/>
      <c r="AJ15" s="174"/>
      <c r="AK15" s="71"/>
      <c r="AL15" s="71"/>
      <c r="AM15" s="71"/>
      <c r="AN15" s="71"/>
      <c r="AO15" s="15"/>
      <c r="AP15" s="72"/>
      <c r="AQ15" s="73"/>
      <c r="AR15" s="73"/>
      <c r="AS15" s="73"/>
      <c r="AT15" s="73"/>
    </row>
    <row r="16" spans="1:46" ht="11.25" customHeight="1">
      <c r="A16" s="91"/>
      <c r="B16" s="91"/>
      <c r="C16" s="91"/>
      <c r="D16" s="91"/>
      <c r="E16" s="91"/>
      <c r="F16" s="91"/>
      <c r="G16" s="91"/>
      <c r="H16" s="181"/>
      <c r="I16" s="91"/>
      <c r="J16" s="91"/>
      <c r="K16" s="91"/>
      <c r="L16" s="91"/>
      <c r="M16" s="91"/>
      <c r="N16" s="91"/>
      <c r="O16" s="91"/>
      <c r="P16" s="181"/>
      <c r="Q16" s="91"/>
      <c r="R16" s="91"/>
      <c r="S16" s="91"/>
      <c r="T16" s="91"/>
      <c r="U16" s="91"/>
      <c r="V16" s="91"/>
      <c r="W16" s="91"/>
      <c r="X16" s="181"/>
      <c r="Z16" s="186"/>
      <c r="AA16" s="189"/>
      <c r="AB16" s="168"/>
      <c r="AC16" s="169"/>
      <c r="AD16" s="168"/>
      <c r="AE16" s="169"/>
      <c r="AF16" s="168"/>
      <c r="AG16" s="169"/>
      <c r="AH16" s="175"/>
      <c r="AI16" s="176"/>
      <c r="AJ16" s="177"/>
    </row>
    <row r="17" spans="1:47" ht="11.25" customHeight="1">
      <c r="A17" s="31">
        <f>IF(A16="出",$G$3,0)</f>
        <v>0</v>
      </c>
      <c r="B17" s="31">
        <f t="shared" ref="B17:G17" si="35">IF(B16="出",$G$3,0)</f>
        <v>0</v>
      </c>
      <c r="C17" s="31">
        <f t="shared" si="35"/>
        <v>0</v>
      </c>
      <c r="D17" s="31">
        <f t="shared" si="35"/>
        <v>0</v>
      </c>
      <c r="E17" s="31">
        <f t="shared" si="35"/>
        <v>0</v>
      </c>
      <c r="F17" s="31">
        <f t="shared" si="35"/>
        <v>0</v>
      </c>
      <c r="G17" s="31">
        <f t="shared" si="35"/>
        <v>0</v>
      </c>
      <c r="H17" s="182"/>
      <c r="I17" s="31">
        <f>IF(I16="出",$G$3,0)</f>
        <v>0</v>
      </c>
      <c r="J17" s="31">
        <f t="shared" ref="J17:O17" si="36">IF(J16="出",$G$3,0)</f>
        <v>0</v>
      </c>
      <c r="K17" s="31">
        <f t="shared" si="36"/>
        <v>0</v>
      </c>
      <c r="L17" s="31">
        <f t="shared" si="36"/>
        <v>0</v>
      </c>
      <c r="M17" s="31">
        <f t="shared" si="36"/>
        <v>0</v>
      </c>
      <c r="N17" s="31">
        <f t="shared" si="36"/>
        <v>0</v>
      </c>
      <c r="O17" s="31">
        <f t="shared" si="36"/>
        <v>0</v>
      </c>
      <c r="P17" s="182"/>
      <c r="Q17" s="31">
        <f>IF(Q16="出",$G$3,0)</f>
        <v>0</v>
      </c>
      <c r="R17" s="31">
        <f t="shared" ref="R17:W17" si="37">IF(R16="出",$G$3,0)</f>
        <v>0</v>
      </c>
      <c r="S17" s="31">
        <f t="shared" si="37"/>
        <v>0</v>
      </c>
      <c r="T17" s="31">
        <f t="shared" si="37"/>
        <v>0</v>
      </c>
      <c r="U17" s="31">
        <f t="shared" si="37"/>
        <v>0</v>
      </c>
      <c r="V17" s="31">
        <f t="shared" si="37"/>
        <v>0</v>
      </c>
      <c r="W17" s="31">
        <f t="shared" si="37"/>
        <v>0</v>
      </c>
      <c r="X17" s="182"/>
      <c r="Z17" s="187"/>
      <c r="AA17" s="190"/>
      <c r="AB17" s="170"/>
      <c r="AC17" s="171"/>
      <c r="AD17" s="170"/>
      <c r="AE17" s="171"/>
      <c r="AF17" s="170"/>
      <c r="AG17" s="171"/>
      <c r="AH17" s="178"/>
      <c r="AI17" s="179"/>
      <c r="AJ17" s="180"/>
      <c r="AK17" s="193"/>
      <c r="AL17" s="193"/>
      <c r="AM17" s="193"/>
      <c r="AN17" s="193"/>
      <c r="AO17" s="103"/>
      <c r="AP17" s="194"/>
      <c r="AQ17" s="194"/>
      <c r="AR17" s="165"/>
      <c r="AS17" s="165"/>
      <c r="AT17" s="165"/>
    </row>
    <row r="18" spans="1:47" s="67" customFormat="1" ht="17.25" customHeight="1">
      <c r="A18" s="126">
        <f>IF(A15+7&gt;EOMONTH(A15,0),"",A15+7)</f>
        <v>45319</v>
      </c>
      <c r="B18" s="124">
        <f t="shared" ref="B18:F18" si="38">IF(B15+7&gt;EOMONTH(B15,0),"",B15+7)</f>
        <v>45320</v>
      </c>
      <c r="C18" s="124">
        <f t="shared" si="38"/>
        <v>45321</v>
      </c>
      <c r="D18" s="124">
        <f t="shared" si="38"/>
        <v>45322</v>
      </c>
      <c r="E18" s="124" t="str">
        <f t="shared" si="38"/>
        <v/>
      </c>
      <c r="F18" s="124" t="str">
        <f t="shared" si="38"/>
        <v/>
      </c>
      <c r="G18" s="124" t="str">
        <f>IF(G15+7&gt;EOMONTH(G15,0),"",G15+7)</f>
        <v/>
      </c>
      <c r="H18" s="181">
        <f t="shared" ref="H18" si="39">A20+B20+C20+D20+E20+F20+G20</f>
        <v>0</v>
      </c>
      <c r="I18" s="126">
        <f>IF(I15+7&gt;EOMONTH(I15,0),"",I15+7)</f>
        <v>45347</v>
      </c>
      <c r="J18" s="124">
        <f t="shared" ref="J18:N18" si="40">IF(J15+7&gt;EOMONTH(J15,0),"",J15+7)</f>
        <v>45348</v>
      </c>
      <c r="K18" s="124">
        <f t="shared" si="40"/>
        <v>45349</v>
      </c>
      <c r="L18" s="124">
        <f t="shared" si="40"/>
        <v>45350</v>
      </c>
      <c r="M18" s="124">
        <f t="shared" si="40"/>
        <v>45351</v>
      </c>
      <c r="N18" s="124" t="str">
        <f t="shared" si="40"/>
        <v/>
      </c>
      <c r="O18" s="124" t="str">
        <f>IF(O15+7&gt;EOMONTH(O15,0),"",O15+7)</f>
        <v/>
      </c>
      <c r="P18" s="181">
        <f t="shared" ref="P18" si="41">I20+J20+K20+L20+M20+N20+O20</f>
        <v>0</v>
      </c>
      <c r="Q18" s="126">
        <f>IF(Q15+7&gt;EOMONTH(Q15,0),"",Q15+7)</f>
        <v>45375</v>
      </c>
      <c r="R18" s="124">
        <f t="shared" ref="R18:V18" si="42">IF(R15+7&gt;EOMONTH(R15,0),"",R15+7)</f>
        <v>45376</v>
      </c>
      <c r="S18" s="124">
        <f t="shared" si="42"/>
        <v>45377</v>
      </c>
      <c r="T18" s="124">
        <f t="shared" si="42"/>
        <v>45378</v>
      </c>
      <c r="U18" s="124">
        <f t="shared" si="42"/>
        <v>45379</v>
      </c>
      <c r="V18" s="124">
        <f t="shared" si="42"/>
        <v>45380</v>
      </c>
      <c r="W18" s="124">
        <f>IF(W15+7&gt;EOMONTH(W15,0),"",W15+7)</f>
        <v>45381</v>
      </c>
      <c r="X18" s="181">
        <f t="shared" ref="X18" si="43">Q20+R20+S20+T20+U20+V20+W20</f>
        <v>0</v>
      </c>
      <c r="Z18" s="185">
        <f t="shared" ref="Z18" si="44">$I$26</f>
        <v>5</v>
      </c>
      <c r="AA18" s="188" t="s">
        <v>34</v>
      </c>
      <c r="AB18" s="166">
        <f>COUNT(I28:O28,I31:O31,I34:O34,I37:O37,I40:O40,I43:O43)</f>
        <v>31</v>
      </c>
      <c r="AC18" s="167"/>
      <c r="AD18" s="166">
        <f>COUNTIF(I28:O45,"○")</f>
        <v>0</v>
      </c>
      <c r="AE18" s="167"/>
      <c r="AF18" s="166">
        <f>AB18-+AD18</f>
        <v>31</v>
      </c>
      <c r="AG18" s="167"/>
      <c r="AH18" s="172">
        <f t="shared" ref="AH18" si="45">$P$46</f>
        <v>0</v>
      </c>
      <c r="AI18" s="173"/>
      <c r="AJ18" s="174"/>
      <c r="AK18" s="71"/>
      <c r="AL18" s="71"/>
      <c r="AM18" s="71"/>
      <c r="AN18" s="71"/>
      <c r="AO18" s="15"/>
      <c r="AP18" s="72"/>
      <c r="AQ18" s="73"/>
      <c r="AR18" s="73"/>
      <c r="AS18" s="73"/>
      <c r="AT18" s="73"/>
    </row>
    <row r="19" spans="1:47" ht="11.25" customHeight="1">
      <c r="A19" s="91"/>
      <c r="B19" s="91"/>
      <c r="C19" s="91"/>
      <c r="D19" s="91"/>
      <c r="E19" s="91"/>
      <c r="F19" s="91"/>
      <c r="G19" s="91"/>
      <c r="H19" s="181"/>
      <c r="I19" s="91"/>
      <c r="J19" s="91"/>
      <c r="K19" s="91"/>
      <c r="L19" s="91"/>
      <c r="M19" s="91"/>
      <c r="N19" s="91"/>
      <c r="O19" s="91"/>
      <c r="P19" s="181"/>
      <c r="Q19" s="91"/>
      <c r="R19" s="91"/>
      <c r="S19" s="91"/>
      <c r="T19" s="91"/>
      <c r="U19" s="91"/>
      <c r="V19" s="91"/>
      <c r="W19" s="91"/>
      <c r="X19" s="181"/>
      <c r="Z19" s="186"/>
      <c r="AA19" s="189"/>
      <c r="AB19" s="168"/>
      <c r="AC19" s="169"/>
      <c r="AD19" s="168"/>
      <c r="AE19" s="169"/>
      <c r="AF19" s="168"/>
      <c r="AG19" s="169"/>
      <c r="AH19" s="175"/>
      <c r="AI19" s="176"/>
      <c r="AJ19" s="177"/>
    </row>
    <row r="20" spans="1:47" ht="11.25" customHeight="1">
      <c r="A20" s="31">
        <f>IF(A19="出",$G$3,0)</f>
        <v>0</v>
      </c>
      <c r="B20" s="31">
        <f t="shared" ref="B20:G20" si="46">IF(B19="出",$G$3,0)</f>
        <v>0</v>
      </c>
      <c r="C20" s="31">
        <f t="shared" si="46"/>
        <v>0</v>
      </c>
      <c r="D20" s="31">
        <f t="shared" si="46"/>
        <v>0</v>
      </c>
      <c r="E20" s="31">
        <f t="shared" si="46"/>
        <v>0</v>
      </c>
      <c r="F20" s="31">
        <f t="shared" si="46"/>
        <v>0</v>
      </c>
      <c r="G20" s="31">
        <f t="shared" si="46"/>
        <v>0</v>
      </c>
      <c r="H20" s="182"/>
      <c r="I20" s="31">
        <f>IF(I19="出",$G$3,0)</f>
        <v>0</v>
      </c>
      <c r="J20" s="31">
        <f t="shared" ref="J20:O20" si="47">IF(J19="出",$G$3,0)</f>
        <v>0</v>
      </c>
      <c r="K20" s="31">
        <f t="shared" si="47"/>
        <v>0</v>
      </c>
      <c r="L20" s="31">
        <f t="shared" si="47"/>
        <v>0</v>
      </c>
      <c r="M20" s="31">
        <f t="shared" si="47"/>
        <v>0</v>
      </c>
      <c r="N20" s="31">
        <f t="shared" si="47"/>
        <v>0</v>
      </c>
      <c r="O20" s="31">
        <f t="shared" si="47"/>
        <v>0</v>
      </c>
      <c r="P20" s="182"/>
      <c r="Q20" s="31">
        <f>IF(Q19="出",$G$3,0)</f>
        <v>0</v>
      </c>
      <c r="R20" s="31">
        <f t="shared" ref="R20:W20" si="48">IF(R19="出",$G$3,0)</f>
        <v>0</v>
      </c>
      <c r="S20" s="31">
        <f t="shared" si="48"/>
        <v>0</v>
      </c>
      <c r="T20" s="31">
        <f t="shared" si="48"/>
        <v>0</v>
      </c>
      <c r="U20" s="31">
        <f t="shared" si="48"/>
        <v>0</v>
      </c>
      <c r="V20" s="31">
        <f t="shared" si="48"/>
        <v>0</v>
      </c>
      <c r="W20" s="31">
        <f t="shared" si="48"/>
        <v>0</v>
      </c>
      <c r="X20" s="182"/>
      <c r="Z20" s="187"/>
      <c r="AA20" s="190"/>
      <c r="AB20" s="170"/>
      <c r="AC20" s="171"/>
      <c r="AD20" s="170"/>
      <c r="AE20" s="171"/>
      <c r="AF20" s="170"/>
      <c r="AG20" s="171"/>
      <c r="AH20" s="178"/>
      <c r="AI20" s="179"/>
      <c r="AJ20" s="180"/>
      <c r="AK20" s="193"/>
      <c r="AL20" s="193"/>
      <c r="AM20" s="193"/>
      <c r="AN20" s="193"/>
      <c r="AO20" s="103"/>
      <c r="AP20" s="194"/>
      <c r="AQ20" s="194"/>
      <c r="AR20" s="165"/>
      <c r="AS20" s="165"/>
      <c r="AT20" s="165"/>
    </row>
    <row r="21" spans="1:47" s="67" customFormat="1" ht="17.25" customHeight="1">
      <c r="A21" s="126" t="str">
        <f>IF(A15+14&gt;EOMONTH(A15,0),"",A15+14)</f>
        <v/>
      </c>
      <c r="B21" s="123" t="str">
        <f t="shared" ref="B21:E21" si="49">IF(B15+14&gt;EOMONTH(B15,0),"",B15+14)</f>
        <v/>
      </c>
      <c r="C21" s="123" t="str">
        <f t="shared" si="49"/>
        <v/>
      </c>
      <c r="D21" s="123" t="str">
        <f t="shared" si="49"/>
        <v/>
      </c>
      <c r="E21" s="123" t="str">
        <f t="shared" si="49"/>
        <v/>
      </c>
      <c r="F21" s="123" t="str">
        <f>IF(F15+14&gt;EOMONTH(F15,0),"",F15+14)</f>
        <v/>
      </c>
      <c r="G21" s="123" t="str">
        <f>IF(G15+14&gt;EOMONTH(G15,0),"",G15+14)</f>
        <v/>
      </c>
      <c r="H21" s="181">
        <f t="shared" ref="H21" si="50">A23+B23+C23+D23+E23+F23+G23</f>
        <v>0</v>
      </c>
      <c r="I21" s="126" t="str">
        <f>IF(I15+14&gt;EOMONTH(I15,0),"",I15+14)</f>
        <v/>
      </c>
      <c r="J21" s="123" t="str">
        <f t="shared" ref="J21:M21" si="51">IF(J15+14&gt;EOMONTH(J15,0),"",J15+14)</f>
        <v/>
      </c>
      <c r="K21" s="123" t="str">
        <f t="shared" si="51"/>
        <v/>
      </c>
      <c r="L21" s="123" t="str">
        <f t="shared" si="51"/>
        <v/>
      </c>
      <c r="M21" s="123" t="str">
        <f t="shared" si="51"/>
        <v/>
      </c>
      <c r="N21" s="123" t="str">
        <f>IF(N15+14&gt;EOMONTH(N15,0),"",N15+14)</f>
        <v/>
      </c>
      <c r="O21" s="123" t="str">
        <f>IF(O15+14&gt;EOMONTH(O15,0),"",O15+14)</f>
        <v/>
      </c>
      <c r="P21" s="181">
        <f t="shared" ref="P21" si="52">I23+J23+K23+L23+M23+N23+O23</f>
        <v>0</v>
      </c>
      <c r="Q21" s="126">
        <f>IF(Q15+14&gt;EOMONTH(Q15,0),"",Q15+14)</f>
        <v>45382</v>
      </c>
      <c r="R21" s="123" t="str">
        <f t="shared" ref="R21:U21" si="53">IF(R15+14&gt;EOMONTH(R15,0),"",R15+14)</f>
        <v/>
      </c>
      <c r="S21" s="123" t="str">
        <f t="shared" si="53"/>
        <v/>
      </c>
      <c r="T21" s="123" t="str">
        <f t="shared" si="53"/>
        <v/>
      </c>
      <c r="U21" s="123" t="str">
        <f t="shared" si="53"/>
        <v/>
      </c>
      <c r="V21" s="123" t="str">
        <f>IF(V15+14&gt;EOMONTH(V15,0),"",V15+14)</f>
        <v/>
      </c>
      <c r="W21" s="123" t="str">
        <f>IF(W15+14&gt;EOMONTH(W15,0),"",W15+14)</f>
        <v/>
      </c>
      <c r="X21" s="181">
        <f t="shared" ref="X21" si="54">Q23+R23+S23+T23+U23+V23+W23</f>
        <v>0</v>
      </c>
      <c r="Z21" s="185">
        <f t="shared" ref="Z21" si="55">$Q$26</f>
        <v>6</v>
      </c>
      <c r="AA21" s="188" t="s">
        <v>34</v>
      </c>
      <c r="AB21" s="166">
        <f>COUNT(Q28:W28,Q31:W31,Q34:W34,Q37:W37,Q40:W40,Q43:W43)</f>
        <v>30</v>
      </c>
      <c r="AC21" s="167"/>
      <c r="AD21" s="166">
        <f>COUNTIF(Q28:W45,"○")</f>
        <v>0</v>
      </c>
      <c r="AE21" s="167"/>
      <c r="AF21" s="166">
        <f>AB21-+AD21</f>
        <v>30</v>
      </c>
      <c r="AG21" s="167"/>
      <c r="AH21" s="172">
        <f t="shared" ref="AH21" si="56">$X$46</f>
        <v>0</v>
      </c>
      <c r="AI21" s="173"/>
      <c r="AJ21" s="174"/>
      <c r="AK21" s="197"/>
      <c r="AL21" s="197"/>
      <c r="AM21" s="197"/>
      <c r="AN21" s="197"/>
      <c r="AO21" s="102"/>
      <c r="AP21" s="198"/>
      <c r="AQ21" s="198"/>
      <c r="AR21" s="199"/>
      <c r="AS21" s="199"/>
      <c r="AT21" s="199"/>
    </row>
    <row r="22" spans="1:47" ht="11.25" customHeight="1">
      <c r="A22" s="91"/>
      <c r="B22" s="91"/>
      <c r="C22" s="91"/>
      <c r="D22" s="91"/>
      <c r="E22" s="91"/>
      <c r="F22" s="91"/>
      <c r="G22" s="91"/>
      <c r="H22" s="181"/>
      <c r="I22" s="91"/>
      <c r="J22" s="91"/>
      <c r="K22" s="91"/>
      <c r="L22" s="91"/>
      <c r="M22" s="91"/>
      <c r="N22" s="91"/>
      <c r="O22" s="91"/>
      <c r="P22" s="181"/>
      <c r="Q22" s="91"/>
      <c r="R22" s="91"/>
      <c r="S22" s="91"/>
      <c r="T22" s="91"/>
      <c r="U22" s="91"/>
      <c r="V22" s="91"/>
      <c r="W22" s="91"/>
      <c r="X22" s="181"/>
      <c r="Z22" s="186"/>
      <c r="AA22" s="189"/>
      <c r="AB22" s="168"/>
      <c r="AC22" s="169"/>
      <c r="AD22" s="168"/>
      <c r="AE22" s="169"/>
      <c r="AF22" s="168"/>
      <c r="AG22" s="169"/>
      <c r="AH22" s="175"/>
      <c r="AI22" s="176"/>
      <c r="AJ22" s="177"/>
    </row>
    <row r="23" spans="1:47" ht="11.25" customHeight="1" thickBot="1">
      <c r="A23" s="31">
        <f>IF(A22="出",$G$3,0)</f>
        <v>0</v>
      </c>
      <c r="B23" s="31">
        <f t="shared" ref="B23:G23" si="57">IF(B22="出",$G$3,0)</f>
        <v>0</v>
      </c>
      <c r="C23" s="31">
        <f t="shared" si="57"/>
        <v>0</v>
      </c>
      <c r="D23" s="31">
        <f t="shared" si="57"/>
        <v>0</v>
      </c>
      <c r="E23" s="31">
        <f t="shared" si="57"/>
        <v>0</v>
      </c>
      <c r="F23" s="31">
        <f t="shared" si="57"/>
        <v>0</v>
      </c>
      <c r="G23" s="31">
        <f t="shared" si="57"/>
        <v>0</v>
      </c>
      <c r="H23" s="195"/>
      <c r="I23" s="31">
        <f>IF(I22="出",$G$3,0)</f>
        <v>0</v>
      </c>
      <c r="J23" s="31">
        <f t="shared" ref="J23:O23" si="58">IF(J22="出",$G$3,0)</f>
        <v>0</v>
      </c>
      <c r="K23" s="31">
        <f t="shared" si="58"/>
        <v>0</v>
      </c>
      <c r="L23" s="31">
        <f t="shared" si="58"/>
        <v>0</v>
      </c>
      <c r="M23" s="31">
        <f t="shared" si="58"/>
        <v>0</v>
      </c>
      <c r="N23" s="31">
        <f t="shared" si="58"/>
        <v>0</v>
      </c>
      <c r="O23" s="31">
        <f t="shared" si="58"/>
        <v>0</v>
      </c>
      <c r="P23" s="195"/>
      <c r="Q23" s="31">
        <f>IF(Q22="出",$G$3,0)</f>
        <v>0</v>
      </c>
      <c r="R23" s="31">
        <f t="shared" ref="R23:W23" si="59">IF(R22="出",$G$3,0)</f>
        <v>0</v>
      </c>
      <c r="S23" s="31">
        <f t="shared" si="59"/>
        <v>0</v>
      </c>
      <c r="T23" s="31">
        <f t="shared" si="59"/>
        <v>0</v>
      </c>
      <c r="U23" s="31">
        <f t="shared" si="59"/>
        <v>0</v>
      </c>
      <c r="V23" s="31">
        <f t="shared" si="59"/>
        <v>0</v>
      </c>
      <c r="W23" s="31">
        <f t="shared" si="59"/>
        <v>0</v>
      </c>
      <c r="X23" s="195"/>
      <c r="Z23" s="187"/>
      <c r="AA23" s="190"/>
      <c r="AB23" s="170"/>
      <c r="AC23" s="171"/>
      <c r="AD23" s="170"/>
      <c r="AE23" s="171"/>
      <c r="AF23" s="170"/>
      <c r="AG23" s="171"/>
      <c r="AH23" s="178"/>
      <c r="AI23" s="179"/>
      <c r="AJ23" s="180"/>
      <c r="AK23" s="193"/>
      <c r="AL23" s="193"/>
      <c r="AM23" s="193"/>
      <c r="AN23" s="193"/>
      <c r="AO23" s="101"/>
      <c r="AP23" s="200"/>
      <c r="AQ23" s="200"/>
      <c r="AR23" s="201"/>
      <c r="AS23" s="201"/>
      <c r="AT23" s="201"/>
    </row>
    <row r="24" spans="1:47">
      <c r="A24" s="205"/>
      <c r="B24" s="206"/>
      <c r="C24" s="206"/>
      <c r="D24" s="206"/>
      <c r="E24" s="206"/>
      <c r="F24" s="206"/>
      <c r="G24" s="207"/>
      <c r="H24" s="18">
        <f>H6+H9+H12+H15+H18+H21</f>
        <v>0</v>
      </c>
      <c r="I24" s="205"/>
      <c r="J24" s="206"/>
      <c r="K24" s="206"/>
      <c r="L24" s="206"/>
      <c r="M24" s="206"/>
      <c r="N24" s="206"/>
      <c r="O24" s="207"/>
      <c r="P24" s="18">
        <f>P6+P9+P12+P15+P18+P21</f>
        <v>0</v>
      </c>
      <c r="Q24" s="205"/>
      <c r="R24" s="206"/>
      <c r="S24" s="206"/>
      <c r="T24" s="206"/>
      <c r="U24" s="206"/>
      <c r="V24" s="206"/>
      <c r="W24" s="207"/>
      <c r="X24" s="18">
        <f>X6+X9+X12+X15+X18+X21</f>
        <v>0</v>
      </c>
      <c r="Z24" s="185">
        <f t="shared" ref="Z24" si="60">$A$48</f>
        <v>7</v>
      </c>
      <c r="AA24" s="188" t="s">
        <v>34</v>
      </c>
      <c r="AB24" s="203">
        <f>COUNT(A50:G50,A53:G53,A56:G56,A59:G59,A62:G62,A65:G65)</f>
        <v>31</v>
      </c>
      <c r="AC24" s="203"/>
      <c r="AD24" s="203">
        <f>COUNTIF(A50:G67,"○")</f>
        <v>0</v>
      </c>
      <c r="AE24" s="203"/>
      <c r="AF24" s="203">
        <f>AB24-+AD24</f>
        <v>31</v>
      </c>
      <c r="AG24" s="203"/>
      <c r="AH24" s="204">
        <f t="shared" ref="AH24" si="61">$H$68</f>
        <v>0</v>
      </c>
      <c r="AI24" s="204"/>
      <c r="AJ24" s="204"/>
      <c r="AK24" s="193"/>
      <c r="AL24" s="193"/>
      <c r="AM24" s="193"/>
      <c r="AN24" s="193"/>
      <c r="AO24" s="101"/>
      <c r="AP24" s="200"/>
      <c r="AQ24" s="200"/>
      <c r="AR24" s="201"/>
      <c r="AS24" s="201"/>
      <c r="AT24" s="201"/>
    </row>
    <row r="25" spans="1:47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Z25" s="186"/>
      <c r="AA25" s="189"/>
      <c r="AB25" s="203"/>
      <c r="AC25" s="203"/>
      <c r="AD25" s="203"/>
      <c r="AE25" s="203"/>
      <c r="AF25" s="203"/>
      <c r="AG25" s="203"/>
      <c r="AH25" s="204"/>
      <c r="AI25" s="204"/>
      <c r="AJ25" s="204"/>
      <c r="AK25" s="193"/>
      <c r="AL25" s="193"/>
      <c r="AM25" s="193"/>
      <c r="AN25" s="193"/>
      <c r="AO25" s="101"/>
      <c r="AP25" s="200"/>
      <c r="AQ25" s="200"/>
      <c r="AR25" s="201"/>
      <c r="AS25" s="201"/>
      <c r="AT25" s="201"/>
    </row>
    <row r="26" spans="1:47" ht="13.5" customHeight="1">
      <c r="A26" s="112">
        <v>4</v>
      </c>
      <c r="B26" s="270" t="s">
        <v>34</v>
      </c>
      <c r="C26" s="270"/>
      <c r="D26" s="162" t="s">
        <v>55</v>
      </c>
      <c r="E26" s="162"/>
      <c r="F26" s="162"/>
      <c r="G26" s="271"/>
      <c r="H26" s="163" t="s">
        <v>0</v>
      </c>
      <c r="I26" s="100">
        <v>5</v>
      </c>
      <c r="J26" s="270" t="s">
        <v>34</v>
      </c>
      <c r="K26" s="270"/>
      <c r="L26" s="162" t="s">
        <v>56</v>
      </c>
      <c r="M26" s="162"/>
      <c r="N26" s="162"/>
      <c r="O26" s="271"/>
      <c r="P26" s="163" t="s">
        <v>0</v>
      </c>
      <c r="Q26" s="100">
        <v>6</v>
      </c>
      <c r="R26" s="270" t="s">
        <v>34</v>
      </c>
      <c r="S26" s="270"/>
      <c r="T26" s="162" t="s">
        <v>57</v>
      </c>
      <c r="U26" s="162"/>
      <c r="V26" s="162"/>
      <c r="W26" s="271"/>
      <c r="X26" s="148" t="s">
        <v>0</v>
      </c>
      <c r="Z26" s="187"/>
      <c r="AA26" s="190"/>
      <c r="AB26" s="203"/>
      <c r="AC26" s="203"/>
      <c r="AD26" s="203"/>
      <c r="AE26" s="203"/>
      <c r="AF26" s="203"/>
      <c r="AG26" s="203"/>
      <c r="AH26" s="204"/>
      <c r="AI26" s="204"/>
      <c r="AJ26" s="204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</row>
    <row r="27" spans="1:47">
      <c r="A27" s="8" t="s">
        <v>80</v>
      </c>
      <c r="B27" s="9" t="s">
        <v>81</v>
      </c>
      <c r="C27" s="9" t="s">
        <v>82</v>
      </c>
      <c r="D27" s="10" t="s">
        <v>5</v>
      </c>
      <c r="E27" s="9" t="s">
        <v>6</v>
      </c>
      <c r="F27" s="11" t="s">
        <v>7</v>
      </c>
      <c r="G27" s="10" t="s">
        <v>8</v>
      </c>
      <c r="H27" s="202"/>
      <c r="I27" s="12" t="s">
        <v>80</v>
      </c>
      <c r="J27" s="13" t="s">
        <v>81</v>
      </c>
      <c r="K27" s="13" t="s">
        <v>82</v>
      </c>
      <c r="L27" s="13" t="s">
        <v>5</v>
      </c>
      <c r="M27" s="13" t="s">
        <v>6</v>
      </c>
      <c r="N27" s="13" t="s">
        <v>7</v>
      </c>
      <c r="O27" s="11" t="s">
        <v>8</v>
      </c>
      <c r="P27" s="202"/>
      <c r="Q27" s="12" t="s">
        <v>80</v>
      </c>
      <c r="R27" s="13" t="s">
        <v>81</v>
      </c>
      <c r="S27" s="13" t="s">
        <v>82</v>
      </c>
      <c r="T27" s="13" t="s">
        <v>5</v>
      </c>
      <c r="U27" s="13" t="s">
        <v>6</v>
      </c>
      <c r="V27" s="13" t="s">
        <v>7</v>
      </c>
      <c r="W27" s="14" t="s">
        <v>8</v>
      </c>
      <c r="X27" s="208"/>
      <c r="Z27" s="185">
        <f t="shared" ref="Z27" si="62">$I$48</f>
        <v>8</v>
      </c>
      <c r="AA27" s="188" t="s">
        <v>34</v>
      </c>
      <c r="AB27" s="166">
        <f>COUNT(I50:O50,I53:O53,I56:O56,I59:O59,I62:O62,I65:O65)</f>
        <v>31</v>
      </c>
      <c r="AC27" s="167"/>
      <c r="AD27" s="166">
        <f>COUNTIF(I50:O67,"○")</f>
        <v>0</v>
      </c>
      <c r="AE27" s="167"/>
      <c r="AF27" s="166">
        <f>AB27-+AD27</f>
        <v>31</v>
      </c>
      <c r="AG27" s="167"/>
      <c r="AH27" s="204">
        <f t="shared" ref="AH27" si="63">$P$68</f>
        <v>0</v>
      </c>
      <c r="AI27" s="204"/>
      <c r="AJ27" s="204"/>
      <c r="AK27" s="19"/>
      <c r="AL27" s="19"/>
      <c r="AM27" s="19"/>
      <c r="AN27" s="19"/>
      <c r="AO27" s="19"/>
      <c r="AP27" s="39"/>
      <c r="AQ27" s="19"/>
      <c r="AR27" s="19"/>
      <c r="AS27" s="19"/>
      <c r="AT27" s="19"/>
      <c r="AU27" s="19"/>
    </row>
    <row r="28" spans="1:47" s="67" customFormat="1" ht="17.25" customHeight="1">
      <c r="A28" s="122" t="str">
        <f>IF(WEEKDAY(DATE($B$1,A26,1))=1,DATE($B$1,A26,1),"")</f>
        <v/>
      </c>
      <c r="B28" s="125">
        <f>IF(WEEKDAY(DATE($B$1,A26,1))=2,DATE($B$1,A26,1),IF(A28="","",A28+1))</f>
        <v>45383</v>
      </c>
      <c r="C28" s="125">
        <f>IF(WEEKDAY(DATE($B$1,A26,1))=3,DATE($B$1,A26,1),IF(B28="","",B28+1))</f>
        <v>45384</v>
      </c>
      <c r="D28" s="125">
        <f>IF(WEEKDAY(DATE($B$1,A26,1))=4,DATE($B$1,A26,1),IF(C28="","",C28+1))</f>
        <v>45385</v>
      </c>
      <c r="E28" s="125">
        <f>IF(WEEKDAY(DATE($B$1,A26,1))=5,DATE($B$1,A26,1),IF(D28="","",D28+1))</f>
        <v>45386</v>
      </c>
      <c r="F28" s="125">
        <f>IF(WEEKDAY(DATE($B$1,A26,1))=6,DATE($B$1,A26,1),IF(E28="","",E28+1))</f>
        <v>45387</v>
      </c>
      <c r="G28" s="125">
        <f>IF(WEEKDAY(DATE($B$1,A26,1))=7,DATE($B$1,A26,1),IF(F28="","",F28+1))</f>
        <v>45388</v>
      </c>
      <c r="H28" s="181">
        <f>A30+B30+C30+D30+E30+F30+G30</f>
        <v>0</v>
      </c>
      <c r="I28" s="122" t="str">
        <f>IF(WEEKDAY(DATE($B$1,I26,1))=1,DATE($B$1,I26,1),"")</f>
        <v/>
      </c>
      <c r="J28" s="125" t="str">
        <f>IF(WEEKDAY(DATE($B$1,I26,1))=2,DATE($B$1,I26,1),IF(I28="","",I28+1))</f>
        <v/>
      </c>
      <c r="K28" s="127" t="str">
        <f>IF(WEEKDAY(DATE($B$1,I26,1))=3,DATE($B$1,I26,1),IF(J28="","",J28+1))</f>
        <v/>
      </c>
      <c r="L28" s="125">
        <f>IF(WEEKDAY(DATE($B$1,I26,1))=4,DATE($B$1,I26,1),IF(K28="","",K28+1))</f>
        <v>45413</v>
      </c>
      <c r="M28" s="125">
        <f>IF(WEEKDAY(DATE($B$1,I26,1))=5,DATE($B$1,I26,1),IF(L28="","",L28+1))</f>
        <v>45414</v>
      </c>
      <c r="N28" s="127">
        <f>IF(WEEKDAY(DATE($B$1,I26,1))=6,DATE($B$1,I26,1),IF(M28="","",M28+1))</f>
        <v>45415</v>
      </c>
      <c r="O28" s="127">
        <f>IF(WEEKDAY(DATE($B$1,I26,1))=7,DATE($B$1,I26,1),IF(N28="","",N28+1))</f>
        <v>45416</v>
      </c>
      <c r="P28" s="181">
        <f>I30+J30+K30+L30+M30+N30+O30</f>
        <v>0</v>
      </c>
      <c r="Q28" s="122" t="str">
        <f>IF(WEEKDAY(DATE($B$1,Q26,1))=1,DATE($B$1,Q26,1),"")</f>
        <v/>
      </c>
      <c r="R28" s="125" t="str">
        <f>IF(WEEKDAY(DATE($B$1,Q26,1))=2,DATE($B$1,Q26,1),IF(Q28="","",Q28+1))</f>
        <v/>
      </c>
      <c r="S28" s="125" t="str">
        <f>IF(WEEKDAY(DATE($B$1,Q26,1))=3,DATE($B$1,Q26,1),IF(R28="","",R28+1))</f>
        <v/>
      </c>
      <c r="T28" s="125" t="str">
        <f>IF(WEEKDAY(DATE($B$1,Q26,1))=4,DATE($B$1,Q26,1),IF(S28="","",S28+1))</f>
        <v/>
      </c>
      <c r="U28" s="125" t="str">
        <f>IF(WEEKDAY(DATE($B$1,Q26,1))=5,DATE($B$1,Q26,1),IF(T28="","",T28+1))</f>
        <v/>
      </c>
      <c r="V28" s="125" t="str">
        <f>IF(WEEKDAY(DATE($B$1,Q26,1))=6,DATE($B$1,Q26,1),IF(U28="","",U28+1))</f>
        <v/>
      </c>
      <c r="W28" s="125">
        <f>IF(WEEKDAY(DATE($B$1,Q26,1))=7,DATE($B$1,Q26,1),IF(V28="","",V28+1))</f>
        <v>45444</v>
      </c>
      <c r="X28" s="181">
        <f>Q30+R30+S30+T30+U30+V30+W30</f>
        <v>0</v>
      </c>
      <c r="Z28" s="186"/>
      <c r="AA28" s="189"/>
      <c r="AB28" s="168"/>
      <c r="AC28" s="169"/>
      <c r="AD28" s="168"/>
      <c r="AE28" s="169"/>
      <c r="AF28" s="168"/>
      <c r="AG28" s="169"/>
      <c r="AH28" s="204"/>
      <c r="AI28" s="204"/>
      <c r="AJ28" s="204"/>
      <c r="AK28" s="76"/>
      <c r="AL28" s="77"/>
      <c r="AM28" s="77"/>
      <c r="AN28" s="77"/>
      <c r="AO28" s="78"/>
      <c r="AP28" s="78"/>
      <c r="AQ28" s="78"/>
      <c r="AR28" s="78"/>
      <c r="AS28" s="79"/>
      <c r="AT28" s="79"/>
      <c r="AU28" s="79"/>
    </row>
    <row r="29" spans="1:47" ht="11.25" customHeight="1">
      <c r="A29" s="91"/>
      <c r="B29" s="91"/>
      <c r="C29" s="91"/>
      <c r="D29" s="91"/>
      <c r="E29" s="91"/>
      <c r="F29" s="91"/>
      <c r="G29" s="91"/>
      <c r="H29" s="181"/>
      <c r="I29" s="91"/>
      <c r="J29" s="91"/>
      <c r="K29" s="91"/>
      <c r="L29" s="91"/>
      <c r="M29" s="91"/>
      <c r="N29" s="91"/>
      <c r="O29" s="91"/>
      <c r="P29" s="181"/>
      <c r="Q29" s="91"/>
      <c r="R29" s="91"/>
      <c r="S29" s="91"/>
      <c r="T29" s="91"/>
      <c r="U29" s="91"/>
      <c r="V29" s="91"/>
      <c r="W29" s="91"/>
      <c r="X29" s="181"/>
      <c r="Z29" s="187"/>
      <c r="AA29" s="190"/>
      <c r="AB29" s="170"/>
      <c r="AC29" s="171"/>
      <c r="AD29" s="170"/>
      <c r="AE29" s="171"/>
      <c r="AF29" s="170"/>
      <c r="AG29" s="171"/>
      <c r="AH29" s="204"/>
      <c r="AI29" s="204"/>
      <c r="AJ29" s="204"/>
      <c r="AK29" s="37"/>
      <c r="AL29" s="40"/>
      <c r="AM29" s="40"/>
      <c r="AN29" s="40"/>
      <c r="AO29" s="41"/>
      <c r="AP29" s="41"/>
      <c r="AQ29" s="41"/>
      <c r="AR29" s="41"/>
      <c r="AS29" s="38"/>
      <c r="AT29" s="38"/>
      <c r="AU29" s="38"/>
    </row>
    <row r="30" spans="1:47" ht="11.25" customHeight="1">
      <c r="A30" s="31">
        <f>IF(A29="出",$G$3,0)</f>
        <v>0</v>
      </c>
      <c r="B30" s="31">
        <f t="shared" ref="B30:G30" si="64">IF(B29="出",$G$3,0)</f>
        <v>0</v>
      </c>
      <c r="C30" s="31">
        <f t="shared" si="64"/>
        <v>0</v>
      </c>
      <c r="D30" s="31">
        <f t="shared" si="64"/>
        <v>0</v>
      </c>
      <c r="E30" s="31">
        <f t="shared" si="64"/>
        <v>0</v>
      </c>
      <c r="F30" s="31">
        <f t="shared" si="64"/>
        <v>0</v>
      </c>
      <c r="G30" s="31">
        <f t="shared" si="64"/>
        <v>0</v>
      </c>
      <c r="H30" s="182"/>
      <c r="I30" s="31">
        <f>IF(I29="出",$G$3,0)</f>
        <v>0</v>
      </c>
      <c r="J30" s="31">
        <f t="shared" ref="J30:O30" si="65">IF(J29="出",$G$3,0)</f>
        <v>0</v>
      </c>
      <c r="K30" s="31">
        <f t="shared" si="65"/>
        <v>0</v>
      </c>
      <c r="L30" s="31">
        <f t="shared" si="65"/>
        <v>0</v>
      </c>
      <c r="M30" s="31">
        <f t="shared" si="65"/>
        <v>0</v>
      </c>
      <c r="N30" s="31">
        <f t="shared" si="65"/>
        <v>0</v>
      </c>
      <c r="O30" s="31">
        <f t="shared" si="65"/>
        <v>0</v>
      </c>
      <c r="P30" s="182"/>
      <c r="Q30" s="31">
        <f>IF(Q29="出",$G$3,0)</f>
        <v>0</v>
      </c>
      <c r="R30" s="31">
        <f t="shared" ref="R30:W30" si="66">IF(R29="出",$G$3,0)</f>
        <v>0</v>
      </c>
      <c r="S30" s="31">
        <f t="shared" si="66"/>
        <v>0</v>
      </c>
      <c r="T30" s="31">
        <f t="shared" si="66"/>
        <v>0</v>
      </c>
      <c r="U30" s="31">
        <f t="shared" si="66"/>
        <v>0</v>
      </c>
      <c r="V30" s="31">
        <f t="shared" si="66"/>
        <v>0</v>
      </c>
      <c r="W30" s="31">
        <f t="shared" si="66"/>
        <v>0</v>
      </c>
      <c r="X30" s="182"/>
      <c r="Z30" s="185">
        <f t="shared" ref="Z30" si="67">$Q$48</f>
        <v>9</v>
      </c>
      <c r="AA30" s="188" t="s">
        <v>34</v>
      </c>
      <c r="AB30" s="166">
        <f>COUNT(Q50:W50,Q53:W53,Q56:W56,Q59:W59,Q62:W62,Q65:W65)</f>
        <v>30</v>
      </c>
      <c r="AC30" s="167"/>
      <c r="AD30" s="166">
        <f>COUNTIF(Q50:W67,"○")</f>
        <v>0</v>
      </c>
      <c r="AE30" s="167"/>
      <c r="AF30" s="166">
        <f>AB30-+AD30</f>
        <v>30</v>
      </c>
      <c r="AG30" s="167"/>
      <c r="AH30" s="204">
        <f t="shared" ref="AH30" si="68">$X$68</f>
        <v>0</v>
      </c>
      <c r="AI30" s="204"/>
      <c r="AJ30" s="204"/>
      <c r="AK30" s="37"/>
      <c r="AL30" s="40"/>
      <c r="AM30" s="40"/>
      <c r="AN30" s="40"/>
      <c r="AO30" s="41"/>
      <c r="AP30" s="41"/>
      <c r="AQ30" s="41"/>
      <c r="AR30" s="41"/>
      <c r="AS30" s="38"/>
      <c r="AT30" s="38"/>
      <c r="AU30" s="38"/>
    </row>
    <row r="31" spans="1:47" s="67" customFormat="1" ht="17.25" customHeight="1">
      <c r="A31" s="122">
        <f>G28+1</f>
        <v>45389</v>
      </c>
      <c r="B31" s="123">
        <f>A31+1</f>
        <v>45390</v>
      </c>
      <c r="C31" s="123">
        <f t="shared" ref="C31:G31" si="69">B31+1</f>
        <v>45391</v>
      </c>
      <c r="D31" s="123">
        <f t="shared" si="69"/>
        <v>45392</v>
      </c>
      <c r="E31" s="123">
        <f t="shared" si="69"/>
        <v>45393</v>
      </c>
      <c r="F31" s="123">
        <f t="shared" si="69"/>
        <v>45394</v>
      </c>
      <c r="G31" s="123">
        <f t="shared" si="69"/>
        <v>45395</v>
      </c>
      <c r="H31" s="181">
        <f t="shared" ref="H31" si="70">A33+B33+C33+D33+E33+F33+G33</f>
        <v>0</v>
      </c>
      <c r="I31" s="122">
        <f>O28+1</f>
        <v>45417</v>
      </c>
      <c r="J31" s="126">
        <f>I31+1</f>
        <v>45418</v>
      </c>
      <c r="K31" s="123">
        <f t="shared" ref="K31:O31" si="71">J31+1</f>
        <v>45419</v>
      </c>
      <c r="L31" s="123">
        <f t="shared" si="71"/>
        <v>45420</v>
      </c>
      <c r="M31" s="123">
        <f t="shared" si="71"/>
        <v>45421</v>
      </c>
      <c r="N31" s="123">
        <f t="shared" si="71"/>
        <v>45422</v>
      </c>
      <c r="O31" s="123">
        <f t="shared" si="71"/>
        <v>45423</v>
      </c>
      <c r="P31" s="181">
        <f t="shared" ref="P31" si="72">I33+J33+K33+L33+M33+N33+O33</f>
        <v>0</v>
      </c>
      <c r="Q31" s="122">
        <f>W28+1</f>
        <v>45445</v>
      </c>
      <c r="R31" s="123">
        <f>Q31+1</f>
        <v>45446</v>
      </c>
      <c r="S31" s="123">
        <f t="shared" ref="S31:W31" si="73">R31+1</f>
        <v>45447</v>
      </c>
      <c r="T31" s="123">
        <f t="shared" si="73"/>
        <v>45448</v>
      </c>
      <c r="U31" s="123">
        <f t="shared" si="73"/>
        <v>45449</v>
      </c>
      <c r="V31" s="123">
        <f t="shared" si="73"/>
        <v>45450</v>
      </c>
      <c r="W31" s="123">
        <f t="shared" si="73"/>
        <v>45451</v>
      </c>
      <c r="X31" s="181">
        <f t="shared" ref="X31" si="74">Q33+R33+S33+T33+U33+V33+W33</f>
        <v>0</v>
      </c>
      <c r="Z31" s="186"/>
      <c r="AA31" s="189"/>
      <c r="AB31" s="168"/>
      <c r="AC31" s="169"/>
      <c r="AD31" s="168"/>
      <c r="AE31" s="169"/>
      <c r="AF31" s="168"/>
      <c r="AG31" s="169"/>
      <c r="AH31" s="204"/>
      <c r="AI31" s="204"/>
      <c r="AJ31" s="204"/>
      <c r="AK31" s="76"/>
      <c r="AL31" s="77"/>
      <c r="AM31" s="77"/>
      <c r="AN31" s="77"/>
      <c r="AO31" s="78"/>
      <c r="AP31" s="78"/>
      <c r="AQ31" s="78"/>
      <c r="AR31" s="78"/>
      <c r="AS31" s="79"/>
      <c r="AT31" s="79"/>
      <c r="AU31" s="79"/>
    </row>
    <row r="32" spans="1:47" ht="11.25" customHeight="1">
      <c r="A32" s="91"/>
      <c r="B32" s="91"/>
      <c r="C32" s="91"/>
      <c r="D32" s="91"/>
      <c r="E32" s="91"/>
      <c r="F32" s="91"/>
      <c r="G32" s="91"/>
      <c r="H32" s="181"/>
      <c r="I32" s="91"/>
      <c r="J32" s="91"/>
      <c r="K32" s="91"/>
      <c r="L32" s="91"/>
      <c r="M32" s="91"/>
      <c r="N32" s="91"/>
      <c r="O32" s="91"/>
      <c r="P32" s="181"/>
      <c r="Q32" s="91"/>
      <c r="R32" s="91"/>
      <c r="S32" s="91"/>
      <c r="T32" s="91"/>
      <c r="U32" s="91"/>
      <c r="V32" s="91"/>
      <c r="W32" s="91"/>
      <c r="X32" s="181"/>
      <c r="Z32" s="187"/>
      <c r="AA32" s="190"/>
      <c r="AB32" s="170"/>
      <c r="AC32" s="171"/>
      <c r="AD32" s="170"/>
      <c r="AE32" s="171"/>
      <c r="AF32" s="170"/>
      <c r="AG32" s="171"/>
      <c r="AH32" s="204"/>
      <c r="AI32" s="204"/>
      <c r="AJ32" s="204"/>
      <c r="AK32" s="37"/>
      <c r="AL32" s="40"/>
      <c r="AM32" s="40"/>
      <c r="AN32" s="40"/>
      <c r="AO32" s="41"/>
      <c r="AP32" s="41"/>
      <c r="AQ32" s="41"/>
      <c r="AR32" s="41"/>
      <c r="AS32" s="38"/>
      <c r="AT32" s="38"/>
      <c r="AU32" s="38"/>
    </row>
    <row r="33" spans="1:47" ht="11.25" customHeight="1">
      <c r="A33" s="31">
        <f>IF(A32="出",$G$3,0)</f>
        <v>0</v>
      </c>
      <c r="B33" s="31">
        <f t="shared" ref="B33:G33" si="75">IF(B32="出",$G$3,0)</f>
        <v>0</v>
      </c>
      <c r="C33" s="31">
        <f t="shared" si="75"/>
        <v>0</v>
      </c>
      <c r="D33" s="31">
        <f t="shared" si="75"/>
        <v>0</v>
      </c>
      <c r="E33" s="31">
        <f t="shared" si="75"/>
        <v>0</v>
      </c>
      <c r="F33" s="31">
        <f t="shared" si="75"/>
        <v>0</v>
      </c>
      <c r="G33" s="31">
        <f t="shared" si="75"/>
        <v>0</v>
      </c>
      <c r="H33" s="182"/>
      <c r="I33" s="31">
        <f>IF(I32="出",$G$3,0)</f>
        <v>0</v>
      </c>
      <c r="J33" s="31">
        <f t="shared" ref="J33:O33" si="76">IF(J32="出",$G$3,0)</f>
        <v>0</v>
      </c>
      <c r="K33" s="31">
        <f t="shared" si="76"/>
        <v>0</v>
      </c>
      <c r="L33" s="31">
        <f t="shared" si="76"/>
        <v>0</v>
      </c>
      <c r="M33" s="31">
        <f t="shared" si="76"/>
        <v>0</v>
      </c>
      <c r="N33" s="31">
        <f t="shared" si="76"/>
        <v>0</v>
      </c>
      <c r="O33" s="31">
        <f t="shared" si="76"/>
        <v>0</v>
      </c>
      <c r="P33" s="182"/>
      <c r="Q33" s="31">
        <f>IF(Q32="出",$G$3,0)</f>
        <v>0</v>
      </c>
      <c r="R33" s="31">
        <f t="shared" ref="R33:W33" si="77">IF(R32="出",$G$3,0)</f>
        <v>0</v>
      </c>
      <c r="S33" s="31">
        <f t="shared" si="77"/>
        <v>0</v>
      </c>
      <c r="T33" s="31">
        <f t="shared" si="77"/>
        <v>0</v>
      </c>
      <c r="U33" s="31">
        <f t="shared" si="77"/>
        <v>0</v>
      </c>
      <c r="V33" s="31">
        <f t="shared" si="77"/>
        <v>0</v>
      </c>
      <c r="W33" s="31">
        <f t="shared" si="77"/>
        <v>0</v>
      </c>
      <c r="X33" s="182"/>
      <c r="Z33" s="185">
        <f t="shared" ref="Z33" si="78">$A$70</f>
        <v>10</v>
      </c>
      <c r="AA33" s="188" t="s">
        <v>34</v>
      </c>
      <c r="AB33" s="166">
        <f>COUNT(A72:G72,A75:G75,A78:G78,A81:G81,A84:G84,A87:G87)</f>
        <v>31</v>
      </c>
      <c r="AC33" s="167"/>
      <c r="AD33" s="166">
        <f>COUNTIF(A72:G89,"○")</f>
        <v>0</v>
      </c>
      <c r="AE33" s="167"/>
      <c r="AF33" s="166">
        <f>AB33-+AD33</f>
        <v>31</v>
      </c>
      <c r="AG33" s="167"/>
      <c r="AH33" s="204">
        <f t="shared" ref="AH33" si="79">$H$90</f>
        <v>0</v>
      </c>
      <c r="AI33" s="204"/>
      <c r="AJ33" s="204"/>
      <c r="AK33" s="37"/>
      <c r="AL33" s="40"/>
      <c r="AM33" s="40"/>
      <c r="AN33" s="40"/>
      <c r="AO33" s="41"/>
      <c r="AP33" s="41"/>
      <c r="AQ33" s="41"/>
      <c r="AR33" s="41"/>
      <c r="AS33" s="38"/>
      <c r="AT33" s="38"/>
      <c r="AU33" s="38"/>
    </row>
    <row r="34" spans="1:47" s="67" customFormat="1" ht="17.25" customHeight="1">
      <c r="A34" s="122">
        <f>G31+1</f>
        <v>45396</v>
      </c>
      <c r="B34" s="123">
        <f>A34+1</f>
        <v>45397</v>
      </c>
      <c r="C34" s="123">
        <f t="shared" ref="C34:G34" si="80">B34+1</f>
        <v>45398</v>
      </c>
      <c r="D34" s="123">
        <f t="shared" si="80"/>
        <v>45399</v>
      </c>
      <c r="E34" s="123">
        <f t="shared" si="80"/>
        <v>45400</v>
      </c>
      <c r="F34" s="123">
        <f t="shared" si="80"/>
        <v>45401</v>
      </c>
      <c r="G34" s="123">
        <f t="shared" si="80"/>
        <v>45402</v>
      </c>
      <c r="H34" s="181">
        <f t="shared" ref="H34" si="81">A36+B36+C36+D36+E36+F36+G36</f>
        <v>0</v>
      </c>
      <c r="I34" s="122">
        <f>O31+1</f>
        <v>45424</v>
      </c>
      <c r="J34" s="123">
        <f>I34+1</f>
        <v>45425</v>
      </c>
      <c r="K34" s="123">
        <f t="shared" ref="K34:O34" si="82">J34+1</f>
        <v>45426</v>
      </c>
      <c r="L34" s="123">
        <f t="shared" si="82"/>
        <v>45427</v>
      </c>
      <c r="M34" s="123">
        <f t="shared" si="82"/>
        <v>45428</v>
      </c>
      <c r="N34" s="123">
        <f t="shared" si="82"/>
        <v>45429</v>
      </c>
      <c r="O34" s="123">
        <f t="shared" si="82"/>
        <v>45430</v>
      </c>
      <c r="P34" s="181">
        <f t="shared" ref="P34" si="83">I36+J36+K36+L36+M36+N36+O36</f>
        <v>0</v>
      </c>
      <c r="Q34" s="122">
        <f>W31+1</f>
        <v>45452</v>
      </c>
      <c r="R34" s="123">
        <f>Q34+1</f>
        <v>45453</v>
      </c>
      <c r="S34" s="123">
        <f t="shared" ref="S34:W34" si="84">R34+1</f>
        <v>45454</v>
      </c>
      <c r="T34" s="123">
        <f t="shared" si="84"/>
        <v>45455</v>
      </c>
      <c r="U34" s="123">
        <f t="shared" si="84"/>
        <v>45456</v>
      </c>
      <c r="V34" s="123">
        <f t="shared" si="84"/>
        <v>45457</v>
      </c>
      <c r="W34" s="123">
        <f t="shared" si="84"/>
        <v>45458</v>
      </c>
      <c r="X34" s="181">
        <f t="shared" ref="X34" si="85">Q36+R36+S36+T36+U36+V36+W36</f>
        <v>0</v>
      </c>
      <c r="Z34" s="186"/>
      <c r="AA34" s="189"/>
      <c r="AB34" s="168"/>
      <c r="AC34" s="169"/>
      <c r="AD34" s="168"/>
      <c r="AE34" s="169"/>
      <c r="AF34" s="168"/>
      <c r="AG34" s="169"/>
      <c r="AH34" s="204"/>
      <c r="AI34" s="204"/>
      <c r="AJ34" s="204"/>
      <c r="AK34" s="76"/>
      <c r="AL34" s="77"/>
      <c r="AM34" s="77"/>
      <c r="AN34" s="77"/>
      <c r="AO34" s="78"/>
      <c r="AP34" s="78"/>
      <c r="AQ34" s="78"/>
      <c r="AR34" s="78"/>
      <c r="AS34" s="79"/>
      <c r="AT34" s="79"/>
      <c r="AU34" s="79"/>
    </row>
    <row r="35" spans="1:47" ht="11.25" customHeight="1">
      <c r="A35" s="91"/>
      <c r="B35" s="91"/>
      <c r="C35" s="91"/>
      <c r="D35" s="91"/>
      <c r="E35" s="91"/>
      <c r="F35" s="91"/>
      <c r="G35" s="91"/>
      <c r="H35" s="181"/>
      <c r="I35" s="91"/>
      <c r="J35" s="91"/>
      <c r="K35" s="91"/>
      <c r="L35" s="91"/>
      <c r="M35" s="91"/>
      <c r="N35" s="91"/>
      <c r="O35" s="91"/>
      <c r="P35" s="181"/>
      <c r="Q35" s="91"/>
      <c r="R35" s="91"/>
      <c r="S35" s="91"/>
      <c r="T35" s="91"/>
      <c r="U35" s="91"/>
      <c r="V35" s="91"/>
      <c r="W35" s="91"/>
      <c r="X35" s="181"/>
      <c r="Z35" s="187"/>
      <c r="AA35" s="190"/>
      <c r="AB35" s="170"/>
      <c r="AC35" s="171"/>
      <c r="AD35" s="170"/>
      <c r="AE35" s="171"/>
      <c r="AF35" s="170"/>
      <c r="AG35" s="171"/>
      <c r="AH35" s="204"/>
      <c r="AI35" s="204"/>
      <c r="AJ35" s="204"/>
      <c r="AK35" s="37"/>
      <c r="AL35" s="40"/>
      <c r="AM35" s="40"/>
      <c r="AN35" s="40"/>
      <c r="AO35" s="41"/>
      <c r="AP35" s="41"/>
      <c r="AQ35" s="41"/>
      <c r="AR35" s="41"/>
      <c r="AS35" s="38"/>
      <c r="AT35" s="38"/>
      <c r="AU35" s="38"/>
    </row>
    <row r="36" spans="1:47" ht="11.25" customHeight="1">
      <c r="A36" s="31">
        <f>IF(A35="出",$G$3,0)</f>
        <v>0</v>
      </c>
      <c r="B36" s="31">
        <f t="shared" ref="B36:G36" si="86">IF(B35="出",$G$3,0)</f>
        <v>0</v>
      </c>
      <c r="C36" s="31">
        <f t="shared" si="86"/>
        <v>0</v>
      </c>
      <c r="D36" s="31">
        <f t="shared" si="86"/>
        <v>0</v>
      </c>
      <c r="E36" s="31">
        <f t="shared" si="86"/>
        <v>0</v>
      </c>
      <c r="F36" s="31">
        <f t="shared" si="86"/>
        <v>0</v>
      </c>
      <c r="G36" s="31">
        <f t="shared" si="86"/>
        <v>0</v>
      </c>
      <c r="H36" s="182"/>
      <c r="I36" s="31">
        <f>IF(I35="出",$G$3,0)</f>
        <v>0</v>
      </c>
      <c r="J36" s="31">
        <f t="shared" ref="J36:O36" si="87">IF(J35="出",$G$3,0)</f>
        <v>0</v>
      </c>
      <c r="K36" s="31">
        <f t="shared" si="87"/>
        <v>0</v>
      </c>
      <c r="L36" s="31">
        <f t="shared" si="87"/>
        <v>0</v>
      </c>
      <c r="M36" s="31">
        <f t="shared" si="87"/>
        <v>0</v>
      </c>
      <c r="N36" s="31">
        <f t="shared" si="87"/>
        <v>0</v>
      </c>
      <c r="O36" s="31">
        <f t="shared" si="87"/>
        <v>0</v>
      </c>
      <c r="P36" s="182"/>
      <c r="Q36" s="31">
        <f>IF(Q35="出",$G$3,0)</f>
        <v>0</v>
      </c>
      <c r="R36" s="31">
        <f t="shared" ref="R36:W36" si="88">IF(R35="出",$G$3,0)</f>
        <v>0</v>
      </c>
      <c r="S36" s="31">
        <f t="shared" si="88"/>
        <v>0</v>
      </c>
      <c r="T36" s="31">
        <f t="shared" si="88"/>
        <v>0</v>
      </c>
      <c r="U36" s="31">
        <f t="shared" si="88"/>
        <v>0</v>
      </c>
      <c r="V36" s="31">
        <f t="shared" si="88"/>
        <v>0</v>
      </c>
      <c r="W36" s="31">
        <f t="shared" si="88"/>
        <v>0</v>
      </c>
      <c r="X36" s="182"/>
      <c r="Z36" s="185">
        <f t="shared" ref="Z36" si="89">$I$70</f>
        <v>11</v>
      </c>
      <c r="AA36" s="188" t="s">
        <v>34</v>
      </c>
      <c r="AB36" s="166">
        <f>COUNT(I72:O72,I75:O75,I78:O78,I81:O81,I84:O84,I87:O87)</f>
        <v>30</v>
      </c>
      <c r="AC36" s="167"/>
      <c r="AD36" s="166">
        <f>COUNTIF(I72:O89,"○")</f>
        <v>0</v>
      </c>
      <c r="AE36" s="167"/>
      <c r="AF36" s="166">
        <f>AB36-+AD36</f>
        <v>30</v>
      </c>
      <c r="AG36" s="167"/>
      <c r="AH36" s="204">
        <f t="shared" ref="AH36" si="90">$P$90</f>
        <v>0</v>
      </c>
      <c r="AI36" s="204"/>
      <c r="AJ36" s="204"/>
      <c r="AK36" s="37"/>
      <c r="AL36" s="40"/>
      <c r="AM36" s="40"/>
      <c r="AN36" s="40"/>
      <c r="AO36" s="41"/>
      <c r="AP36" s="41"/>
      <c r="AQ36" s="41"/>
      <c r="AR36" s="41"/>
      <c r="AS36" s="38"/>
      <c r="AT36" s="38"/>
      <c r="AU36" s="38"/>
    </row>
    <row r="37" spans="1:47" s="67" customFormat="1" ht="17.25" customHeight="1">
      <c r="A37" s="122">
        <f>G34+1</f>
        <v>45403</v>
      </c>
      <c r="B37" s="123">
        <f>A37+1</f>
        <v>45404</v>
      </c>
      <c r="C37" s="123">
        <f t="shared" ref="C37:G37" si="91">B37+1</f>
        <v>45405</v>
      </c>
      <c r="D37" s="123">
        <f t="shared" si="91"/>
        <v>45406</v>
      </c>
      <c r="E37" s="123">
        <f t="shared" si="91"/>
        <v>45407</v>
      </c>
      <c r="F37" s="123">
        <f t="shared" si="91"/>
        <v>45408</v>
      </c>
      <c r="G37" s="123">
        <f t="shared" si="91"/>
        <v>45409</v>
      </c>
      <c r="H37" s="181">
        <f t="shared" ref="H37" si="92">A39+B39+C39+D39+E39+F39+G39</f>
        <v>0</v>
      </c>
      <c r="I37" s="122">
        <f>O34+1</f>
        <v>45431</v>
      </c>
      <c r="J37" s="123">
        <f>I37+1</f>
        <v>45432</v>
      </c>
      <c r="K37" s="123">
        <f t="shared" ref="K37:O37" si="93">J37+1</f>
        <v>45433</v>
      </c>
      <c r="L37" s="123">
        <f t="shared" si="93"/>
        <v>45434</v>
      </c>
      <c r="M37" s="123">
        <f t="shared" si="93"/>
        <v>45435</v>
      </c>
      <c r="N37" s="123">
        <f t="shared" si="93"/>
        <v>45436</v>
      </c>
      <c r="O37" s="123">
        <f t="shared" si="93"/>
        <v>45437</v>
      </c>
      <c r="P37" s="181">
        <f t="shared" ref="P37" si="94">I39+J39+K39+L39+M39+N39+O39</f>
        <v>0</v>
      </c>
      <c r="Q37" s="122">
        <f>W34+1</f>
        <v>45459</v>
      </c>
      <c r="R37" s="123">
        <f>Q37+1</f>
        <v>45460</v>
      </c>
      <c r="S37" s="123">
        <f t="shared" ref="S37:W37" si="95">R37+1</f>
        <v>45461</v>
      </c>
      <c r="T37" s="123">
        <f t="shared" si="95"/>
        <v>45462</v>
      </c>
      <c r="U37" s="123">
        <f t="shared" si="95"/>
        <v>45463</v>
      </c>
      <c r="V37" s="123">
        <f t="shared" si="95"/>
        <v>45464</v>
      </c>
      <c r="W37" s="123">
        <f t="shared" si="95"/>
        <v>45465</v>
      </c>
      <c r="X37" s="181">
        <f t="shared" ref="X37" si="96">Q39+R39+S39+T39+U39+V39+W39</f>
        <v>0</v>
      </c>
      <c r="Z37" s="186"/>
      <c r="AA37" s="189"/>
      <c r="AB37" s="168"/>
      <c r="AC37" s="169"/>
      <c r="AD37" s="168"/>
      <c r="AE37" s="169"/>
      <c r="AF37" s="168"/>
      <c r="AG37" s="169"/>
      <c r="AH37" s="204"/>
      <c r="AI37" s="204"/>
      <c r="AJ37" s="204"/>
      <c r="AK37" s="76"/>
      <c r="AL37" s="77"/>
      <c r="AM37" s="77"/>
      <c r="AN37" s="77"/>
      <c r="AO37" s="78"/>
      <c r="AP37" s="78"/>
      <c r="AQ37" s="78"/>
      <c r="AR37" s="78"/>
      <c r="AS37" s="79"/>
      <c r="AT37" s="79"/>
      <c r="AU37" s="79"/>
    </row>
    <row r="38" spans="1:47" ht="11.25" customHeight="1">
      <c r="A38" s="91"/>
      <c r="B38" s="91"/>
      <c r="C38" s="91"/>
      <c r="D38" s="91"/>
      <c r="E38" s="91"/>
      <c r="F38" s="91"/>
      <c r="G38" s="91"/>
      <c r="H38" s="181"/>
      <c r="I38" s="91"/>
      <c r="J38" s="91"/>
      <c r="K38" s="91"/>
      <c r="L38" s="91"/>
      <c r="M38" s="91"/>
      <c r="N38" s="91"/>
      <c r="O38" s="91"/>
      <c r="P38" s="181"/>
      <c r="Q38" s="91"/>
      <c r="R38" s="91"/>
      <c r="S38" s="91"/>
      <c r="T38" s="91"/>
      <c r="U38" s="91"/>
      <c r="V38" s="91"/>
      <c r="W38" s="91"/>
      <c r="X38" s="181"/>
      <c r="Z38" s="187"/>
      <c r="AA38" s="190"/>
      <c r="AB38" s="170"/>
      <c r="AC38" s="171"/>
      <c r="AD38" s="170"/>
      <c r="AE38" s="171"/>
      <c r="AF38" s="170"/>
      <c r="AG38" s="171"/>
      <c r="AH38" s="204"/>
      <c r="AI38" s="204"/>
      <c r="AJ38" s="204"/>
      <c r="AK38" s="37"/>
      <c r="AL38" s="40"/>
      <c r="AM38" s="40"/>
      <c r="AN38" s="40"/>
      <c r="AO38" s="41"/>
      <c r="AP38" s="41"/>
      <c r="AQ38" s="41"/>
      <c r="AR38" s="41"/>
      <c r="AS38" s="38"/>
      <c r="AT38" s="38"/>
      <c r="AU38" s="38"/>
    </row>
    <row r="39" spans="1:47" ht="11.25" customHeight="1">
      <c r="A39" s="31">
        <f>IF(A38="出",$G$3,0)</f>
        <v>0</v>
      </c>
      <c r="B39" s="31">
        <f t="shared" ref="B39:G39" si="97">IF(B38="出",$G$3,0)</f>
        <v>0</v>
      </c>
      <c r="C39" s="31">
        <f t="shared" si="97"/>
        <v>0</v>
      </c>
      <c r="D39" s="31">
        <f t="shared" si="97"/>
        <v>0</v>
      </c>
      <c r="E39" s="31">
        <f t="shared" si="97"/>
        <v>0</v>
      </c>
      <c r="F39" s="31">
        <f t="shared" si="97"/>
        <v>0</v>
      </c>
      <c r="G39" s="31">
        <f t="shared" si="97"/>
        <v>0</v>
      </c>
      <c r="H39" s="182"/>
      <c r="I39" s="31">
        <f>IF(I38="出",$G$3,0)</f>
        <v>0</v>
      </c>
      <c r="J39" s="31">
        <f t="shared" ref="J39:O39" si="98">IF(J38="出",$G$3,0)</f>
        <v>0</v>
      </c>
      <c r="K39" s="31">
        <f t="shared" si="98"/>
        <v>0</v>
      </c>
      <c r="L39" s="31">
        <f t="shared" si="98"/>
        <v>0</v>
      </c>
      <c r="M39" s="31">
        <f t="shared" si="98"/>
        <v>0</v>
      </c>
      <c r="N39" s="31">
        <f t="shared" si="98"/>
        <v>0</v>
      </c>
      <c r="O39" s="31">
        <f t="shared" si="98"/>
        <v>0</v>
      </c>
      <c r="P39" s="182"/>
      <c r="Q39" s="31">
        <f>IF(Q38="出",$G$3,0)</f>
        <v>0</v>
      </c>
      <c r="R39" s="31">
        <f t="shared" ref="R39:W39" si="99">IF(R38="出",$G$3,0)</f>
        <v>0</v>
      </c>
      <c r="S39" s="31">
        <f t="shared" si="99"/>
        <v>0</v>
      </c>
      <c r="T39" s="31">
        <f t="shared" si="99"/>
        <v>0</v>
      </c>
      <c r="U39" s="31">
        <f t="shared" si="99"/>
        <v>0</v>
      </c>
      <c r="V39" s="31">
        <f t="shared" si="99"/>
        <v>0</v>
      </c>
      <c r="W39" s="31">
        <f t="shared" si="99"/>
        <v>0</v>
      </c>
      <c r="X39" s="182"/>
      <c r="Z39" s="185">
        <f t="shared" ref="Z39" si="100">$Q$70</f>
        <v>12</v>
      </c>
      <c r="AA39" s="188" t="s">
        <v>34</v>
      </c>
      <c r="AB39" s="166">
        <f>COUNT(Q72:W72,Q75:W75,Q78:W78,Q81:W81,Q84:W84,Q87:W87)</f>
        <v>31</v>
      </c>
      <c r="AC39" s="167"/>
      <c r="AD39" s="166">
        <f>COUNTIF(Q72:W89,"○")</f>
        <v>0</v>
      </c>
      <c r="AE39" s="167"/>
      <c r="AF39" s="166">
        <f>AB39-+AD39</f>
        <v>31</v>
      </c>
      <c r="AG39" s="167"/>
      <c r="AH39" s="204">
        <f t="shared" ref="AH39" si="101">$X$90</f>
        <v>0</v>
      </c>
      <c r="AI39" s="204"/>
      <c r="AJ39" s="204"/>
      <c r="AK39" s="37"/>
      <c r="AL39" s="40"/>
      <c r="AM39" s="40"/>
      <c r="AN39" s="40"/>
      <c r="AO39" s="41"/>
      <c r="AP39" s="41"/>
      <c r="AQ39" s="41"/>
      <c r="AR39" s="41"/>
      <c r="AS39" s="38"/>
      <c r="AT39" s="38"/>
      <c r="AU39" s="38"/>
    </row>
    <row r="40" spans="1:47" s="67" customFormat="1" ht="17.25" customHeight="1">
      <c r="A40" s="126">
        <f>IF(A37+7&gt;EOMONTH(A37,0),"",A37+7)</f>
        <v>45410</v>
      </c>
      <c r="B40" s="126">
        <f t="shared" ref="B40:F40" si="102">IF(B37+7&gt;EOMONTH(B37,0),"",B37+7)</f>
        <v>45411</v>
      </c>
      <c r="C40" s="124">
        <f t="shared" si="102"/>
        <v>45412</v>
      </c>
      <c r="D40" s="124" t="str">
        <f t="shared" si="102"/>
        <v/>
      </c>
      <c r="E40" s="124" t="str">
        <f t="shared" si="102"/>
        <v/>
      </c>
      <c r="F40" s="126" t="str">
        <f t="shared" si="102"/>
        <v/>
      </c>
      <c r="G40" s="124" t="str">
        <f>IF(G37+7&gt;EOMONTH(G37,0),"",G37+7)</f>
        <v/>
      </c>
      <c r="H40" s="181">
        <f t="shared" ref="H40" si="103">A42+B42+C42+D42+E42+F42+G42</f>
        <v>0</v>
      </c>
      <c r="I40" s="126">
        <f>IF(I37+7&gt;EOMONTH(I37,0),"",I37+7)</f>
        <v>45438</v>
      </c>
      <c r="J40" s="124">
        <f t="shared" ref="J40:N40" si="104">IF(J37+7&gt;EOMONTH(J37,0),"",J37+7)</f>
        <v>45439</v>
      </c>
      <c r="K40" s="124">
        <f t="shared" si="104"/>
        <v>45440</v>
      </c>
      <c r="L40" s="124">
        <f t="shared" si="104"/>
        <v>45441</v>
      </c>
      <c r="M40" s="124">
        <f t="shared" si="104"/>
        <v>45442</v>
      </c>
      <c r="N40" s="124">
        <f t="shared" si="104"/>
        <v>45443</v>
      </c>
      <c r="O40" s="124" t="str">
        <f>IF(O37+7&gt;EOMONTH(O37,0),"",O37+7)</f>
        <v/>
      </c>
      <c r="P40" s="181">
        <f t="shared" ref="P40" si="105">I42+J42+K42+L42+M42+N42+O42</f>
        <v>0</v>
      </c>
      <c r="Q40" s="126">
        <f>IF(Q37+7&gt;EOMONTH(Q37,0),"",Q37+7)</f>
        <v>45466</v>
      </c>
      <c r="R40" s="124">
        <f t="shared" ref="R40:V40" si="106">IF(R37+7&gt;EOMONTH(R37,0),"",R37+7)</f>
        <v>45467</v>
      </c>
      <c r="S40" s="124">
        <f t="shared" si="106"/>
        <v>45468</v>
      </c>
      <c r="T40" s="124">
        <f t="shared" si="106"/>
        <v>45469</v>
      </c>
      <c r="U40" s="124">
        <f t="shared" si="106"/>
        <v>45470</v>
      </c>
      <c r="V40" s="124">
        <f t="shared" si="106"/>
        <v>45471</v>
      </c>
      <c r="W40" s="124">
        <f>IF(W37+7&gt;EOMONTH(W37,0),"",W37+7)</f>
        <v>45472</v>
      </c>
      <c r="X40" s="181">
        <f t="shared" ref="X40" si="107">Q42+R42+S42+T42+U42+V42+W42</f>
        <v>0</v>
      </c>
      <c r="Z40" s="186"/>
      <c r="AA40" s="189"/>
      <c r="AB40" s="168"/>
      <c r="AC40" s="169"/>
      <c r="AD40" s="168"/>
      <c r="AE40" s="169"/>
      <c r="AF40" s="168"/>
      <c r="AG40" s="169"/>
      <c r="AH40" s="204"/>
      <c r="AI40" s="204"/>
      <c r="AJ40" s="204"/>
      <c r="AK40" s="76"/>
      <c r="AL40" s="77"/>
      <c r="AM40" s="77"/>
      <c r="AN40" s="77"/>
      <c r="AO40" s="78"/>
      <c r="AP40" s="78"/>
      <c r="AQ40" s="78"/>
      <c r="AR40" s="78"/>
      <c r="AS40" s="79"/>
      <c r="AT40" s="79"/>
      <c r="AU40" s="79"/>
    </row>
    <row r="41" spans="1:47" ht="11.25" customHeight="1" thickBot="1">
      <c r="A41" s="91"/>
      <c r="B41" s="91"/>
      <c r="C41" s="91"/>
      <c r="D41" s="91"/>
      <c r="E41" s="91"/>
      <c r="F41" s="91"/>
      <c r="G41" s="91"/>
      <c r="H41" s="181"/>
      <c r="I41" s="91"/>
      <c r="J41" s="91"/>
      <c r="K41" s="91"/>
      <c r="L41" s="91"/>
      <c r="M41" s="91"/>
      <c r="N41" s="91"/>
      <c r="O41" s="91"/>
      <c r="P41" s="181"/>
      <c r="Q41" s="91"/>
      <c r="R41" s="91"/>
      <c r="S41" s="91"/>
      <c r="T41" s="91"/>
      <c r="U41" s="91"/>
      <c r="V41" s="91"/>
      <c r="W41" s="91"/>
      <c r="X41" s="181"/>
      <c r="Z41" s="219"/>
      <c r="AA41" s="220"/>
      <c r="AB41" s="211"/>
      <c r="AC41" s="212"/>
      <c r="AD41" s="211"/>
      <c r="AE41" s="212"/>
      <c r="AF41" s="211"/>
      <c r="AG41" s="212"/>
      <c r="AH41" s="213"/>
      <c r="AI41" s="213"/>
      <c r="AJ41" s="213"/>
      <c r="AK41" s="37"/>
      <c r="AL41" s="40"/>
      <c r="AM41" s="40"/>
      <c r="AN41" s="40"/>
      <c r="AO41" s="41"/>
      <c r="AP41" s="41"/>
      <c r="AQ41" s="41"/>
      <c r="AR41" s="41"/>
      <c r="AS41" s="38"/>
      <c r="AT41" s="38"/>
      <c r="AU41" s="38"/>
    </row>
    <row r="42" spans="1:47" ht="11.25" customHeight="1" thickTop="1">
      <c r="A42" s="31">
        <f>IF(A41="出",$G$3,0)</f>
        <v>0</v>
      </c>
      <c r="B42" s="31">
        <f t="shared" ref="B42:G42" si="108">IF(B41="出",$G$3,0)</f>
        <v>0</v>
      </c>
      <c r="C42" s="31">
        <f t="shared" si="108"/>
        <v>0</v>
      </c>
      <c r="D42" s="31">
        <f t="shared" si="108"/>
        <v>0</v>
      </c>
      <c r="E42" s="31">
        <f t="shared" si="108"/>
        <v>0</v>
      </c>
      <c r="F42" s="31">
        <f t="shared" si="108"/>
        <v>0</v>
      </c>
      <c r="G42" s="31">
        <f t="shared" si="108"/>
        <v>0</v>
      </c>
      <c r="H42" s="182"/>
      <c r="I42" s="31">
        <f>IF(I41="出",$G$3,0)</f>
        <v>0</v>
      </c>
      <c r="J42" s="31">
        <f t="shared" ref="J42:O42" si="109">IF(J41="出",$G$3,0)</f>
        <v>0</v>
      </c>
      <c r="K42" s="31">
        <f t="shared" si="109"/>
        <v>0</v>
      </c>
      <c r="L42" s="31">
        <f t="shared" si="109"/>
        <v>0</v>
      </c>
      <c r="M42" s="31">
        <f t="shared" si="109"/>
        <v>0</v>
      </c>
      <c r="N42" s="31">
        <f t="shared" si="109"/>
        <v>0</v>
      </c>
      <c r="O42" s="31">
        <f t="shared" si="109"/>
        <v>0</v>
      </c>
      <c r="P42" s="182"/>
      <c r="Q42" s="31">
        <f>IF(Q41="出",$G$3,0)</f>
        <v>0</v>
      </c>
      <c r="R42" s="31">
        <f t="shared" ref="R42:W42" si="110">IF(R41="出",$G$3,0)</f>
        <v>0</v>
      </c>
      <c r="S42" s="31">
        <f t="shared" si="110"/>
        <v>0</v>
      </c>
      <c r="T42" s="31">
        <f t="shared" si="110"/>
        <v>0</v>
      </c>
      <c r="U42" s="31">
        <f t="shared" si="110"/>
        <v>0</v>
      </c>
      <c r="V42" s="31">
        <f t="shared" si="110"/>
        <v>0</v>
      </c>
      <c r="W42" s="31">
        <f t="shared" si="110"/>
        <v>0</v>
      </c>
      <c r="X42" s="182"/>
      <c r="Z42" s="214" t="s">
        <v>14</v>
      </c>
      <c r="AA42" s="214"/>
      <c r="AB42" s="215">
        <f>SUM(AB6:AC41)</f>
        <v>366</v>
      </c>
      <c r="AC42" s="215"/>
      <c r="AD42" s="215">
        <f t="shared" ref="AD42" si="111">SUM(AD6:AE41)</f>
        <v>0</v>
      </c>
      <c r="AE42" s="215"/>
      <c r="AF42" s="215">
        <f t="shared" ref="AF42" si="112">SUM(AF6:AG41)</f>
        <v>366</v>
      </c>
      <c r="AG42" s="215"/>
      <c r="AH42" s="274">
        <f t="shared" ref="AH42" si="113">SUM(AH6:AI41)</f>
        <v>0</v>
      </c>
      <c r="AI42" s="275"/>
      <c r="AJ42" s="276"/>
      <c r="AK42" s="37"/>
      <c r="AL42" s="40"/>
      <c r="AM42" s="40"/>
      <c r="AN42" s="40"/>
      <c r="AO42" s="41"/>
      <c r="AP42" s="41"/>
      <c r="AQ42" s="41"/>
      <c r="AR42" s="41"/>
      <c r="AS42" s="38"/>
      <c r="AT42" s="38"/>
      <c r="AU42" s="38"/>
    </row>
    <row r="43" spans="1:47" s="67" customFormat="1" ht="17.25" customHeight="1">
      <c r="A43" s="126" t="str">
        <f>IF(A37+14&gt;EOMONTH(A37,0),"",A37+14)</f>
        <v/>
      </c>
      <c r="B43" s="123" t="str">
        <f t="shared" ref="B43:E43" si="114">IF(B37+14&gt;EOMONTH(B37,0),"",B37+14)</f>
        <v/>
      </c>
      <c r="C43" s="123" t="str">
        <f t="shared" si="114"/>
        <v/>
      </c>
      <c r="D43" s="123" t="str">
        <f t="shared" si="114"/>
        <v/>
      </c>
      <c r="E43" s="123" t="str">
        <f t="shared" si="114"/>
        <v/>
      </c>
      <c r="F43" s="123" t="str">
        <f>IF(F37+14&gt;EOMONTH(F37,0),"",F37+14)</f>
        <v/>
      </c>
      <c r="G43" s="123" t="str">
        <f>IF(G37+14&gt;EOMONTH(G37,0),"",G37+14)</f>
        <v/>
      </c>
      <c r="H43" s="181">
        <f t="shared" ref="H43" si="115">A45+B45+C45+D45+E45+F45+G45</f>
        <v>0</v>
      </c>
      <c r="I43" s="126" t="str">
        <f>IF(I37+14&gt;EOMONTH(I37,0),"",I37+14)</f>
        <v/>
      </c>
      <c r="J43" s="123" t="str">
        <f t="shared" ref="J43:M43" si="116">IF(J37+14&gt;EOMONTH(J37,0),"",J37+14)</f>
        <v/>
      </c>
      <c r="K43" s="123" t="str">
        <f t="shared" si="116"/>
        <v/>
      </c>
      <c r="L43" s="123" t="str">
        <f t="shared" si="116"/>
        <v/>
      </c>
      <c r="M43" s="123" t="str">
        <f t="shared" si="116"/>
        <v/>
      </c>
      <c r="N43" s="123" t="str">
        <f>IF(N37+14&gt;EOMONTH(N37,0),"",N37+14)</f>
        <v/>
      </c>
      <c r="O43" s="123" t="str">
        <f>IF(O37+14&gt;EOMONTH(O37,0),"",O37+14)</f>
        <v/>
      </c>
      <c r="P43" s="181">
        <f t="shared" ref="P43" si="117">I45+J45+K45+L45+M45+N45+O45</f>
        <v>0</v>
      </c>
      <c r="Q43" s="126">
        <f>IF(Q37+14&gt;EOMONTH(Q37,0),"",Q37+14)</f>
        <v>45473</v>
      </c>
      <c r="R43" s="123" t="str">
        <f t="shared" ref="R43:U43" si="118">IF(R37+14&gt;EOMONTH(R37,0),"",R37+14)</f>
        <v/>
      </c>
      <c r="S43" s="123" t="str">
        <f t="shared" si="118"/>
        <v/>
      </c>
      <c r="T43" s="123" t="str">
        <f t="shared" si="118"/>
        <v/>
      </c>
      <c r="U43" s="123" t="str">
        <f t="shared" si="118"/>
        <v/>
      </c>
      <c r="V43" s="123" t="str">
        <f>IF(V37+14&gt;EOMONTH(V37,0),"",V37+14)</f>
        <v/>
      </c>
      <c r="W43" s="123" t="str">
        <f>IF(W37+14&gt;EOMONTH(W37,0),"",W37+14)</f>
        <v/>
      </c>
      <c r="X43" s="181">
        <f t="shared" ref="X43" si="119">Q45+R45+S45+T45+U45+V45+W45</f>
        <v>0</v>
      </c>
      <c r="Z43" s="152"/>
      <c r="AA43" s="152"/>
      <c r="AB43" s="216"/>
      <c r="AC43" s="216"/>
      <c r="AD43" s="216"/>
      <c r="AE43" s="216"/>
      <c r="AF43" s="216"/>
      <c r="AG43" s="216"/>
      <c r="AH43" s="274"/>
      <c r="AI43" s="275"/>
      <c r="AJ43" s="276"/>
      <c r="AK43" s="77"/>
      <c r="AL43" s="77"/>
      <c r="AM43" s="77"/>
      <c r="AN43" s="77"/>
      <c r="AO43" s="78"/>
      <c r="AP43" s="78"/>
      <c r="AQ43" s="78"/>
      <c r="AR43" s="78"/>
      <c r="AS43" s="79"/>
      <c r="AT43" s="79"/>
      <c r="AU43" s="79"/>
    </row>
    <row r="44" spans="1:47" ht="11.25" customHeight="1">
      <c r="A44" s="91"/>
      <c r="B44" s="91"/>
      <c r="C44" s="91"/>
      <c r="D44" s="91"/>
      <c r="E44" s="91"/>
      <c r="F44" s="91"/>
      <c r="G44" s="91"/>
      <c r="H44" s="181"/>
      <c r="I44" s="91"/>
      <c r="J44" s="91"/>
      <c r="K44" s="91"/>
      <c r="L44" s="91"/>
      <c r="M44" s="91"/>
      <c r="N44" s="91"/>
      <c r="O44" s="91"/>
      <c r="P44" s="181"/>
      <c r="Q44" s="91"/>
      <c r="R44" s="91"/>
      <c r="S44" s="91"/>
      <c r="T44" s="91"/>
      <c r="U44" s="91"/>
      <c r="V44" s="91"/>
      <c r="W44" s="91"/>
      <c r="X44" s="181"/>
      <c r="Z44" s="152"/>
      <c r="AA44" s="152"/>
      <c r="AB44" s="216"/>
      <c r="AC44" s="216"/>
      <c r="AD44" s="216"/>
      <c r="AE44" s="216"/>
      <c r="AF44" s="216"/>
      <c r="AG44" s="216"/>
      <c r="AH44" s="277"/>
      <c r="AI44" s="278"/>
      <c r="AJ44" s="279"/>
      <c r="AK44" s="40"/>
      <c r="AL44" s="40"/>
      <c r="AM44" s="40"/>
      <c r="AN44" s="40"/>
      <c r="AO44" s="41"/>
      <c r="AP44" s="41"/>
      <c r="AQ44" s="41"/>
      <c r="AR44" s="41"/>
      <c r="AS44" s="38"/>
      <c r="AT44" s="38"/>
      <c r="AU44" s="38"/>
    </row>
    <row r="45" spans="1:47" ht="11.25" customHeight="1" thickBot="1">
      <c r="A45" s="31">
        <f>IF(A44="出",$G$3,0)</f>
        <v>0</v>
      </c>
      <c r="B45" s="31">
        <f t="shared" ref="B45:G45" si="120">IF(B44="出",$G$3,0)</f>
        <v>0</v>
      </c>
      <c r="C45" s="31">
        <f t="shared" si="120"/>
        <v>0</v>
      </c>
      <c r="D45" s="31">
        <f t="shared" si="120"/>
        <v>0</v>
      </c>
      <c r="E45" s="31">
        <f t="shared" si="120"/>
        <v>0</v>
      </c>
      <c r="F45" s="31">
        <f t="shared" si="120"/>
        <v>0</v>
      </c>
      <c r="G45" s="31">
        <f t="shared" si="120"/>
        <v>0</v>
      </c>
      <c r="H45" s="195"/>
      <c r="I45" s="31">
        <f>IF(I44="出",$G$3,0)</f>
        <v>0</v>
      </c>
      <c r="J45" s="31">
        <f t="shared" ref="J45:O45" si="121">IF(J44="出",$G$3,0)</f>
        <v>0</v>
      </c>
      <c r="K45" s="31">
        <f t="shared" si="121"/>
        <v>0</v>
      </c>
      <c r="L45" s="31">
        <f t="shared" si="121"/>
        <v>0</v>
      </c>
      <c r="M45" s="31">
        <f t="shared" si="121"/>
        <v>0</v>
      </c>
      <c r="N45" s="31">
        <f t="shared" si="121"/>
        <v>0</v>
      </c>
      <c r="O45" s="31">
        <f t="shared" si="121"/>
        <v>0</v>
      </c>
      <c r="P45" s="195"/>
      <c r="Q45" s="31">
        <f>IF(Q44="出",$G$3,0)</f>
        <v>0</v>
      </c>
      <c r="R45" s="31">
        <f t="shared" ref="R45:W45" si="122">IF(R44="出",$G$3,0)</f>
        <v>0</v>
      </c>
      <c r="S45" s="31">
        <f t="shared" si="122"/>
        <v>0</v>
      </c>
      <c r="T45" s="31">
        <f t="shared" si="122"/>
        <v>0</v>
      </c>
      <c r="U45" s="31">
        <f t="shared" si="122"/>
        <v>0</v>
      </c>
      <c r="V45" s="31">
        <f t="shared" si="122"/>
        <v>0</v>
      </c>
      <c r="W45" s="31">
        <f t="shared" si="122"/>
        <v>0</v>
      </c>
      <c r="X45" s="195"/>
      <c r="Z45" s="40"/>
      <c r="AA45" s="40"/>
      <c r="AB45" s="40"/>
      <c r="AC45" s="40"/>
      <c r="AD45" s="41"/>
      <c r="AE45" s="41"/>
      <c r="AF45" s="53"/>
      <c r="AG45" s="53"/>
      <c r="AH45" s="280" t="str">
        <f>IF(AN67-AH42&gt;=0,"ＯＫ","超えています")</f>
        <v>ＯＫ</v>
      </c>
      <c r="AI45" s="280"/>
      <c r="AJ45" s="280"/>
      <c r="AK45" s="40"/>
      <c r="AL45" s="40"/>
      <c r="AM45" s="40"/>
      <c r="AN45" s="40"/>
      <c r="AO45" s="41"/>
      <c r="AP45" s="41"/>
      <c r="AQ45" s="41"/>
      <c r="AR45" s="41"/>
      <c r="AS45" s="38"/>
      <c r="AT45" s="38"/>
      <c r="AU45" s="38"/>
    </row>
    <row r="46" spans="1:47">
      <c r="A46" s="205"/>
      <c r="B46" s="206"/>
      <c r="C46" s="206"/>
      <c r="D46" s="206"/>
      <c r="E46" s="206"/>
      <c r="F46" s="206"/>
      <c r="G46" s="207"/>
      <c r="H46" s="18">
        <f>H28+H31+H34+H37+H40+H43</f>
        <v>0</v>
      </c>
      <c r="I46" s="205"/>
      <c r="J46" s="206"/>
      <c r="K46" s="206"/>
      <c r="L46" s="206"/>
      <c r="M46" s="206"/>
      <c r="N46" s="206"/>
      <c r="O46" s="207"/>
      <c r="P46" s="18">
        <f>P28+P31+P34+P37+P40+P43</f>
        <v>0</v>
      </c>
      <c r="Q46" s="205"/>
      <c r="R46" s="206"/>
      <c r="S46" s="206"/>
      <c r="T46" s="206"/>
      <c r="U46" s="206"/>
      <c r="V46" s="206"/>
      <c r="W46" s="207"/>
      <c r="X46" s="18">
        <f>X28+X31+X34+X37+X40+X43</f>
        <v>0</v>
      </c>
      <c r="Z46" s="104"/>
      <c r="AA46" s="104"/>
      <c r="AB46" s="104"/>
      <c r="AC46" s="104"/>
      <c r="AD46" s="34"/>
      <c r="AE46" s="34"/>
      <c r="AF46" s="41"/>
      <c r="AG46" s="41"/>
      <c r="AH46" s="281"/>
      <c r="AI46" s="281"/>
      <c r="AJ46" s="281"/>
      <c r="AK46" s="40"/>
      <c r="AL46" s="40"/>
      <c r="AM46" s="40"/>
      <c r="AN46" s="40"/>
      <c r="AO46" s="101"/>
      <c r="AP46" s="55"/>
      <c r="AQ46" s="55"/>
      <c r="AR46" s="56"/>
      <c r="AS46" s="56"/>
      <c r="AT46" s="56"/>
      <c r="AU46" s="19"/>
    </row>
    <row r="47" spans="1:47">
      <c r="A47" s="20"/>
      <c r="B47" s="20"/>
      <c r="C47" s="20"/>
      <c r="D47" s="20"/>
      <c r="E47" s="20"/>
      <c r="F47" s="20"/>
      <c r="G47" s="20"/>
      <c r="H47" s="7"/>
      <c r="I47" s="21"/>
      <c r="J47" s="21"/>
      <c r="K47" s="21"/>
      <c r="L47" s="21"/>
      <c r="M47" s="21"/>
      <c r="N47" s="21"/>
      <c r="O47" s="21"/>
      <c r="P47" s="4"/>
      <c r="Q47" s="16"/>
      <c r="R47" s="17"/>
      <c r="S47" s="22"/>
      <c r="T47" s="22"/>
      <c r="U47" s="22"/>
      <c r="V47" s="22"/>
      <c r="W47" s="22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</row>
    <row r="48" spans="1:47" ht="13.5" customHeight="1">
      <c r="A48" s="112">
        <v>7</v>
      </c>
      <c r="B48" s="270" t="s">
        <v>34</v>
      </c>
      <c r="C48" s="270"/>
      <c r="D48" s="162" t="s">
        <v>58</v>
      </c>
      <c r="E48" s="162"/>
      <c r="F48" s="162"/>
      <c r="G48" s="271"/>
      <c r="H48" s="163" t="s">
        <v>0</v>
      </c>
      <c r="I48" s="100">
        <v>8</v>
      </c>
      <c r="J48" s="270" t="s">
        <v>34</v>
      </c>
      <c r="K48" s="270"/>
      <c r="L48" s="162" t="s">
        <v>59</v>
      </c>
      <c r="M48" s="162"/>
      <c r="N48" s="162"/>
      <c r="O48" s="271"/>
      <c r="P48" s="163" t="s">
        <v>0</v>
      </c>
      <c r="Q48" s="100">
        <v>9</v>
      </c>
      <c r="R48" s="270" t="s">
        <v>34</v>
      </c>
      <c r="S48" s="270"/>
      <c r="T48" s="162" t="s">
        <v>60</v>
      </c>
      <c r="U48" s="162"/>
      <c r="V48" s="162"/>
      <c r="W48" s="271"/>
      <c r="X48" s="148" t="s">
        <v>0</v>
      </c>
      <c r="Z48" s="3" t="s">
        <v>15</v>
      </c>
      <c r="AA48" s="4"/>
      <c r="AB48" s="4"/>
      <c r="AC48" s="5"/>
      <c r="AD48" s="4"/>
      <c r="AE48" s="5"/>
      <c r="AF48" s="4"/>
      <c r="AG48" s="6"/>
      <c r="AH48" s="7"/>
      <c r="AI48" s="7"/>
      <c r="AJ48" s="7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</row>
    <row r="49" spans="1:47">
      <c r="A49" s="8" t="s">
        <v>80</v>
      </c>
      <c r="B49" s="9" t="s">
        <v>81</v>
      </c>
      <c r="C49" s="9" t="s">
        <v>82</v>
      </c>
      <c r="D49" s="10" t="s">
        <v>5</v>
      </c>
      <c r="E49" s="9" t="s">
        <v>6</v>
      </c>
      <c r="F49" s="11" t="s">
        <v>7</v>
      </c>
      <c r="G49" s="10" t="s">
        <v>8</v>
      </c>
      <c r="H49" s="202"/>
      <c r="I49" s="12" t="s">
        <v>80</v>
      </c>
      <c r="J49" s="13" t="s">
        <v>81</v>
      </c>
      <c r="K49" s="13" t="s">
        <v>82</v>
      </c>
      <c r="L49" s="13" t="s">
        <v>5</v>
      </c>
      <c r="M49" s="13" t="s">
        <v>6</v>
      </c>
      <c r="N49" s="13" t="s">
        <v>7</v>
      </c>
      <c r="O49" s="11" t="s">
        <v>8</v>
      </c>
      <c r="P49" s="202"/>
      <c r="Q49" s="12" t="s">
        <v>80</v>
      </c>
      <c r="R49" s="13" t="s">
        <v>81</v>
      </c>
      <c r="S49" s="13" t="s">
        <v>82</v>
      </c>
      <c r="T49" s="13" t="s">
        <v>5</v>
      </c>
      <c r="U49" s="13" t="s">
        <v>6</v>
      </c>
      <c r="V49" s="13" t="s">
        <v>7</v>
      </c>
      <c r="W49" s="14" t="s">
        <v>8</v>
      </c>
      <c r="X49" s="208"/>
      <c r="Z49" s="229" t="s">
        <v>16</v>
      </c>
      <c r="AA49" s="230"/>
      <c r="AB49" s="230"/>
      <c r="AC49" s="50"/>
      <c r="AD49" s="51"/>
      <c r="AE49" s="51"/>
      <c r="AF49" s="51"/>
      <c r="AG49" s="51"/>
      <c r="AH49" s="23"/>
      <c r="AI49" s="23"/>
      <c r="AJ49" s="23"/>
      <c r="AK49" s="52"/>
      <c r="AL49" s="231" t="s">
        <v>30</v>
      </c>
      <c r="AM49" s="232"/>
      <c r="AN49" s="46"/>
      <c r="AO49" s="46"/>
      <c r="AP49" s="47"/>
      <c r="AQ49" s="47"/>
      <c r="AR49" s="48"/>
      <c r="AS49" s="48"/>
      <c r="AT49" s="49"/>
      <c r="AU49" s="45"/>
    </row>
    <row r="50" spans="1:47" s="67" customFormat="1" ht="17.25" customHeight="1">
      <c r="A50" s="122" t="str">
        <f>IF(WEEKDAY(DATE($B$1,A48,1))=1,DATE($B$1,A48,1),"")</f>
        <v/>
      </c>
      <c r="B50" s="125">
        <f>IF(WEEKDAY(DATE($B$1,A48,1))=2,DATE($B$1,A48,1),IF(A50="","",A50+1))</f>
        <v>45474</v>
      </c>
      <c r="C50" s="125">
        <f>IF(WEEKDAY(DATE($B$1,A48,1))=3,DATE($B$1,A48,1),IF(B50="","",B50+1))</f>
        <v>45475</v>
      </c>
      <c r="D50" s="125">
        <f>IF(WEEKDAY(DATE($B$1,A48,1))=4,DATE($B$1,A48,1),IF(C50="","",C50+1))</f>
        <v>45476</v>
      </c>
      <c r="E50" s="125">
        <f>IF(WEEKDAY(DATE($B$1,A48,1))=5,DATE($B$1,A48,1),IF(D50="","",D50+1))</f>
        <v>45477</v>
      </c>
      <c r="F50" s="125">
        <f>IF(WEEKDAY(DATE($B$1,A48,1))=6,DATE($B$1,A48,1),IF(E50="","",E50+1))</f>
        <v>45478</v>
      </c>
      <c r="G50" s="125">
        <f>IF(WEEKDAY(DATE($B$1,A48,1))=7,DATE($B$1,A48,1),IF(F50="","",F50+1))</f>
        <v>45479</v>
      </c>
      <c r="H50" s="181">
        <f>A52+B52+C52+D52+E52+F52+G52</f>
        <v>0</v>
      </c>
      <c r="I50" s="122" t="str">
        <f>IF(WEEKDAY(DATE($B$1,I48,1))=1,DATE($B$1,I48,1),"")</f>
        <v/>
      </c>
      <c r="J50" s="125" t="str">
        <f>IF(WEEKDAY(DATE($B$1,I48,1))=2,DATE($B$1,I48,1),IF(I50="","",I50+1))</f>
        <v/>
      </c>
      <c r="K50" s="125" t="str">
        <f>IF(WEEKDAY(DATE($B$1,I48,1))=3,DATE($B$1,I48,1),IF(J50="","",J50+1))</f>
        <v/>
      </c>
      <c r="L50" s="125" t="str">
        <f>IF(WEEKDAY(DATE($B$1,I48,1))=4,DATE($B$1,I48,1),IF(K50="","",K50+1))</f>
        <v/>
      </c>
      <c r="M50" s="125">
        <f>IF(WEEKDAY(DATE($B$1,I48,1))=5,DATE($B$1,I48,1),IF(L50="","",L50+1))</f>
        <v>45505</v>
      </c>
      <c r="N50" s="125">
        <f>IF(WEEKDAY(DATE($B$1,I48,1))=6,DATE($B$1,I48,1),IF(M50="","",M50+1))</f>
        <v>45506</v>
      </c>
      <c r="O50" s="125">
        <f>IF(WEEKDAY(DATE($B$1,I48,1))=7,DATE($B$1,I48,1),IF(N50="","",N50+1))</f>
        <v>45507</v>
      </c>
      <c r="P50" s="181">
        <f>I52+J52+K52+L52+M52+N52+O52</f>
        <v>0</v>
      </c>
      <c r="Q50" s="122">
        <f>IF(WEEKDAY(DATE($B$1,Q48,1))=1,DATE($B$1,Q48,1),"")</f>
        <v>45536</v>
      </c>
      <c r="R50" s="125">
        <f>IF(WEEKDAY(DATE($B$1,Q48,1))=2,DATE($B$1,Q48,1),IF(Q50="","",Q50+1))</f>
        <v>45537</v>
      </c>
      <c r="S50" s="125">
        <f>IF(WEEKDAY(DATE($B$1,Q48,1))=3,DATE($B$1,Q48,1),IF(R50="","",R50+1))</f>
        <v>45538</v>
      </c>
      <c r="T50" s="125">
        <f>IF(WEEKDAY(DATE($B$1,Q48,1))=4,DATE($B$1,Q48,1),IF(S50="","",S50+1))</f>
        <v>45539</v>
      </c>
      <c r="U50" s="125">
        <f>IF(WEEKDAY(DATE($B$1,Q48,1))=5,DATE($B$1,Q48,1),IF(T50="","",T50+1))</f>
        <v>45540</v>
      </c>
      <c r="V50" s="125">
        <f>IF(WEEKDAY(DATE($B$1,Q48,1))=6,DATE($B$1,Q48,1),IF(U50="","",U50+1))</f>
        <v>45541</v>
      </c>
      <c r="W50" s="125">
        <f>IF(WEEKDAY(DATE($B$1,Q48,1))=7,DATE($B$1,Q48,1),IF(V50="","",V50+1))</f>
        <v>45542</v>
      </c>
      <c r="X50" s="181">
        <f>Q52+R52+S52+T52+U52+V52+W52</f>
        <v>0</v>
      </c>
      <c r="Z50" s="236" t="s">
        <v>37</v>
      </c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82"/>
      <c r="AM50" s="283"/>
      <c r="AN50" s="80"/>
      <c r="AO50" s="80"/>
      <c r="AP50" s="80" t="s">
        <v>49</v>
      </c>
      <c r="AQ50" s="80"/>
      <c r="AR50" s="80"/>
      <c r="AS50" s="80"/>
      <c r="AT50" s="80"/>
      <c r="AU50" s="80"/>
    </row>
    <row r="51" spans="1:47" ht="11.25" customHeight="1">
      <c r="A51" s="91"/>
      <c r="B51" s="91"/>
      <c r="C51" s="91"/>
      <c r="D51" s="91"/>
      <c r="E51" s="91"/>
      <c r="F51" s="91"/>
      <c r="G51" s="91"/>
      <c r="H51" s="181"/>
      <c r="I51" s="91"/>
      <c r="J51" s="91"/>
      <c r="K51" s="91"/>
      <c r="L51" s="91"/>
      <c r="M51" s="91"/>
      <c r="N51" s="91"/>
      <c r="O51" s="91"/>
      <c r="P51" s="181"/>
      <c r="Q51" s="91"/>
      <c r="R51" s="91"/>
      <c r="S51" s="91"/>
      <c r="T51" s="91"/>
      <c r="U51" s="91"/>
      <c r="V51" s="91"/>
      <c r="W51" s="91"/>
      <c r="X51" s="181"/>
      <c r="Z51" s="238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84"/>
      <c r="AM51" s="285"/>
      <c r="AN51" s="46"/>
      <c r="AO51" s="46"/>
      <c r="AP51" s="47"/>
      <c r="AQ51" s="47"/>
      <c r="AR51" s="48"/>
      <c r="AS51" s="48"/>
      <c r="AT51" s="49"/>
      <c r="AU51" s="45"/>
    </row>
    <row r="52" spans="1:47" ht="11.25" customHeight="1">
      <c r="A52" s="31">
        <f>IF(A51="出",$G$3,0)</f>
        <v>0</v>
      </c>
      <c r="B52" s="31">
        <f t="shared" ref="B52:G52" si="123">IF(B51="出",$G$3,0)</f>
        <v>0</v>
      </c>
      <c r="C52" s="31">
        <f t="shared" si="123"/>
        <v>0</v>
      </c>
      <c r="D52" s="31">
        <f t="shared" si="123"/>
        <v>0</v>
      </c>
      <c r="E52" s="31">
        <f t="shared" si="123"/>
        <v>0</v>
      </c>
      <c r="F52" s="31">
        <f t="shared" si="123"/>
        <v>0</v>
      </c>
      <c r="G52" s="31">
        <f t="shared" si="123"/>
        <v>0</v>
      </c>
      <c r="H52" s="182"/>
      <c r="I52" s="31">
        <f>IF(I51="出",$G$3,0)</f>
        <v>0</v>
      </c>
      <c r="J52" s="31">
        <f t="shared" ref="J52:O52" si="124">IF(J51="出",$G$3,0)</f>
        <v>0</v>
      </c>
      <c r="K52" s="31">
        <f t="shared" si="124"/>
        <v>0</v>
      </c>
      <c r="L52" s="31">
        <f t="shared" si="124"/>
        <v>0</v>
      </c>
      <c r="M52" s="31">
        <f t="shared" si="124"/>
        <v>0</v>
      </c>
      <c r="N52" s="31">
        <f t="shared" si="124"/>
        <v>0</v>
      </c>
      <c r="O52" s="31">
        <f t="shared" si="124"/>
        <v>0</v>
      </c>
      <c r="P52" s="182"/>
      <c r="Q52" s="31">
        <f>IF(Q51="出",$G$3,0)</f>
        <v>0</v>
      </c>
      <c r="R52" s="31">
        <f t="shared" ref="R52:W52" si="125">IF(R51="出",$G$3,0)</f>
        <v>0</v>
      </c>
      <c r="S52" s="31">
        <f t="shared" si="125"/>
        <v>0</v>
      </c>
      <c r="T52" s="31">
        <f t="shared" si="125"/>
        <v>0</v>
      </c>
      <c r="U52" s="31">
        <f t="shared" si="125"/>
        <v>0</v>
      </c>
      <c r="V52" s="31">
        <f t="shared" si="125"/>
        <v>0</v>
      </c>
      <c r="W52" s="31">
        <f t="shared" si="125"/>
        <v>0</v>
      </c>
      <c r="X52" s="182"/>
      <c r="Z52" s="244" t="s">
        <v>17</v>
      </c>
      <c r="AA52" s="245"/>
      <c r="AB52" s="245"/>
      <c r="AC52" s="50"/>
      <c r="AD52" s="53"/>
      <c r="AE52" s="53"/>
      <c r="AF52" s="53"/>
      <c r="AG52" s="53"/>
      <c r="AH52" s="36"/>
      <c r="AI52" s="36"/>
      <c r="AJ52" s="36"/>
      <c r="AK52" s="54"/>
      <c r="AL52" s="231" t="s">
        <v>30</v>
      </c>
      <c r="AM52" s="232"/>
      <c r="AN52" s="46"/>
      <c r="AO52" s="46"/>
      <c r="AP52" s="46"/>
      <c r="AQ52" s="46"/>
      <c r="AR52" s="46"/>
      <c r="AS52" s="46"/>
      <c r="AT52" s="46"/>
      <c r="AU52" s="46"/>
    </row>
    <row r="53" spans="1:47" s="67" customFormat="1" ht="17.25" customHeight="1">
      <c r="A53" s="122">
        <f>G50+1</f>
        <v>45480</v>
      </c>
      <c r="B53" s="123">
        <f>A53+1</f>
        <v>45481</v>
      </c>
      <c r="C53" s="123">
        <f t="shared" ref="C53:G53" si="126">B53+1</f>
        <v>45482</v>
      </c>
      <c r="D53" s="123">
        <f t="shared" si="126"/>
        <v>45483</v>
      </c>
      <c r="E53" s="123">
        <f t="shared" si="126"/>
        <v>45484</v>
      </c>
      <c r="F53" s="123">
        <f t="shared" si="126"/>
        <v>45485</v>
      </c>
      <c r="G53" s="123">
        <f t="shared" si="126"/>
        <v>45486</v>
      </c>
      <c r="H53" s="181">
        <f t="shared" ref="H53" si="127">A55+B55+C55+D55+E55+F55+G55</f>
        <v>0</v>
      </c>
      <c r="I53" s="122">
        <f>O50+1</f>
        <v>45508</v>
      </c>
      <c r="J53" s="123">
        <f>I53+1</f>
        <v>45509</v>
      </c>
      <c r="K53" s="123">
        <f t="shared" ref="K53:O53" si="128">J53+1</f>
        <v>45510</v>
      </c>
      <c r="L53" s="123">
        <f t="shared" si="128"/>
        <v>45511</v>
      </c>
      <c r="M53" s="123">
        <f t="shared" si="128"/>
        <v>45512</v>
      </c>
      <c r="N53" s="123">
        <f t="shared" si="128"/>
        <v>45513</v>
      </c>
      <c r="O53" s="123">
        <f t="shared" si="128"/>
        <v>45514</v>
      </c>
      <c r="P53" s="181">
        <f t="shared" ref="P53" si="129">I55+J55+K55+L55+M55+N55+O55</f>
        <v>0</v>
      </c>
      <c r="Q53" s="122">
        <f>W50+1</f>
        <v>45543</v>
      </c>
      <c r="R53" s="123">
        <f>Q53+1</f>
        <v>45544</v>
      </c>
      <c r="S53" s="123">
        <f t="shared" ref="S53:W53" si="130">R53+1</f>
        <v>45545</v>
      </c>
      <c r="T53" s="123">
        <f t="shared" si="130"/>
        <v>45546</v>
      </c>
      <c r="U53" s="123">
        <f t="shared" si="130"/>
        <v>45547</v>
      </c>
      <c r="V53" s="123">
        <f t="shared" si="130"/>
        <v>45548</v>
      </c>
      <c r="W53" s="123">
        <f t="shared" si="130"/>
        <v>45549</v>
      </c>
      <c r="X53" s="181">
        <f t="shared" ref="X53" si="131">Q55+R55+S55+T55+U55+V55+W55</f>
        <v>0</v>
      </c>
      <c r="Z53" s="236" t="s">
        <v>40</v>
      </c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82"/>
      <c r="AM53" s="283"/>
      <c r="AN53" s="81"/>
      <c r="AO53" s="81"/>
      <c r="AP53" s="82"/>
      <c r="AQ53" s="82"/>
      <c r="AR53" s="83"/>
      <c r="AS53" s="83"/>
      <c r="AT53" s="49"/>
      <c r="AU53" s="84"/>
    </row>
    <row r="54" spans="1:47" ht="11.25" customHeight="1">
      <c r="A54" s="91"/>
      <c r="B54" s="91"/>
      <c r="C54" s="91"/>
      <c r="D54" s="91"/>
      <c r="E54" s="91"/>
      <c r="F54" s="91"/>
      <c r="G54" s="91"/>
      <c r="H54" s="181"/>
      <c r="I54" s="91"/>
      <c r="J54" s="91"/>
      <c r="K54" s="91"/>
      <c r="L54" s="91"/>
      <c r="M54" s="91"/>
      <c r="N54" s="91"/>
      <c r="O54" s="91"/>
      <c r="P54" s="181"/>
      <c r="Q54" s="91"/>
      <c r="R54" s="91"/>
      <c r="S54" s="91"/>
      <c r="T54" s="91"/>
      <c r="U54" s="91"/>
      <c r="V54" s="91"/>
      <c r="W54" s="91"/>
      <c r="X54" s="181"/>
      <c r="Z54" s="238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84"/>
      <c r="AM54" s="285"/>
      <c r="AN54" s="45"/>
      <c r="AO54" s="45"/>
      <c r="AP54" s="45"/>
      <c r="AQ54" s="45"/>
      <c r="AR54" s="45"/>
      <c r="AS54" s="45"/>
      <c r="AT54" s="45"/>
      <c r="AU54" s="45"/>
    </row>
    <row r="55" spans="1:47" ht="11.25" customHeight="1">
      <c r="A55" s="31">
        <f>IF(A54="出",$G$3,0)</f>
        <v>0</v>
      </c>
      <c r="B55" s="31">
        <f t="shared" ref="B55:G55" si="132">IF(B54="出",$G$3,0)</f>
        <v>0</v>
      </c>
      <c r="C55" s="31">
        <f t="shared" si="132"/>
        <v>0</v>
      </c>
      <c r="D55" s="31">
        <f t="shared" si="132"/>
        <v>0</v>
      </c>
      <c r="E55" s="31">
        <f t="shared" si="132"/>
        <v>0</v>
      </c>
      <c r="F55" s="31">
        <f t="shared" si="132"/>
        <v>0</v>
      </c>
      <c r="G55" s="31">
        <f t="shared" si="132"/>
        <v>0</v>
      </c>
      <c r="H55" s="182"/>
      <c r="I55" s="31">
        <f>IF(I54="出",$G$3,0)</f>
        <v>0</v>
      </c>
      <c r="J55" s="31">
        <f t="shared" ref="J55:O55" si="133">IF(J54="出",$G$3,0)</f>
        <v>0</v>
      </c>
      <c r="K55" s="31">
        <f t="shared" si="133"/>
        <v>0</v>
      </c>
      <c r="L55" s="31">
        <f t="shared" si="133"/>
        <v>0</v>
      </c>
      <c r="M55" s="31">
        <f t="shared" si="133"/>
        <v>0</v>
      </c>
      <c r="N55" s="31">
        <f t="shared" si="133"/>
        <v>0</v>
      </c>
      <c r="O55" s="31">
        <f t="shared" si="133"/>
        <v>0</v>
      </c>
      <c r="P55" s="182"/>
      <c r="Q55" s="31">
        <f>IF(Q54="出",$G$3,0)</f>
        <v>0</v>
      </c>
      <c r="R55" s="31">
        <f t="shared" ref="R55:W55" si="134">IF(R54="出",$G$3,0)</f>
        <v>0</v>
      </c>
      <c r="S55" s="31">
        <f t="shared" si="134"/>
        <v>0</v>
      </c>
      <c r="T55" s="31">
        <f t="shared" si="134"/>
        <v>0</v>
      </c>
      <c r="U55" s="31">
        <f t="shared" si="134"/>
        <v>0</v>
      </c>
      <c r="V55" s="31">
        <f t="shared" si="134"/>
        <v>0</v>
      </c>
      <c r="W55" s="31">
        <f t="shared" si="134"/>
        <v>0</v>
      </c>
      <c r="X55" s="182"/>
      <c r="Z55" s="244" t="s">
        <v>18</v>
      </c>
      <c r="AA55" s="245"/>
      <c r="AB55" s="245"/>
      <c r="AC55" s="50"/>
      <c r="AD55" s="53"/>
      <c r="AE55" s="53"/>
      <c r="AF55" s="53"/>
      <c r="AG55" s="53"/>
      <c r="AH55" s="36"/>
      <c r="AI55" s="36"/>
      <c r="AJ55" s="36"/>
      <c r="AK55" s="54"/>
      <c r="AL55" s="231" t="s">
        <v>30</v>
      </c>
      <c r="AM55" s="232"/>
      <c r="AN55" s="44"/>
      <c r="AO55" s="44"/>
      <c r="AP55" s="44"/>
      <c r="AQ55" s="44"/>
      <c r="AR55" s="44"/>
      <c r="AS55" s="44"/>
      <c r="AT55" s="44"/>
      <c r="AU55" s="44"/>
    </row>
    <row r="56" spans="1:47" s="67" customFormat="1" ht="17.25" customHeight="1">
      <c r="A56" s="122">
        <f>G53+1</f>
        <v>45487</v>
      </c>
      <c r="B56" s="126">
        <f>A56+1</f>
        <v>45488</v>
      </c>
      <c r="C56" s="123">
        <f t="shared" ref="C56:G56" si="135">B56+1</f>
        <v>45489</v>
      </c>
      <c r="D56" s="123">
        <f t="shared" si="135"/>
        <v>45490</v>
      </c>
      <c r="E56" s="123">
        <f t="shared" si="135"/>
        <v>45491</v>
      </c>
      <c r="F56" s="123">
        <f t="shared" si="135"/>
        <v>45492</v>
      </c>
      <c r="G56" s="123">
        <f t="shared" si="135"/>
        <v>45493</v>
      </c>
      <c r="H56" s="181">
        <f t="shared" ref="H56" si="136">A58+B58+C58+D58+E58+F58+G58</f>
        <v>0</v>
      </c>
      <c r="I56" s="122">
        <f>O53+1</f>
        <v>45515</v>
      </c>
      <c r="J56" s="126">
        <f>I56+1</f>
        <v>45516</v>
      </c>
      <c r="K56" s="123">
        <f t="shared" ref="K56:O56" si="137">J56+1</f>
        <v>45517</v>
      </c>
      <c r="L56" s="123">
        <f t="shared" si="137"/>
        <v>45518</v>
      </c>
      <c r="M56" s="123">
        <f t="shared" si="137"/>
        <v>45519</v>
      </c>
      <c r="N56" s="123">
        <f t="shared" si="137"/>
        <v>45520</v>
      </c>
      <c r="O56" s="123">
        <f t="shared" si="137"/>
        <v>45521</v>
      </c>
      <c r="P56" s="181">
        <f t="shared" ref="P56" si="138">I58+J58+K58+L58+M58+N58+O58</f>
        <v>0</v>
      </c>
      <c r="Q56" s="122">
        <f>W53+1</f>
        <v>45550</v>
      </c>
      <c r="R56" s="126">
        <f>Q56+1</f>
        <v>45551</v>
      </c>
      <c r="S56" s="123">
        <f t="shared" ref="S56:W56" si="139">R56+1</f>
        <v>45552</v>
      </c>
      <c r="T56" s="123">
        <f t="shared" si="139"/>
        <v>45553</v>
      </c>
      <c r="U56" s="123">
        <f t="shared" si="139"/>
        <v>45554</v>
      </c>
      <c r="V56" s="123">
        <f t="shared" si="139"/>
        <v>45555</v>
      </c>
      <c r="W56" s="123">
        <f t="shared" si="139"/>
        <v>45556</v>
      </c>
      <c r="X56" s="181">
        <f t="shared" ref="X56" si="140">Q58+R58+S58+T58+U58+V58+W58</f>
        <v>0</v>
      </c>
      <c r="Z56" s="246" t="s">
        <v>38</v>
      </c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82"/>
      <c r="AM56" s="283"/>
      <c r="AN56" s="85"/>
      <c r="AO56" s="85"/>
      <c r="AP56" s="85"/>
      <c r="AQ56" s="85"/>
      <c r="AR56" s="85"/>
      <c r="AS56" s="85"/>
      <c r="AT56" s="85"/>
      <c r="AU56" s="85"/>
    </row>
    <row r="57" spans="1:47" ht="11.25" customHeight="1">
      <c r="A57" s="91"/>
      <c r="B57" s="91"/>
      <c r="C57" s="91"/>
      <c r="D57" s="91"/>
      <c r="E57" s="91"/>
      <c r="F57" s="91"/>
      <c r="G57" s="91"/>
      <c r="H57" s="181"/>
      <c r="I57" s="91"/>
      <c r="J57" s="91"/>
      <c r="K57" s="91"/>
      <c r="L57" s="91"/>
      <c r="M57" s="91"/>
      <c r="N57" s="91"/>
      <c r="O57" s="91"/>
      <c r="P57" s="181"/>
      <c r="Q57" s="91"/>
      <c r="R57" s="91"/>
      <c r="S57" s="91"/>
      <c r="T57" s="91"/>
      <c r="U57" s="91"/>
      <c r="V57" s="91"/>
      <c r="W57" s="91"/>
      <c r="X57" s="181"/>
      <c r="Z57" s="248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84"/>
      <c r="AM57" s="285"/>
      <c r="AN57" s="45"/>
      <c r="AO57" s="45"/>
      <c r="AP57" s="45"/>
      <c r="AQ57" s="45"/>
      <c r="AR57" s="45"/>
      <c r="AS57" s="45"/>
      <c r="AT57" s="45"/>
      <c r="AU57" s="45"/>
    </row>
    <row r="58" spans="1:47" ht="11.25" customHeight="1">
      <c r="A58" s="31">
        <f>IF(A57="出",$G$3,0)</f>
        <v>0</v>
      </c>
      <c r="B58" s="31">
        <f t="shared" ref="B58:G58" si="141">IF(B57="出",$G$3,0)</f>
        <v>0</v>
      </c>
      <c r="C58" s="31">
        <f t="shared" si="141"/>
        <v>0</v>
      </c>
      <c r="D58" s="31">
        <f t="shared" si="141"/>
        <v>0</v>
      </c>
      <c r="E58" s="31">
        <f t="shared" si="141"/>
        <v>0</v>
      </c>
      <c r="F58" s="31">
        <f t="shared" si="141"/>
        <v>0</v>
      </c>
      <c r="G58" s="31">
        <f t="shared" si="141"/>
        <v>0</v>
      </c>
      <c r="H58" s="182"/>
      <c r="I58" s="31">
        <f>IF(I57="出",$G$3,0)</f>
        <v>0</v>
      </c>
      <c r="J58" s="31">
        <f t="shared" ref="J58:O58" si="142">IF(J57="出",$G$3,0)</f>
        <v>0</v>
      </c>
      <c r="K58" s="31">
        <f t="shared" si="142"/>
        <v>0</v>
      </c>
      <c r="L58" s="31">
        <f t="shared" si="142"/>
        <v>0</v>
      </c>
      <c r="M58" s="31">
        <f t="shared" si="142"/>
        <v>0</v>
      </c>
      <c r="N58" s="31">
        <f t="shared" si="142"/>
        <v>0</v>
      </c>
      <c r="O58" s="31">
        <f t="shared" si="142"/>
        <v>0</v>
      </c>
      <c r="P58" s="182"/>
      <c r="Q58" s="31">
        <f>IF(Q57="出",$G$3,0)</f>
        <v>0</v>
      </c>
      <c r="R58" s="31">
        <f t="shared" ref="R58:W58" si="143">IF(R57="出",$G$3,0)</f>
        <v>0</v>
      </c>
      <c r="S58" s="31">
        <f t="shared" si="143"/>
        <v>0</v>
      </c>
      <c r="T58" s="31">
        <f t="shared" si="143"/>
        <v>0</v>
      </c>
      <c r="U58" s="31">
        <f t="shared" si="143"/>
        <v>0</v>
      </c>
      <c r="V58" s="31">
        <f t="shared" si="143"/>
        <v>0</v>
      </c>
      <c r="W58" s="31">
        <f t="shared" si="143"/>
        <v>0</v>
      </c>
      <c r="X58" s="182"/>
      <c r="Z58" s="254" t="s">
        <v>19</v>
      </c>
      <c r="AA58" s="255"/>
      <c r="AB58" s="255"/>
      <c r="AC58" s="50"/>
      <c r="AD58" s="53"/>
      <c r="AE58" s="53"/>
      <c r="AF58" s="53"/>
      <c r="AG58" s="53"/>
      <c r="AH58" s="36"/>
      <c r="AI58" s="36"/>
      <c r="AJ58" s="36"/>
      <c r="AK58" s="54"/>
      <c r="AL58" s="231" t="s">
        <v>30</v>
      </c>
      <c r="AM58" s="232"/>
      <c r="AN58" s="45"/>
      <c r="AO58" s="45"/>
      <c r="AP58" s="45"/>
      <c r="AQ58" s="45"/>
      <c r="AR58" s="45"/>
      <c r="AS58" s="45"/>
      <c r="AT58" s="45"/>
      <c r="AU58" s="45"/>
    </row>
    <row r="59" spans="1:47" s="67" customFormat="1" ht="17.25" customHeight="1">
      <c r="A59" s="122">
        <f>G56+1</f>
        <v>45494</v>
      </c>
      <c r="B59" s="123">
        <f>A59+1</f>
        <v>45495</v>
      </c>
      <c r="C59" s="123">
        <f t="shared" ref="C59:G59" si="144">B59+1</f>
        <v>45496</v>
      </c>
      <c r="D59" s="123">
        <f t="shared" si="144"/>
        <v>45497</v>
      </c>
      <c r="E59" s="123">
        <f t="shared" si="144"/>
        <v>45498</v>
      </c>
      <c r="F59" s="123">
        <f t="shared" si="144"/>
        <v>45499</v>
      </c>
      <c r="G59" s="123">
        <f t="shared" si="144"/>
        <v>45500</v>
      </c>
      <c r="H59" s="181">
        <f t="shared" ref="H59" si="145">A61+B61+C61+D61+E61+F61+G61</f>
        <v>0</v>
      </c>
      <c r="I59" s="122">
        <f>O56+1</f>
        <v>45522</v>
      </c>
      <c r="J59" s="123">
        <f>I59+1</f>
        <v>45523</v>
      </c>
      <c r="K59" s="123">
        <f t="shared" ref="K59:O59" si="146">J59+1</f>
        <v>45524</v>
      </c>
      <c r="L59" s="123">
        <f t="shared" si="146"/>
        <v>45525</v>
      </c>
      <c r="M59" s="123">
        <f t="shared" si="146"/>
        <v>45526</v>
      </c>
      <c r="N59" s="123">
        <f t="shared" si="146"/>
        <v>45527</v>
      </c>
      <c r="O59" s="123">
        <f t="shared" si="146"/>
        <v>45528</v>
      </c>
      <c r="P59" s="181">
        <f t="shared" ref="P59" si="147">I61+J61+K61+L61+M61+N61+O61</f>
        <v>0</v>
      </c>
      <c r="Q59" s="122">
        <f>W56+1</f>
        <v>45557</v>
      </c>
      <c r="R59" s="126">
        <f>Q59+1</f>
        <v>45558</v>
      </c>
      <c r="S59" s="123">
        <f t="shared" ref="S59:W59" si="148">R59+1</f>
        <v>45559</v>
      </c>
      <c r="T59" s="123">
        <f t="shared" si="148"/>
        <v>45560</v>
      </c>
      <c r="U59" s="123">
        <f t="shared" si="148"/>
        <v>45561</v>
      </c>
      <c r="V59" s="123">
        <f t="shared" si="148"/>
        <v>45562</v>
      </c>
      <c r="W59" s="123">
        <f t="shared" si="148"/>
        <v>45563</v>
      </c>
      <c r="X59" s="181">
        <f t="shared" ref="X59" si="149">Q61+R61+S61+T61+U61+V61+W61</f>
        <v>0</v>
      </c>
      <c r="Z59" s="246" t="s">
        <v>35</v>
      </c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82"/>
      <c r="AM59" s="283"/>
      <c r="AN59" s="84"/>
      <c r="AO59" s="84"/>
      <c r="AP59" s="84"/>
      <c r="AQ59" s="84"/>
      <c r="AR59" s="84"/>
      <c r="AS59" s="84"/>
      <c r="AT59" s="84"/>
      <c r="AU59" s="84"/>
    </row>
    <row r="60" spans="1:47" ht="11.25" customHeight="1">
      <c r="A60" s="91"/>
      <c r="B60" s="91"/>
      <c r="C60" s="91"/>
      <c r="D60" s="91"/>
      <c r="E60" s="91"/>
      <c r="F60" s="91"/>
      <c r="G60" s="91"/>
      <c r="H60" s="181"/>
      <c r="I60" s="91"/>
      <c r="J60" s="91"/>
      <c r="K60" s="91"/>
      <c r="L60" s="91"/>
      <c r="M60" s="91"/>
      <c r="N60" s="91"/>
      <c r="O60" s="91"/>
      <c r="P60" s="181"/>
      <c r="Q60" s="91"/>
      <c r="R60" s="91"/>
      <c r="S60" s="91"/>
      <c r="T60" s="91"/>
      <c r="U60" s="91"/>
      <c r="V60" s="91"/>
      <c r="W60" s="91"/>
      <c r="X60" s="181"/>
      <c r="Z60" s="248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84"/>
      <c r="AM60" s="285"/>
    </row>
    <row r="61" spans="1:47" ht="11.25" customHeight="1">
      <c r="A61" s="31">
        <f>IF(A60="出",$G$3,0)</f>
        <v>0</v>
      </c>
      <c r="B61" s="31">
        <f t="shared" ref="B61:G61" si="150">IF(B60="出",$G$3,0)</f>
        <v>0</v>
      </c>
      <c r="C61" s="31">
        <f t="shared" si="150"/>
        <v>0</v>
      </c>
      <c r="D61" s="31">
        <f t="shared" si="150"/>
        <v>0</v>
      </c>
      <c r="E61" s="31">
        <f t="shared" si="150"/>
        <v>0</v>
      </c>
      <c r="F61" s="31">
        <f t="shared" si="150"/>
        <v>0</v>
      </c>
      <c r="G61" s="31">
        <f t="shared" si="150"/>
        <v>0</v>
      </c>
      <c r="H61" s="182"/>
      <c r="I61" s="31">
        <f>IF(I60="出",$G$3,0)</f>
        <v>0</v>
      </c>
      <c r="J61" s="31">
        <f t="shared" ref="J61:O61" si="151">IF(J60="出",$G$3,0)</f>
        <v>0</v>
      </c>
      <c r="K61" s="31">
        <f t="shared" si="151"/>
        <v>0</v>
      </c>
      <c r="L61" s="31">
        <f t="shared" si="151"/>
        <v>0</v>
      </c>
      <c r="M61" s="31">
        <f t="shared" si="151"/>
        <v>0</v>
      </c>
      <c r="N61" s="31">
        <f t="shared" si="151"/>
        <v>0</v>
      </c>
      <c r="O61" s="31">
        <f t="shared" si="151"/>
        <v>0</v>
      </c>
      <c r="P61" s="182"/>
      <c r="Q61" s="31">
        <f>IF(Q60="出",$G$3,0)</f>
        <v>0</v>
      </c>
      <c r="R61" s="31">
        <f t="shared" ref="R61:W61" si="152">IF(R60="出",$G$3,0)</f>
        <v>0</v>
      </c>
      <c r="S61" s="31">
        <f t="shared" si="152"/>
        <v>0</v>
      </c>
      <c r="T61" s="31">
        <f t="shared" si="152"/>
        <v>0</v>
      </c>
      <c r="U61" s="31">
        <f t="shared" si="152"/>
        <v>0</v>
      </c>
      <c r="V61" s="31">
        <f t="shared" si="152"/>
        <v>0</v>
      </c>
      <c r="W61" s="31">
        <f t="shared" si="152"/>
        <v>0</v>
      </c>
      <c r="X61" s="182"/>
      <c r="Z61" s="40"/>
      <c r="AA61" s="40"/>
      <c r="AB61" s="40"/>
      <c r="AC61" s="40"/>
      <c r="AD61" s="41"/>
      <c r="AE61" s="41"/>
      <c r="AF61" s="41"/>
      <c r="AG61" s="41"/>
      <c r="AH61" s="38"/>
      <c r="AI61" s="38"/>
      <c r="AJ61" s="38"/>
      <c r="AK61" s="193"/>
      <c r="AL61" s="193"/>
      <c r="AM61" s="193"/>
      <c r="AN61" s="193"/>
      <c r="AO61" s="103"/>
      <c r="AP61" s="194"/>
      <c r="AQ61" s="194"/>
      <c r="AR61" s="165"/>
      <c r="AS61" s="165"/>
      <c r="AT61" s="165"/>
    </row>
    <row r="62" spans="1:47" s="67" customFormat="1" ht="17.25" customHeight="1">
      <c r="A62" s="126">
        <f>IF(A59+7&gt;EOMONTH(A59,0),"",A59+7)</f>
        <v>45501</v>
      </c>
      <c r="B62" s="124">
        <f t="shared" ref="B62:F62" si="153">IF(B59+7&gt;EOMONTH(B59,0),"",B59+7)</f>
        <v>45502</v>
      </c>
      <c r="C62" s="124">
        <f t="shared" si="153"/>
        <v>45503</v>
      </c>
      <c r="D62" s="124">
        <f t="shared" si="153"/>
        <v>45504</v>
      </c>
      <c r="E62" s="124" t="str">
        <f t="shared" si="153"/>
        <v/>
      </c>
      <c r="F62" s="124" t="str">
        <f t="shared" si="153"/>
        <v/>
      </c>
      <c r="G62" s="124" t="str">
        <f>IF(G59+7&gt;EOMONTH(G59,0),"",G59+7)</f>
        <v/>
      </c>
      <c r="H62" s="181">
        <f t="shared" ref="H62" si="154">A64+B64+C64+D64+E64+F64+G64</f>
        <v>0</v>
      </c>
      <c r="I62" s="126">
        <f>IF(I59+7&gt;EOMONTH(I59,0),"",I59+7)</f>
        <v>45529</v>
      </c>
      <c r="J62" s="124">
        <f t="shared" ref="J62:N62" si="155">IF(J59+7&gt;EOMONTH(J59,0),"",J59+7)</f>
        <v>45530</v>
      </c>
      <c r="K62" s="124">
        <f t="shared" si="155"/>
        <v>45531</v>
      </c>
      <c r="L62" s="124">
        <f t="shared" si="155"/>
        <v>45532</v>
      </c>
      <c r="M62" s="124">
        <f t="shared" si="155"/>
        <v>45533</v>
      </c>
      <c r="N62" s="124">
        <f t="shared" si="155"/>
        <v>45534</v>
      </c>
      <c r="O62" s="124">
        <f>IF(O59+7&gt;EOMONTH(O59,0),"",O59+7)</f>
        <v>45535</v>
      </c>
      <c r="P62" s="181">
        <f t="shared" ref="P62" si="156">I64+J64+K64+L64+M64+N64+O64</f>
        <v>0</v>
      </c>
      <c r="Q62" s="126">
        <f>IF(Q59+7&gt;EOMONTH(Q59,0),"",Q59+7)</f>
        <v>45564</v>
      </c>
      <c r="R62" s="124">
        <f t="shared" ref="R62:V62" si="157">IF(R59+7&gt;EOMONTH(R59,0),"",R59+7)</f>
        <v>45565</v>
      </c>
      <c r="S62" s="124" t="str">
        <f t="shared" si="157"/>
        <v/>
      </c>
      <c r="T62" s="124" t="str">
        <f t="shared" si="157"/>
        <v/>
      </c>
      <c r="U62" s="124" t="str">
        <f t="shared" si="157"/>
        <v/>
      </c>
      <c r="V62" s="124" t="str">
        <f t="shared" si="157"/>
        <v/>
      </c>
      <c r="W62" s="124" t="str">
        <f>IF(W59+7&gt;EOMONTH(W59,0),"",W59+7)</f>
        <v/>
      </c>
      <c r="X62" s="181">
        <f t="shared" ref="X62" si="158">Q64+R64+S64+T64+U64+V64+W64</f>
        <v>0</v>
      </c>
      <c r="Z62" s="90" t="s">
        <v>43</v>
      </c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72"/>
      <c r="AQ62" s="73"/>
      <c r="AR62" s="73"/>
      <c r="AS62" s="73"/>
      <c r="AT62" s="73"/>
    </row>
    <row r="63" spans="1:47" ht="11.25" customHeight="1">
      <c r="A63" s="91"/>
      <c r="B63" s="91"/>
      <c r="C63" s="91"/>
      <c r="D63" s="91"/>
      <c r="E63" s="91"/>
      <c r="F63" s="91"/>
      <c r="G63" s="91"/>
      <c r="H63" s="181"/>
      <c r="I63" s="91"/>
      <c r="J63" s="91"/>
      <c r="K63" s="91"/>
      <c r="L63" s="91"/>
      <c r="M63" s="91"/>
      <c r="N63" s="91"/>
      <c r="O63" s="91"/>
      <c r="P63" s="181"/>
      <c r="Q63" s="91"/>
      <c r="R63" s="91"/>
      <c r="S63" s="91"/>
      <c r="T63" s="91"/>
      <c r="U63" s="91"/>
      <c r="V63" s="91"/>
      <c r="W63" s="91"/>
      <c r="X63" s="181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</row>
    <row r="64" spans="1:47" ht="11.25" customHeight="1">
      <c r="A64" s="31">
        <f>IF(A63="出",$G$3,0)</f>
        <v>0</v>
      </c>
      <c r="B64" s="31">
        <f t="shared" ref="B64:G64" si="159">IF(B63="出",$G$3,0)</f>
        <v>0</v>
      </c>
      <c r="C64" s="31">
        <f t="shared" si="159"/>
        <v>0</v>
      </c>
      <c r="D64" s="31">
        <f t="shared" si="159"/>
        <v>0</v>
      </c>
      <c r="E64" s="31">
        <f t="shared" si="159"/>
        <v>0</v>
      </c>
      <c r="F64" s="31">
        <f t="shared" si="159"/>
        <v>0</v>
      </c>
      <c r="G64" s="31">
        <f t="shared" si="159"/>
        <v>0</v>
      </c>
      <c r="H64" s="182"/>
      <c r="I64" s="31">
        <f>IF(I63="出",$G$3,0)</f>
        <v>0</v>
      </c>
      <c r="J64" s="31">
        <f t="shared" ref="J64:O64" si="160">IF(J63="出",$G$3,0)</f>
        <v>0</v>
      </c>
      <c r="K64" s="31">
        <f t="shared" si="160"/>
        <v>0</v>
      </c>
      <c r="L64" s="31">
        <f t="shared" si="160"/>
        <v>0</v>
      </c>
      <c r="M64" s="31">
        <f t="shared" si="160"/>
        <v>0</v>
      </c>
      <c r="N64" s="31">
        <f t="shared" si="160"/>
        <v>0</v>
      </c>
      <c r="O64" s="31">
        <f t="shared" si="160"/>
        <v>0</v>
      </c>
      <c r="P64" s="182"/>
      <c r="Q64" s="31">
        <f>IF(Q63="出",$G$3,0)</f>
        <v>0</v>
      </c>
      <c r="R64" s="31">
        <f t="shared" ref="R64:W64" si="161">IF(R63="出",$G$3,0)</f>
        <v>0</v>
      </c>
      <c r="S64" s="31">
        <f t="shared" si="161"/>
        <v>0</v>
      </c>
      <c r="T64" s="31">
        <f t="shared" si="161"/>
        <v>0</v>
      </c>
      <c r="U64" s="31">
        <f t="shared" si="161"/>
        <v>0</v>
      </c>
      <c r="V64" s="31">
        <f t="shared" si="161"/>
        <v>0</v>
      </c>
      <c r="W64" s="31">
        <f t="shared" si="161"/>
        <v>0</v>
      </c>
      <c r="X64" s="182"/>
      <c r="Z64" s="256" t="s">
        <v>42</v>
      </c>
      <c r="AA64" s="256"/>
      <c r="AB64" s="256"/>
      <c r="AC64" s="86"/>
      <c r="AD64" s="86"/>
      <c r="AE64" s="67"/>
      <c r="AF64" s="67"/>
      <c r="AG64" s="67"/>
      <c r="AH64" s="67"/>
      <c r="AI64" s="67"/>
      <c r="AJ64" s="67"/>
      <c r="AK64" s="71"/>
      <c r="AL64" s="71"/>
      <c r="AM64" s="71"/>
      <c r="AN64" s="71"/>
      <c r="AO64" s="15"/>
      <c r="AP64" s="194"/>
      <c r="AQ64" s="194"/>
      <c r="AR64" s="165"/>
      <c r="AS64" s="165"/>
      <c r="AT64" s="165"/>
    </row>
    <row r="65" spans="1:46" s="67" customFormat="1" ht="17.25" customHeight="1">
      <c r="A65" s="126" t="str">
        <f>IF(A59+14&gt;EOMONTH(A59,0),"",A59+14)</f>
        <v/>
      </c>
      <c r="B65" s="123" t="str">
        <f t="shared" ref="B65:E65" si="162">IF(B59+14&gt;EOMONTH(B59,0),"",B59+14)</f>
        <v/>
      </c>
      <c r="C65" s="123" t="str">
        <f t="shared" si="162"/>
        <v/>
      </c>
      <c r="D65" s="123" t="str">
        <f t="shared" si="162"/>
        <v/>
      </c>
      <c r="E65" s="123" t="str">
        <f t="shared" si="162"/>
        <v/>
      </c>
      <c r="F65" s="123" t="str">
        <f>IF(F59+14&gt;EOMONTH(F59,0),"",F59+14)</f>
        <v/>
      </c>
      <c r="G65" s="123" t="str">
        <f>IF(G59+14&gt;EOMONTH(G59,0),"",G59+14)</f>
        <v/>
      </c>
      <c r="H65" s="181">
        <f t="shared" ref="H65" si="163">A67+B67+C67+D67+E67+F67+G67</f>
        <v>0</v>
      </c>
      <c r="I65" s="126" t="str">
        <f>IF(I59+14&gt;EOMONTH(I59,0),"",I59+14)</f>
        <v/>
      </c>
      <c r="J65" s="123" t="str">
        <f t="shared" ref="J65:M65" si="164">IF(J59+14&gt;EOMONTH(J59,0),"",J59+14)</f>
        <v/>
      </c>
      <c r="K65" s="123" t="str">
        <f t="shared" si="164"/>
        <v/>
      </c>
      <c r="L65" s="123" t="str">
        <f t="shared" si="164"/>
        <v/>
      </c>
      <c r="M65" s="123" t="str">
        <f t="shared" si="164"/>
        <v/>
      </c>
      <c r="N65" s="123" t="str">
        <f>IF(N59+14&gt;EOMONTH(N59,0),"",N59+14)</f>
        <v/>
      </c>
      <c r="O65" s="123" t="str">
        <f>IF(O59+14&gt;EOMONTH(O59,0),"",O59+14)</f>
        <v/>
      </c>
      <c r="P65" s="181">
        <f t="shared" ref="P65" si="165">I67+J67+K67+L67+M67+N67+O67</f>
        <v>0</v>
      </c>
      <c r="Q65" s="126" t="str">
        <f>IF(Q59+14&gt;EOMONTH(Q59,0),"",Q59+14)</f>
        <v/>
      </c>
      <c r="R65" s="123" t="str">
        <f t="shared" ref="R65:U65" si="166">IF(R59+14&gt;EOMONTH(R59,0),"",R59+14)</f>
        <v/>
      </c>
      <c r="S65" s="123" t="str">
        <f t="shared" si="166"/>
        <v/>
      </c>
      <c r="T65" s="123" t="str">
        <f t="shared" si="166"/>
        <v/>
      </c>
      <c r="U65" s="123" t="str">
        <f t="shared" si="166"/>
        <v/>
      </c>
      <c r="V65" s="123" t="str">
        <f>IF(V59+14&gt;EOMONTH(V59,0),"",V59+14)</f>
        <v/>
      </c>
      <c r="W65" s="123" t="str">
        <f>IF(W59+14&gt;EOMONTH(W59,0),"",W59+14)</f>
        <v/>
      </c>
      <c r="X65" s="181">
        <f t="shared" ref="X65" si="167">Q67+R67+S67+T67+U67+V67+W67</f>
        <v>0</v>
      </c>
      <c r="Z65" s="256"/>
      <c r="AA65" s="256"/>
      <c r="AB65" s="256"/>
      <c r="AC65" s="24"/>
      <c r="AD65" s="19"/>
      <c r="AE65" s="42"/>
      <c r="AF65" s="58"/>
      <c r="AG65" s="58"/>
      <c r="AH65" s="42"/>
      <c r="AI65" s="59"/>
      <c r="AJ65" s="59"/>
      <c r="AK65" s="42"/>
      <c r="AL65" s="28"/>
      <c r="AM65" s="42"/>
      <c r="AN65" s="43"/>
      <c r="AO65" s="43"/>
      <c r="AP65" s="198"/>
      <c r="AQ65" s="198"/>
      <c r="AR65" s="199"/>
      <c r="AS65" s="199"/>
      <c r="AT65" s="199"/>
    </row>
    <row r="66" spans="1:46" ht="11.25" customHeight="1">
      <c r="A66" s="91"/>
      <c r="B66" s="91"/>
      <c r="C66" s="91"/>
      <c r="D66" s="91"/>
      <c r="E66" s="91"/>
      <c r="F66" s="91"/>
      <c r="G66" s="91"/>
      <c r="H66" s="181"/>
      <c r="I66" s="91"/>
      <c r="J66" s="91"/>
      <c r="K66" s="91"/>
      <c r="L66" s="91"/>
      <c r="M66" s="91"/>
      <c r="N66" s="91"/>
      <c r="O66" s="91"/>
      <c r="P66" s="181"/>
      <c r="Q66" s="91"/>
      <c r="R66" s="91"/>
      <c r="S66" s="91"/>
      <c r="T66" s="91"/>
      <c r="U66" s="91"/>
      <c r="V66" s="91"/>
      <c r="W66" s="91"/>
      <c r="X66" s="181"/>
      <c r="Z66" s="259" t="s">
        <v>50</v>
      </c>
      <c r="AA66" s="259"/>
      <c r="AB66" s="259"/>
      <c r="AC66" s="259"/>
      <c r="AD66" s="259"/>
      <c r="AE66" s="42"/>
      <c r="AF66" s="58"/>
      <c r="AG66" s="58"/>
      <c r="AH66" s="42"/>
      <c r="AI66" s="262">
        <f t="shared" ref="AI66" si="168">$AB$42</f>
        <v>366</v>
      </c>
      <c r="AJ66" s="262"/>
      <c r="AK66" s="42"/>
      <c r="AL66" s="28"/>
      <c r="AM66" s="42"/>
      <c r="AN66" s="43"/>
      <c r="AO66" s="43"/>
    </row>
    <row r="67" spans="1:46" ht="11.25" customHeight="1" thickBot="1">
      <c r="A67" s="31">
        <f>IF(A66="出",$G$3,0)</f>
        <v>0</v>
      </c>
      <c r="B67" s="31">
        <f t="shared" ref="B67:G67" si="169">IF(B66="出",$G$3,0)</f>
        <v>0</v>
      </c>
      <c r="C67" s="31">
        <f t="shared" si="169"/>
        <v>0</v>
      </c>
      <c r="D67" s="31">
        <f t="shared" si="169"/>
        <v>0</v>
      </c>
      <c r="E67" s="31">
        <f t="shared" si="169"/>
        <v>0</v>
      </c>
      <c r="F67" s="31">
        <f t="shared" si="169"/>
        <v>0</v>
      </c>
      <c r="G67" s="31">
        <f t="shared" si="169"/>
        <v>0</v>
      </c>
      <c r="H67" s="195"/>
      <c r="I67" s="31">
        <f>IF(I66="出",$G$3,0)</f>
        <v>0</v>
      </c>
      <c r="J67" s="31">
        <f t="shared" ref="J67:O67" si="170">IF(J66="出",$G$3,0)</f>
        <v>0</v>
      </c>
      <c r="K67" s="31">
        <f t="shared" si="170"/>
        <v>0</v>
      </c>
      <c r="L67" s="31">
        <f t="shared" si="170"/>
        <v>0</v>
      </c>
      <c r="M67" s="31">
        <f t="shared" si="170"/>
        <v>0</v>
      </c>
      <c r="N67" s="31">
        <f t="shared" si="170"/>
        <v>0</v>
      </c>
      <c r="O67" s="31">
        <f t="shared" si="170"/>
        <v>0</v>
      </c>
      <c r="P67" s="195"/>
      <c r="Q67" s="31">
        <f>IF(Q66="出",$G$3,0)</f>
        <v>0</v>
      </c>
      <c r="R67" s="31">
        <f t="shared" ref="R67:W67" si="171">IF(R66="出",$G$3,0)</f>
        <v>0</v>
      </c>
      <c r="S67" s="31">
        <f t="shared" si="171"/>
        <v>0</v>
      </c>
      <c r="T67" s="31">
        <f t="shared" si="171"/>
        <v>0</v>
      </c>
      <c r="U67" s="31">
        <f t="shared" si="171"/>
        <v>0</v>
      </c>
      <c r="V67" s="31">
        <f t="shared" si="171"/>
        <v>0</v>
      </c>
      <c r="W67" s="31">
        <f t="shared" si="171"/>
        <v>0</v>
      </c>
      <c r="X67" s="195"/>
      <c r="Z67" s="260"/>
      <c r="AA67" s="260"/>
      <c r="AB67" s="260"/>
      <c r="AC67" s="260"/>
      <c r="AD67" s="260"/>
      <c r="AE67" s="257" t="s">
        <v>51</v>
      </c>
      <c r="AF67" s="258" t="s">
        <v>21</v>
      </c>
      <c r="AG67" s="258"/>
      <c r="AH67" s="261" t="s">
        <v>52</v>
      </c>
      <c r="AI67" s="263"/>
      <c r="AJ67" s="263"/>
      <c r="AK67" s="257" t="s">
        <v>51</v>
      </c>
      <c r="AL67" s="264">
        <v>40</v>
      </c>
      <c r="AM67" s="257" t="s">
        <v>53</v>
      </c>
      <c r="AN67" s="265">
        <f>AI66/AI68*AL67</f>
        <v>2091.4285714285716</v>
      </c>
      <c r="AO67" s="265"/>
      <c r="AP67" s="200"/>
      <c r="AQ67" s="200"/>
      <c r="AR67" s="201"/>
      <c r="AS67" s="201"/>
      <c r="AT67" s="201"/>
    </row>
    <row r="68" spans="1:46">
      <c r="A68" s="205"/>
      <c r="B68" s="206"/>
      <c r="C68" s="206"/>
      <c r="D68" s="206"/>
      <c r="E68" s="206"/>
      <c r="F68" s="206"/>
      <c r="G68" s="207"/>
      <c r="H68" s="18">
        <f>H50+H53+H56+H59+H62+H65</f>
        <v>0</v>
      </c>
      <c r="I68" s="205"/>
      <c r="J68" s="206"/>
      <c r="K68" s="206"/>
      <c r="L68" s="206"/>
      <c r="M68" s="206"/>
      <c r="N68" s="206"/>
      <c r="O68" s="207"/>
      <c r="P68" s="18">
        <f>P50+P53+P56+P59+P62+P65</f>
        <v>0</v>
      </c>
      <c r="Q68" s="205"/>
      <c r="R68" s="206"/>
      <c r="S68" s="206"/>
      <c r="T68" s="206"/>
      <c r="U68" s="206"/>
      <c r="V68" s="206"/>
      <c r="W68" s="207"/>
      <c r="X68" s="18">
        <f>X50+X53+X56+X59+X62+X65</f>
        <v>0</v>
      </c>
      <c r="Z68" s="266" t="s">
        <v>24</v>
      </c>
      <c r="AA68" s="266"/>
      <c r="AB68" s="266"/>
      <c r="AC68" s="266"/>
      <c r="AD68" s="266"/>
      <c r="AE68" s="257"/>
      <c r="AF68" s="258"/>
      <c r="AG68" s="258"/>
      <c r="AH68" s="261"/>
      <c r="AI68" s="268">
        <v>7</v>
      </c>
      <c r="AJ68" s="268"/>
      <c r="AK68" s="257"/>
      <c r="AL68" s="264"/>
      <c r="AM68" s="257"/>
      <c r="AN68" s="265"/>
      <c r="AO68" s="265"/>
      <c r="AP68" s="200"/>
      <c r="AQ68" s="200"/>
      <c r="AR68" s="201"/>
      <c r="AS68" s="201"/>
      <c r="AT68" s="201"/>
    </row>
    <row r="69" spans="1:46">
      <c r="A69" s="20"/>
      <c r="B69" s="20"/>
      <c r="C69" s="20"/>
      <c r="D69" s="20"/>
      <c r="E69" s="20"/>
      <c r="F69" s="20"/>
      <c r="G69" s="20"/>
      <c r="H69" s="7"/>
      <c r="I69" s="4"/>
      <c r="J69" s="4"/>
      <c r="K69" s="4"/>
      <c r="L69" s="4"/>
      <c r="M69" s="4"/>
      <c r="N69" s="4"/>
      <c r="O69" s="4"/>
      <c r="P69" s="4"/>
      <c r="Q69" s="16"/>
      <c r="R69" s="17"/>
      <c r="S69" s="17"/>
      <c r="T69" s="17"/>
      <c r="U69" s="17"/>
      <c r="V69" s="17"/>
      <c r="W69" s="17"/>
      <c r="Z69" s="267"/>
      <c r="AA69" s="267"/>
      <c r="AB69" s="267"/>
      <c r="AC69" s="267"/>
      <c r="AD69" s="267"/>
      <c r="AE69" s="41"/>
      <c r="AF69" s="41"/>
      <c r="AG69" s="41"/>
      <c r="AH69" s="38"/>
      <c r="AI69" s="269"/>
      <c r="AJ69" s="269"/>
      <c r="AK69" s="193"/>
      <c r="AL69" s="193"/>
      <c r="AM69" s="193"/>
      <c r="AN69" s="193"/>
      <c r="AO69" s="101"/>
    </row>
    <row r="70" spans="1:46" ht="13.5" customHeight="1">
      <c r="A70" s="112">
        <v>10</v>
      </c>
      <c r="B70" s="270" t="s">
        <v>34</v>
      </c>
      <c r="C70" s="270"/>
      <c r="D70" s="162" t="s">
        <v>61</v>
      </c>
      <c r="E70" s="162"/>
      <c r="F70" s="162"/>
      <c r="G70" s="271"/>
      <c r="H70" s="163" t="s">
        <v>0</v>
      </c>
      <c r="I70" s="100">
        <v>11</v>
      </c>
      <c r="J70" s="270" t="s">
        <v>34</v>
      </c>
      <c r="K70" s="270"/>
      <c r="L70" s="162" t="s">
        <v>62</v>
      </c>
      <c r="M70" s="162"/>
      <c r="N70" s="162"/>
      <c r="O70" s="271"/>
      <c r="P70" s="163" t="s">
        <v>0</v>
      </c>
      <c r="Q70" s="100">
        <v>12</v>
      </c>
      <c r="R70" s="270" t="s">
        <v>34</v>
      </c>
      <c r="S70" s="270"/>
      <c r="T70" s="162" t="s">
        <v>63</v>
      </c>
      <c r="U70" s="162"/>
      <c r="V70" s="162"/>
      <c r="W70" s="271"/>
      <c r="X70" s="148" t="s">
        <v>0</v>
      </c>
      <c r="Z70" s="25"/>
      <c r="AK70" s="7"/>
      <c r="AL70" s="7"/>
      <c r="AM70" s="7"/>
      <c r="AN70" s="7"/>
      <c r="AO70" s="15"/>
    </row>
    <row r="71" spans="1:46">
      <c r="A71" s="8" t="s">
        <v>80</v>
      </c>
      <c r="B71" s="9" t="s">
        <v>81</v>
      </c>
      <c r="C71" s="9" t="s">
        <v>82</v>
      </c>
      <c r="D71" s="10" t="s">
        <v>5</v>
      </c>
      <c r="E71" s="9" t="s">
        <v>6</v>
      </c>
      <c r="F71" s="11" t="s">
        <v>7</v>
      </c>
      <c r="G71" s="10" t="s">
        <v>8</v>
      </c>
      <c r="H71" s="202"/>
      <c r="I71" s="12" t="s">
        <v>80</v>
      </c>
      <c r="J71" s="13" t="s">
        <v>81</v>
      </c>
      <c r="K71" s="13" t="s">
        <v>82</v>
      </c>
      <c r="L71" s="13" t="s">
        <v>5</v>
      </c>
      <c r="M71" s="13" t="s">
        <v>6</v>
      </c>
      <c r="N71" s="13" t="s">
        <v>7</v>
      </c>
      <c r="O71" s="11" t="s">
        <v>8</v>
      </c>
      <c r="P71" s="202"/>
      <c r="Q71" s="12" t="s">
        <v>80</v>
      </c>
      <c r="R71" s="13" t="s">
        <v>81</v>
      </c>
      <c r="S71" s="13" t="s">
        <v>82</v>
      </c>
      <c r="T71" s="13" t="s">
        <v>5</v>
      </c>
      <c r="U71" s="13" t="s">
        <v>6</v>
      </c>
      <c r="V71" s="13" t="s">
        <v>7</v>
      </c>
      <c r="W71" s="14" t="s">
        <v>8</v>
      </c>
      <c r="X71" s="208"/>
      <c r="Z71" s="19"/>
      <c r="AA71" s="58"/>
      <c r="AB71" s="24"/>
      <c r="AC71" s="24"/>
      <c r="AD71" s="19"/>
      <c r="AK71" s="257"/>
      <c r="AL71" s="261"/>
      <c r="AM71" s="257"/>
      <c r="AP71" s="29"/>
    </row>
    <row r="72" spans="1:46" s="67" customFormat="1" ht="17.25" customHeight="1">
      <c r="A72" s="122" t="str">
        <f>IF(WEEKDAY(DATE($B$1,A70,1))=1,DATE($B$1,A70,1),"")</f>
        <v/>
      </c>
      <c r="B72" s="125" t="str">
        <f>IF(WEEKDAY(DATE($B$1,A70,1))=2,DATE($B$1,A70,1),IF(A72="","",A72+1))</f>
        <v/>
      </c>
      <c r="C72" s="125">
        <f>IF(WEEKDAY(DATE($B$1,A70,1))=3,DATE($B$1,A70,1),IF(B72="","",B72+1))</f>
        <v>45566</v>
      </c>
      <c r="D72" s="125">
        <f>IF(WEEKDAY(DATE($B$1,A70,1))=4,DATE($B$1,A70,1),IF(C72="","",C72+1))</f>
        <v>45567</v>
      </c>
      <c r="E72" s="125">
        <f>IF(WEEKDAY(DATE($B$1,A70,1))=5,DATE($B$1,A70,1),IF(D72="","",D72+1))</f>
        <v>45568</v>
      </c>
      <c r="F72" s="125">
        <f>IF(WEEKDAY(DATE($B$1,A70,1))=6,DATE($B$1,A70,1),IF(E72="","",E72+1))</f>
        <v>45569</v>
      </c>
      <c r="G72" s="125">
        <f>IF(WEEKDAY(DATE($B$1,A70,1))=7,DATE($B$1,A70,1),IF(F72="","",F72+1))</f>
        <v>45570</v>
      </c>
      <c r="H72" s="181">
        <f>A74+B74+C74+D74+E74+F74+G74</f>
        <v>0</v>
      </c>
      <c r="I72" s="122" t="str">
        <f>IF(WEEKDAY(DATE($B$1,I70,1))=1,DATE($B$1,I70,1),"")</f>
        <v/>
      </c>
      <c r="J72" s="125" t="str">
        <f>IF(WEEKDAY(DATE($B$1,I70,1))=2,DATE($B$1,I70,1),IF(I72="","",I72+1))</f>
        <v/>
      </c>
      <c r="K72" s="125" t="str">
        <f>IF(WEEKDAY(DATE($B$1,I70,1))=3,DATE($B$1,I70,1),IF(J72="","",J72+1))</f>
        <v/>
      </c>
      <c r="L72" s="125" t="str">
        <f>IF(WEEKDAY(DATE($B$1,I70,1))=4,DATE($B$1,I70,1),IF(K72="","",K72+1))</f>
        <v/>
      </c>
      <c r="M72" s="127" t="str">
        <f>IF(WEEKDAY(DATE($B$1,I70,1))=5,DATE($B$1,I70,1),IF(L72="","",L72+1))</f>
        <v/>
      </c>
      <c r="N72" s="125">
        <f>IF(WEEKDAY(DATE($B$1,I70,1))=6,DATE($B$1,I70,1),IF(M72="","",M72+1))</f>
        <v>45597</v>
      </c>
      <c r="O72" s="125">
        <f>IF(WEEKDAY(DATE($B$1,I70,1))=7,DATE($B$1,I70,1),IF(N72="","",N72+1))</f>
        <v>45598</v>
      </c>
      <c r="P72" s="181">
        <f>I74+J74+K74+L74+M74+N74+O74</f>
        <v>0</v>
      </c>
      <c r="Q72" s="122">
        <f>IF(WEEKDAY(DATE($B$1,Q70,1))=1,DATE($B$1,Q70,1),"")</f>
        <v>45627</v>
      </c>
      <c r="R72" s="125">
        <f>IF(WEEKDAY(DATE($B$1,Q70,1))=2,DATE($B$1,Q70,1),IF(Q72="","",Q72+1))</f>
        <v>45628</v>
      </c>
      <c r="S72" s="125">
        <f>IF(WEEKDAY(DATE($B$1,Q70,1))=3,DATE($B$1,Q70,1),IF(R72="","",R72+1))</f>
        <v>45629</v>
      </c>
      <c r="T72" s="125">
        <f>IF(WEEKDAY(DATE($B$1,Q70,1))=4,DATE($B$1,Q70,1),IF(S72="","",S72+1))</f>
        <v>45630</v>
      </c>
      <c r="U72" s="125">
        <f>IF(WEEKDAY(DATE($B$1,Q70,1))=5,DATE($B$1,Q70,1),IF(T72="","",T72+1))</f>
        <v>45631</v>
      </c>
      <c r="V72" s="125">
        <f>IF(WEEKDAY(DATE($B$1,Q70,1))=6,DATE($B$1,Q70,1),IF(U72="","",U72+1))</f>
        <v>45632</v>
      </c>
      <c r="W72" s="125">
        <f>IF(WEEKDAY(DATE($B$1,Q70,1))=7,DATE($B$1,Q70,1),IF(V72="","",V72+1))</f>
        <v>45633</v>
      </c>
      <c r="X72" s="181">
        <f>Q74+R74+S74+T74+U74+V74+W74</f>
        <v>0</v>
      </c>
      <c r="Z72" s="86"/>
      <c r="AA72" s="286"/>
      <c r="AB72" s="286"/>
      <c r="AC72" s="286"/>
      <c r="AD72" s="86"/>
      <c r="AK72" s="257"/>
      <c r="AL72" s="261"/>
      <c r="AM72" s="257"/>
      <c r="AP72" s="68"/>
    </row>
    <row r="73" spans="1:46" ht="11.25" customHeight="1">
      <c r="A73" s="91"/>
      <c r="B73" s="91"/>
      <c r="C73" s="91"/>
      <c r="D73" s="91"/>
      <c r="E73" s="91"/>
      <c r="F73" s="91"/>
      <c r="G73" s="91"/>
      <c r="H73" s="181"/>
      <c r="I73" s="91"/>
      <c r="J73" s="91"/>
      <c r="K73" s="91"/>
      <c r="L73" s="91"/>
      <c r="M73" s="91"/>
      <c r="N73" s="91"/>
      <c r="O73" s="91"/>
      <c r="P73" s="181"/>
      <c r="Q73" s="91"/>
      <c r="R73" s="91"/>
      <c r="S73" s="91"/>
      <c r="T73" s="91"/>
      <c r="U73" s="91"/>
      <c r="V73" s="91"/>
      <c r="W73" s="91"/>
      <c r="X73" s="181"/>
      <c r="Z73" s="40"/>
      <c r="AA73" s="40"/>
      <c r="AB73" s="40"/>
      <c r="AC73" s="40"/>
      <c r="AD73" s="41"/>
      <c r="AE73" s="41"/>
      <c r="AF73" s="41"/>
      <c r="AG73" s="41"/>
      <c r="AH73" s="38"/>
      <c r="AI73" s="38"/>
      <c r="AJ73" s="38"/>
      <c r="AK73" s="42"/>
      <c r="AL73" s="28"/>
      <c r="AM73" s="42"/>
      <c r="AN73" s="43"/>
      <c r="AO73" s="43"/>
    </row>
    <row r="74" spans="1:46" ht="11.25" customHeight="1">
      <c r="A74" s="31">
        <f>IF(A73="出",$G$3,0)</f>
        <v>0</v>
      </c>
      <c r="B74" s="31">
        <f t="shared" ref="B74:G74" si="172">IF(B73="出",$G$3,0)</f>
        <v>0</v>
      </c>
      <c r="C74" s="31">
        <f t="shared" si="172"/>
        <v>0</v>
      </c>
      <c r="D74" s="31">
        <f t="shared" si="172"/>
        <v>0</v>
      </c>
      <c r="E74" s="31">
        <f t="shared" si="172"/>
        <v>0</v>
      </c>
      <c r="F74" s="31">
        <f t="shared" si="172"/>
        <v>0</v>
      </c>
      <c r="G74" s="31">
        <f t="shared" si="172"/>
        <v>0</v>
      </c>
      <c r="H74" s="182"/>
      <c r="I74" s="31">
        <f>IF(I73="出",$G$3,0)</f>
        <v>0</v>
      </c>
      <c r="J74" s="31">
        <f t="shared" ref="J74:O74" si="173">IF(J73="出",$G$3,0)</f>
        <v>0</v>
      </c>
      <c r="K74" s="31">
        <f t="shared" si="173"/>
        <v>0</v>
      </c>
      <c r="L74" s="31">
        <f t="shared" si="173"/>
        <v>0</v>
      </c>
      <c r="M74" s="31">
        <f t="shared" si="173"/>
        <v>0</v>
      </c>
      <c r="N74" s="31">
        <f t="shared" si="173"/>
        <v>0</v>
      </c>
      <c r="O74" s="31">
        <f t="shared" si="173"/>
        <v>0</v>
      </c>
      <c r="P74" s="182"/>
      <c r="Q74" s="31">
        <f>IF(Q73="出",$G$3,0)</f>
        <v>0</v>
      </c>
      <c r="R74" s="31">
        <f t="shared" ref="R74:W74" si="174">IF(R73="出",$G$3,0)</f>
        <v>0</v>
      </c>
      <c r="S74" s="31">
        <f t="shared" si="174"/>
        <v>0</v>
      </c>
      <c r="T74" s="31">
        <f t="shared" si="174"/>
        <v>0</v>
      </c>
      <c r="U74" s="31">
        <f t="shared" si="174"/>
        <v>0</v>
      </c>
      <c r="V74" s="31">
        <f t="shared" si="174"/>
        <v>0</v>
      </c>
      <c r="W74" s="31">
        <f t="shared" si="174"/>
        <v>0</v>
      </c>
      <c r="X74" s="182"/>
      <c r="Z74" s="40"/>
      <c r="AA74" s="40"/>
      <c r="AB74" s="40"/>
      <c r="AC74" s="40"/>
      <c r="AD74" s="41"/>
      <c r="AE74" s="41"/>
      <c r="AF74" s="41"/>
      <c r="AG74" s="41"/>
      <c r="AH74" s="38"/>
      <c r="AI74" s="38"/>
      <c r="AJ74" s="38"/>
      <c r="AK74" s="42"/>
      <c r="AL74" s="28"/>
      <c r="AM74" s="42"/>
      <c r="AN74" s="43"/>
      <c r="AO74" s="43"/>
    </row>
    <row r="75" spans="1:46" s="67" customFormat="1" ht="17.25" customHeight="1">
      <c r="A75" s="122">
        <f>G72+1</f>
        <v>45571</v>
      </c>
      <c r="B75" s="123">
        <f>A75+1</f>
        <v>45572</v>
      </c>
      <c r="C75" s="123">
        <f t="shared" ref="C75:G75" si="175">B75+1</f>
        <v>45573</v>
      </c>
      <c r="D75" s="123">
        <f t="shared" si="175"/>
        <v>45574</v>
      </c>
      <c r="E75" s="123">
        <f t="shared" si="175"/>
        <v>45575</v>
      </c>
      <c r="F75" s="123">
        <f t="shared" si="175"/>
        <v>45576</v>
      </c>
      <c r="G75" s="123">
        <f t="shared" si="175"/>
        <v>45577</v>
      </c>
      <c r="H75" s="181">
        <f t="shared" ref="H75" si="176">A77+B77+C77+D77+E77+F77+G77</f>
        <v>0</v>
      </c>
      <c r="I75" s="122">
        <f>O72+1</f>
        <v>45599</v>
      </c>
      <c r="J75" s="126">
        <f>I75+1</f>
        <v>45600</v>
      </c>
      <c r="K75" s="123">
        <f t="shared" ref="K75:O75" si="177">J75+1</f>
        <v>45601</v>
      </c>
      <c r="L75" s="123">
        <f t="shared" si="177"/>
        <v>45602</v>
      </c>
      <c r="M75" s="123">
        <f t="shared" si="177"/>
        <v>45603</v>
      </c>
      <c r="N75" s="123">
        <f t="shared" si="177"/>
        <v>45604</v>
      </c>
      <c r="O75" s="123">
        <f t="shared" si="177"/>
        <v>45605</v>
      </c>
      <c r="P75" s="181">
        <f t="shared" ref="P75" si="178">I77+J77+K77+L77+M77+N77+O77</f>
        <v>0</v>
      </c>
      <c r="Q75" s="122">
        <f>W72+1</f>
        <v>45634</v>
      </c>
      <c r="R75" s="123">
        <f>Q75+1</f>
        <v>45635</v>
      </c>
      <c r="S75" s="123">
        <f t="shared" ref="S75:W75" si="179">R75+1</f>
        <v>45636</v>
      </c>
      <c r="T75" s="123">
        <f t="shared" si="179"/>
        <v>45637</v>
      </c>
      <c r="U75" s="123">
        <f t="shared" si="179"/>
        <v>45638</v>
      </c>
      <c r="V75" s="123">
        <f t="shared" si="179"/>
        <v>45639</v>
      </c>
      <c r="W75" s="123">
        <f t="shared" si="179"/>
        <v>45640</v>
      </c>
      <c r="X75" s="181">
        <f t="shared" ref="X75" si="180">Q77+R77+S77+T77+U77+V77+W77</f>
        <v>0</v>
      </c>
      <c r="Z75" s="77"/>
      <c r="AA75" s="77"/>
      <c r="AB75" s="77"/>
      <c r="AC75" s="77"/>
      <c r="AD75" s="78"/>
      <c r="AE75" s="78"/>
      <c r="AF75" s="78"/>
      <c r="AG75" s="78"/>
      <c r="AH75" s="79"/>
      <c r="AI75" s="79"/>
      <c r="AJ75" s="79"/>
      <c r="AK75" s="86"/>
      <c r="AM75" s="86"/>
      <c r="AN75" s="87"/>
      <c r="AO75" s="87"/>
    </row>
    <row r="76" spans="1:46" ht="11.25" customHeight="1">
      <c r="A76" s="91"/>
      <c r="B76" s="91"/>
      <c r="C76" s="91"/>
      <c r="D76" s="91"/>
      <c r="E76" s="91"/>
      <c r="F76" s="91"/>
      <c r="G76" s="91"/>
      <c r="H76" s="181"/>
      <c r="I76" s="91"/>
      <c r="J76" s="91"/>
      <c r="K76" s="91"/>
      <c r="L76" s="91"/>
      <c r="M76" s="91"/>
      <c r="N76" s="91"/>
      <c r="O76" s="91"/>
      <c r="P76" s="181"/>
      <c r="Q76" s="91"/>
      <c r="R76" s="91"/>
      <c r="S76" s="91"/>
      <c r="T76" s="91"/>
      <c r="U76" s="91"/>
      <c r="V76" s="91"/>
      <c r="W76" s="91"/>
      <c r="X76" s="181"/>
      <c r="Z76" s="40"/>
      <c r="AA76" s="40"/>
      <c r="AB76" s="40"/>
      <c r="AC76" s="40"/>
      <c r="AD76" s="41"/>
      <c r="AE76" s="41"/>
      <c r="AF76" s="41"/>
      <c r="AG76" s="41"/>
      <c r="AH76" s="38"/>
      <c r="AI76" s="38"/>
      <c r="AJ76" s="38"/>
      <c r="AK76" s="42"/>
      <c r="AL76" s="28"/>
      <c r="AM76" s="42"/>
      <c r="AN76" s="43"/>
      <c r="AO76" s="43"/>
    </row>
    <row r="77" spans="1:46" ht="11.25" customHeight="1">
      <c r="A77" s="31">
        <f>IF(A76="出",$G$3,0)</f>
        <v>0</v>
      </c>
      <c r="B77" s="31">
        <f t="shared" ref="B77:G77" si="181">IF(B76="出",$G$3,0)</f>
        <v>0</v>
      </c>
      <c r="C77" s="31">
        <f t="shared" si="181"/>
        <v>0</v>
      </c>
      <c r="D77" s="31">
        <f t="shared" si="181"/>
        <v>0</v>
      </c>
      <c r="E77" s="31">
        <f t="shared" si="181"/>
        <v>0</v>
      </c>
      <c r="F77" s="31">
        <f t="shared" si="181"/>
        <v>0</v>
      </c>
      <c r="G77" s="31">
        <f t="shared" si="181"/>
        <v>0</v>
      </c>
      <c r="H77" s="182"/>
      <c r="I77" s="31">
        <f>IF(I76="出",$G$3,0)</f>
        <v>0</v>
      </c>
      <c r="J77" s="31">
        <f t="shared" ref="J77:O77" si="182">IF(J76="出",$G$3,0)</f>
        <v>0</v>
      </c>
      <c r="K77" s="31">
        <f t="shared" si="182"/>
        <v>0</v>
      </c>
      <c r="L77" s="31">
        <f t="shared" si="182"/>
        <v>0</v>
      </c>
      <c r="M77" s="31">
        <f t="shared" si="182"/>
        <v>0</v>
      </c>
      <c r="N77" s="31">
        <f t="shared" si="182"/>
        <v>0</v>
      </c>
      <c r="O77" s="31">
        <f t="shared" si="182"/>
        <v>0</v>
      </c>
      <c r="P77" s="182"/>
      <c r="Q77" s="31">
        <f>IF(Q76="出",$G$3,0)</f>
        <v>0</v>
      </c>
      <c r="R77" s="31">
        <f t="shared" ref="R77:W77" si="183">IF(R76="出",$G$3,0)</f>
        <v>0</v>
      </c>
      <c r="S77" s="31">
        <f t="shared" si="183"/>
        <v>0</v>
      </c>
      <c r="T77" s="31">
        <f t="shared" si="183"/>
        <v>0</v>
      </c>
      <c r="U77" s="31">
        <f t="shared" si="183"/>
        <v>0</v>
      </c>
      <c r="V77" s="31">
        <f t="shared" si="183"/>
        <v>0</v>
      </c>
      <c r="W77" s="31">
        <f t="shared" si="183"/>
        <v>0</v>
      </c>
      <c r="X77" s="182"/>
      <c r="Z77" s="40"/>
      <c r="AA77" s="40"/>
      <c r="AB77" s="40"/>
      <c r="AC77" s="40"/>
      <c r="AD77" s="41"/>
      <c r="AE77" s="41"/>
      <c r="AF77" s="41"/>
      <c r="AG77" s="41"/>
      <c r="AH77" s="38"/>
      <c r="AI77" s="38"/>
      <c r="AJ77" s="38"/>
      <c r="AK77" s="42"/>
      <c r="AL77" s="28"/>
      <c r="AM77" s="42"/>
      <c r="AN77" s="43"/>
      <c r="AO77" s="43"/>
    </row>
    <row r="78" spans="1:46" s="67" customFormat="1" ht="17.25" customHeight="1">
      <c r="A78" s="122">
        <f>G75+1</f>
        <v>45578</v>
      </c>
      <c r="B78" s="126">
        <f>A78+1</f>
        <v>45579</v>
      </c>
      <c r="C78" s="123">
        <f t="shared" ref="C78:G78" si="184">B78+1</f>
        <v>45580</v>
      </c>
      <c r="D78" s="123">
        <f t="shared" si="184"/>
        <v>45581</v>
      </c>
      <c r="E78" s="123">
        <f t="shared" si="184"/>
        <v>45582</v>
      </c>
      <c r="F78" s="123">
        <f t="shared" si="184"/>
        <v>45583</v>
      </c>
      <c r="G78" s="123">
        <f t="shared" si="184"/>
        <v>45584</v>
      </c>
      <c r="H78" s="181">
        <f t="shared" ref="H78" si="185">A80+B80+C80+D80+E80+F80+G80</f>
        <v>0</v>
      </c>
      <c r="I78" s="122">
        <f>O75+1</f>
        <v>45606</v>
      </c>
      <c r="J78" s="123">
        <f>I78+1</f>
        <v>45607</v>
      </c>
      <c r="K78" s="123">
        <f t="shared" ref="K78:O78" si="186">J78+1</f>
        <v>45608</v>
      </c>
      <c r="L78" s="123">
        <f t="shared" si="186"/>
        <v>45609</v>
      </c>
      <c r="M78" s="123">
        <f t="shared" si="186"/>
        <v>45610</v>
      </c>
      <c r="N78" s="123">
        <f t="shared" si="186"/>
        <v>45611</v>
      </c>
      <c r="O78" s="123">
        <f t="shared" si="186"/>
        <v>45612</v>
      </c>
      <c r="P78" s="181">
        <f t="shared" ref="P78" si="187">I80+J80+K80+L80+M80+N80+O80</f>
        <v>0</v>
      </c>
      <c r="Q78" s="122">
        <f>W75+1</f>
        <v>45641</v>
      </c>
      <c r="R78" s="123">
        <f>Q78+1</f>
        <v>45642</v>
      </c>
      <c r="S78" s="123">
        <f t="shared" ref="S78:W78" si="188">R78+1</f>
        <v>45643</v>
      </c>
      <c r="T78" s="123">
        <f t="shared" si="188"/>
        <v>45644</v>
      </c>
      <c r="U78" s="123">
        <f t="shared" si="188"/>
        <v>45645</v>
      </c>
      <c r="V78" s="123">
        <f t="shared" si="188"/>
        <v>45646</v>
      </c>
      <c r="W78" s="123">
        <f t="shared" si="188"/>
        <v>45647</v>
      </c>
      <c r="X78" s="181">
        <f t="shared" ref="X78" si="189">Q80+R80+S80+T80+U80+V80+W80</f>
        <v>0</v>
      </c>
      <c r="Z78" s="77"/>
      <c r="AA78" s="77"/>
      <c r="AB78" s="77"/>
      <c r="AC78" s="77"/>
      <c r="AD78" s="78"/>
      <c r="AE78" s="78"/>
      <c r="AF78" s="78"/>
      <c r="AG78" s="78"/>
      <c r="AH78" s="79"/>
      <c r="AI78" s="79"/>
      <c r="AJ78" s="79"/>
      <c r="AK78" s="86"/>
      <c r="AM78" s="86"/>
      <c r="AN78" s="87"/>
      <c r="AO78" s="87"/>
    </row>
    <row r="79" spans="1:46" ht="11.25" customHeight="1">
      <c r="A79" s="91"/>
      <c r="B79" s="91"/>
      <c r="C79" s="91"/>
      <c r="D79" s="91"/>
      <c r="E79" s="91"/>
      <c r="F79" s="91"/>
      <c r="G79" s="91"/>
      <c r="H79" s="181"/>
      <c r="I79" s="91"/>
      <c r="J79" s="91"/>
      <c r="K79" s="91"/>
      <c r="L79" s="91"/>
      <c r="M79" s="91"/>
      <c r="N79" s="91"/>
      <c r="O79" s="91"/>
      <c r="P79" s="181"/>
      <c r="Q79" s="91"/>
      <c r="R79" s="91"/>
      <c r="S79" s="91"/>
      <c r="T79" s="91"/>
      <c r="U79" s="91"/>
      <c r="V79" s="91"/>
      <c r="W79" s="91"/>
      <c r="X79" s="181"/>
      <c r="Z79" s="40"/>
      <c r="AA79" s="40"/>
      <c r="AB79" s="40"/>
      <c r="AC79" s="40"/>
      <c r="AD79" s="41"/>
      <c r="AE79" s="41"/>
      <c r="AF79" s="41"/>
      <c r="AG79" s="41"/>
      <c r="AH79" s="38"/>
      <c r="AI79" s="38"/>
      <c r="AJ79" s="38"/>
      <c r="AK79" s="42"/>
      <c r="AL79" s="28"/>
      <c r="AM79" s="42"/>
      <c r="AN79" s="43"/>
      <c r="AO79" s="43"/>
    </row>
    <row r="80" spans="1:46" ht="11.25" customHeight="1">
      <c r="A80" s="31">
        <f>IF(A79="出",$G$3,0)</f>
        <v>0</v>
      </c>
      <c r="B80" s="31">
        <f t="shared" ref="B80:G80" si="190">IF(B79="出",$G$3,0)</f>
        <v>0</v>
      </c>
      <c r="C80" s="31">
        <f t="shared" si="190"/>
        <v>0</v>
      </c>
      <c r="D80" s="31">
        <f t="shared" si="190"/>
        <v>0</v>
      </c>
      <c r="E80" s="31">
        <f t="shared" si="190"/>
        <v>0</v>
      </c>
      <c r="F80" s="31">
        <f t="shared" si="190"/>
        <v>0</v>
      </c>
      <c r="G80" s="31">
        <f t="shared" si="190"/>
        <v>0</v>
      </c>
      <c r="H80" s="182"/>
      <c r="I80" s="31">
        <f>IF(I79="出",$G$3,0)</f>
        <v>0</v>
      </c>
      <c r="J80" s="31">
        <f t="shared" ref="J80:O80" si="191">IF(J79="出",$G$3,0)</f>
        <v>0</v>
      </c>
      <c r="K80" s="31">
        <f t="shared" si="191"/>
        <v>0</v>
      </c>
      <c r="L80" s="31">
        <f t="shared" si="191"/>
        <v>0</v>
      </c>
      <c r="M80" s="31">
        <f t="shared" si="191"/>
        <v>0</v>
      </c>
      <c r="N80" s="31">
        <f t="shared" si="191"/>
        <v>0</v>
      </c>
      <c r="O80" s="31">
        <f t="shared" si="191"/>
        <v>0</v>
      </c>
      <c r="P80" s="182"/>
      <c r="Q80" s="31">
        <f>IF(Q79="出",$G$3,0)</f>
        <v>0</v>
      </c>
      <c r="R80" s="31">
        <f t="shared" ref="R80:W80" si="192">IF(R79="出",$G$3,0)</f>
        <v>0</v>
      </c>
      <c r="S80" s="31">
        <f t="shared" si="192"/>
        <v>0</v>
      </c>
      <c r="T80" s="31">
        <f t="shared" si="192"/>
        <v>0</v>
      </c>
      <c r="U80" s="31">
        <f t="shared" si="192"/>
        <v>0</v>
      </c>
      <c r="V80" s="31">
        <f t="shared" si="192"/>
        <v>0</v>
      </c>
      <c r="W80" s="31">
        <f t="shared" si="192"/>
        <v>0</v>
      </c>
      <c r="X80" s="182"/>
      <c r="Z80" s="40"/>
      <c r="AA80" s="40"/>
      <c r="AB80" s="40"/>
      <c r="AC80" s="40"/>
      <c r="AD80" s="41"/>
      <c r="AE80" s="41"/>
      <c r="AF80" s="41"/>
      <c r="AG80" s="41"/>
      <c r="AH80" s="38"/>
      <c r="AI80" s="38"/>
      <c r="AJ80" s="38"/>
      <c r="AK80" s="42"/>
      <c r="AL80" s="28"/>
      <c r="AM80" s="42"/>
      <c r="AN80" s="43"/>
      <c r="AO80" s="43"/>
    </row>
    <row r="81" spans="1:46" s="67" customFormat="1" ht="17.25" customHeight="1">
      <c r="A81" s="122">
        <f>G78+1</f>
        <v>45585</v>
      </c>
      <c r="B81" s="123">
        <f>A81+1</f>
        <v>45586</v>
      </c>
      <c r="C81" s="123">
        <f t="shared" ref="C81:G81" si="193">B81+1</f>
        <v>45587</v>
      </c>
      <c r="D81" s="123">
        <f t="shared" si="193"/>
        <v>45588</v>
      </c>
      <c r="E81" s="123">
        <f t="shared" si="193"/>
        <v>45589</v>
      </c>
      <c r="F81" s="123">
        <f t="shared" si="193"/>
        <v>45590</v>
      </c>
      <c r="G81" s="123">
        <f t="shared" si="193"/>
        <v>45591</v>
      </c>
      <c r="H81" s="181">
        <f t="shared" ref="H81" si="194">A83+B83+C83+D83+E83+F83+G83</f>
        <v>0</v>
      </c>
      <c r="I81" s="122">
        <f>O78+1</f>
        <v>45613</v>
      </c>
      <c r="J81" s="123">
        <f>I81+1</f>
        <v>45614</v>
      </c>
      <c r="K81" s="123">
        <f t="shared" ref="K81:O81" si="195">J81+1</f>
        <v>45615</v>
      </c>
      <c r="L81" s="123">
        <f t="shared" si="195"/>
        <v>45616</v>
      </c>
      <c r="M81" s="123">
        <f t="shared" si="195"/>
        <v>45617</v>
      </c>
      <c r="N81" s="123">
        <f t="shared" si="195"/>
        <v>45618</v>
      </c>
      <c r="O81" s="126">
        <f t="shared" si="195"/>
        <v>45619</v>
      </c>
      <c r="P81" s="181">
        <f t="shared" ref="P81" si="196">I83+J83+K83+L83+M83+N83+O83</f>
        <v>0</v>
      </c>
      <c r="Q81" s="122">
        <f>W78+1</f>
        <v>45648</v>
      </c>
      <c r="R81" s="123">
        <f>Q81+1</f>
        <v>45649</v>
      </c>
      <c r="S81" s="123">
        <f t="shared" ref="S81:W81" si="197">R81+1</f>
        <v>45650</v>
      </c>
      <c r="T81" s="123">
        <f t="shared" si="197"/>
        <v>45651</v>
      </c>
      <c r="U81" s="123">
        <f t="shared" si="197"/>
        <v>45652</v>
      </c>
      <c r="V81" s="123">
        <f t="shared" si="197"/>
        <v>45653</v>
      </c>
      <c r="W81" s="123">
        <f t="shared" si="197"/>
        <v>45654</v>
      </c>
      <c r="X81" s="181">
        <f t="shared" ref="X81" si="198">Q83+R83+S83+T83+U83+V83+W83</f>
        <v>0</v>
      </c>
      <c r="Z81" s="77"/>
      <c r="AA81" s="77"/>
      <c r="AB81" s="77"/>
      <c r="AC81" s="77"/>
      <c r="AD81" s="78"/>
      <c r="AE81" s="78"/>
      <c r="AF81" s="78"/>
      <c r="AG81" s="78"/>
      <c r="AH81" s="79"/>
      <c r="AI81" s="79"/>
      <c r="AJ81" s="79"/>
      <c r="AK81" s="86"/>
      <c r="AM81" s="86"/>
      <c r="AN81" s="87"/>
      <c r="AO81" s="87"/>
      <c r="AP81" s="72"/>
      <c r="AQ81" s="73"/>
      <c r="AR81" s="73"/>
      <c r="AS81" s="73"/>
      <c r="AT81" s="73"/>
    </row>
    <row r="82" spans="1:46" ht="11.25" customHeight="1">
      <c r="A82" s="91"/>
      <c r="B82" s="91"/>
      <c r="C82" s="91"/>
      <c r="D82" s="91"/>
      <c r="E82" s="91"/>
      <c r="F82" s="91"/>
      <c r="G82" s="91"/>
      <c r="H82" s="181"/>
      <c r="I82" s="91"/>
      <c r="J82" s="91"/>
      <c r="K82" s="91"/>
      <c r="L82" s="91"/>
      <c r="M82" s="91"/>
      <c r="N82" s="91"/>
      <c r="O82" s="91"/>
      <c r="P82" s="181"/>
      <c r="Q82" s="91"/>
      <c r="R82" s="91"/>
      <c r="S82" s="91"/>
      <c r="T82" s="91"/>
      <c r="U82" s="91"/>
      <c r="V82" s="91"/>
      <c r="W82" s="91"/>
      <c r="X82" s="181"/>
      <c r="Z82" s="40"/>
      <c r="AA82" s="40"/>
      <c r="AB82" s="40"/>
      <c r="AC82" s="40"/>
      <c r="AD82" s="41"/>
      <c r="AE82" s="41"/>
      <c r="AF82" s="41"/>
      <c r="AG82" s="41"/>
      <c r="AH82" s="38"/>
      <c r="AI82" s="38"/>
      <c r="AJ82" s="38"/>
      <c r="AK82" s="42"/>
      <c r="AL82" s="28"/>
      <c r="AM82" s="42"/>
      <c r="AN82" s="43"/>
      <c r="AO82" s="43"/>
    </row>
    <row r="83" spans="1:46" ht="11.25" customHeight="1">
      <c r="A83" s="31">
        <f>IF(A82="出",$G$3,0)</f>
        <v>0</v>
      </c>
      <c r="B83" s="31">
        <f t="shared" ref="B83:G83" si="199">IF(B82="出",$G$3,0)</f>
        <v>0</v>
      </c>
      <c r="C83" s="31">
        <f t="shared" si="199"/>
        <v>0</v>
      </c>
      <c r="D83" s="31">
        <f t="shared" si="199"/>
        <v>0</v>
      </c>
      <c r="E83" s="31">
        <f t="shared" si="199"/>
        <v>0</v>
      </c>
      <c r="F83" s="31">
        <f t="shared" si="199"/>
        <v>0</v>
      </c>
      <c r="G83" s="31">
        <f t="shared" si="199"/>
        <v>0</v>
      </c>
      <c r="H83" s="182"/>
      <c r="I83" s="31">
        <f>IF(I82="出",$G$3,0)</f>
        <v>0</v>
      </c>
      <c r="J83" s="31">
        <f t="shared" ref="J83:O83" si="200">IF(J82="出",$G$3,0)</f>
        <v>0</v>
      </c>
      <c r="K83" s="31">
        <f t="shared" si="200"/>
        <v>0</v>
      </c>
      <c r="L83" s="31">
        <f t="shared" si="200"/>
        <v>0</v>
      </c>
      <c r="M83" s="31">
        <f t="shared" si="200"/>
        <v>0</v>
      </c>
      <c r="N83" s="31">
        <f t="shared" si="200"/>
        <v>0</v>
      </c>
      <c r="O83" s="31">
        <f t="shared" si="200"/>
        <v>0</v>
      </c>
      <c r="P83" s="182"/>
      <c r="Q83" s="31">
        <f>IF(Q82="出",$G$3,0)</f>
        <v>0</v>
      </c>
      <c r="R83" s="31">
        <f t="shared" ref="R83:W83" si="201">IF(R82="出",$G$3,0)</f>
        <v>0</v>
      </c>
      <c r="S83" s="31">
        <f t="shared" si="201"/>
        <v>0</v>
      </c>
      <c r="T83" s="31">
        <f t="shared" si="201"/>
        <v>0</v>
      </c>
      <c r="U83" s="31">
        <f t="shared" si="201"/>
        <v>0</v>
      </c>
      <c r="V83" s="31">
        <f t="shared" si="201"/>
        <v>0</v>
      </c>
      <c r="W83" s="31">
        <f t="shared" si="201"/>
        <v>0</v>
      </c>
      <c r="X83" s="182"/>
      <c r="Z83" s="40"/>
      <c r="AA83" s="40"/>
      <c r="AB83" s="40"/>
      <c r="AC83" s="40"/>
      <c r="AD83" s="41"/>
      <c r="AE83" s="41"/>
      <c r="AF83" s="41"/>
      <c r="AG83" s="41"/>
      <c r="AH83" s="38"/>
      <c r="AI83" s="38"/>
      <c r="AJ83" s="38"/>
      <c r="AK83" s="42"/>
      <c r="AL83" s="28"/>
      <c r="AM83" s="42"/>
      <c r="AN83" s="43"/>
      <c r="AO83" s="43"/>
      <c r="AP83" s="194"/>
      <c r="AQ83" s="194"/>
      <c r="AR83" s="165"/>
      <c r="AS83" s="165"/>
      <c r="AT83" s="165"/>
    </row>
    <row r="84" spans="1:46" s="67" customFormat="1" ht="17.25" customHeight="1">
      <c r="A84" s="126">
        <f>IF(A81+7&gt;EOMONTH(A81,0),"",A81+7)</f>
        <v>45592</v>
      </c>
      <c r="B84" s="124">
        <f t="shared" ref="B84:F84" si="202">IF(B81+7&gt;EOMONTH(B81,0),"",B81+7)</f>
        <v>45593</v>
      </c>
      <c r="C84" s="124">
        <f t="shared" si="202"/>
        <v>45594</v>
      </c>
      <c r="D84" s="124">
        <f t="shared" si="202"/>
        <v>45595</v>
      </c>
      <c r="E84" s="124">
        <f t="shared" si="202"/>
        <v>45596</v>
      </c>
      <c r="F84" s="124" t="str">
        <f t="shared" si="202"/>
        <v/>
      </c>
      <c r="G84" s="124" t="str">
        <f>IF(G81+7&gt;EOMONTH(G81,0),"",G81+7)</f>
        <v/>
      </c>
      <c r="H84" s="181">
        <f t="shared" ref="H84" si="203">A86+B86+C86+D86+E86+F86+G86</f>
        <v>0</v>
      </c>
      <c r="I84" s="126">
        <f>IF(I81+7&gt;EOMONTH(I81,0),"",I81+7)</f>
        <v>45620</v>
      </c>
      <c r="J84" s="124">
        <f t="shared" ref="J84:N84" si="204">IF(J81+7&gt;EOMONTH(J81,0),"",J81+7)</f>
        <v>45621</v>
      </c>
      <c r="K84" s="124">
        <f>IF(K81+7&gt;EOMONTH(K81,0),"",K81+7)</f>
        <v>45622</v>
      </c>
      <c r="L84" s="124">
        <f t="shared" si="204"/>
        <v>45623</v>
      </c>
      <c r="M84" s="124">
        <f t="shared" si="204"/>
        <v>45624</v>
      </c>
      <c r="N84" s="124">
        <f t="shared" si="204"/>
        <v>45625</v>
      </c>
      <c r="O84" s="124">
        <f>IF(O81+7&gt;EOMONTH(O81,0),"",O81+7)</f>
        <v>45626</v>
      </c>
      <c r="P84" s="181">
        <f t="shared" ref="P84" si="205">I86+J86+K86+L86+M86+N86+O86</f>
        <v>0</v>
      </c>
      <c r="Q84" s="126">
        <f>IF(Q81+7&gt;EOMONTH(Q81,0),"",Q81+7)</f>
        <v>45655</v>
      </c>
      <c r="R84" s="124">
        <f t="shared" ref="R84:V84" si="206">IF(R81+7&gt;EOMONTH(R81,0),"",R81+7)</f>
        <v>45656</v>
      </c>
      <c r="S84" s="124">
        <f t="shared" si="206"/>
        <v>45657</v>
      </c>
      <c r="T84" s="124" t="str">
        <f t="shared" si="206"/>
        <v/>
      </c>
      <c r="U84" s="124" t="str">
        <f t="shared" si="206"/>
        <v/>
      </c>
      <c r="V84" s="124" t="str">
        <f t="shared" si="206"/>
        <v/>
      </c>
      <c r="W84" s="124" t="str">
        <f>IF(W81+7&gt;EOMONTH(W81,0),"",W81+7)</f>
        <v/>
      </c>
      <c r="X84" s="181">
        <f t="shared" ref="X84" si="207">Q86+R86+S86+T86+U86+V86+W86</f>
        <v>0</v>
      </c>
      <c r="Z84" s="77"/>
      <c r="AA84" s="77"/>
      <c r="AB84" s="77"/>
      <c r="AC84" s="77"/>
      <c r="AD84" s="78"/>
      <c r="AE84" s="78"/>
      <c r="AF84" s="78"/>
      <c r="AG84" s="78"/>
      <c r="AH84" s="79"/>
      <c r="AI84" s="79"/>
      <c r="AJ84" s="79"/>
      <c r="AK84" s="86"/>
      <c r="AM84" s="86"/>
      <c r="AN84" s="87"/>
      <c r="AO84" s="87"/>
      <c r="AP84" s="72"/>
      <c r="AQ84" s="73"/>
      <c r="AR84" s="73"/>
      <c r="AS84" s="73"/>
      <c r="AT84" s="73"/>
    </row>
    <row r="85" spans="1:46" ht="11.25" customHeight="1">
      <c r="A85" s="91"/>
      <c r="B85" s="91"/>
      <c r="C85" s="91"/>
      <c r="D85" s="91"/>
      <c r="E85" s="91"/>
      <c r="F85" s="91"/>
      <c r="G85" s="91"/>
      <c r="H85" s="181"/>
      <c r="I85" s="91"/>
      <c r="J85" s="91"/>
      <c r="K85" s="91"/>
      <c r="L85" s="91"/>
      <c r="M85" s="91"/>
      <c r="N85" s="91"/>
      <c r="O85" s="91"/>
      <c r="P85" s="181"/>
      <c r="Q85" s="91"/>
      <c r="R85" s="91"/>
      <c r="S85" s="91"/>
      <c r="T85" s="91"/>
      <c r="U85" s="91"/>
      <c r="V85" s="91"/>
      <c r="W85" s="91"/>
      <c r="X85" s="181"/>
      <c r="Z85" s="40"/>
      <c r="AA85" s="40"/>
      <c r="AB85" s="40"/>
      <c r="AC85" s="40"/>
      <c r="AD85" s="41"/>
      <c r="AE85" s="41"/>
      <c r="AF85" s="41"/>
      <c r="AG85" s="41"/>
      <c r="AH85" s="38"/>
      <c r="AI85" s="38"/>
      <c r="AJ85" s="38"/>
      <c r="AK85" s="42"/>
      <c r="AL85" s="28"/>
      <c r="AM85" s="42"/>
      <c r="AN85" s="43"/>
      <c r="AO85" s="43"/>
    </row>
    <row r="86" spans="1:46" ht="11.25" customHeight="1">
      <c r="A86" s="31">
        <f>IF(A85="出",$G$3,0)</f>
        <v>0</v>
      </c>
      <c r="B86" s="31">
        <f t="shared" ref="B86:G86" si="208">IF(B85="出",$G$3,0)</f>
        <v>0</v>
      </c>
      <c r="C86" s="31">
        <f t="shared" si="208"/>
        <v>0</v>
      </c>
      <c r="D86" s="31">
        <f t="shared" si="208"/>
        <v>0</v>
      </c>
      <c r="E86" s="31">
        <f t="shared" si="208"/>
        <v>0</v>
      </c>
      <c r="F86" s="31">
        <f t="shared" si="208"/>
        <v>0</v>
      </c>
      <c r="G86" s="31">
        <f t="shared" si="208"/>
        <v>0</v>
      </c>
      <c r="H86" s="182"/>
      <c r="I86" s="31">
        <f>IF(I85="出",$G$3,0)</f>
        <v>0</v>
      </c>
      <c r="J86" s="31">
        <f t="shared" ref="J86:O86" si="209">IF(J85="出",$G$3,0)</f>
        <v>0</v>
      </c>
      <c r="K86" s="31">
        <f t="shared" si="209"/>
        <v>0</v>
      </c>
      <c r="L86" s="31">
        <f t="shared" si="209"/>
        <v>0</v>
      </c>
      <c r="M86" s="31">
        <f t="shared" si="209"/>
        <v>0</v>
      </c>
      <c r="N86" s="31">
        <f t="shared" si="209"/>
        <v>0</v>
      </c>
      <c r="O86" s="31">
        <f t="shared" si="209"/>
        <v>0</v>
      </c>
      <c r="P86" s="182"/>
      <c r="Q86" s="31">
        <f>IF(Q85="出",$G$3,0)</f>
        <v>0</v>
      </c>
      <c r="R86" s="31">
        <f t="shared" ref="R86:W86" si="210">IF(R85="出",$G$3,0)</f>
        <v>0</v>
      </c>
      <c r="S86" s="31">
        <f t="shared" si="210"/>
        <v>0</v>
      </c>
      <c r="T86" s="31">
        <f t="shared" si="210"/>
        <v>0</v>
      </c>
      <c r="U86" s="31">
        <f t="shared" si="210"/>
        <v>0</v>
      </c>
      <c r="V86" s="31">
        <f t="shared" si="210"/>
        <v>0</v>
      </c>
      <c r="W86" s="31">
        <f t="shared" si="210"/>
        <v>0</v>
      </c>
      <c r="X86" s="182"/>
      <c r="Z86" s="40"/>
      <c r="AA86" s="40"/>
      <c r="AB86" s="40"/>
      <c r="AC86" s="40"/>
      <c r="AD86" s="41"/>
      <c r="AE86" s="41"/>
      <c r="AF86" s="41"/>
      <c r="AG86" s="41"/>
      <c r="AH86" s="38"/>
      <c r="AI86" s="38"/>
      <c r="AJ86" s="38"/>
      <c r="AK86" s="42"/>
      <c r="AL86" s="28"/>
      <c r="AM86" s="42"/>
      <c r="AN86" s="43"/>
      <c r="AO86" s="43"/>
      <c r="AP86" s="194"/>
      <c r="AQ86" s="194"/>
      <c r="AR86" s="165"/>
      <c r="AS86" s="165"/>
      <c r="AT86" s="165"/>
    </row>
    <row r="87" spans="1:46" s="67" customFormat="1" ht="17.25" customHeight="1">
      <c r="A87" s="126" t="str">
        <f>IF(A81+14&gt;EOMONTH(A81,0),"",A81+14)</f>
        <v/>
      </c>
      <c r="B87" s="123" t="str">
        <f t="shared" ref="B87:E87" si="211">IF(B81+14&gt;EOMONTH(B81,0),"",B81+14)</f>
        <v/>
      </c>
      <c r="C87" s="123" t="str">
        <f t="shared" si="211"/>
        <v/>
      </c>
      <c r="D87" s="123" t="str">
        <f t="shared" si="211"/>
        <v/>
      </c>
      <c r="E87" s="123" t="str">
        <f t="shared" si="211"/>
        <v/>
      </c>
      <c r="F87" s="123" t="str">
        <f>IF(F81+14&gt;EOMONTH(F81,0),"",F81+14)</f>
        <v/>
      </c>
      <c r="G87" s="123" t="str">
        <f>IF(G81+14&gt;EOMONTH(G81,0),"",G81+14)</f>
        <v/>
      </c>
      <c r="H87" s="181">
        <f t="shared" ref="H87" si="212">A89+B89+C89+D89+E89+F89+G89</f>
        <v>0</v>
      </c>
      <c r="I87" s="126" t="str">
        <f>IF(I81+14&gt;EOMONTH(I81,0),"",I81+14)</f>
        <v/>
      </c>
      <c r="J87" s="123" t="str">
        <f t="shared" ref="J87:M87" si="213">IF(J81+14&gt;EOMONTH(J81,0),"",J81+14)</f>
        <v/>
      </c>
      <c r="K87" s="123" t="str">
        <f t="shared" si="213"/>
        <v/>
      </c>
      <c r="L87" s="123" t="str">
        <f t="shared" si="213"/>
        <v/>
      </c>
      <c r="M87" s="123" t="str">
        <f t="shared" si="213"/>
        <v/>
      </c>
      <c r="N87" s="123" t="str">
        <f>IF(N81+14&gt;EOMONTH(N81,0),"",N81+14)</f>
        <v/>
      </c>
      <c r="O87" s="123" t="str">
        <f>IF(O81+14&gt;EOMONTH(O81,0),"",O81+14)</f>
        <v/>
      </c>
      <c r="P87" s="181">
        <f t="shared" ref="P87" si="214">I89+J89+K89+L89+M89+N89+O89</f>
        <v>0</v>
      </c>
      <c r="Q87" s="126" t="str">
        <f>IF(Q81+14&gt;EOMONTH(Q81,0),"",Q81+14)</f>
        <v/>
      </c>
      <c r="R87" s="123" t="str">
        <f t="shared" ref="R87:U87" si="215">IF(R81+14&gt;EOMONTH(R81,0),"",R81+14)</f>
        <v/>
      </c>
      <c r="S87" s="123" t="str">
        <f t="shared" si="215"/>
        <v/>
      </c>
      <c r="T87" s="123" t="str">
        <f t="shared" si="215"/>
        <v/>
      </c>
      <c r="U87" s="123" t="str">
        <f t="shared" si="215"/>
        <v/>
      </c>
      <c r="V87" s="123" t="str">
        <f>IF(V81+14&gt;EOMONTH(V81,0),"",V81+14)</f>
        <v/>
      </c>
      <c r="W87" s="123" t="str">
        <f>IF(W81+14&gt;EOMONTH(W81,0),"",W81+14)</f>
        <v/>
      </c>
      <c r="X87" s="181">
        <f t="shared" ref="X87" si="216">Q89+R89+S89+T89+U89+V89+W89</f>
        <v>0</v>
      </c>
      <c r="Z87" s="77"/>
      <c r="AA87" s="77"/>
      <c r="AB87" s="77"/>
      <c r="AC87" s="77"/>
      <c r="AD87" s="78"/>
      <c r="AE87" s="78"/>
      <c r="AF87" s="78"/>
      <c r="AG87" s="78"/>
      <c r="AH87" s="79"/>
      <c r="AI87" s="79"/>
      <c r="AJ87" s="79"/>
      <c r="AK87" s="86"/>
      <c r="AM87" s="86"/>
      <c r="AN87" s="87"/>
      <c r="AO87" s="87"/>
      <c r="AP87" s="198"/>
      <c r="AQ87" s="198"/>
      <c r="AR87" s="199"/>
      <c r="AS87" s="199"/>
      <c r="AT87" s="199"/>
    </row>
    <row r="88" spans="1:46" ht="11.25" customHeight="1">
      <c r="A88" s="91"/>
      <c r="B88" s="91"/>
      <c r="C88" s="91"/>
      <c r="D88" s="91"/>
      <c r="E88" s="91"/>
      <c r="F88" s="91"/>
      <c r="G88" s="91"/>
      <c r="H88" s="181"/>
      <c r="I88" s="91"/>
      <c r="J88" s="91"/>
      <c r="K88" s="91"/>
      <c r="L88" s="91"/>
      <c r="M88" s="91"/>
      <c r="N88" s="91"/>
      <c r="O88" s="91"/>
      <c r="P88" s="181"/>
      <c r="Q88" s="91"/>
      <c r="R88" s="91"/>
      <c r="S88" s="91"/>
      <c r="T88" s="91"/>
      <c r="U88" s="91"/>
      <c r="V88" s="91"/>
      <c r="W88" s="91"/>
      <c r="X88" s="181"/>
      <c r="Z88" s="40"/>
      <c r="AA88" s="40"/>
      <c r="AB88" s="40"/>
      <c r="AC88" s="40"/>
      <c r="AD88" s="41"/>
      <c r="AE88" s="41"/>
      <c r="AF88" s="41"/>
      <c r="AG88" s="41"/>
      <c r="AH88" s="38"/>
      <c r="AI88" s="38"/>
      <c r="AJ88" s="38"/>
      <c r="AK88" s="42"/>
      <c r="AL88" s="28"/>
      <c r="AM88" s="42"/>
      <c r="AN88" s="43"/>
      <c r="AO88" s="43"/>
    </row>
    <row r="89" spans="1:46" ht="11.25" customHeight="1" thickBot="1">
      <c r="A89" s="31">
        <f>IF(A88="出",$G$3,0)</f>
        <v>0</v>
      </c>
      <c r="B89" s="31">
        <f t="shared" ref="B89:G89" si="217">IF(B88="出",$G$3,0)</f>
        <v>0</v>
      </c>
      <c r="C89" s="31">
        <f t="shared" si="217"/>
        <v>0</v>
      </c>
      <c r="D89" s="31">
        <f t="shared" si="217"/>
        <v>0</v>
      </c>
      <c r="E89" s="31">
        <f t="shared" si="217"/>
        <v>0</v>
      </c>
      <c r="F89" s="31">
        <f t="shared" si="217"/>
        <v>0</v>
      </c>
      <c r="G89" s="31">
        <f t="shared" si="217"/>
        <v>0</v>
      </c>
      <c r="H89" s="195"/>
      <c r="I89" s="31">
        <f>IF(I88="出",$G$3,0)</f>
        <v>0</v>
      </c>
      <c r="J89" s="31">
        <f t="shared" ref="J89:O89" si="218">IF(J88="出",$G$3,0)</f>
        <v>0</v>
      </c>
      <c r="K89" s="31">
        <f t="shared" si="218"/>
        <v>0</v>
      </c>
      <c r="L89" s="31">
        <f t="shared" si="218"/>
        <v>0</v>
      </c>
      <c r="M89" s="31">
        <f t="shared" si="218"/>
        <v>0</v>
      </c>
      <c r="N89" s="31">
        <f t="shared" si="218"/>
        <v>0</v>
      </c>
      <c r="O89" s="31">
        <f t="shared" si="218"/>
        <v>0</v>
      </c>
      <c r="P89" s="195"/>
      <c r="Q89" s="31">
        <f>IF(Q88="出",$G$3,0)</f>
        <v>0</v>
      </c>
      <c r="R89" s="31">
        <f t="shared" ref="R89:W89" si="219">IF(R88="出",$G$3,0)</f>
        <v>0</v>
      </c>
      <c r="S89" s="31">
        <f t="shared" si="219"/>
        <v>0</v>
      </c>
      <c r="T89" s="31">
        <f t="shared" si="219"/>
        <v>0</v>
      </c>
      <c r="U89" s="31">
        <f t="shared" si="219"/>
        <v>0</v>
      </c>
      <c r="V89" s="31">
        <f t="shared" si="219"/>
        <v>0</v>
      </c>
      <c r="W89" s="31">
        <f t="shared" si="219"/>
        <v>0</v>
      </c>
      <c r="X89" s="195"/>
      <c r="Z89" s="40"/>
      <c r="AA89" s="40"/>
      <c r="AB89" s="40"/>
      <c r="AC89" s="40"/>
      <c r="AD89" s="41"/>
      <c r="AE89" s="41"/>
      <c r="AF89" s="41"/>
      <c r="AG89" s="41"/>
      <c r="AH89" s="38"/>
      <c r="AI89" s="38"/>
      <c r="AJ89" s="38"/>
      <c r="AK89" s="42"/>
      <c r="AL89" s="28"/>
      <c r="AM89" s="42"/>
      <c r="AN89" s="43"/>
      <c r="AO89" s="43"/>
      <c r="AP89" s="200"/>
      <c r="AQ89" s="200"/>
      <c r="AR89" s="201"/>
      <c r="AS89" s="201"/>
      <c r="AT89" s="201"/>
    </row>
    <row r="90" spans="1:46">
      <c r="A90" s="205"/>
      <c r="B90" s="206"/>
      <c r="C90" s="206"/>
      <c r="D90" s="206"/>
      <c r="E90" s="206"/>
      <c r="F90" s="206"/>
      <c r="G90" s="207"/>
      <c r="H90" s="18">
        <f>H72+H75+H78+H81+H84+H87</f>
        <v>0</v>
      </c>
      <c r="I90" s="205"/>
      <c r="J90" s="206"/>
      <c r="K90" s="206"/>
      <c r="L90" s="206"/>
      <c r="M90" s="206"/>
      <c r="N90" s="206"/>
      <c r="O90" s="207"/>
      <c r="P90" s="18">
        <f>P72+P75+P78+P81+P84+P87</f>
        <v>0</v>
      </c>
      <c r="Q90" s="205"/>
      <c r="R90" s="206"/>
      <c r="S90" s="206"/>
      <c r="T90" s="206"/>
      <c r="U90" s="206"/>
      <c r="V90" s="206"/>
      <c r="W90" s="207"/>
      <c r="X90" s="18">
        <f>X72+X75+X78+X81+X84+X87</f>
        <v>0</v>
      </c>
      <c r="Z90" s="104"/>
      <c r="AA90" s="104"/>
      <c r="AB90" s="104"/>
      <c r="AC90" s="104"/>
      <c r="AD90" s="34"/>
      <c r="AE90" s="34"/>
      <c r="AF90" s="34"/>
      <c r="AG90" s="34"/>
      <c r="AH90" s="105"/>
      <c r="AI90" s="105"/>
      <c r="AJ90" s="105"/>
      <c r="AK90" s="42"/>
      <c r="AL90" s="28"/>
      <c r="AM90" s="42"/>
      <c r="AN90" s="43"/>
      <c r="AO90" s="43"/>
      <c r="AP90" s="200"/>
      <c r="AQ90" s="200"/>
      <c r="AR90" s="201"/>
      <c r="AS90" s="201"/>
      <c r="AT90" s="201"/>
    </row>
    <row r="91" spans="1:46"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</row>
  </sheetData>
  <sheetProtection formatCells="0"/>
  <mergeCells count="287">
    <mergeCell ref="A90:G90"/>
    <mergeCell ref="I90:O90"/>
    <mergeCell ref="Q90:W90"/>
    <mergeCell ref="AP90:AQ90"/>
    <mergeCell ref="AR90:AT90"/>
    <mergeCell ref="H87:H89"/>
    <mergeCell ref="P87:P89"/>
    <mergeCell ref="X87:X89"/>
    <mergeCell ref="AP87:AQ87"/>
    <mergeCell ref="AR87:AT87"/>
    <mergeCell ref="AP89:AQ89"/>
    <mergeCell ref="AR89:AT89"/>
    <mergeCell ref="H81:H83"/>
    <mergeCell ref="P81:P83"/>
    <mergeCell ref="X81:X83"/>
    <mergeCell ref="AP83:AQ83"/>
    <mergeCell ref="AR83:AT83"/>
    <mergeCell ref="H84:H86"/>
    <mergeCell ref="P84:P86"/>
    <mergeCell ref="X84:X86"/>
    <mergeCell ref="AP86:AQ86"/>
    <mergeCell ref="AR86:AT86"/>
    <mergeCell ref="H75:H77"/>
    <mergeCell ref="P75:P77"/>
    <mergeCell ref="X75:X77"/>
    <mergeCell ref="H78:H80"/>
    <mergeCell ref="P78:P80"/>
    <mergeCell ref="X78:X80"/>
    <mergeCell ref="T70:W70"/>
    <mergeCell ref="X70:X71"/>
    <mergeCell ref="AK71:AK72"/>
    <mergeCell ref="B70:C70"/>
    <mergeCell ref="D70:G70"/>
    <mergeCell ref="H70:H71"/>
    <mergeCell ref="J70:K70"/>
    <mergeCell ref="L70:O70"/>
    <mergeCell ref="P70:P71"/>
    <mergeCell ref="R70:S70"/>
    <mergeCell ref="AM67:AM68"/>
    <mergeCell ref="AN67:AO68"/>
    <mergeCell ref="AL71:AL72"/>
    <mergeCell ref="AM71:AM72"/>
    <mergeCell ref="H72:H74"/>
    <mergeCell ref="P72:P74"/>
    <mergeCell ref="X72:X74"/>
    <mergeCell ref="AA72:AC72"/>
    <mergeCell ref="AK69:AL69"/>
    <mergeCell ref="AM69:AN69"/>
    <mergeCell ref="A68:G68"/>
    <mergeCell ref="I68:O68"/>
    <mergeCell ref="Q68:W68"/>
    <mergeCell ref="Z68:AD69"/>
    <mergeCell ref="AI68:AJ69"/>
    <mergeCell ref="AP68:AQ68"/>
    <mergeCell ref="X65:X67"/>
    <mergeCell ref="AP65:AQ65"/>
    <mergeCell ref="AR65:AT65"/>
    <mergeCell ref="Z66:AD67"/>
    <mergeCell ref="AI66:AJ67"/>
    <mergeCell ref="AE67:AE68"/>
    <mergeCell ref="AF67:AG68"/>
    <mergeCell ref="AH67:AH68"/>
    <mergeCell ref="AK67:AK68"/>
    <mergeCell ref="AL67:AL68"/>
    <mergeCell ref="AR68:AT68"/>
    <mergeCell ref="AP61:AQ61"/>
    <mergeCell ref="AR61:AT61"/>
    <mergeCell ref="H62:H64"/>
    <mergeCell ref="P62:P64"/>
    <mergeCell ref="X62:X64"/>
    <mergeCell ref="Z64:AB65"/>
    <mergeCell ref="AP64:AQ64"/>
    <mergeCell ref="AR64:AT64"/>
    <mergeCell ref="H65:H67"/>
    <mergeCell ref="P65:P67"/>
    <mergeCell ref="H59:H61"/>
    <mergeCell ref="P59:P61"/>
    <mergeCell ref="X59:X61"/>
    <mergeCell ref="Z59:AK60"/>
    <mergeCell ref="AL59:AM60"/>
    <mergeCell ref="AK61:AL61"/>
    <mergeCell ref="AM61:AN61"/>
    <mergeCell ref="AP67:AQ67"/>
    <mergeCell ref="AR67:AT67"/>
    <mergeCell ref="H56:H58"/>
    <mergeCell ref="P56:P58"/>
    <mergeCell ref="X56:X58"/>
    <mergeCell ref="Z56:AK57"/>
    <mergeCell ref="AL56:AM57"/>
    <mergeCell ref="Z58:AB58"/>
    <mergeCell ref="AL58:AM58"/>
    <mergeCell ref="AL52:AM52"/>
    <mergeCell ref="H53:H55"/>
    <mergeCell ref="P53:P55"/>
    <mergeCell ref="X53:X55"/>
    <mergeCell ref="Z53:AK54"/>
    <mergeCell ref="AL53:AM54"/>
    <mergeCell ref="Z55:AB55"/>
    <mergeCell ref="AL55:AM55"/>
    <mergeCell ref="X48:X49"/>
    <mergeCell ref="Z49:AB49"/>
    <mergeCell ref="AL49:AM49"/>
    <mergeCell ref="H50:H52"/>
    <mergeCell ref="P50:P52"/>
    <mergeCell ref="X50:X52"/>
    <mergeCell ref="Z50:AK51"/>
    <mergeCell ref="AL50:AM51"/>
    <mergeCell ref="Z52:AB52"/>
    <mergeCell ref="A46:G46"/>
    <mergeCell ref="I46:O46"/>
    <mergeCell ref="Q46:W46"/>
    <mergeCell ref="B48:C48"/>
    <mergeCell ref="D48:G48"/>
    <mergeCell ref="H48:H49"/>
    <mergeCell ref="J48:K48"/>
    <mergeCell ref="L48:O48"/>
    <mergeCell ref="P48:P49"/>
    <mergeCell ref="R48:S48"/>
    <mergeCell ref="T48:W48"/>
    <mergeCell ref="AF42:AG44"/>
    <mergeCell ref="AH42:AJ44"/>
    <mergeCell ref="H43:H45"/>
    <mergeCell ref="P43:P45"/>
    <mergeCell ref="X43:X45"/>
    <mergeCell ref="AH45:AJ46"/>
    <mergeCell ref="H40:H42"/>
    <mergeCell ref="P40:P42"/>
    <mergeCell ref="X40:X42"/>
    <mergeCell ref="Z42:AA44"/>
    <mergeCell ref="AB42:AC44"/>
    <mergeCell ref="AD42:AE44"/>
    <mergeCell ref="H34:H36"/>
    <mergeCell ref="P34:P36"/>
    <mergeCell ref="X34:X36"/>
    <mergeCell ref="Z36:Z38"/>
    <mergeCell ref="AA36:AA38"/>
    <mergeCell ref="AB36:AC38"/>
    <mergeCell ref="AD36:AE38"/>
    <mergeCell ref="AF36:AG38"/>
    <mergeCell ref="AH36:AJ38"/>
    <mergeCell ref="H37:H39"/>
    <mergeCell ref="P37:P39"/>
    <mergeCell ref="X37:X39"/>
    <mergeCell ref="Z39:Z41"/>
    <mergeCell ref="AA39:AA41"/>
    <mergeCell ref="AB39:AC41"/>
    <mergeCell ref="AD39:AE41"/>
    <mergeCell ref="AF39:AG41"/>
    <mergeCell ref="AH39:AJ41"/>
    <mergeCell ref="AD30:AE32"/>
    <mergeCell ref="AF30:AG32"/>
    <mergeCell ref="AH30:AJ32"/>
    <mergeCell ref="H31:H33"/>
    <mergeCell ref="P31:P33"/>
    <mergeCell ref="X31:X33"/>
    <mergeCell ref="Z33:Z35"/>
    <mergeCell ref="AA33:AA35"/>
    <mergeCell ref="AB33:AC35"/>
    <mergeCell ref="AD33:AE35"/>
    <mergeCell ref="H28:H30"/>
    <mergeCell ref="P28:P30"/>
    <mergeCell ref="X28:X30"/>
    <mergeCell ref="Z30:Z32"/>
    <mergeCell ref="AA30:AA32"/>
    <mergeCell ref="AB30:AC32"/>
    <mergeCell ref="Z27:Z29"/>
    <mergeCell ref="AA27:AA29"/>
    <mergeCell ref="AB27:AC29"/>
    <mergeCell ref="AD27:AE29"/>
    <mergeCell ref="AF27:AG29"/>
    <mergeCell ref="AH27:AJ29"/>
    <mergeCell ref="AF33:AG35"/>
    <mergeCell ref="AH33:AJ35"/>
    <mergeCell ref="B26:C26"/>
    <mergeCell ref="D26:G26"/>
    <mergeCell ref="H26:H27"/>
    <mergeCell ref="J26:K26"/>
    <mergeCell ref="L26:O26"/>
    <mergeCell ref="AD24:AE26"/>
    <mergeCell ref="AF24:AG26"/>
    <mergeCell ref="AH24:AJ26"/>
    <mergeCell ref="AK24:AL24"/>
    <mergeCell ref="A24:G24"/>
    <mergeCell ref="I24:O24"/>
    <mergeCell ref="Q24:W24"/>
    <mergeCell ref="Z24:Z26"/>
    <mergeCell ref="AA24:AA26"/>
    <mergeCell ref="AB24:AC26"/>
    <mergeCell ref="P26:P27"/>
    <mergeCell ref="R26:S26"/>
    <mergeCell ref="T26:W26"/>
    <mergeCell ref="X26:X27"/>
    <mergeCell ref="AK25:AL25"/>
    <mergeCell ref="AK21:AL21"/>
    <mergeCell ref="AM21:AN21"/>
    <mergeCell ref="AP21:AQ21"/>
    <mergeCell ref="AR21:AT21"/>
    <mergeCell ref="AK23:AL23"/>
    <mergeCell ref="AM23:AN23"/>
    <mergeCell ref="AP23:AQ23"/>
    <mergeCell ref="AR23:AT23"/>
    <mergeCell ref="AR24:AT24"/>
    <mergeCell ref="AM25:AN25"/>
    <mergeCell ref="AP25:AQ25"/>
    <mergeCell ref="AR25:AT25"/>
    <mergeCell ref="AM24:AN24"/>
    <mergeCell ref="AP24:AQ24"/>
    <mergeCell ref="AR20:AT20"/>
    <mergeCell ref="H21:H23"/>
    <mergeCell ref="P21:P23"/>
    <mergeCell ref="X21:X23"/>
    <mergeCell ref="Z21:Z23"/>
    <mergeCell ref="AA21:AA23"/>
    <mergeCell ref="AB21:AC23"/>
    <mergeCell ref="AD21:AE23"/>
    <mergeCell ref="AF21:AG23"/>
    <mergeCell ref="AH21:AJ23"/>
    <mergeCell ref="AD18:AE20"/>
    <mergeCell ref="AF18:AG20"/>
    <mergeCell ref="AH18:AJ20"/>
    <mergeCell ref="AK20:AL20"/>
    <mergeCell ref="AM20:AN20"/>
    <mergeCell ref="AP20:AQ20"/>
    <mergeCell ref="H18:H20"/>
    <mergeCell ref="P18:P20"/>
    <mergeCell ref="X18:X20"/>
    <mergeCell ref="Z18:Z20"/>
    <mergeCell ref="AA18:AA20"/>
    <mergeCell ref="AB18:AC20"/>
    <mergeCell ref="AF15:AG17"/>
    <mergeCell ref="AH15:AJ17"/>
    <mergeCell ref="AK17:AL17"/>
    <mergeCell ref="AM17:AN17"/>
    <mergeCell ref="AP17:AQ17"/>
    <mergeCell ref="AR17:AT17"/>
    <mergeCell ref="AD12:AE14"/>
    <mergeCell ref="AF12:AG14"/>
    <mergeCell ref="AH12:AJ14"/>
    <mergeCell ref="H15:H17"/>
    <mergeCell ref="P15:P17"/>
    <mergeCell ref="X15:X17"/>
    <mergeCell ref="Z15:Z17"/>
    <mergeCell ref="AA15:AA17"/>
    <mergeCell ref="AB15:AC17"/>
    <mergeCell ref="AD15:AE17"/>
    <mergeCell ref="H12:H14"/>
    <mergeCell ref="P12:P14"/>
    <mergeCell ref="X12:X14"/>
    <mergeCell ref="Z12:Z14"/>
    <mergeCell ref="AA12:AA14"/>
    <mergeCell ref="AB12:AC14"/>
    <mergeCell ref="H9:H11"/>
    <mergeCell ref="P9:P11"/>
    <mergeCell ref="X9:X11"/>
    <mergeCell ref="Z9:Z11"/>
    <mergeCell ref="AA9:AA11"/>
    <mergeCell ref="AB9:AC11"/>
    <mergeCell ref="AD9:AE11"/>
    <mergeCell ref="AF9:AG11"/>
    <mergeCell ref="AH9:AJ11"/>
    <mergeCell ref="AF5:AG5"/>
    <mergeCell ref="AH5:AJ5"/>
    <mergeCell ref="H6:H8"/>
    <mergeCell ref="P6:P8"/>
    <mergeCell ref="X6:X8"/>
    <mergeCell ref="Z6:Z8"/>
    <mergeCell ref="AA6:AA8"/>
    <mergeCell ref="AB6:AC8"/>
    <mergeCell ref="AD6:AE8"/>
    <mergeCell ref="AF6:AG8"/>
    <mergeCell ref="AH6:AJ8"/>
    <mergeCell ref="R4:S4"/>
    <mergeCell ref="T4:W4"/>
    <mergeCell ref="X4:X5"/>
    <mergeCell ref="Z5:AA5"/>
    <mergeCell ref="AB5:AC5"/>
    <mergeCell ref="AD5:AE5"/>
    <mergeCell ref="E1:G1"/>
    <mergeCell ref="A2:X2"/>
    <mergeCell ref="G3:H3"/>
    <mergeCell ref="B4:C4"/>
    <mergeCell ref="D4:G4"/>
    <mergeCell ref="H4:H5"/>
    <mergeCell ref="J4:K4"/>
    <mergeCell ref="L4:O4"/>
    <mergeCell ref="P4:P5"/>
    <mergeCell ref="B1:D1"/>
  </mergeCells>
  <phoneticPr fontId="2"/>
  <conditionalFormatting sqref="A19:G19">
    <cfRule type="containsText" dxfId="533" priority="206" stopIfTrue="1" operator="containsText" text="○">
      <formula>NOT(ISERROR(SEARCH("○",A19)))</formula>
    </cfRule>
  </conditionalFormatting>
  <conditionalFormatting sqref="A22:G22">
    <cfRule type="containsText" dxfId="532" priority="205" stopIfTrue="1" operator="containsText" text="○">
      <formula>NOT(ISERROR(SEARCH("○",A22)))</formula>
    </cfRule>
  </conditionalFormatting>
  <conditionalFormatting sqref="A16:G16">
    <cfRule type="containsText" dxfId="531" priority="204" stopIfTrue="1" operator="containsText" text="○">
      <formula>NOT(ISERROR(SEARCH("○",A16)))</formula>
    </cfRule>
  </conditionalFormatting>
  <conditionalFormatting sqref="A13:G13">
    <cfRule type="containsText" dxfId="530" priority="203" stopIfTrue="1" operator="containsText" text="○">
      <formula>NOT(ISERROR(SEARCH("○",A13)))</formula>
    </cfRule>
  </conditionalFormatting>
  <conditionalFormatting sqref="A10:G10">
    <cfRule type="containsText" dxfId="529" priority="202" stopIfTrue="1" operator="containsText" text="○">
      <formula>NOT(ISERROR(SEARCH("○",A10)))</formula>
    </cfRule>
  </conditionalFormatting>
  <conditionalFormatting sqref="A7:G7">
    <cfRule type="containsText" dxfId="528" priority="201" stopIfTrue="1" operator="containsText" text="○">
      <formula>NOT(ISERROR(SEARCH("○",A7)))</formula>
    </cfRule>
  </conditionalFormatting>
  <conditionalFormatting sqref="I19:O19">
    <cfRule type="containsText" dxfId="527" priority="200" stopIfTrue="1" operator="containsText" text="○">
      <formula>NOT(ISERROR(SEARCH("○",I19)))</formula>
    </cfRule>
  </conditionalFormatting>
  <conditionalFormatting sqref="I22:O22">
    <cfRule type="containsText" dxfId="526" priority="199" stopIfTrue="1" operator="containsText" text="○">
      <formula>NOT(ISERROR(SEARCH("○",I22)))</formula>
    </cfRule>
  </conditionalFormatting>
  <conditionalFormatting sqref="I16:O16">
    <cfRule type="containsText" dxfId="525" priority="198" stopIfTrue="1" operator="containsText" text="○">
      <formula>NOT(ISERROR(SEARCH("○",I16)))</formula>
    </cfRule>
  </conditionalFormatting>
  <conditionalFormatting sqref="I13:O13">
    <cfRule type="containsText" dxfId="524" priority="197" stopIfTrue="1" operator="containsText" text="○">
      <formula>NOT(ISERROR(SEARCH("○",I13)))</formula>
    </cfRule>
  </conditionalFormatting>
  <conditionalFormatting sqref="I10:O10">
    <cfRule type="containsText" dxfId="523" priority="196" stopIfTrue="1" operator="containsText" text="○">
      <formula>NOT(ISERROR(SEARCH("○",I10)))</formula>
    </cfRule>
  </conditionalFormatting>
  <conditionalFormatting sqref="I7:O7">
    <cfRule type="containsText" dxfId="522" priority="195" stopIfTrue="1" operator="containsText" text="○">
      <formula>NOT(ISERROR(SEARCH("○",I7)))</formula>
    </cfRule>
  </conditionalFormatting>
  <conditionalFormatting sqref="Q19:W19">
    <cfRule type="containsText" dxfId="521" priority="194" stopIfTrue="1" operator="containsText" text="○">
      <formula>NOT(ISERROR(SEARCH("○",Q19)))</formula>
    </cfRule>
  </conditionalFormatting>
  <conditionalFormatting sqref="Q22:W22">
    <cfRule type="containsText" dxfId="520" priority="193" stopIfTrue="1" operator="containsText" text="○">
      <formula>NOT(ISERROR(SEARCH("○",Q22)))</formula>
    </cfRule>
  </conditionalFormatting>
  <conditionalFormatting sqref="Q16:W16">
    <cfRule type="containsText" dxfId="519" priority="192" stopIfTrue="1" operator="containsText" text="○">
      <formula>NOT(ISERROR(SEARCH("○",Q16)))</formula>
    </cfRule>
  </conditionalFormatting>
  <conditionalFormatting sqref="Q13:W13">
    <cfRule type="containsText" dxfId="518" priority="191" stopIfTrue="1" operator="containsText" text="○">
      <formula>NOT(ISERROR(SEARCH("○",Q13)))</formula>
    </cfRule>
  </conditionalFormatting>
  <conditionalFormatting sqref="Q10:W10">
    <cfRule type="containsText" dxfId="517" priority="190" stopIfTrue="1" operator="containsText" text="○">
      <formula>NOT(ISERROR(SEARCH("○",Q10)))</formula>
    </cfRule>
  </conditionalFormatting>
  <conditionalFormatting sqref="Q7:W7">
    <cfRule type="containsText" dxfId="516" priority="189" stopIfTrue="1" operator="containsText" text="○">
      <formula>NOT(ISERROR(SEARCH("○",Q7)))</formula>
    </cfRule>
  </conditionalFormatting>
  <conditionalFormatting sqref="D41">
    <cfRule type="containsText" dxfId="515" priority="173" stopIfTrue="1" operator="containsText" text="○">
      <formula>NOT(ISERROR(SEARCH("○",D41)))</formula>
    </cfRule>
  </conditionalFormatting>
  <conditionalFormatting sqref="G38">
    <cfRule type="containsText" dxfId="514" priority="178" stopIfTrue="1" operator="containsText" text="○">
      <formula>NOT(ISERROR(SEARCH("○",G38)))</formula>
    </cfRule>
  </conditionalFormatting>
  <conditionalFormatting sqref="A29:G29">
    <cfRule type="containsText" dxfId="513" priority="188" stopIfTrue="1" operator="containsText" text="○">
      <formula>NOT(ISERROR(SEARCH("○",A29)))</formula>
    </cfRule>
  </conditionalFormatting>
  <conditionalFormatting sqref="G35">
    <cfRule type="containsText" dxfId="512" priority="186" stopIfTrue="1" operator="containsText" text="○">
      <formula>NOT(ISERROR(SEARCH("○",G35)))</formula>
    </cfRule>
  </conditionalFormatting>
  <conditionalFormatting sqref="A32">
    <cfRule type="containsText" dxfId="511" priority="185" stopIfTrue="1" operator="containsText" text="○">
      <formula>NOT(ISERROR(SEARCH("○",A32)))</formula>
    </cfRule>
  </conditionalFormatting>
  <conditionalFormatting sqref="D44:G44">
    <cfRule type="containsText" dxfId="510" priority="187" stopIfTrue="1" operator="containsText" text="○">
      <formula>NOT(ISERROR(SEARCH("○",D44)))</formula>
    </cfRule>
  </conditionalFormatting>
  <conditionalFormatting sqref="A35">
    <cfRule type="containsText" dxfId="509" priority="184" stopIfTrue="1" operator="containsText" text="○">
      <formula>NOT(ISERROR(SEARCH("○",A35)))</formula>
    </cfRule>
  </conditionalFormatting>
  <conditionalFormatting sqref="A38">
    <cfRule type="containsText" dxfId="508" priority="183" stopIfTrue="1" operator="containsText" text="○">
      <formula>NOT(ISERROR(SEARCH("○",A38)))</formula>
    </cfRule>
  </conditionalFormatting>
  <conditionalFormatting sqref="A44">
    <cfRule type="containsText" dxfId="507" priority="182" stopIfTrue="1" operator="containsText" text="○">
      <formula>NOT(ISERROR(SEARCH("○",A44)))</formula>
    </cfRule>
  </conditionalFormatting>
  <conditionalFormatting sqref="B32:G32">
    <cfRule type="containsText" dxfId="506" priority="181" stopIfTrue="1" operator="containsText" text="○">
      <formula>NOT(ISERROR(SEARCH("○",B32)))</formula>
    </cfRule>
  </conditionalFormatting>
  <conditionalFormatting sqref="B35:F35">
    <cfRule type="containsText" dxfId="505" priority="180" stopIfTrue="1" operator="containsText" text="○">
      <formula>NOT(ISERROR(SEARCH("○",B35)))</formula>
    </cfRule>
  </conditionalFormatting>
  <conditionalFormatting sqref="C38:F38">
    <cfRule type="containsText" dxfId="504" priority="179" stopIfTrue="1" operator="containsText" text="○">
      <formula>NOT(ISERROR(SEARCH("○",C38)))</formula>
    </cfRule>
  </conditionalFormatting>
  <conditionalFormatting sqref="B44:C44">
    <cfRule type="containsText" dxfId="503" priority="177" stopIfTrue="1" operator="containsText" text="○">
      <formula>NOT(ISERROR(SEARCH("○",B44)))</formula>
    </cfRule>
  </conditionalFormatting>
  <conditionalFormatting sqref="G41">
    <cfRule type="containsText" dxfId="502" priority="174" stopIfTrue="1" operator="containsText" text="○">
      <formula>NOT(ISERROR(SEARCH("○",G41)))</formula>
    </cfRule>
  </conditionalFormatting>
  <conditionalFormatting sqref="A41">
    <cfRule type="containsText" dxfId="501" priority="176" stopIfTrue="1" operator="containsText" text="○">
      <formula>NOT(ISERROR(SEARCH("○",A41)))</formula>
    </cfRule>
  </conditionalFormatting>
  <conditionalFormatting sqref="B41:C41 E41:F41">
    <cfRule type="containsText" dxfId="500" priority="175" stopIfTrue="1" operator="containsText" text="○">
      <formula>NOT(ISERROR(SEARCH("○",B41)))</formula>
    </cfRule>
  </conditionalFormatting>
  <conditionalFormatting sqref="B38">
    <cfRule type="containsText" dxfId="499" priority="172" stopIfTrue="1" operator="containsText" text="○">
      <formula>NOT(ISERROR(SEARCH("○",B38)))</formula>
    </cfRule>
  </conditionalFormatting>
  <conditionalFormatting sqref="J35:L35">
    <cfRule type="containsText" dxfId="498" priority="165" stopIfTrue="1" operator="containsText" text="○">
      <formula>NOT(ISERROR(SEARCH("○",J35)))</formula>
    </cfRule>
  </conditionalFormatting>
  <conditionalFormatting sqref="N41">
    <cfRule type="containsText" dxfId="497" priority="158" stopIfTrue="1" operator="containsText" text="○">
      <formula>NOT(ISERROR(SEARCH("○",N41)))</formula>
    </cfRule>
  </conditionalFormatting>
  <conditionalFormatting sqref="K44">
    <cfRule type="containsText" dxfId="496" priority="162" stopIfTrue="1" operator="containsText" text="○">
      <formula>NOT(ISERROR(SEARCH("○",K44)))</formula>
    </cfRule>
  </conditionalFormatting>
  <conditionalFormatting sqref="J44">
    <cfRule type="containsText" dxfId="495" priority="155" stopIfTrue="1" operator="containsText" text="○">
      <formula>NOT(ISERROR(SEARCH("○",J44)))</formula>
    </cfRule>
  </conditionalFormatting>
  <conditionalFormatting sqref="M35:O35">
    <cfRule type="containsText" dxfId="494" priority="154" stopIfTrue="1" operator="containsText" text="○">
      <formula>NOT(ISERROR(SEARCH("○",M35)))</formula>
    </cfRule>
  </conditionalFormatting>
  <conditionalFormatting sqref="I35">
    <cfRule type="containsText" dxfId="493" priority="168" stopIfTrue="1" operator="containsText" text="○">
      <formula>NOT(ISERROR(SEARCH("○",I35)))</formula>
    </cfRule>
  </conditionalFormatting>
  <conditionalFormatting sqref="O38">
    <cfRule type="containsText" dxfId="492" priority="163" stopIfTrue="1" operator="containsText" text="○">
      <formula>NOT(ISERROR(SEARCH("○",O38)))</formula>
    </cfRule>
  </conditionalFormatting>
  <conditionalFormatting sqref="I29:O29">
    <cfRule type="containsText" dxfId="491" priority="171" stopIfTrue="1" operator="containsText" text="○">
      <formula>NOT(ISERROR(SEARCH("○",I29)))</formula>
    </cfRule>
  </conditionalFormatting>
  <conditionalFormatting sqref="I32">
    <cfRule type="containsText" dxfId="490" priority="169" stopIfTrue="1" operator="containsText" text="○">
      <formula>NOT(ISERROR(SEARCH("○",I32)))</formula>
    </cfRule>
  </conditionalFormatting>
  <conditionalFormatting sqref="L44:O44">
    <cfRule type="containsText" dxfId="489" priority="170" stopIfTrue="1" operator="containsText" text="○">
      <formula>NOT(ISERROR(SEARCH("○",L44)))</formula>
    </cfRule>
  </conditionalFormatting>
  <conditionalFormatting sqref="I38">
    <cfRule type="containsText" dxfId="488" priority="167" stopIfTrue="1" operator="containsText" text="○">
      <formula>NOT(ISERROR(SEARCH("○",I38)))</formula>
    </cfRule>
  </conditionalFormatting>
  <conditionalFormatting sqref="J32:O32">
    <cfRule type="containsText" dxfId="487" priority="166" stopIfTrue="1" operator="containsText" text="○">
      <formula>NOT(ISERROR(SEARCH("○",J32)))</formula>
    </cfRule>
  </conditionalFormatting>
  <conditionalFormatting sqref="J38:N38">
    <cfRule type="containsText" dxfId="486" priority="164" stopIfTrue="1" operator="containsText" text="○">
      <formula>NOT(ISERROR(SEARCH("○",J38)))</formula>
    </cfRule>
  </conditionalFormatting>
  <conditionalFormatting sqref="I41">
    <cfRule type="containsText" dxfId="485" priority="161" stopIfTrue="1" operator="containsText" text="○">
      <formula>NOT(ISERROR(SEARCH("○",I41)))</formula>
    </cfRule>
  </conditionalFormatting>
  <conditionalFormatting sqref="J41:K41 M41">
    <cfRule type="containsText" dxfId="484" priority="160" stopIfTrue="1" operator="containsText" text="○">
      <formula>NOT(ISERROR(SEARCH("○",J41)))</formula>
    </cfRule>
  </conditionalFormatting>
  <conditionalFormatting sqref="I44">
    <cfRule type="containsText" dxfId="483" priority="159" stopIfTrue="1" operator="containsText" text="○">
      <formula>NOT(ISERROR(SEARCH("○",I44)))</formula>
    </cfRule>
  </conditionalFormatting>
  <conditionalFormatting sqref="L41">
    <cfRule type="containsText" dxfId="482" priority="157" stopIfTrue="1" operator="containsText" text="○">
      <formula>NOT(ISERROR(SEARCH("○",L41)))</formula>
    </cfRule>
  </conditionalFormatting>
  <conditionalFormatting sqref="O41">
    <cfRule type="containsText" dxfId="481" priority="156" stopIfTrue="1" operator="containsText" text="○">
      <formula>NOT(ISERROR(SEARCH("○",O41)))</formula>
    </cfRule>
  </conditionalFormatting>
  <conditionalFormatting sqref="Q29">
    <cfRule type="containsText" dxfId="480" priority="144" stopIfTrue="1" operator="containsText" text="○">
      <formula>NOT(ISERROR(SEARCH("○",Q29)))</formula>
    </cfRule>
  </conditionalFormatting>
  <conditionalFormatting sqref="Q41">
    <cfRule type="containsText" dxfId="479" priority="140" stopIfTrue="1" operator="containsText" text="○">
      <formula>NOT(ISERROR(SEARCH("○",Q41)))</formula>
    </cfRule>
  </conditionalFormatting>
  <conditionalFormatting sqref="R32:V32">
    <cfRule type="containsText" dxfId="478" priority="135" stopIfTrue="1" operator="containsText" text="○">
      <formula>NOT(ISERROR(SEARCH("○",R32)))</formula>
    </cfRule>
  </conditionalFormatting>
  <conditionalFormatting sqref="Q38">
    <cfRule type="containsText" dxfId="477" priority="141" stopIfTrue="1" operator="containsText" text="○">
      <formula>NOT(ISERROR(SEARCH("○",Q38)))</formula>
    </cfRule>
  </conditionalFormatting>
  <conditionalFormatting sqref="W35">
    <cfRule type="containsText" dxfId="476" priority="137" stopIfTrue="1" operator="containsText" text="○">
      <formula>NOT(ISERROR(SEARCH("○",W35)))</formula>
    </cfRule>
  </conditionalFormatting>
  <conditionalFormatting sqref="R44:S44">
    <cfRule type="containsText" dxfId="475" priority="151" stopIfTrue="1" operator="containsText" text="○">
      <formula>NOT(ISERROR(SEARCH("○",R44)))</formula>
    </cfRule>
  </conditionalFormatting>
  <conditionalFormatting sqref="R35:V35">
    <cfRule type="containsText" dxfId="474" priority="134" stopIfTrue="1" operator="containsText" text="○">
      <formula>NOT(ISERROR(SEARCH("○",R35)))</formula>
    </cfRule>
  </conditionalFormatting>
  <conditionalFormatting sqref="W29">
    <cfRule type="containsText" dxfId="473" priority="139" stopIfTrue="1" operator="containsText" text="○">
      <formula>NOT(ISERROR(SEARCH("○",W29)))</formula>
    </cfRule>
  </conditionalFormatting>
  <conditionalFormatting sqref="T41:W41">
    <cfRule type="containsText" dxfId="472" priority="145" stopIfTrue="1" operator="containsText" text="○">
      <formula>NOT(ISERROR(SEARCH("○",T41)))</formula>
    </cfRule>
  </conditionalFormatting>
  <conditionalFormatting sqref="W41">
    <cfRule type="containsText" dxfId="471" priority="146" stopIfTrue="1" operator="containsText" text="○">
      <formula>NOT(ISERROR(SEARCH("○",W41)))</formula>
    </cfRule>
  </conditionalFormatting>
  <conditionalFormatting sqref="W32">
    <cfRule type="containsText" dxfId="470" priority="138" stopIfTrue="1" operator="containsText" text="○">
      <formula>NOT(ISERROR(SEARCH("○",W32)))</formula>
    </cfRule>
  </conditionalFormatting>
  <conditionalFormatting sqref="R38:V38">
    <cfRule type="containsText" dxfId="469" priority="133" stopIfTrue="1" operator="containsText" text="○">
      <formula>NOT(ISERROR(SEARCH("○",R38)))</formula>
    </cfRule>
  </conditionalFormatting>
  <conditionalFormatting sqref="R41">
    <cfRule type="containsText" dxfId="468" priority="131" stopIfTrue="1" operator="containsText" text="○">
      <formula>NOT(ISERROR(SEARCH("○",R41)))</formula>
    </cfRule>
  </conditionalFormatting>
  <conditionalFormatting sqref="U41">
    <cfRule type="containsText" dxfId="467" priority="150" stopIfTrue="1" operator="containsText" text="○">
      <formula>NOT(ISERROR(SEARCH("○",U41)))</formula>
    </cfRule>
  </conditionalFormatting>
  <conditionalFormatting sqref="Q29">
    <cfRule type="containsText" dxfId="466" priority="153" stopIfTrue="1" operator="containsText" text="○">
      <formula>NOT(ISERROR(SEARCH("○",Q29)))</formula>
    </cfRule>
  </conditionalFormatting>
  <conditionalFormatting sqref="T44:W44">
    <cfRule type="containsText" dxfId="465" priority="152" stopIfTrue="1" operator="containsText" text="○">
      <formula>NOT(ISERROR(SEARCH("○",T44)))</formula>
    </cfRule>
  </conditionalFormatting>
  <conditionalFormatting sqref="Q44">
    <cfRule type="containsText" dxfId="464" priority="149" stopIfTrue="1" operator="containsText" text="○">
      <formula>NOT(ISERROR(SEARCH("○",Q44)))</formula>
    </cfRule>
  </conditionalFormatting>
  <conditionalFormatting sqref="V41">
    <cfRule type="containsText" dxfId="463" priority="148" stopIfTrue="1" operator="containsText" text="○">
      <formula>NOT(ISERROR(SEARCH("○",V41)))</formula>
    </cfRule>
  </conditionalFormatting>
  <conditionalFormatting sqref="T41">
    <cfRule type="containsText" dxfId="462" priority="147" stopIfTrue="1" operator="containsText" text="○">
      <formula>NOT(ISERROR(SEARCH("○",T41)))</formula>
    </cfRule>
  </conditionalFormatting>
  <conditionalFormatting sqref="Q32">
    <cfRule type="containsText" dxfId="461" priority="143" stopIfTrue="1" operator="containsText" text="○">
      <formula>NOT(ISERROR(SEARCH("○",Q32)))</formula>
    </cfRule>
  </conditionalFormatting>
  <conditionalFormatting sqref="Q35">
    <cfRule type="containsText" dxfId="460" priority="142" stopIfTrue="1" operator="containsText" text="○">
      <formula>NOT(ISERROR(SEARCH("○",Q35)))</formula>
    </cfRule>
  </conditionalFormatting>
  <conditionalFormatting sqref="S41">
    <cfRule type="containsText" dxfId="459" priority="130" stopIfTrue="1" operator="containsText" text="○">
      <formula>NOT(ISERROR(SEARCH("○",S41)))</formula>
    </cfRule>
  </conditionalFormatting>
  <conditionalFormatting sqref="R29:V29">
    <cfRule type="containsText" dxfId="458" priority="136" stopIfTrue="1" operator="containsText" text="○">
      <formula>NOT(ISERROR(SEARCH("○",R29)))</formula>
    </cfRule>
  </conditionalFormatting>
  <conditionalFormatting sqref="W38">
    <cfRule type="containsText" dxfId="457" priority="132" stopIfTrue="1" operator="containsText" text="○">
      <formula>NOT(ISERROR(SEARCH("○",W38)))</formula>
    </cfRule>
  </conditionalFormatting>
  <conditionalFormatting sqref="D63">
    <cfRule type="containsText" dxfId="456" priority="117" stopIfTrue="1" operator="containsText" text="○">
      <formula>NOT(ISERROR(SEARCH("○",D63)))</formula>
    </cfRule>
  </conditionalFormatting>
  <conditionalFormatting sqref="A51:F51">
    <cfRule type="containsText" dxfId="455" priority="129" stopIfTrue="1" operator="containsText" text="○">
      <formula>NOT(ISERROR(SEARCH("○",A51)))</formula>
    </cfRule>
  </conditionalFormatting>
  <conditionalFormatting sqref="A54">
    <cfRule type="containsText" dxfId="454" priority="127" stopIfTrue="1" operator="containsText" text="○">
      <formula>NOT(ISERROR(SEARCH("○",A54)))</formula>
    </cfRule>
  </conditionalFormatting>
  <conditionalFormatting sqref="D66:G66">
    <cfRule type="containsText" dxfId="453" priority="128" stopIfTrue="1" operator="containsText" text="○">
      <formula>NOT(ISERROR(SEARCH("○",D66)))</formula>
    </cfRule>
  </conditionalFormatting>
  <conditionalFormatting sqref="A57">
    <cfRule type="containsText" dxfId="452" priority="126" stopIfTrue="1" operator="containsText" text="○">
      <formula>NOT(ISERROR(SEARCH("○",A57)))</formula>
    </cfRule>
  </conditionalFormatting>
  <conditionalFormatting sqref="A60">
    <cfRule type="containsText" dxfId="451" priority="125" stopIfTrue="1" operator="containsText" text="○">
      <formula>NOT(ISERROR(SEARCH("○",A60)))</formula>
    </cfRule>
  </conditionalFormatting>
  <conditionalFormatting sqref="A66">
    <cfRule type="containsText" dxfId="450" priority="124" stopIfTrue="1" operator="containsText" text="○">
      <formula>NOT(ISERROR(SEARCH("○",A66)))</formula>
    </cfRule>
  </conditionalFormatting>
  <conditionalFormatting sqref="B54:G54">
    <cfRule type="containsText" dxfId="449" priority="123" stopIfTrue="1" operator="containsText" text="○">
      <formula>NOT(ISERROR(SEARCH("○",B54)))</formula>
    </cfRule>
  </conditionalFormatting>
  <conditionalFormatting sqref="C57:F57">
    <cfRule type="containsText" dxfId="448" priority="122" stopIfTrue="1" operator="containsText" text="○">
      <formula>NOT(ISERROR(SEARCH("○",C57)))</formula>
    </cfRule>
  </conditionalFormatting>
  <conditionalFormatting sqref="C60:F60">
    <cfRule type="containsText" dxfId="447" priority="121" stopIfTrue="1" operator="containsText" text="○">
      <formula>NOT(ISERROR(SEARCH("○",C60)))</formula>
    </cfRule>
  </conditionalFormatting>
  <conditionalFormatting sqref="B66:C66">
    <cfRule type="containsText" dxfId="446" priority="120" stopIfTrue="1" operator="containsText" text="○">
      <formula>NOT(ISERROR(SEARCH("○",B66)))</formula>
    </cfRule>
  </conditionalFormatting>
  <conditionalFormatting sqref="A63">
    <cfRule type="containsText" dxfId="445" priority="119" stopIfTrue="1" operator="containsText" text="○">
      <formula>NOT(ISERROR(SEARCH("○",A63)))</formula>
    </cfRule>
  </conditionalFormatting>
  <conditionalFormatting sqref="B63:C63 E63:F63">
    <cfRule type="containsText" dxfId="444" priority="118" stopIfTrue="1" operator="containsText" text="○">
      <formula>NOT(ISERROR(SEARCH("○",B63)))</formula>
    </cfRule>
  </conditionalFormatting>
  <conditionalFormatting sqref="G57">
    <cfRule type="containsText" dxfId="443" priority="116" stopIfTrue="1" operator="containsText" text="○">
      <formula>NOT(ISERROR(SEARCH("○",G57)))</formula>
    </cfRule>
  </conditionalFormatting>
  <conditionalFormatting sqref="G60">
    <cfRule type="containsText" dxfId="442" priority="115" stopIfTrue="1" operator="containsText" text="○">
      <formula>NOT(ISERROR(SEARCH("○",G60)))</formula>
    </cfRule>
  </conditionalFormatting>
  <conditionalFormatting sqref="G63">
    <cfRule type="containsText" dxfId="441" priority="114" stopIfTrue="1" operator="containsText" text="○">
      <formula>NOT(ISERROR(SEARCH("○",G63)))</formula>
    </cfRule>
  </conditionalFormatting>
  <conditionalFormatting sqref="B60">
    <cfRule type="containsText" dxfId="440" priority="113" stopIfTrue="1" operator="containsText" text="○">
      <formula>NOT(ISERROR(SEARCH("○",B60)))</formula>
    </cfRule>
  </conditionalFormatting>
  <conditionalFormatting sqref="B57">
    <cfRule type="containsText" dxfId="439" priority="112" stopIfTrue="1" operator="containsText" text="○">
      <formula>NOT(ISERROR(SEARCH("○",B57)))</formula>
    </cfRule>
  </conditionalFormatting>
  <conditionalFormatting sqref="G51">
    <cfRule type="containsText" dxfId="438" priority="111" stopIfTrue="1" operator="containsText" text="○">
      <formula>NOT(ISERROR(SEARCH("○",G51)))</formula>
    </cfRule>
  </conditionalFormatting>
  <conditionalFormatting sqref="J57:N57">
    <cfRule type="containsText" dxfId="437" priority="104" stopIfTrue="1" operator="containsText" text="○">
      <formula>NOT(ISERROR(SEARCH("○",J57)))</formula>
    </cfRule>
  </conditionalFormatting>
  <conditionalFormatting sqref="N63">
    <cfRule type="containsText" dxfId="436" priority="97" stopIfTrue="1" operator="containsText" text="○">
      <formula>NOT(ISERROR(SEARCH("○",N63)))</formula>
    </cfRule>
  </conditionalFormatting>
  <conditionalFormatting sqref="K66">
    <cfRule type="containsText" dxfId="435" priority="101" stopIfTrue="1" operator="containsText" text="○">
      <formula>NOT(ISERROR(SEARCH("○",K66)))</formula>
    </cfRule>
  </conditionalFormatting>
  <conditionalFormatting sqref="J66">
    <cfRule type="containsText" dxfId="434" priority="94" stopIfTrue="1" operator="containsText" text="○">
      <formula>NOT(ISERROR(SEARCH("○",J66)))</formula>
    </cfRule>
  </conditionalFormatting>
  <conditionalFormatting sqref="O57">
    <cfRule type="containsText" dxfId="433" priority="93" stopIfTrue="1" operator="containsText" text="○">
      <formula>NOT(ISERROR(SEARCH("○",O57)))</formula>
    </cfRule>
  </conditionalFormatting>
  <conditionalFormatting sqref="I63">
    <cfRule type="containsText" dxfId="432" priority="100" stopIfTrue="1" operator="containsText" text="○">
      <formula>NOT(ISERROR(SEARCH("○",I63)))</formula>
    </cfRule>
  </conditionalFormatting>
  <conditionalFormatting sqref="I57">
    <cfRule type="containsText" dxfId="431" priority="107" stopIfTrue="1" operator="containsText" text="○">
      <formula>NOT(ISERROR(SEARCH("○",I57)))</formula>
    </cfRule>
  </conditionalFormatting>
  <conditionalFormatting sqref="O60">
    <cfRule type="containsText" dxfId="430" priority="102" stopIfTrue="1" operator="containsText" text="○">
      <formula>NOT(ISERROR(SEARCH("○",O60)))</formula>
    </cfRule>
  </conditionalFormatting>
  <conditionalFormatting sqref="O51">
    <cfRule type="containsText" dxfId="429" priority="110" stopIfTrue="1" operator="containsText" text="○">
      <formula>NOT(ISERROR(SEARCH("○",O51)))</formula>
    </cfRule>
  </conditionalFormatting>
  <conditionalFormatting sqref="I54">
    <cfRule type="containsText" dxfId="428" priority="108" stopIfTrue="1" operator="containsText" text="○">
      <formula>NOT(ISERROR(SEARCH("○",I54)))</formula>
    </cfRule>
  </conditionalFormatting>
  <conditionalFormatting sqref="L66:O66">
    <cfRule type="containsText" dxfId="427" priority="109" stopIfTrue="1" operator="containsText" text="○">
      <formula>NOT(ISERROR(SEARCH("○",L66)))</formula>
    </cfRule>
  </conditionalFormatting>
  <conditionalFormatting sqref="I60">
    <cfRule type="containsText" dxfId="426" priority="106" stopIfTrue="1" operator="containsText" text="○">
      <formula>NOT(ISERROR(SEARCH("○",I60)))</formula>
    </cfRule>
  </conditionalFormatting>
  <conditionalFormatting sqref="J54:O54">
    <cfRule type="containsText" dxfId="425" priority="105" stopIfTrue="1" operator="containsText" text="○">
      <formula>NOT(ISERROR(SEARCH("○",J54)))</formula>
    </cfRule>
  </conditionalFormatting>
  <conditionalFormatting sqref="K60:N60">
    <cfRule type="containsText" dxfId="424" priority="103" stopIfTrue="1" operator="containsText" text="○">
      <formula>NOT(ISERROR(SEARCH("○",K60)))</formula>
    </cfRule>
  </conditionalFormatting>
  <conditionalFormatting sqref="J63:K63 M63">
    <cfRule type="containsText" dxfId="423" priority="99" stopIfTrue="1" operator="containsText" text="○">
      <formula>NOT(ISERROR(SEARCH("○",J63)))</formula>
    </cfRule>
  </conditionalFormatting>
  <conditionalFormatting sqref="I66">
    <cfRule type="containsText" dxfId="422" priority="98" stopIfTrue="1" operator="containsText" text="○">
      <formula>NOT(ISERROR(SEARCH("○",I66)))</formula>
    </cfRule>
  </conditionalFormatting>
  <conditionalFormatting sqref="L63">
    <cfRule type="containsText" dxfId="421" priority="96" stopIfTrue="1" operator="containsText" text="○">
      <formula>NOT(ISERROR(SEARCH("○",L63)))</formula>
    </cfRule>
  </conditionalFormatting>
  <conditionalFormatting sqref="O63">
    <cfRule type="containsText" dxfId="420" priority="95" stopIfTrue="1" operator="containsText" text="○">
      <formula>NOT(ISERROR(SEARCH("○",O63)))</formula>
    </cfRule>
  </conditionalFormatting>
  <conditionalFormatting sqref="J51">
    <cfRule type="containsText" dxfId="419" priority="89" stopIfTrue="1" operator="containsText" text="○">
      <formula>NOT(ISERROR(SEARCH("○",J51)))</formula>
    </cfRule>
  </conditionalFormatting>
  <conditionalFormatting sqref="L51:N51">
    <cfRule type="containsText" dxfId="418" priority="88" stopIfTrue="1" operator="containsText" text="○">
      <formula>NOT(ISERROR(SEARCH("○",L51)))</formula>
    </cfRule>
  </conditionalFormatting>
  <conditionalFormatting sqref="K51">
    <cfRule type="containsText" dxfId="417" priority="92" stopIfTrue="1" operator="containsText" text="○">
      <formula>NOT(ISERROR(SEARCH("○",K51)))</formula>
    </cfRule>
  </conditionalFormatting>
  <conditionalFormatting sqref="J60">
    <cfRule type="containsText" dxfId="416" priority="91" stopIfTrue="1" operator="containsText" text="○">
      <formula>NOT(ISERROR(SEARCH("○",J60)))</formula>
    </cfRule>
  </conditionalFormatting>
  <conditionalFormatting sqref="I51">
    <cfRule type="containsText" dxfId="415" priority="90" stopIfTrue="1" operator="containsText" text="○">
      <formula>NOT(ISERROR(SEARCH("○",I51)))</formula>
    </cfRule>
  </conditionalFormatting>
  <conditionalFormatting sqref="Q51">
    <cfRule type="containsText" dxfId="414" priority="80" stopIfTrue="1" operator="containsText" text="○">
      <formula>NOT(ISERROR(SEARCH("○",Q51)))</formula>
    </cfRule>
  </conditionalFormatting>
  <conditionalFormatting sqref="Q63">
    <cfRule type="containsText" dxfId="413" priority="76" stopIfTrue="1" operator="containsText" text="○">
      <formula>NOT(ISERROR(SEARCH("○",Q63)))</formula>
    </cfRule>
  </conditionalFormatting>
  <conditionalFormatting sqref="R54:V54">
    <cfRule type="containsText" dxfId="412" priority="74" stopIfTrue="1" operator="containsText" text="○">
      <formula>NOT(ISERROR(SEARCH("○",R54)))</formula>
    </cfRule>
  </conditionalFormatting>
  <conditionalFormatting sqref="Q60">
    <cfRule type="containsText" dxfId="411" priority="77" stopIfTrue="1" operator="containsText" text="○">
      <formula>NOT(ISERROR(SEARCH("○",Q60)))</formula>
    </cfRule>
  </conditionalFormatting>
  <conditionalFormatting sqref="R57:V57">
    <cfRule type="containsText" dxfId="410" priority="73" stopIfTrue="1" operator="containsText" text="○">
      <formula>NOT(ISERROR(SEARCH("○",R57)))</formula>
    </cfRule>
  </conditionalFormatting>
  <conditionalFormatting sqref="R66:S66">
    <cfRule type="containsText" dxfId="409" priority="85" stopIfTrue="1" operator="containsText" text="○">
      <formula>NOT(ISERROR(SEARCH("○",R66)))</formula>
    </cfRule>
  </conditionalFormatting>
  <conditionalFormatting sqref="V63:W63">
    <cfRule type="containsText" dxfId="408" priority="81" stopIfTrue="1" operator="containsText" text="○">
      <formula>NOT(ISERROR(SEARCH("○",V63)))</formula>
    </cfRule>
  </conditionalFormatting>
  <conditionalFormatting sqref="W63">
    <cfRule type="containsText" dxfId="407" priority="82" stopIfTrue="1" operator="containsText" text="○">
      <formula>NOT(ISERROR(SEARCH("○",W63)))</formula>
    </cfRule>
  </conditionalFormatting>
  <conditionalFormatting sqref="R60:S60 U60:V60">
    <cfRule type="containsText" dxfId="406" priority="72" stopIfTrue="1" operator="containsText" text="○">
      <formula>NOT(ISERROR(SEARCH("○",R60)))</formula>
    </cfRule>
  </conditionalFormatting>
  <conditionalFormatting sqref="R63">
    <cfRule type="containsText" dxfId="405" priority="70" stopIfTrue="1" operator="containsText" text="○">
      <formula>NOT(ISERROR(SEARCH("○",R63)))</formula>
    </cfRule>
  </conditionalFormatting>
  <conditionalFormatting sqref="V63">
    <cfRule type="containsText" dxfId="404" priority="83" stopIfTrue="1" operator="containsText" text="○">
      <formula>NOT(ISERROR(SEARCH("○",V63)))</formula>
    </cfRule>
  </conditionalFormatting>
  <conditionalFormatting sqref="Q51">
    <cfRule type="containsText" dxfId="403" priority="87" stopIfTrue="1" operator="containsText" text="○">
      <formula>NOT(ISERROR(SEARCH("○",Q51)))</formula>
    </cfRule>
  </conditionalFormatting>
  <conditionalFormatting sqref="T66:W66">
    <cfRule type="containsText" dxfId="402" priority="86" stopIfTrue="1" operator="containsText" text="○">
      <formula>NOT(ISERROR(SEARCH("○",T66)))</formula>
    </cfRule>
  </conditionalFormatting>
  <conditionalFormatting sqref="Q66">
    <cfRule type="containsText" dxfId="401" priority="84" stopIfTrue="1" operator="containsText" text="○">
      <formula>NOT(ISERROR(SEARCH("○",Q66)))</formula>
    </cfRule>
  </conditionalFormatting>
  <conditionalFormatting sqref="Q54">
    <cfRule type="containsText" dxfId="400" priority="79" stopIfTrue="1" operator="containsText" text="○">
      <formula>NOT(ISERROR(SEARCH("○",Q54)))</formula>
    </cfRule>
  </conditionalFormatting>
  <conditionalFormatting sqref="Q57">
    <cfRule type="containsText" dxfId="399" priority="78" stopIfTrue="1" operator="containsText" text="○">
      <formula>NOT(ISERROR(SEARCH("○",Q57)))</formula>
    </cfRule>
  </conditionalFormatting>
  <conditionalFormatting sqref="R51:V51">
    <cfRule type="containsText" dxfId="398" priority="75" stopIfTrue="1" operator="containsText" text="○">
      <formula>NOT(ISERROR(SEARCH("○",R51)))</formula>
    </cfRule>
  </conditionalFormatting>
  <conditionalFormatting sqref="W60">
    <cfRule type="containsText" dxfId="397" priority="71" stopIfTrue="1" operator="containsText" text="○">
      <formula>NOT(ISERROR(SEARCH("○",W60)))</formula>
    </cfRule>
  </conditionalFormatting>
  <conditionalFormatting sqref="W51">
    <cfRule type="containsText" dxfId="396" priority="69" stopIfTrue="1" operator="containsText" text="○">
      <formula>NOT(ISERROR(SEARCH("○",W51)))</formula>
    </cfRule>
  </conditionalFormatting>
  <conditionalFormatting sqref="W54">
    <cfRule type="containsText" dxfId="395" priority="68" stopIfTrue="1" operator="containsText" text="○">
      <formula>NOT(ISERROR(SEARCH("○",W54)))</formula>
    </cfRule>
  </conditionalFormatting>
  <conditionalFormatting sqref="W57">
    <cfRule type="containsText" dxfId="394" priority="67" stopIfTrue="1" operator="containsText" text="○">
      <formula>NOT(ISERROR(SEARCH("○",W57)))</formula>
    </cfRule>
  </conditionalFormatting>
  <conditionalFormatting sqref="T60">
    <cfRule type="containsText" dxfId="393" priority="66" stopIfTrue="1" operator="containsText" text="○">
      <formula>NOT(ISERROR(SEARCH("○",T60)))</formula>
    </cfRule>
  </conditionalFormatting>
  <conditionalFormatting sqref="S63:U63">
    <cfRule type="containsText" dxfId="392" priority="65" stopIfTrue="1" operator="containsText" text="○">
      <formula>NOT(ISERROR(SEARCH("○",S63)))</formula>
    </cfRule>
  </conditionalFormatting>
  <conditionalFormatting sqref="D85">
    <cfRule type="containsText" dxfId="391" priority="53" stopIfTrue="1" operator="containsText" text="○">
      <formula>NOT(ISERROR(SEARCH("○",D85)))</formula>
    </cfRule>
  </conditionalFormatting>
  <conditionalFormatting sqref="A73:E73">
    <cfRule type="containsText" dxfId="390" priority="64" stopIfTrue="1" operator="containsText" text="○">
      <formula>NOT(ISERROR(SEARCH("○",A73)))</formula>
    </cfRule>
  </conditionalFormatting>
  <conditionalFormatting sqref="A76">
    <cfRule type="containsText" dxfId="389" priority="62" stopIfTrue="1" operator="containsText" text="○">
      <formula>NOT(ISERROR(SEARCH("○",A76)))</formula>
    </cfRule>
  </conditionalFormatting>
  <conditionalFormatting sqref="D88:G88">
    <cfRule type="containsText" dxfId="388" priority="63" stopIfTrue="1" operator="containsText" text="○">
      <formula>NOT(ISERROR(SEARCH("○",D88)))</formula>
    </cfRule>
  </conditionalFormatting>
  <conditionalFormatting sqref="A79">
    <cfRule type="containsText" dxfId="387" priority="61" stopIfTrue="1" operator="containsText" text="○">
      <formula>NOT(ISERROR(SEARCH("○",A79)))</formula>
    </cfRule>
  </conditionalFormatting>
  <conditionalFormatting sqref="A82">
    <cfRule type="containsText" dxfId="386" priority="60" stopIfTrue="1" operator="containsText" text="○">
      <formula>NOT(ISERROR(SEARCH("○",A82)))</formula>
    </cfRule>
  </conditionalFormatting>
  <conditionalFormatting sqref="C79:F79">
    <cfRule type="containsText" dxfId="385" priority="58" stopIfTrue="1" operator="containsText" text="○">
      <formula>NOT(ISERROR(SEARCH("○",C79)))</formula>
    </cfRule>
  </conditionalFormatting>
  <conditionalFormatting sqref="B76:G76">
    <cfRule type="containsText" dxfId="384" priority="59" stopIfTrue="1" operator="containsText" text="○">
      <formula>NOT(ISERROR(SEARCH("○",B76)))</formula>
    </cfRule>
  </conditionalFormatting>
  <conditionalFormatting sqref="C82:F82">
    <cfRule type="containsText" dxfId="383" priority="57" stopIfTrue="1" operator="containsText" text="○">
      <formula>NOT(ISERROR(SEARCH("○",C82)))</formula>
    </cfRule>
  </conditionalFormatting>
  <conditionalFormatting sqref="B88:C88">
    <cfRule type="containsText" dxfId="382" priority="56" stopIfTrue="1" operator="containsText" text="○">
      <formula>NOT(ISERROR(SEARCH("○",B88)))</formula>
    </cfRule>
  </conditionalFormatting>
  <conditionalFormatting sqref="A85">
    <cfRule type="containsText" dxfId="381" priority="55" stopIfTrue="1" operator="containsText" text="○">
      <formula>NOT(ISERROR(SEARCH("○",A85)))</formula>
    </cfRule>
  </conditionalFormatting>
  <conditionalFormatting sqref="B85:C85 E85:F85">
    <cfRule type="containsText" dxfId="380" priority="54" stopIfTrue="1" operator="containsText" text="○">
      <formula>NOT(ISERROR(SEARCH("○",B85)))</formula>
    </cfRule>
  </conditionalFormatting>
  <conditionalFormatting sqref="G79">
    <cfRule type="containsText" dxfId="379" priority="52" stopIfTrue="1" operator="containsText" text="○">
      <formula>NOT(ISERROR(SEARCH("○",G79)))</formula>
    </cfRule>
  </conditionalFormatting>
  <conditionalFormatting sqref="G85">
    <cfRule type="containsText" dxfId="378" priority="51" stopIfTrue="1" operator="containsText" text="○">
      <formula>NOT(ISERROR(SEARCH("○",G85)))</formula>
    </cfRule>
  </conditionalFormatting>
  <conditionalFormatting sqref="B82">
    <cfRule type="containsText" dxfId="377" priority="50" stopIfTrue="1" operator="containsText" text="○">
      <formula>NOT(ISERROR(SEARCH("○",B82)))</formula>
    </cfRule>
  </conditionalFormatting>
  <conditionalFormatting sqref="B79">
    <cfRule type="containsText" dxfId="376" priority="49" stopIfTrue="1" operator="containsText" text="○">
      <formula>NOT(ISERROR(SEARCH("○",B79)))</formula>
    </cfRule>
  </conditionalFormatting>
  <conditionalFormatting sqref="G73">
    <cfRule type="containsText" dxfId="375" priority="48" stopIfTrue="1" operator="containsText" text="○">
      <formula>NOT(ISERROR(SEARCH("○",G73)))</formula>
    </cfRule>
  </conditionalFormatting>
  <conditionalFormatting sqref="F73">
    <cfRule type="containsText" dxfId="374" priority="47" stopIfTrue="1" operator="containsText" text="○">
      <formula>NOT(ISERROR(SEARCH("○",F73)))</formula>
    </cfRule>
  </conditionalFormatting>
  <conditionalFormatting sqref="A88">
    <cfRule type="containsText" dxfId="373" priority="46" stopIfTrue="1" operator="containsText" text="○">
      <formula>NOT(ISERROR(SEARCH("○",A88)))</formula>
    </cfRule>
  </conditionalFormatting>
  <conditionalFormatting sqref="G82">
    <cfRule type="containsText" dxfId="372" priority="45" stopIfTrue="1" operator="containsText" text="○">
      <formula>NOT(ISERROR(SEARCH("○",G82)))</formula>
    </cfRule>
  </conditionalFormatting>
  <conditionalFormatting sqref="J79:N79">
    <cfRule type="containsText" dxfId="371" priority="39" stopIfTrue="1" operator="containsText" text="○">
      <formula>NOT(ISERROR(SEARCH("○",J79)))</formula>
    </cfRule>
  </conditionalFormatting>
  <conditionalFormatting sqref="N85">
    <cfRule type="containsText" dxfId="370" priority="32" stopIfTrue="1" operator="containsText" text="○">
      <formula>NOT(ISERROR(SEARCH("○",N85)))</formula>
    </cfRule>
  </conditionalFormatting>
  <conditionalFormatting sqref="K88">
    <cfRule type="containsText" dxfId="369" priority="36" stopIfTrue="1" operator="containsText" text="○">
      <formula>NOT(ISERROR(SEARCH("○",K88)))</formula>
    </cfRule>
  </conditionalFormatting>
  <conditionalFormatting sqref="J88">
    <cfRule type="containsText" dxfId="368" priority="29" stopIfTrue="1" operator="containsText" text="○">
      <formula>NOT(ISERROR(SEARCH("○",J88)))</formula>
    </cfRule>
  </conditionalFormatting>
  <conditionalFormatting sqref="O79">
    <cfRule type="containsText" dxfId="367" priority="28" stopIfTrue="1" operator="containsText" text="○">
      <formula>NOT(ISERROR(SEARCH("○",O79)))</formula>
    </cfRule>
  </conditionalFormatting>
  <conditionalFormatting sqref="I85">
    <cfRule type="containsText" dxfId="366" priority="35" stopIfTrue="1" operator="containsText" text="○">
      <formula>NOT(ISERROR(SEARCH("○",I85)))</formula>
    </cfRule>
  </conditionalFormatting>
  <conditionalFormatting sqref="I79">
    <cfRule type="containsText" dxfId="365" priority="42" stopIfTrue="1" operator="containsText" text="○">
      <formula>NOT(ISERROR(SEARCH("○",I79)))</formula>
    </cfRule>
  </conditionalFormatting>
  <conditionalFormatting sqref="O82">
    <cfRule type="containsText" dxfId="364" priority="37" stopIfTrue="1" operator="containsText" text="○">
      <formula>NOT(ISERROR(SEARCH("○",O82)))</formula>
    </cfRule>
  </conditionalFormatting>
  <conditionalFormatting sqref="I76">
    <cfRule type="containsText" dxfId="363" priority="43" stopIfTrue="1" operator="containsText" text="○">
      <formula>NOT(ISERROR(SEARCH("○",I76)))</formula>
    </cfRule>
  </conditionalFormatting>
  <conditionalFormatting sqref="L88:O88">
    <cfRule type="containsText" dxfId="362" priority="44" stopIfTrue="1" operator="containsText" text="○">
      <formula>NOT(ISERROR(SEARCH("○",L88)))</formula>
    </cfRule>
  </conditionalFormatting>
  <conditionalFormatting sqref="I82">
    <cfRule type="containsText" dxfId="361" priority="41" stopIfTrue="1" operator="containsText" text="○">
      <formula>NOT(ISERROR(SEARCH("○",I82)))</formula>
    </cfRule>
  </conditionalFormatting>
  <conditionalFormatting sqref="J76:L76 N76:O76">
    <cfRule type="containsText" dxfId="360" priority="40" stopIfTrue="1" operator="containsText" text="○">
      <formula>NOT(ISERROR(SEARCH("○",J76)))</formula>
    </cfRule>
  </conditionalFormatting>
  <conditionalFormatting sqref="K82:N82">
    <cfRule type="containsText" dxfId="359" priority="38" stopIfTrue="1" operator="containsText" text="○">
      <formula>NOT(ISERROR(SEARCH("○",K82)))</formula>
    </cfRule>
  </conditionalFormatting>
  <conditionalFormatting sqref="J85:K85 M85">
    <cfRule type="containsText" dxfId="358" priority="34" stopIfTrue="1" operator="containsText" text="○">
      <formula>NOT(ISERROR(SEARCH("○",J85)))</formula>
    </cfRule>
  </conditionalFormatting>
  <conditionalFormatting sqref="I88">
    <cfRule type="containsText" dxfId="357" priority="33" stopIfTrue="1" operator="containsText" text="○">
      <formula>NOT(ISERROR(SEARCH("○",I88)))</formula>
    </cfRule>
  </conditionalFormatting>
  <conditionalFormatting sqref="L85">
    <cfRule type="containsText" dxfId="356" priority="31" stopIfTrue="1" operator="containsText" text="○">
      <formula>NOT(ISERROR(SEARCH("○",L85)))</formula>
    </cfRule>
  </conditionalFormatting>
  <conditionalFormatting sqref="O85">
    <cfRule type="containsText" dxfId="355" priority="30" stopIfTrue="1" operator="containsText" text="○">
      <formula>NOT(ISERROR(SEARCH("○",O85)))</formula>
    </cfRule>
  </conditionalFormatting>
  <conditionalFormatting sqref="J73:L73">
    <cfRule type="containsText" dxfId="354" priority="26" stopIfTrue="1" operator="containsText" text="○">
      <formula>NOT(ISERROR(SEARCH("○",J73)))</formula>
    </cfRule>
  </conditionalFormatting>
  <conditionalFormatting sqref="M73:N73">
    <cfRule type="containsText" dxfId="353" priority="25" stopIfTrue="1" operator="containsText" text="○">
      <formula>NOT(ISERROR(SEARCH("○",M73)))</formula>
    </cfRule>
  </conditionalFormatting>
  <conditionalFormatting sqref="I73">
    <cfRule type="containsText" dxfId="352" priority="27" stopIfTrue="1" operator="containsText" text="○">
      <formula>NOT(ISERROR(SEARCH("○",I73)))</formula>
    </cfRule>
  </conditionalFormatting>
  <conditionalFormatting sqref="O73">
    <cfRule type="containsText" dxfId="351" priority="24" stopIfTrue="1" operator="containsText" text="○">
      <formula>NOT(ISERROR(SEARCH("○",O73)))</formula>
    </cfRule>
  </conditionalFormatting>
  <conditionalFormatting sqref="J82">
    <cfRule type="containsText" dxfId="350" priority="23" stopIfTrue="1" operator="containsText" text="○">
      <formula>NOT(ISERROR(SEARCH("○",J82)))</formula>
    </cfRule>
  </conditionalFormatting>
  <conditionalFormatting sqref="M76">
    <cfRule type="containsText" dxfId="349" priority="22" stopIfTrue="1" operator="containsText" text="○">
      <formula>NOT(ISERROR(SEARCH("○",M76)))</formula>
    </cfRule>
  </conditionalFormatting>
  <conditionalFormatting sqref="Q73">
    <cfRule type="containsText" dxfId="348" priority="17" stopIfTrue="1" operator="containsText" text="○">
      <formula>NOT(ISERROR(SEARCH("○",Q73)))</formula>
    </cfRule>
  </conditionalFormatting>
  <conditionalFormatting sqref="Q85">
    <cfRule type="containsText" dxfId="347" priority="13" stopIfTrue="1" operator="containsText" text="○">
      <formula>NOT(ISERROR(SEARCH("○",Q85)))</formula>
    </cfRule>
  </conditionalFormatting>
  <conditionalFormatting sqref="R76:V76">
    <cfRule type="containsText" dxfId="346" priority="11" stopIfTrue="1" operator="containsText" text="○">
      <formula>NOT(ISERROR(SEARCH("○",R76)))</formula>
    </cfRule>
  </conditionalFormatting>
  <conditionalFormatting sqref="Q82">
    <cfRule type="containsText" dxfId="345" priority="14" stopIfTrue="1" operator="containsText" text="○">
      <formula>NOT(ISERROR(SEARCH("○",Q82)))</formula>
    </cfRule>
  </conditionalFormatting>
  <conditionalFormatting sqref="R79:V79">
    <cfRule type="containsText" dxfId="344" priority="10" stopIfTrue="1" operator="containsText" text="○">
      <formula>NOT(ISERROR(SEARCH("○",R79)))</formula>
    </cfRule>
  </conditionalFormatting>
  <conditionalFormatting sqref="V85:W85">
    <cfRule type="containsText" dxfId="343" priority="18" stopIfTrue="1" operator="containsText" text="○">
      <formula>NOT(ISERROR(SEARCH("○",V85)))</formula>
    </cfRule>
  </conditionalFormatting>
  <conditionalFormatting sqref="W85">
    <cfRule type="containsText" dxfId="342" priority="19" stopIfTrue="1" operator="containsText" text="○">
      <formula>NOT(ISERROR(SEARCH("○",W85)))</formula>
    </cfRule>
  </conditionalFormatting>
  <conditionalFormatting sqref="S82 U82:V82">
    <cfRule type="containsText" dxfId="341" priority="9" stopIfTrue="1" operator="containsText" text="○">
      <formula>NOT(ISERROR(SEARCH("○",S82)))</formula>
    </cfRule>
  </conditionalFormatting>
  <conditionalFormatting sqref="R85:U85">
    <cfRule type="containsText" dxfId="340" priority="7" stopIfTrue="1" operator="containsText" text="○">
      <formula>NOT(ISERROR(SEARCH("○",R85)))</formula>
    </cfRule>
  </conditionalFormatting>
  <conditionalFormatting sqref="V85">
    <cfRule type="containsText" dxfId="339" priority="20" stopIfTrue="1" operator="containsText" text="○">
      <formula>NOT(ISERROR(SEARCH("○",V85)))</formula>
    </cfRule>
  </conditionalFormatting>
  <conditionalFormatting sqref="Q73">
    <cfRule type="containsText" dxfId="338" priority="21" stopIfTrue="1" operator="containsText" text="○">
      <formula>NOT(ISERROR(SEARCH("○",Q73)))</formula>
    </cfRule>
  </conditionalFormatting>
  <conditionalFormatting sqref="Q76">
    <cfRule type="containsText" dxfId="337" priority="16" stopIfTrue="1" operator="containsText" text="○">
      <formula>NOT(ISERROR(SEARCH("○",Q76)))</formula>
    </cfRule>
  </conditionalFormatting>
  <conditionalFormatting sqref="Q79">
    <cfRule type="containsText" dxfId="336" priority="15" stopIfTrue="1" operator="containsText" text="○">
      <formula>NOT(ISERROR(SEARCH("○",Q79)))</formula>
    </cfRule>
  </conditionalFormatting>
  <conditionalFormatting sqref="R73:V73">
    <cfRule type="containsText" dxfId="335" priority="12" stopIfTrue="1" operator="containsText" text="○">
      <formula>NOT(ISERROR(SEARCH("○",R73)))</formula>
    </cfRule>
  </conditionalFormatting>
  <conditionalFormatting sqref="W82">
    <cfRule type="containsText" dxfId="334" priority="8" stopIfTrue="1" operator="containsText" text="○">
      <formula>NOT(ISERROR(SEARCH("○",W82)))</formula>
    </cfRule>
  </conditionalFormatting>
  <conditionalFormatting sqref="W76">
    <cfRule type="containsText" dxfId="333" priority="6" stopIfTrue="1" operator="containsText" text="○">
      <formula>NOT(ISERROR(SEARCH("○",W76)))</formula>
    </cfRule>
  </conditionalFormatting>
  <conditionalFormatting sqref="T82">
    <cfRule type="containsText" dxfId="332" priority="3" stopIfTrue="1" operator="containsText" text="○">
      <formula>NOT(ISERROR(SEARCH("○",T82)))</formula>
    </cfRule>
  </conditionalFormatting>
  <conditionalFormatting sqref="W73">
    <cfRule type="containsText" dxfId="331" priority="5" stopIfTrue="1" operator="containsText" text="○">
      <formula>NOT(ISERROR(SEARCH("○",W73)))</formula>
    </cfRule>
  </conditionalFormatting>
  <conditionalFormatting sqref="W79">
    <cfRule type="containsText" dxfId="330" priority="4" stopIfTrue="1" operator="containsText" text="○">
      <formula>NOT(ISERROR(SEARCH("○",W79)))</formula>
    </cfRule>
  </conditionalFormatting>
  <conditionalFormatting sqref="R82">
    <cfRule type="containsText" dxfId="329" priority="2" stopIfTrue="1" operator="containsText" text="○">
      <formula>NOT(ISERROR(SEARCH("○",R82)))</formula>
    </cfRule>
  </conditionalFormatting>
  <conditionalFormatting sqref="Q88:W88">
    <cfRule type="containsText" dxfId="328" priority="1" stopIfTrue="1" operator="containsText" text="○">
      <formula>NOT(ISERROR(SEARCH("○",Q88)))</formula>
    </cfRule>
  </conditionalFormatting>
  <dataValidations count="2">
    <dataValidation type="list" allowBlank="1" showInputMessage="1" showErrorMessage="1" sqref="AL50:AM51 AL53:AM54 AL56:AM57 AL59:AM60">
      <formula1>$AP$50:$AP$51</formula1>
    </dataValidation>
    <dataValidation type="list" allowBlank="1" showInputMessage="1" showErrorMessage="1" sqref="A10:G10 A16:G16 A22:G22 A19:G19 A13:G13 A7:G7 I10:O10 I16:O16 I22:O22 I7:O7 I19:O19 I13:O13 Q10:W10 Q16:W16 Q22:W22 Q13:W13 Q7:W7 Q19:W19 A38:G38 A44:G44 A35:G35 A29:G29 A41:G41 A32:G32 I35:O35 I41:O41 I29:O29 I44:O44 I38:O38 I32:O32 Q41:W41 Q38:W38 Q29:W29 Q32:W32 Q35:W35 Q44:W44 A57:G57 A60:G60 A63:G63 A51:G51 A54:G54 A66:G66 I54:O54 I51:O51 I60:O60 I63:O63 I66:O66 I57:O57 Q63:W63 Q60:W60 Q51:W51 Q54:W54 Q66:W66 Q57:W57 A82:G82 A88:G88 A73:G73 A76:G76 A79:G79 A85:G85 I79:O79 I82:O82 I73:O73 I76:O76 I85:O85 I88:O88 Q88:W88 Q79:W79 Q76:W76 Q82:W82 Q85:W85 Q73:W73">
      <formula1>$AM$5:$AM$7</formula1>
    </dataValidation>
  </dataValidations>
  <pageMargins left="0.98425196850393704" right="0.19685039370078741" top="0.78740157480314965" bottom="0.39370078740157483" header="0.51181102362204722" footer="0.51181102362204722"/>
  <pageSetup paperSize="9" scale="4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U91"/>
  <sheetViews>
    <sheetView tabSelected="1" workbookViewId="0">
      <selection activeCell="J9" sqref="J9"/>
    </sheetView>
  </sheetViews>
  <sheetFormatPr defaultRowHeight="13.5"/>
  <cols>
    <col min="1" max="7" width="3.875" customWidth="1"/>
    <col min="8" max="8" width="6.25" customWidth="1"/>
    <col min="9" max="15" width="3.875" customWidth="1"/>
    <col min="16" max="16" width="6.25" customWidth="1"/>
    <col min="17" max="23" width="3.875" customWidth="1"/>
    <col min="24" max="24" width="6.25" customWidth="1"/>
    <col min="25" max="25" width="13.125" customWidth="1"/>
    <col min="26" max="36" width="5" customWidth="1"/>
    <col min="37" max="37" width="7.125" customWidth="1"/>
    <col min="38" max="46" width="5" customWidth="1"/>
  </cols>
  <sheetData>
    <row r="1" spans="1:46" ht="25.5" customHeight="1">
      <c r="A1" s="121" t="s">
        <v>83</v>
      </c>
      <c r="B1" s="287">
        <v>2024</v>
      </c>
      <c r="C1" s="287"/>
      <c r="D1" s="287"/>
      <c r="E1" s="157" t="s">
        <v>29</v>
      </c>
      <c r="F1" s="157"/>
      <c r="G1" s="157"/>
      <c r="H1" s="1"/>
      <c r="I1" s="93"/>
      <c r="J1" s="94" t="s">
        <v>46</v>
      </c>
      <c r="K1" s="92"/>
      <c r="L1" s="92"/>
      <c r="M1" s="92"/>
      <c r="N1" s="1"/>
      <c r="O1" s="1"/>
      <c r="P1" s="1"/>
      <c r="Q1" s="33"/>
    </row>
    <row r="2" spans="1:46" ht="39.75" customHeight="1">
      <c r="A2" s="159" t="s">
        <v>33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</row>
    <row r="3" spans="1:46" ht="14.25">
      <c r="A3" s="2" t="s">
        <v>25</v>
      </c>
      <c r="G3" s="272"/>
      <c r="H3" s="273"/>
      <c r="I3" t="s">
        <v>39</v>
      </c>
    </row>
    <row r="4" spans="1:46" ht="13.5" customHeight="1">
      <c r="A4" s="100">
        <v>4</v>
      </c>
      <c r="B4" s="270" t="s">
        <v>34</v>
      </c>
      <c r="C4" s="270"/>
      <c r="D4" s="162" t="s">
        <v>55</v>
      </c>
      <c r="E4" s="162"/>
      <c r="F4" s="162"/>
      <c r="G4" s="271"/>
      <c r="H4" s="163" t="s">
        <v>0</v>
      </c>
      <c r="I4" s="100">
        <v>5</v>
      </c>
      <c r="J4" s="270" t="s">
        <v>34</v>
      </c>
      <c r="K4" s="270"/>
      <c r="L4" s="162" t="s">
        <v>56</v>
      </c>
      <c r="M4" s="162"/>
      <c r="N4" s="162"/>
      <c r="O4" s="271"/>
      <c r="P4" s="163" t="s">
        <v>0</v>
      </c>
      <c r="Q4" s="100">
        <v>6</v>
      </c>
      <c r="R4" s="270" t="s">
        <v>34</v>
      </c>
      <c r="S4" s="270"/>
      <c r="T4" s="162" t="s">
        <v>57</v>
      </c>
      <c r="U4" s="162"/>
      <c r="V4" s="162"/>
      <c r="W4" s="271"/>
      <c r="X4" s="148" t="s">
        <v>0</v>
      </c>
      <c r="Z4" s="3" t="s">
        <v>1</v>
      </c>
      <c r="AA4" s="4"/>
      <c r="AB4" s="4"/>
      <c r="AC4" s="5"/>
      <c r="AD4" s="4"/>
      <c r="AE4" s="5"/>
      <c r="AF4" s="4"/>
      <c r="AG4" s="6"/>
      <c r="AH4" s="7"/>
      <c r="AI4" s="7"/>
      <c r="AJ4" s="7"/>
    </row>
    <row r="5" spans="1:46">
      <c r="A5" s="8" t="s">
        <v>80</v>
      </c>
      <c r="B5" s="9" t="s">
        <v>81</v>
      </c>
      <c r="C5" s="9" t="s">
        <v>82</v>
      </c>
      <c r="D5" s="10" t="s">
        <v>5</v>
      </c>
      <c r="E5" s="9" t="s">
        <v>6</v>
      </c>
      <c r="F5" s="11" t="s">
        <v>7</v>
      </c>
      <c r="G5" s="10" t="s">
        <v>8</v>
      </c>
      <c r="H5" s="164"/>
      <c r="I5" s="12" t="s">
        <v>80</v>
      </c>
      <c r="J5" s="13" t="s">
        <v>81</v>
      </c>
      <c r="K5" s="13" t="s">
        <v>82</v>
      </c>
      <c r="L5" s="13" t="s">
        <v>5</v>
      </c>
      <c r="M5" s="13" t="s">
        <v>6</v>
      </c>
      <c r="N5" s="13" t="s">
        <v>7</v>
      </c>
      <c r="O5" s="11" t="s">
        <v>8</v>
      </c>
      <c r="P5" s="164"/>
      <c r="Q5" s="12" t="s">
        <v>80</v>
      </c>
      <c r="R5" s="13" t="s">
        <v>81</v>
      </c>
      <c r="S5" s="13" t="s">
        <v>82</v>
      </c>
      <c r="T5" s="13" t="s">
        <v>5</v>
      </c>
      <c r="U5" s="13" t="s">
        <v>6</v>
      </c>
      <c r="V5" s="13" t="s">
        <v>7</v>
      </c>
      <c r="W5" s="14" t="s">
        <v>8</v>
      </c>
      <c r="X5" s="149"/>
      <c r="Z5" s="150" t="s">
        <v>9</v>
      </c>
      <c r="AA5" s="151"/>
      <c r="AB5" s="152" t="s">
        <v>10</v>
      </c>
      <c r="AC5" s="152"/>
      <c r="AD5" s="153" t="s">
        <v>11</v>
      </c>
      <c r="AE5" s="153"/>
      <c r="AF5" s="154" t="s">
        <v>12</v>
      </c>
      <c r="AG5" s="155"/>
      <c r="AH5" s="156" t="s">
        <v>13</v>
      </c>
      <c r="AI5" s="156"/>
      <c r="AJ5" s="156"/>
      <c r="AM5" s="29" t="s">
        <v>27</v>
      </c>
      <c r="AP5" s="29" t="s">
        <v>27</v>
      </c>
    </row>
    <row r="6" spans="1:46" s="67" customFormat="1" ht="17.25" customHeight="1">
      <c r="A6" s="122" t="str">
        <f>IF(WEEKDAY(DATE($B$1,A4,1))=1,DATE($B$1,A4,1),"")</f>
        <v/>
      </c>
      <c r="B6" s="125">
        <f>IF(WEEKDAY(DATE($B$1,A4,1))=2,DATE($B$1,A4,1),IF(A6="","",A6+1))</f>
        <v>45383</v>
      </c>
      <c r="C6" s="125">
        <f>IF(WEEKDAY(DATE($B$1,A4,1))=3,DATE($B$1,A4,1),IF(B6="","",B6+1))</f>
        <v>45384</v>
      </c>
      <c r="D6" s="125">
        <f>IF(WEEKDAY(DATE($B$1,A4,1))=4,DATE($B$1,A4,1),IF(C6="","",C6+1))</f>
        <v>45385</v>
      </c>
      <c r="E6" s="125">
        <f>IF(WEEKDAY(DATE($B$1,A4,1))=5,DATE($B$1,A4,1),IF(D6="","",D6+1))</f>
        <v>45386</v>
      </c>
      <c r="F6" s="125">
        <f>IF(WEEKDAY(DATE($B$1,A4,1))=6,DATE($B$1,A4,1),IF(E6="","",E6+1))</f>
        <v>45387</v>
      </c>
      <c r="G6" s="125">
        <f>IF(WEEKDAY(DATE($B$1,A4,1))=7,DATE($B$1,A4,1),IF(F6="","",F6+1))</f>
        <v>45388</v>
      </c>
      <c r="H6" s="181">
        <f>A8+B8+C8+D8+E8+F8+G8</f>
        <v>0</v>
      </c>
      <c r="I6" s="122" t="str">
        <f>IF(WEEKDAY(DATE($B$1,I4,1))=1,DATE($B$1,I4,1),"")</f>
        <v/>
      </c>
      <c r="J6" s="125" t="str">
        <f>IF(WEEKDAY(DATE($B$1,I4,1))=2,DATE($B$1,I4,1),IF(I6="","",I6+1))</f>
        <v/>
      </c>
      <c r="K6" s="127" t="str">
        <f>IF(WEEKDAY(DATE($B$1,I4,1))=3,DATE($B$1,I4,1),IF(J6="","",J6+1))</f>
        <v/>
      </c>
      <c r="L6" s="125">
        <f>IF(WEEKDAY(DATE($B$1,I4,1))=4,DATE($B$1,I4,1),IF(K6="","",K6+1))</f>
        <v>45413</v>
      </c>
      <c r="M6" s="125">
        <f>IF(WEEKDAY(DATE($B$1,I4,1))=5,DATE($B$1,I4,1),IF(L6="","",L6+1))</f>
        <v>45414</v>
      </c>
      <c r="N6" s="127">
        <f>IF(WEEKDAY(DATE($B$1,I4,1))=6,DATE($B$1,I4,1),IF(M6="","",M6+1))</f>
        <v>45415</v>
      </c>
      <c r="O6" s="127">
        <f>IF(WEEKDAY(DATE($B$1,I4,1))=7,DATE($B$1,I4,1),IF(N6="","",N6+1))</f>
        <v>45416</v>
      </c>
      <c r="P6" s="181">
        <f>I8+J8+K8+L8+M8+N8+O8</f>
        <v>0</v>
      </c>
      <c r="Q6" s="122" t="str">
        <f>IF(WEEKDAY(DATE($B$1,Q4,1))=1,DATE($B$1,Q4,1),"")</f>
        <v/>
      </c>
      <c r="R6" s="125" t="str">
        <f>IF(WEEKDAY(DATE($B$1,Q4,1))=2,DATE($B$1,Q4,1),IF(Q6="","",Q6+1))</f>
        <v/>
      </c>
      <c r="S6" s="125" t="str">
        <f>IF(WEEKDAY(DATE($B$1,Q4,1))=3,DATE($B$1,Q4,1),IF(R6="","",R6+1))</f>
        <v/>
      </c>
      <c r="T6" s="125" t="str">
        <f>IF(WEEKDAY(DATE($B$1,Q4,1))=4,DATE($B$1,Q4,1),IF(S6="","",S6+1))</f>
        <v/>
      </c>
      <c r="U6" s="125" t="str">
        <f>IF(WEEKDAY(DATE($B$1,Q4,1))=5,DATE($B$1,Q4,1),IF(T6="","",T6+1))</f>
        <v/>
      </c>
      <c r="V6" s="125" t="str">
        <f>IF(WEEKDAY(DATE($B$1,Q4,1))=6,DATE($B$1,Q4,1),IF(U6="","",U6+1))</f>
        <v/>
      </c>
      <c r="W6" s="125">
        <f>IF(WEEKDAY(DATE($B$1,Q4,1))=7,DATE($B$1,Q4,1),IF(V6="","",V6+1))</f>
        <v>45444</v>
      </c>
      <c r="X6" s="181">
        <f>Q8+R8+S8+T8+U8+V8+W8</f>
        <v>0</v>
      </c>
      <c r="Z6" s="185">
        <f t="shared" ref="Z6" si="0">$A$4</f>
        <v>4</v>
      </c>
      <c r="AA6" s="188" t="s">
        <v>34</v>
      </c>
      <c r="AB6" s="166">
        <f>COUNT(A6:G6,A9:G9,A12:G12,A15:G15,A18:G18,A21:G21)</f>
        <v>30</v>
      </c>
      <c r="AC6" s="167"/>
      <c r="AD6" s="166">
        <f>COUNTIF(A6:G23,"○")</f>
        <v>0</v>
      </c>
      <c r="AE6" s="167"/>
      <c r="AF6" s="166">
        <f>AB6-+AD6</f>
        <v>30</v>
      </c>
      <c r="AG6" s="167"/>
      <c r="AH6" s="172">
        <f t="shared" ref="AH6" si="1">$H$24</f>
        <v>0</v>
      </c>
      <c r="AI6" s="173"/>
      <c r="AJ6" s="174"/>
      <c r="AM6" s="68" t="s">
        <v>28</v>
      </c>
      <c r="AP6" s="68" t="s">
        <v>28</v>
      </c>
    </row>
    <row r="7" spans="1:46" ht="11.25" customHeight="1">
      <c r="A7" s="91"/>
      <c r="B7" s="91"/>
      <c r="C7" s="91"/>
      <c r="D7" s="91"/>
      <c r="E7" s="91"/>
      <c r="F7" s="91"/>
      <c r="G7" s="91"/>
      <c r="H7" s="181"/>
      <c r="I7" s="91"/>
      <c r="J7" s="91"/>
      <c r="K7" s="91"/>
      <c r="L7" s="91"/>
      <c r="M7" s="91"/>
      <c r="N7" s="91"/>
      <c r="O7" s="91"/>
      <c r="P7" s="181"/>
      <c r="Q7" s="91"/>
      <c r="R7" s="91"/>
      <c r="S7" s="91"/>
      <c r="T7" s="91"/>
      <c r="U7" s="91"/>
      <c r="V7" s="91"/>
      <c r="W7" s="91"/>
      <c r="X7" s="181"/>
      <c r="Z7" s="186"/>
      <c r="AA7" s="189"/>
      <c r="AB7" s="168"/>
      <c r="AC7" s="169"/>
      <c r="AD7" s="168"/>
      <c r="AE7" s="169"/>
      <c r="AF7" s="168"/>
      <c r="AG7" s="169"/>
      <c r="AH7" s="175"/>
      <c r="AI7" s="176"/>
      <c r="AJ7" s="177"/>
    </row>
    <row r="8" spans="1:46" ht="11.25" customHeight="1">
      <c r="A8" s="31">
        <f>IF(A7="出",$G$3,0)</f>
        <v>0</v>
      </c>
      <c r="B8" s="31">
        <f t="shared" ref="B8:G8" si="2">IF(B7="出",$G$3,0)</f>
        <v>0</v>
      </c>
      <c r="C8" s="31">
        <f t="shared" si="2"/>
        <v>0</v>
      </c>
      <c r="D8" s="31">
        <f t="shared" si="2"/>
        <v>0</v>
      </c>
      <c r="E8" s="31">
        <f t="shared" si="2"/>
        <v>0</v>
      </c>
      <c r="F8" s="31">
        <f t="shared" si="2"/>
        <v>0</v>
      </c>
      <c r="G8" s="31">
        <f t="shared" si="2"/>
        <v>0</v>
      </c>
      <c r="H8" s="182"/>
      <c r="I8" s="31">
        <f>IF(I7="出",$G$3,0)</f>
        <v>0</v>
      </c>
      <c r="J8" s="31">
        <f t="shared" ref="J8:O8" si="3">IF(J7="出",$G$3,0)</f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31">
        <f t="shared" si="3"/>
        <v>0</v>
      </c>
      <c r="O8" s="31">
        <f t="shared" si="3"/>
        <v>0</v>
      </c>
      <c r="P8" s="182"/>
      <c r="Q8" s="31">
        <f>IF(Q7="出",$G$3,0)</f>
        <v>0</v>
      </c>
      <c r="R8" s="31">
        <f t="shared" ref="R8:W8" si="4">IF(R7="出",$G$3,0)</f>
        <v>0</v>
      </c>
      <c r="S8" s="31">
        <f t="shared" si="4"/>
        <v>0</v>
      </c>
      <c r="T8" s="31">
        <f t="shared" si="4"/>
        <v>0</v>
      </c>
      <c r="U8" s="31">
        <f t="shared" si="4"/>
        <v>0</v>
      </c>
      <c r="V8" s="31">
        <f t="shared" si="4"/>
        <v>0</v>
      </c>
      <c r="W8" s="31">
        <f t="shared" si="4"/>
        <v>0</v>
      </c>
      <c r="X8" s="182"/>
      <c r="Z8" s="187"/>
      <c r="AA8" s="190"/>
      <c r="AB8" s="170"/>
      <c r="AC8" s="171"/>
      <c r="AD8" s="170"/>
      <c r="AE8" s="171"/>
      <c r="AF8" s="170"/>
      <c r="AG8" s="171"/>
      <c r="AH8" s="178"/>
      <c r="AI8" s="179"/>
      <c r="AJ8" s="180"/>
    </row>
    <row r="9" spans="1:46" s="67" customFormat="1" ht="17.25" customHeight="1">
      <c r="A9" s="122">
        <f>G6+1</f>
        <v>45389</v>
      </c>
      <c r="B9" s="125">
        <f>A9+1</f>
        <v>45390</v>
      </c>
      <c r="C9" s="125">
        <f t="shared" ref="C9:G9" si="5">B9+1</f>
        <v>45391</v>
      </c>
      <c r="D9" s="125">
        <f t="shared" si="5"/>
        <v>45392</v>
      </c>
      <c r="E9" s="125">
        <f t="shared" si="5"/>
        <v>45393</v>
      </c>
      <c r="F9" s="125">
        <f t="shared" si="5"/>
        <v>45394</v>
      </c>
      <c r="G9" s="125">
        <f t="shared" si="5"/>
        <v>45395</v>
      </c>
      <c r="H9" s="181">
        <f t="shared" ref="H9" si="6">A11+B11+C11+D11+E11+F11+G11</f>
        <v>0</v>
      </c>
      <c r="I9" s="122">
        <f>O6+1</f>
        <v>45417</v>
      </c>
      <c r="J9" s="127">
        <f>I9+1</f>
        <v>45418</v>
      </c>
      <c r="K9" s="125">
        <f t="shared" ref="K9" si="7">J9+1</f>
        <v>45419</v>
      </c>
      <c r="L9" s="125">
        <f t="shared" ref="L9" si="8">K9+1</f>
        <v>45420</v>
      </c>
      <c r="M9" s="125">
        <f t="shared" ref="M9" si="9">L9+1</f>
        <v>45421</v>
      </c>
      <c r="N9" s="125">
        <f t="shared" ref="N9" si="10">M9+1</f>
        <v>45422</v>
      </c>
      <c r="O9" s="125">
        <f t="shared" ref="O9" si="11">N9+1</f>
        <v>45423</v>
      </c>
      <c r="P9" s="181">
        <f t="shared" ref="P9" si="12">I11+J11+K11+L11+M11+N11+O11</f>
        <v>0</v>
      </c>
      <c r="Q9" s="122">
        <f>W6+1</f>
        <v>45445</v>
      </c>
      <c r="R9" s="125">
        <f>Q9+1</f>
        <v>45446</v>
      </c>
      <c r="S9" s="125">
        <f t="shared" ref="S9" si="13">R9+1</f>
        <v>45447</v>
      </c>
      <c r="T9" s="125">
        <f t="shared" ref="T9" si="14">S9+1</f>
        <v>45448</v>
      </c>
      <c r="U9" s="125">
        <f t="shared" ref="U9" si="15">T9+1</f>
        <v>45449</v>
      </c>
      <c r="V9" s="125">
        <f t="shared" ref="V9" si="16">U9+1</f>
        <v>45450</v>
      </c>
      <c r="W9" s="125">
        <f t="shared" ref="W9" si="17">V9+1</f>
        <v>45451</v>
      </c>
      <c r="X9" s="181">
        <f t="shared" ref="X9" si="18">Q11+R11+S11+T11+U11+V11+W11</f>
        <v>0</v>
      </c>
      <c r="Z9" s="185">
        <f t="shared" ref="Z9" si="19">$I$4</f>
        <v>5</v>
      </c>
      <c r="AA9" s="188" t="s">
        <v>34</v>
      </c>
      <c r="AB9" s="166">
        <f>COUNT(I6:O6,I9:O9,I12:O12,I15:O15,I18:O18,I21:O21)</f>
        <v>31</v>
      </c>
      <c r="AC9" s="167"/>
      <c r="AD9" s="166">
        <f>COUNTIF(I6:O23,"○")</f>
        <v>0</v>
      </c>
      <c r="AE9" s="167"/>
      <c r="AF9" s="166">
        <f>AB9-+AD9</f>
        <v>31</v>
      </c>
      <c r="AG9" s="167"/>
      <c r="AH9" s="172">
        <f t="shared" ref="AH9" si="20">$P$24</f>
        <v>0</v>
      </c>
      <c r="AI9" s="173"/>
      <c r="AJ9" s="174"/>
    </row>
    <row r="10" spans="1:46" ht="11.25" customHeight="1">
      <c r="A10" s="91"/>
      <c r="B10" s="91"/>
      <c r="C10" s="91"/>
      <c r="D10" s="91"/>
      <c r="E10" s="91"/>
      <c r="F10" s="91"/>
      <c r="G10" s="91"/>
      <c r="H10" s="181"/>
      <c r="I10" s="91"/>
      <c r="J10" s="91"/>
      <c r="K10" s="91"/>
      <c r="L10" s="91"/>
      <c r="M10" s="91"/>
      <c r="N10" s="91"/>
      <c r="O10" s="91"/>
      <c r="P10" s="181"/>
      <c r="Q10" s="91"/>
      <c r="R10" s="91"/>
      <c r="S10" s="91"/>
      <c r="T10" s="91"/>
      <c r="U10" s="91"/>
      <c r="V10" s="91"/>
      <c r="W10" s="91"/>
      <c r="X10" s="181"/>
      <c r="Z10" s="186"/>
      <c r="AA10" s="189"/>
      <c r="AB10" s="168"/>
      <c r="AC10" s="169"/>
      <c r="AD10" s="168"/>
      <c r="AE10" s="169"/>
      <c r="AF10" s="168"/>
      <c r="AG10" s="169"/>
      <c r="AH10" s="175"/>
      <c r="AI10" s="176"/>
      <c r="AJ10" s="177"/>
    </row>
    <row r="11" spans="1:46" ht="11.25" customHeight="1">
      <c r="A11" s="31">
        <f>IF(A10="出",$G$3,0)</f>
        <v>0</v>
      </c>
      <c r="B11" s="31">
        <f t="shared" ref="B11:G11" si="21">IF(B10="出",$G$3,0)</f>
        <v>0</v>
      </c>
      <c r="C11" s="31">
        <f t="shared" si="21"/>
        <v>0</v>
      </c>
      <c r="D11" s="31">
        <f t="shared" si="21"/>
        <v>0</v>
      </c>
      <c r="E11" s="31">
        <f t="shared" si="21"/>
        <v>0</v>
      </c>
      <c r="F11" s="31">
        <f t="shared" si="21"/>
        <v>0</v>
      </c>
      <c r="G11" s="31">
        <f t="shared" si="21"/>
        <v>0</v>
      </c>
      <c r="H11" s="182"/>
      <c r="I11" s="31">
        <f>IF(I10="出",$G$3,0)</f>
        <v>0</v>
      </c>
      <c r="J11" s="31">
        <f t="shared" ref="J11:O11" si="22">IF(J10="出",$G$3,0)</f>
        <v>0</v>
      </c>
      <c r="K11" s="31">
        <f t="shared" si="22"/>
        <v>0</v>
      </c>
      <c r="L11" s="31">
        <f t="shared" si="22"/>
        <v>0</v>
      </c>
      <c r="M11" s="31">
        <f t="shared" si="22"/>
        <v>0</v>
      </c>
      <c r="N11" s="31">
        <f t="shared" si="22"/>
        <v>0</v>
      </c>
      <c r="O11" s="31">
        <f t="shared" si="22"/>
        <v>0</v>
      </c>
      <c r="P11" s="182"/>
      <c r="Q11" s="31">
        <f>IF(Q10="出",$G$3,0)</f>
        <v>0</v>
      </c>
      <c r="R11" s="31">
        <f t="shared" ref="R11:W11" si="23">IF(R10="出",$G$3,0)</f>
        <v>0</v>
      </c>
      <c r="S11" s="31">
        <f t="shared" si="23"/>
        <v>0</v>
      </c>
      <c r="T11" s="31">
        <f t="shared" si="23"/>
        <v>0</v>
      </c>
      <c r="U11" s="31">
        <f t="shared" si="23"/>
        <v>0</v>
      </c>
      <c r="V11" s="31">
        <f t="shared" si="23"/>
        <v>0</v>
      </c>
      <c r="W11" s="31">
        <f t="shared" si="23"/>
        <v>0</v>
      </c>
      <c r="X11" s="182"/>
      <c r="Z11" s="187"/>
      <c r="AA11" s="190"/>
      <c r="AB11" s="170"/>
      <c r="AC11" s="171"/>
      <c r="AD11" s="170"/>
      <c r="AE11" s="171"/>
      <c r="AF11" s="170"/>
      <c r="AG11" s="171"/>
      <c r="AH11" s="178"/>
      <c r="AI11" s="179"/>
      <c r="AJ11" s="180"/>
    </row>
    <row r="12" spans="1:46" s="67" customFormat="1" ht="17.25" customHeight="1">
      <c r="A12" s="122">
        <f>G9+1</f>
        <v>45396</v>
      </c>
      <c r="B12" s="125">
        <f>A12+1</f>
        <v>45397</v>
      </c>
      <c r="C12" s="125">
        <f t="shared" ref="C12:G12" si="24">B12+1</f>
        <v>45398</v>
      </c>
      <c r="D12" s="125">
        <f t="shared" si="24"/>
        <v>45399</v>
      </c>
      <c r="E12" s="125">
        <f t="shared" si="24"/>
        <v>45400</v>
      </c>
      <c r="F12" s="125">
        <f t="shared" si="24"/>
        <v>45401</v>
      </c>
      <c r="G12" s="125">
        <f t="shared" si="24"/>
        <v>45402</v>
      </c>
      <c r="H12" s="181">
        <f t="shared" ref="H12" si="25">A14+B14+C14+D14+E14+F14+G14</f>
        <v>0</v>
      </c>
      <c r="I12" s="122">
        <f>O9+1</f>
        <v>45424</v>
      </c>
      <c r="J12" s="125">
        <f>I12+1</f>
        <v>45425</v>
      </c>
      <c r="K12" s="125">
        <f t="shared" ref="K12" si="26">J12+1</f>
        <v>45426</v>
      </c>
      <c r="L12" s="125">
        <f t="shared" ref="L12" si="27">K12+1</f>
        <v>45427</v>
      </c>
      <c r="M12" s="125">
        <f t="shared" ref="M12" si="28">L12+1</f>
        <v>45428</v>
      </c>
      <c r="N12" s="125">
        <f t="shared" ref="N12" si="29">M12+1</f>
        <v>45429</v>
      </c>
      <c r="O12" s="125">
        <f t="shared" ref="O12" si="30">N12+1</f>
        <v>45430</v>
      </c>
      <c r="P12" s="181">
        <f t="shared" ref="P12" si="31">I14+J14+K14+L14+M14+N14+O14</f>
        <v>0</v>
      </c>
      <c r="Q12" s="122">
        <f>W9+1</f>
        <v>45452</v>
      </c>
      <c r="R12" s="125">
        <f>Q12+1</f>
        <v>45453</v>
      </c>
      <c r="S12" s="125">
        <f t="shared" ref="S12" si="32">R12+1</f>
        <v>45454</v>
      </c>
      <c r="T12" s="125">
        <f t="shared" ref="T12" si="33">S12+1</f>
        <v>45455</v>
      </c>
      <c r="U12" s="125">
        <f t="shared" ref="U12" si="34">T12+1</f>
        <v>45456</v>
      </c>
      <c r="V12" s="125">
        <f t="shared" ref="V12" si="35">U12+1</f>
        <v>45457</v>
      </c>
      <c r="W12" s="125">
        <f t="shared" ref="W12" si="36">V12+1</f>
        <v>45458</v>
      </c>
      <c r="X12" s="181">
        <f t="shared" ref="X12" si="37">Q14+R14+S14+T14+U14+V14+W14</f>
        <v>0</v>
      </c>
      <c r="Z12" s="185">
        <f t="shared" ref="Z12" si="38">$Q$4</f>
        <v>6</v>
      </c>
      <c r="AA12" s="188" t="s">
        <v>34</v>
      </c>
      <c r="AB12" s="166">
        <f>COUNT(Q6:W6,Q9:W9,Q12:W12,Q15:W15,Q18:W18,Q21:W21)</f>
        <v>30</v>
      </c>
      <c r="AC12" s="167"/>
      <c r="AD12" s="166">
        <f>COUNTIF(Q6:W23,"○")</f>
        <v>0</v>
      </c>
      <c r="AE12" s="167"/>
      <c r="AF12" s="166">
        <f>AB12-+AD12</f>
        <v>30</v>
      </c>
      <c r="AG12" s="167"/>
      <c r="AH12" s="172">
        <f t="shared" ref="AH12" si="39">$X$24</f>
        <v>0</v>
      </c>
      <c r="AI12" s="173"/>
      <c r="AJ12" s="174"/>
    </row>
    <row r="13" spans="1:46" ht="11.25" customHeight="1">
      <c r="A13" s="91"/>
      <c r="B13" s="91"/>
      <c r="C13" s="91"/>
      <c r="D13" s="91"/>
      <c r="E13" s="91"/>
      <c r="F13" s="91"/>
      <c r="G13" s="91"/>
      <c r="H13" s="181"/>
      <c r="I13" s="91"/>
      <c r="J13" s="91"/>
      <c r="K13" s="91"/>
      <c r="L13" s="91"/>
      <c r="M13" s="91"/>
      <c r="N13" s="91"/>
      <c r="O13" s="91"/>
      <c r="P13" s="181"/>
      <c r="Q13" s="91"/>
      <c r="R13" s="91"/>
      <c r="S13" s="91"/>
      <c r="T13" s="91"/>
      <c r="U13" s="91"/>
      <c r="V13" s="91"/>
      <c r="W13" s="91"/>
      <c r="X13" s="181"/>
      <c r="Z13" s="186"/>
      <c r="AA13" s="189"/>
      <c r="AB13" s="168"/>
      <c r="AC13" s="169"/>
      <c r="AD13" s="168"/>
      <c r="AE13" s="169"/>
      <c r="AF13" s="168"/>
      <c r="AG13" s="169"/>
      <c r="AH13" s="175"/>
      <c r="AI13" s="176"/>
      <c r="AJ13" s="177"/>
    </row>
    <row r="14" spans="1:46" ht="11.25" customHeight="1">
      <c r="A14" s="31">
        <f>IF(A13="出",$G$3,0)</f>
        <v>0</v>
      </c>
      <c r="B14" s="31">
        <f t="shared" ref="B14:G14" si="40">IF(B13="出",$G$3,0)</f>
        <v>0</v>
      </c>
      <c r="C14" s="31">
        <f t="shared" si="40"/>
        <v>0</v>
      </c>
      <c r="D14" s="31">
        <f t="shared" si="40"/>
        <v>0</v>
      </c>
      <c r="E14" s="31">
        <f t="shared" si="40"/>
        <v>0</v>
      </c>
      <c r="F14" s="31">
        <f t="shared" si="40"/>
        <v>0</v>
      </c>
      <c r="G14" s="31">
        <f t="shared" si="40"/>
        <v>0</v>
      </c>
      <c r="H14" s="182"/>
      <c r="I14" s="31">
        <f>IF(I13="出",$G$3,0)</f>
        <v>0</v>
      </c>
      <c r="J14" s="31">
        <f t="shared" ref="J14:O14" si="41">IF(J13="出",$G$3,0)</f>
        <v>0</v>
      </c>
      <c r="K14" s="31">
        <f t="shared" si="41"/>
        <v>0</v>
      </c>
      <c r="L14" s="31">
        <f t="shared" si="41"/>
        <v>0</v>
      </c>
      <c r="M14" s="31">
        <f t="shared" si="41"/>
        <v>0</v>
      </c>
      <c r="N14" s="31">
        <f t="shared" si="41"/>
        <v>0</v>
      </c>
      <c r="O14" s="31">
        <f t="shared" si="41"/>
        <v>0</v>
      </c>
      <c r="P14" s="182"/>
      <c r="Q14" s="31">
        <f>IF(Q13="出",$G$3,0)</f>
        <v>0</v>
      </c>
      <c r="R14" s="31">
        <f t="shared" ref="R14:W14" si="42">IF(R13="出",$G$3,0)</f>
        <v>0</v>
      </c>
      <c r="S14" s="31">
        <f t="shared" si="42"/>
        <v>0</v>
      </c>
      <c r="T14" s="31">
        <f t="shared" si="42"/>
        <v>0</v>
      </c>
      <c r="U14" s="31">
        <f t="shared" si="42"/>
        <v>0</v>
      </c>
      <c r="V14" s="31">
        <f t="shared" si="42"/>
        <v>0</v>
      </c>
      <c r="W14" s="31">
        <f t="shared" si="42"/>
        <v>0</v>
      </c>
      <c r="X14" s="182"/>
      <c r="Z14" s="187"/>
      <c r="AA14" s="190"/>
      <c r="AB14" s="170"/>
      <c r="AC14" s="171"/>
      <c r="AD14" s="170"/>
      <c r="AE14" s="171"/>
      <c r="AF14" s="170"/>
      <c r="AG14" s="171"/>
      <c r="AH14" s="178"/>
      <c r="AI14" s="179"/>
      <c r="AJ14" s="180"/>
    </row>
    <row r="15" spans="1:46" s="67" customFormat="1" ht="17.25" customHeight="1">
      <c r="A15" s="122">
        <f>G12+1</f>
        <v>45403</v>
      </c>
      <c r="B15" s="125">
        <f>A15+1</f>
        <v>45404</v>
      </c>
      <c r="C15" s="125">
        <f t="shared" ref="C15" si="43">B15+1</f>
        <v>45405</v>
      </c>
      <c r="D15" s="125">
        <f t="shared" ref="D15" si="44">C15+1</f>
        <v>45406</v>
      </c>
      <c r="E15" s="125">
        <f t="shared" ref="E15" si="45">D15+1</f>
        <v>45407</v>
      </c>
      <c r="F15" s="125">
        <f t="shared" ref="F15" si="46">E15+1</f>
        <v>45408</v>
      </c>
      <c r="G15" s="125">
        <f t="shared" ref="G15" si="47">F15+1</f>
        <v>45409</v>
      </c>
      <c r="H15" s="181">
        <f t="shared" ref="H15" si="48">A17+B17+C17+D17+E17+F17+G17</f>
        <v>0</v>
      </c>
      <c r="I15" s="122">
        <f>O12+1</f>
        <v>45431</v>
      </c>
      <c r="J15" s="125">
        <f>I15+1</f>
        <v>45432</v>
      </c>
      <c r="K15" s="125">
        <f t="shared" ref="K15" si="49">J15+1</f>
        <v>45433</v>
      </c>
      <c r="L15" s="125">
        <f t="shared" ref="L15" si="50">K15+1</f>
        <v>45434</v>
      </c>
      <c r="M15" s="125">
        <f t="shared" ref="M15" si="51">L15+1</f>
        <v>45435</v>
      </c>
      <c r="N15" s="125">
        <f t="shared" ref="N15" si="52">M15+1</f>
        <v>45436</v>
      </c>
      <c r="O15" s="125">
        <f t="shared" ref="O15" si="53">N15+1</f>
        <v>45437</v>
      </c>
      <c r="P15" s="181">
        <f t="shared" ref="P15" si="54">I17+J17+K17+L17+M17+N17+O17</f>
        <v>0</v>
      </c>
      <c r="Q15" s="122">
        <f>W12+1</f>
        <v>45459</v>
      </c>
      <c r="R15" s="125">
        <f>Q15+1</f>
        <v>45460</v>
      </c>
      <c r="S15" s="125">
        <f t="shared" ref="S15" si="55">R15+1</f>
        <v>45461</v>
      </c>
      <c r="T15" s="125">
        <f t="shared" ref="T15" si="56">S15+1</f>
        <v>45462</v>
      </c>
      <c r="U15" s="125">
        <f t="shared" ref="U15" si="57">T15+1</f>
        <v>45463</v>
      </c>
      <c r="V15" s="125">
        <f t="shared" ref="V15" si="58">U15+1</f>
        <v>45464</v>
      </c>
      <c r="W15" s="125">
        <f t="shared" ref="W15" si="59">V15+1</f>
        <v>45465</v>
      </c>
      <c r="X15" s="181">
        <f t="shared" ref="X15" si="60">Q17+R17+S17+T17+U17+V17+W17</f>
        <v>0</v>
      </c>
      <c r="Z15" s="185">
        <f t="shared" ref="Z15" si="61">$A$26</f>
        <v>7</v>
      </c>
      <c r="AA15" s="188" t="s">
        <v>34</v>
      </c>
      <c r="AB15" s="166">
        <f>COUNT(A28:G28,A31:G31,A34:G34,A37:G37,A40:G40,A43:G43)</f>
        <v>31</v>
      </c>
      <c r="AC15" s="167"/>
      <c r="AD15" s="166">
        <f>COUNTIF(A28:G45,"○")</f>
        <v>0</v>
      </c>
      <c r="AE15" s="167"/>
      <c r="AF15" s="166">
        <f>AB15-+AD15</f>
        <v>31</v>
      </c>
      <c r="AG15" s="167"/>
      <c r="AH15" s="172">
        <f t="shared" ref="AH15" si="62">$H$46</f>
        <v>0</v>
      </c>
      <c r="AI15" s="173"/>
      <c r="AJ15" s="174"/>
      <c r="AK15" s="71"/>
      <c r="AL15" s="71"/>
      <c r="AM15" s="71"/>
      <c r="AN15" s="71"/>
      <c r="AO15" s="15"/>
      <c r="AP15" s="72"/>
      <c r="AQ15" s="73"/>
      <c r="AR15" s="73"/>
      <c r="AS15" s="73"/>
      <c r="AT15" s="73"/>
    </row>
    <row r="16" spans="1:46" ht="11.25" customHeight="1">
      <c r="A16" s="91"/>
      <c r="B16" s="91"/>
      <c r="C16" s="91"/>
      <c r="D16" s="91"/>
      <c r="E16" s="91"/>
      <c r="F16" s="91"/>
      <c r="G16" s="91"/>
      <c r="H16" s="181"/>
      <c r="I16" s="91"/>
      <c r="J16" s="91"/>
      <c r="K16" s="91"/>
      <c r="L16" s="91"/>
      <c r="M16" s="91"/>
      <c r="N16" s="91"/>
      <c r="O16" s="91"/>
      <c r="P16" s="181"/>
      <c r="Q16" s="91"/>
      <c r="R16" s="91"/>
      <c r="S16" s="91"/>
      <c r="T16" s="91"/>
      <c r="U16" s="91"/>
      <c r="V16" s="91"/>
      <c r="W16" s="91"/>
      <c r="X16" s="181"/>
      <c r="Z16" s="186"/>
      <c r="AA16" s="189"/>
      <c r="AB16" s="168"/>
      <c r="AC16" s="169"/>
      <c r="AD16" s="168"/>
      <c r="AE16" s="169"/>
      <c r="AF16" s="168"/>
      <c r="AG16" s="169"/>
      <c r="AH16" s="175"/>
      <c r="AI16" s="176"/>
      <c r="AJ16" s="177"/>
    </row>
    <row r="17" spans="1:47" ht="11.25" customHeight="1">
      <c r="A17" s="31">
        <f>IF(A16="出",$G$3,0)</f>
        <v>0</v>
      </c>
      <c r="B17" s="31">
        <f t="shared" ref="B17:G17" si="63">IF(B16="出",$G$3,0)</f>
        <v>0</v>
      </c>
      <c r="C17" s="31">
        <f t="shared" si="63"/>
        <v>0</v>
      </c>
      <c r="D17" s="31">
        <f t="shared" si="63"/>
        <v>0</v>
      </c>
      <c r="E17" s="31">
        <f t="shared" si="63"/>
        <v>0</v>
      </c>
      <c r="F17" s="31">
        <f t="shared" si="63"/>
        <v>0</v>
      </c>
      <c r="G17" s="31">
        <f t="shared" si="63"/>
        <v>0</v>
      </c>
      <c r="H17" s="182"/>
      <c r="I17" s="31">
        <f>IF(I16="出",$G$3,0)</f>
        <v>0</v>
      </c>
      <c r="J17" s="31">
        <f t="shared" ref="J17:O17" si="64">IF(J16="出",$G$3,0)</f>
        <v>0</v>
      </c>
      <c r="K17" s="31">
        <f t="shared" si="64"/>
        <v>0</v>
      </c>
      <c r="L17" s="31">
        <f t="shared" si="64"/>
        <v>0</v>
      </c>
      <c r="M17" s="31">
        <f t="shared" si="64"/>
        <v>0</v>
      </c>
      <c r="N17" s="31">
        <f t="shared" si="64"/>
        <v>0</v>
      </c>
      <c r="O17" s="31">
        <f t="shared" si="64"/>
        <v>0</v>
      </c>
      <c r="P17" s="182"/>
      <c r="Q17" s="31">
        <f>IF(Q16="出",$G$3,0)</f>
        <v>0</v>
      </c>
      <c r="R17" s="31">
        <f t="shared" ref="R17:W17" si="65">IF(R16="出",$G$3,0)</f>
        <v>0</v>
      </c>
      <c r="S17" s="31">
        <f t="shared" si="65"/>
        <v>0</v>
      </c>
      <c r="T17" s="31">
        <f t="shared" si="65"/>
        <v>0</v>
      </c>
      <c r="U17" s="31">
        <f t="shared" si="65"/>
        <v>0</v>
      </c>
      <c r="V17" s="31">
        <f t="shared" si="65"/>
        <v>0</v>
      </c>
      <c r="W17" s="31">
        <f t="shared" si="65"/>
        <v>0</v>
      </c>
      <c r="X17" s="182"/>
      <c r="Z17" s="187"/>
      <c r="AA17" s="190"/>
      <c r="AB17" s="170"/>
      <c r="AC17" s="171"/>
      <c r="AD17" s="170"/>
      <c r="AE17" s="171"/>
      <c r="AF17" s="170"/>
      <c r="AG17" s="171"/>
      <c r="AH17" s="178"/>
      <c r="AI17" s="179"/>
      <c r="AJ17" s="180"/>
      <c r="AK17" s="193"/>
      <c r="AL17" s="193"/>
      <c r="AM17" s="193"/>
      <c r="AN17" s="193"/>
      <c r="AO17" s="103"/>
      <c r="AP17" s="194"/>
      <c r="AQ17" s="194"/>
      <c r="AR17" s="165"/>
      <c r="AS17" s="165"/>
      <c r="AT17" s="165"/>
    </row>
    <row r="18" spans="1:47" s="67" customFormat="1" ht="17.25" customHeight="1">
      <c r="A18" s="122">
        <f>IF(A15+7&gt;EOMONTH(A15,0),"",A15+7)</f>
        <v>45410</v>
      </c>
      <c r="B18" s="126">
        <f t="shared" ref="B18:F18" si="66">IF(B15+7&gt;EOMONTH(B15,0),"",B15+7)</f>
        <v>45411</v>
      </c>
      <c r="C18" s="123">
        <f t="shared" si="66"/>
        <v>45412</v>
      </c>
      <c r="D18" s="123" t="str">
        <f t="shared" si="66"/>
        <v/>
      </c>
      <c r="E18" s="123" t="str">
        <f t="shared" si="66"/>
        <v/>
      </c>
      <c r="F18" s="126" t="str">
        <f t="shared" si="66"/>
        <v/>
      </c>
      <c r="G18" s="125" t="str">
        <f>IF(G15+7&gt;EOMONTH(G15,0),"",G15+7)</f>
        <v/>
      </c>
      <c r="H18" s="181">
        <f t="shared" ref="H18" si="67">A20+B20+C20+D20+E20+F20+G20</f>
        <v>0</v>
      </c>
      <c r="I18" s="122">
        <f>IF(I15+7&gt;EOMONTH(I15,0),"",I15+7)</f>
        <v>45438</v>
      </c>
      <c r="J18" s="123">
        <f t="shared" ref="J18:N18" si="68">IF(J15+7&gt;EOMONTH(J15,0),"",J15+7)</f>
        <v>45439</v>
      </c>
      <c r="K18" s="123">
        <f t="shared" si="68"/>
        <v>45440</v>
      </c>
      <c r="L18" s="123">
        <f t="shared" si="68"/>
        <v>45441</v>
      </c>
      <c r="M18" s="123">
        <f t="shared" si="68"/>
        <v>45442</v>
      </c>
      <c r="N18" s="123">
        <f t="shared" si="68"/>
        <v>45443</v>
      </c>
      <c r="O18" s="125" t="str">
        <f>IF(O15+7&gt;EOMONTH(O15,0),"",O15+7)</f>
        <v/>
      </c>
      <c r="P18" s="181">
        <f t="shared" ref="P18" si="69">I20+J20+K20+L20+M20+N20+O20</f>
        <v>0</v>
      </c>
      <c r="Q18" s="122">
        <f>IF(Q15+7&gt;EOMONTH(Q15,0),"",Q15+7)</f>
        <v>45466</v>
      </c>
      <c r="R18" s="123">
        <f t="shared" ref="R18:V18" si="70">IF(R15+7&gt;EOMONTH(R15,0),"",R15+7)</f>
        <v>45467</v>
      </c>
      <c r="S18" s="123">
        <f t="shared" si="70"/>
        <v>45468</v>
      </c>
      <c r="T18" s="123">
        <f t="shared" si="70"/>
        <v>45469</v>
      </c>
      <c r="U18" s="123">
        <f t="shared" si="70"/>
        <v>45470</v>
      </c>
      <c r="V18" s="123">
        <f t="shared" si="70"/>
        <v>45471</v>
      </c>
      <c r="W18" s="125">
        <f>IF(W15+7&gt;EOMONTH(W15,0),"",W15+7)</f>
        <v>45472</v>
      </c>
      <c r="X18" s="181">
        <f t="shared" ref="X18" si="71">Q20+R20+S20+T20+U20+V20+W20</f>
        <v>0</v>
      </c>
      <c r="Z18" s="185">
        <f t="shared" ref="Z18" si="72">$I$26</f>
        <v>8</v>
      </c>
      <c r="AA18" s="188" t="s">
        <v>34</v>
      </c>
      <c r="AB18" s="166">
        <f>COUNT(I28:O28,I31:O31,I34:O34,I37:O37,I40:O40,I43:O43)</f>
        <v>31</v>
      </c>
      <c r="AC18" s="167"/>
      <c r="AD18" s="166">
        <f>COUNTIF(I28:O45,"○")</f>
        <v>0</v>
      </c>
      <c r="AE18" s="167"/>
      <c r="AF18" s="166">
        <f>AB18-+AD18</f>
        <v>31</v>
      </c>
      <c r="AG18" s="167"/>
      <c r="AH18" s="172">
        <f t="shared" ref="AH18" si="73">$P$46</f>
        <v>0</v>
      </c>
      <c r="AI18" s="173"/>
      <c r="AJ18" s="174"/>
      <c r="AK18" s="71"/>
      <c r="AL18" s="71"/>
      <c r="AM18" s="71"/>
      <c r="AN18" s="71"/>
      <c r="AO18" s="15"/>
      <c r="AP18" s="72"/>
      <c r="AQ18" s="73"/>
      <c r="AR18" s="73"/>
      <c r="AS18" s="73"/>
      <c r="AT18" s="73"/>
    </row>
    <row r="19" spans="1:47" ht="11.25" customHeight="1">
      <c r="A19" s="91"/>
      <c r="B19" s="91"/>
      <c r="C19" s="91"/>
      <c r="D19" s="91"/>
      <c r="E19" s="91"/>
      <c r="F19" s="91"/>
      <c r="G19" s="91"/>
      <c r="H19" s="181"/>
      <c r="I19" s="91"/>
      <c r="J19" s="91"/>
      <c r="K19" s="91"/>
      <c r="L19" s="91"/>
      <c r="M19" s="91"/>
      <c r="N19" s="91"/>
      <c r="O19" s="91"/>
      <c r="P19" s="181"/>
      <c r="Q19" s="91"/>
      <c r="R19" s="91"/>
      <c r="S19" s="91"/>
      <c r="T19" s="91"/>
      <c r="U19" s="91"/>
      <c r="V19" s="91"/>
      <c r="W19" s="91"/>
      <c r="X19" s="181"/>
      <c r="Z19" s="186"/>
      <c r="AA19" s="189"/>
      <c r="AB19" s="168"/>
      <c r="AC19" s="169"/>
      <c r="AD19" s="168"/>
      <c r="AE19" s="169"/>
      <c r="AF19" s="168"/>
      <c r="AG19" s="169"/>
      <c r="AH19" s="175"/>
      <c r="AI19" s="176"/>
      <c r="AJ19" s="177"/>
    </row>
    <row r="20" spans="1:47" ht="11.25" customHeight="1">
      <c r="A20" s="31">
        <f>IF(A19="出",$G$3,0)</f>
        <v>0</v>
      </c>
      <c r="B20" s="31">
        <f t="shared" ref="B20:G20" si="74">IF(B19="出",$G$3,0)</f>
        <v>0</v>
      </c>
      <c r="C20" s="31">
        <f t="shared" si="74"/>
        <v>0</v>
      </c>
      <c r="D20" s="31">
        <f t="shared" si="74"/>
        <v>0</v>
      </c>
      <c r="E20" s="31">
        <f t="shared" si="74"/>
        <v>0</v>
      </c>
      <c r="F20" s="31">
        <f t="shared" si="74"/>
        <v>0</v>
      </c>
      <c r="G20" s="31">
        <f t="shared" si="74"/>
        <v>0</v>
      </c>
      <c r="H20" s="182"/>
      <c r="I20" s="31">
        <f>IF(I19="出",$G$3,0)</f>
        <v>0</v>
      </c>
      <c r="J20" s="31">
        <f t="shared" ref="J20:O20" si="75">IF(J19="出",$G$3,0)</f>
        <v>0</v>
      </c>
      <c r="K20" s="31">
        <f t="shared" si="75"/>
        <v>0</v>
      </c>
      <c r="L20" s="31">
        <f t="shared" si="75"/>
        <v>0</v>
      </c>
      <c r="M20" s="31">
        <f t="shared" si="75"/>
        <v>0</v>
      </c>
      <c r="N20" s="31">
        <f t="shared" si="75"/>
        <v>0</v>
      </c>
      <c r="O20" s="31">
        <f t="shared" si="75"/>
        <v>0</v>
      </c>
      <c r="P20" s="182"/>
      <c r="Q20" s="31">
        <f>IF(Q19="出",$G$3,0)</f>
        <v>0</v>
      </c>
      <c r="R20" s="31">
        <f t="shared" ref="R20:W20" si="76">IF(R19="出",$G$3,0)</f>
        <v>0</v>
      </c>
      <c r="S20" s="31">
        <f t="shared" si="76"/>
        <v>0</v>
      </c>
      <c r="T20" s="31">
        <f t="shared" si="76"/>
        <v>0</v>
      </c>
      <c r="U20" s="31">
        <f t="shared" si="76"/>
        <v>0</v>
      </c>
      <c r="V20" s="31">
        <f t="shared" si="76"/>
        <v>0</v>
      </c>
      <c r="W20" s="31">
        <f t="shared" si="76"/>
        <v>0</v>
      </c>
      <c r="X20" s="182"/>
      <c r="Z20" s="187"/>
      <c r="AA20" s="190"/>
      <c r="AB20" s="170"/>
      <c r="AC20" s="171"/>
      <c r="AD20" s="170"/>
      <c r="AE20" s="171"/>
      <c r="AF20" s="170"/>
      <c r="AG20" s="171"/>
      <c r="AH20" s="178"/>
      <c r="AI20" s="179"/>
      <c r="AJ20" s="180"/>
      <c r="AK20" s="193"/>
      <c r="AL20" s="193"/>
      <c r="AM20" s="193"/>
      <c r="AN20" s="193"/>
      <c r="AO20" s="103"/>
      <c r="AP20" s="194"/>
      <c r="AQ20" s="194"/>
      <c r="AR20" s="165"/>
      <c r="AS20" s="165"/>
      <c r="AT20" s="165"/>
    </row>
    <row r="21" spans="1:47" s="67" customFormat="1" ht="17.25" customHeight="1">
      <c r="A21" s="122" t="str">
        <f>IF(A15+14&gt;EOMONTH(A15,0),"",A15+14)</f>
        <v/>
      </c>
      <c r="B21" s="123" t="str">
        <f t="shared" ref="B21:E21" si="77">IF(B15+14&gt;EOMONTH(B15,0),"",B15+14)</f>
        <v/>
      </c>
      <c r="C21" s="125" t="str">
        <f t="shared" si="77"/>
        <v/>
      </c>
      <c r="D21" s="128" t="str">
        <f t="shared" si="77"/>
        <v/>
      </c>
      <c r="E21" s="123" t="str">
        <f t="shared" si="77"/>
        <v/>
      </c>
      <c r="F21" s="128" t="str">
        <f>IF(F15+14&gt;EOMONTH(F15,0),"",F15+14)</f>
        <v/>
      </c>
      <c r="G21" s="125" t="str">
        <f>IF(G15+14&gt;EOMONTH(G15,0),"",G15+14)</f>
        <v/>
      </c>
      <c r="H21" s="181">
        <f t="shared" ref="H21" si="78">A23+B23+C23+D23+E23+F23+G23</f>
        <v>0</v>
      </c>
      <c r="I21" s="122" t="str">
        <f>IF(I15+14&gt;EOMONTH(I15,0),"",I15+14)</f>
        <v/>
      </c>
      <c r="J21" s="123" t="str">
        <f t="shared" ref="J21:M21" si="79">IF(J15+14&gt;EOMONTH(J15,0),"",J15+14)</f>
        <v/>
      </c>
      <c r="K21" s="125" t="str">
        <f t="shared" si="79"/>
        <v/>
      </c>
      <c r="L21" s="128" t="str">
        <f t="shared" si="79"/>
        <v/>
      </c>
      <c r="M21" s="123" t="str">
        <f t="shared" si="79"/>
        <v/>
      </c>
      <c r="N21" s="128" t="str">
        <f>IF(N15+14&gt;EOMONTH(N15,0),"",N15+14)</f>
        <v/>
      </c>
      <c r="O21" s="125" t="str">
        <f>IF(O15+14&gt;EOMONTH(O15,0),"",O15+14)</f>
        <v/>
      </c>
      <c r="P21" s="181">
        <f t="shared" ref="P21" si="80">I23+J23+K23+L23+M23+N23+O23</f>
        <v>0</v>
      </c>
      <c r="Q21" s="122">
        <f>IF(Q15+14&gt;EOMONTH(Q15,0),"",Q15+14)</f>
        <v>45473</v>
      </c>
      <c r="R21" s="123" t="str">
        <f t="shared" ref="R21:U21" si="81">IF(R15+14&gt;EOMONTH(R15,0),"",R15+14)</f>
        <v/>
      </c>
      <c r="S21" s="125" t="str">
        <f t="shared" si="81"/>
        <v/>
      </c>
      <c r="T21" s="128" t="str">
        <f t="shared" si="81"/>
        <v/>
      </c>
      <c r="U21" s="123" t="str">
        <f t="shared" si="81"/>
        <v/>
      </c>
      <c r="V21" s="128" t="str">
        <f>IF(V15+14&gt;EOMONTH(V15,0),"",V15+14)</f>
        <v/>
      </c>
      <c r="W21" s="125" t="str">
        <f>IF(W15+14&gt;EOMONTH(W15,0),"",W15+14)</f>
        <v/>
      </c>
      <c r="X21" s="181">
        <f t="shared" ref="X21" si="82">Q23+R23+S23+T23+U23+V23+W23</f>
        <v>0</v>
      </c>
      <c r="Z21" s="185">
        <f t="shared" ref="Z21" si="83">$Q$26</f>
        <v>9</v>
      </c>
      <c r="AA21" s="188" t="s">
        <v>34</v>
      </c>
      <c r="AB21" s="166">
        <f>COUNT(Q28:W28,Q31:W31,Q34:W34,Q37:W37,Q40:W40,Q43:W43)</f>
        <v>30</v>
      </c>
      <c r="AC21" s="167"/>
      <c r="AD21" s="166">
        <f>COUNTIF(Q28:W45,"○")</f>
        <v>0</v>
      </c>
      <c r="AE21" s="167"/>
      <c r="AF21" s="166">
        <f>AB21-+AD21</f>
        <v>30</v>
      </c>
      <c r="AG21" s="167"/>
      <c r="AH21" s="172">
        <f t="shared" ref="AH21" si="84">$X$46</f>
        <v>0</v>
      </c>
      <c r="AI21" s="173"/>
      <c r="AJ21" s="174"/>
      <c r="AK21" s="197"/>
      <c r="AL21" s="197"/>
      <c r="AM21" s="197"/>
      <c r="AN21" s="197"/>
      <c r="AO21" s="102"/>
      <c r="AP21" s="198"/>
      <c r="AQ21" s="198"/>
      <c r="AR21" s="199"/>
      <c r="AS21" s="199"/>
      <c r="AT21" s="199"/>
    </row>
    <row r="22" spans="1:47" ht="11.25" customHeight="1">
      <c r="A22" s="91"/>
      <c r="B22" s="91"/>
      <c r="C22" s="91"/>
      <c r="D22" s="91"/>
      <c r="E22" s="91"/>
      <c r="F22" s="91"/>
      <c r="G22" s="91"/>
      <c r="H22" s="181"/>
      <c r="I22" s="91"/>
      <c r="J22" s="91"/>
      <c r="K22" s="91"/>
      <c r="L22" s="91"/>
      <c r="M22" s="91"/>
      <c r="N22" s="91"/>
      <c r="O22" s="91"/>
      <c r="P22" s="181"/>
      <c r="Q22" s="91"/>
      <c r="R22" s="91"/>
      <c r="S22" s="91"/>
      <c r="T22" s="91"/>
      <c r="U22" s="91"/>
      <c r="V22" s="91"/>
      <c r="W22" s="91"/>
      <c r="X22" s="181"/>
      <c r="Z22" s="186"/>
      <c r="AA22" s="189"/>
      <c r="AB22" s="168"/>
      <c r="AC22" s="169"/>
      <c r="AD22" s="168"/>
      <c r="AE22" s="169"/>
      <c r="AF22" s="168"/>
      <c r="AG22" s="169"/>
      <c r="AH22" s="175"/>
      <c r="AI22" s="176"/>
      <c r="AJ22" s="177"/>
    </row>
    <row r="23" spans="1:47" ht="11.25" customHeight="1" thickBot="1">
      <c r="A23" s="31">
        <f>IF(A22="出",$G$3,0)</f>
        <v>0</v>
      </c>
      <c r="B23" s="31">
        <f t="shared" ref="B23:G23" si="85">IF(B22="出",$G$3,0)</f>
        <v>0</v>
      </c>
      <c r="C23" s="31">
        <f t="shared" si="85"/>
        <v>0</v>
      </c>
      <c r="D23" s="31">
        <f t="shared" si="85"/>
        <v>0</v>
      </c>
      <c r="E23" s="31">
        <f t="shared" si="85"/>
        <v>0</v>
      </c>
      <c r="F23" s="31">
        <f t="shared" si="85"/>
        <v>0</v>
      </c>
      <c r="G23" s="31">
        <f t="shared" si="85"/>
        <v>0</v>
      </c>
      <c r="H23" s="195"/>
      <c r="I23" s="31">
        <f>IF(I22="出",$G$3,0)</f>
        <v>0</v>
      </c>
      <c r="J23" s="31">
        <f t="shared" ref="J23:O23" si="86">IF(J22="出",$G$3,0)</f>
        <v>0</v>
      </c>
      <c r="K23" s="31">
        <f t="shared" si="86"/>
        <v>0</v>
      </c>
      <c r="L23" s="31">
        <f t="shared" si="86"/>
        <v>0</v>
      </c>
      <c r="M23" s="31">
        <f t="shared" si="86"/>
        <v>0</v>
      </c>
      <c r="N23" s="31">
        <f t="shared" si="86"/>
        <v>0</v>
      </c>
      <c r="O23" s="31">
        <f t="shared" si="86"/>
        <v>0</v>
      </c>
      <c r="P23" s="195"/>
      <c r="Q23" s="31">
        <f>IF(Q22="出",$G$3,0)</f>
        <v>0</v>
      </c>
      <c r="R23" s="31">
        <f t="shared" ref="R23:W23" si="87">IF(R22="出",$G$3,0)</f>
        <v>0</v>
      </c>
      <c r="S23" s="31">
        <f t="shared" si="87"/>
        <v>0</v>
      </c>
      <c r="T23" s="31">
        <f t="shared" si="87"/>
        <v>0</v>
      </c>
      <c r="U23" s="31">
        <f t="shared" si="87"/>
        <v>0</v>
      </c>
      <c r="V23" s="31">
        <f t="shared" si="87"/>
        <v>0</v>
      </c>
      <c r="W23" s="31">
        <f t="shared" si="87"/>
        <v>0</v>
      </c>
      <c r="X23" s="195"/>
      <c r="Z23" s="187"/>
      <c r="AA23" s="190"/>
      <c r="AB23" s="170"/>
      <c r="AC23" s="171"/>
      <c r="AD23" s="170"/>
      <c r="AE23" s="171"/>
      <c r="AF23" s="170"/>
      <c r="AG23" s="171"/>
      <c r="AH23" s="178"/>
      <c r="AI23" s="179"/>
      <c r="AJ23" s="180"/>
      <c r="AK23" s="193"/>
      <c r="AL23" s="193"/>
      <c r="AM23" s="193"/>
      <c r="AN23" s="193"/>
      <c r="AO23" s="101"/>
      <c r="AP23" s="200"/>
      <c r="AQ23" s="200"/>
      <c r="AR23" s="201"/>
      <c r="AS23" s="201"/>
      <c r="AT23" s="201"/>
    </row>
    <row r="24" spans="1:47">
      <c r="A24" s="205"/>
      <c r="B24" s="206"/>
      <c r="C24" s="206"/>
      <c r="D24" s="206"/>
      <c r="E24" s="206"/>
      <c r="F24" s="206"/>
      <c r="G24" s="207"/>
      <c r="H24" s="18">
        <f>H6+H9+H12+H15+H18+H21</f>
        <v>0</v>
      </c>
      <c r="I24" s="205"/>
      <c r="J24" s="206"/>
      <c r="K24" s="206"/>
      <c r="L24" s="206"/>
      <c r="M24" s="206"/>
      <c r="N24" s="206"/>
      <c r="O24" s="207"/>
      <c r="P24" s="18">
        <f>P6+P9+P12+P15+P18+P21</f>
        <v>0</v>
      </c>
      <c r="Q24" s="205"/>
      <c r="R24" s="206"/>
      <c r="S24" s="206"/>
      <c r="T24" s="206"/>
      <c r="U24" s="206"/>
      <c r="V24" s="206"/>
      <c r="W24" s="207"/>
      <c r="X24" s="18">
        <f>X6+X9+X12+X15+X18+X21</f>
        <v>0</v>
      </c>
      <c r="Z24" s="185">
        <f t="shared" ref="Z24" si="88">$A$48</f>
        <v>10</v>
      </c>
      <c r="AA24" s="188" t="s">
        <v>34</v>
      </c>
      <c r="AB24" s="203">
        <f>COUNT(A50:G50,A53:G53,A56:G56,A59:G59,A62:G62,A65:G65)</f>
        <v>31</v>
      </c>
      <c r="AC24" s="203"/>
      <c r="AD24" s="203">
        <f>COUNTIF(A50:G67,"○")</f>
        <v>0</v>
      </c>
      <c r="AE24" s="203"/>
      <c r="AF24" s="203">
        <f>AB24-+AD24</f>
        <v>31</v>
      </c>
      <c r="AG24" s="203"/>
      <c r="AH24" s="204">
        <f t="shared" ref="AH24" si="89">$H$68</f>
        <v>0</v>
      </c>
      <c r="AI24" s="204"/>
      <c r="AJ24" s="204"/>
      <c r="AK24" s="193"/>
      <c r="AL24" s="193"/>
      <c r="AM24" s="193"/>
      <c r="AN24" s="193"/>
      <c r="AO24" s="101"/>
      <c r="AP24" s="200"/>
      <c r="AQ24" s="200"/>
      <c r="AR24" s="201"/>
      <c r="AS24" s="201"/>
      <c r="AT24" s="201"/>
    </row>
    <row r="25" spans="1:47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Z25" s="186"/>
      <c r="AA25" s="189"/>
      <c r="AB25" s="203"/>
      <c r="AC25" s="203"/>
      <c r="AD25" s="203"/>
      <c r="AE25" s="203"/>
      <c r="AF25" s="203"/>
      <c r="AG25" s="203"/>
      <c r="AH25" s="204"/>
      <c r="AI25" s="204"/>
      <c r="AJ25" s="204"/>
      <c r="AK25" s="193"/>
      <c r="AL25" s="193"/>
      <c r="AM25" s="193"/>
      <c r="AN25" s="193"/>
      <c r="AO25" s="101"/>
      <c r="AP25" s="200"/>
      <c r="AQ25" s="200"/>
      <c r="AR25" s="201"/>
      <c r="AS25" s="201"/>
      <c r="AT25" s="201"/>
    </row>
    <row r="26" spans="1:47" ht="13.5" customHeight="1">
      <c r="A26" s="100">
        <v>7</v>
      </c>
      <c r="B26" s="270" t="s">
        <v>34</v>
      </c>
      <c r="C26" s="270"/>
      <c r="D26" s="162" t="s">
        <v>58</v>
      </c>
      <c r="E26" s="162"/>
      <c r="F26" s="162"/>
      <c r="G26" s="271"/>
      <c r="H26" s="163" t="s">
        <v>0</v>
      </c>
      <c r="I26" s="100">
        <v>8</v>
      </c>
      <c r="J26" s="270" t="s">
        <v>34</v>
      </c>
      <c r="K26" s="270"/>
      <c r="L26" s="162" t="s">
        <v>59</v>
      </c>
      <c r="M26" s="162"/>
      <c r="N26" s="162"/>
      <c r="O26" s="271"/>
      <c r="P26" s="163" t="s">
        <v>0</v>
      </c>
      <c r="Q26" s="100">
        <v>9</v>
      </c>
      <c r="R26" s="270" t="s">
        <v>34</v>
      </c>
      <c r="S26" s="270"/>
      <c r="T26" s="162" t="s">
        <v>60</v>
      </c>
      <c r="U26" s="162"/>
      <c r="V26" s="162"/>
      <c r="W26" s="271"/>
      <c r="X26" s="148" t="s">
        <v>0</v>
      </c>
      <c r="Z26" s="187"/>
      <c r="AA26" s="190"/>
      <c r="AB26" s="203"/>
      <c r="AC26" s="203"/>
      <c r="AD26" s="203"/>
      <c r="AE26" s="203"/>
      <c r="AF26" s="203"/>
      <c r="AG26" s="203"/>
      <c r="AH26" s="204"/>
      <c r="AI26" s="204"/>
      <c r="AJ26" s="204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</row>
    <row r="27" spans="1:47">
      <c r="A27" s="8" t="s">
        <v>80</v>
      </c>
      <c r="B27" s="9" t="s">
        <v>81</v>
      </c>
      <c r="C27" s="9" t="s">
        <v>82</v>
      </c>
      <c r="D27" s="10" t="s">
        <v>5</v>
      </c>
      <c r="E27" s="9" t="s">
        <v>6</v>
      </c>
      <c r="F27" s="11" t="s">
        <v>7</v>
      </c>
      <c r="G27" s="10" t="s">
        <v>8</v>
      </c>
      <c r="H27" s="202"/>
      <c r="I27" s="12" t="s">
        <v>80</v>
      </c>
      <c r="J27" s="13" t="s">
        <v>81</v>
      </c>
      <c r="K27" s="13" t="s">
        <v>82</v>
      </c>
      <c r="L27" s="13" t="s">
        <v>5</v>
      </c>
      <c r="M27" s="13" t="s">
        <v>6</v>
      </c>
      <c r="N27" s="13" t="s">
        <v>7</v>
      </c>
      <c r="O27" s="11" t="s">
        <v>8</v>
      </c>
      <c r="P27" s="202"/>
      <c r="Q27" s="12" t="s">
        <v>80</v>
      </c>
      <c r="R27" s="13" t="s">
        <v>81</v>
      </c>
      <c r="S27" s="13" t="s">
        <v>82</v>
      </c>
      <c r="T27" s="13" t="s">
        <v>5</v>
      </c>
      <c r="U27" s="13" t="s">
        <v>6</v>
      </c>
      <c r="V27" s="13" t="s">
        <v>7</v>
      </c>
      <c r="W27" s="14" t="s">
        <v>8</v>
      </c>
      <c r="X27" s="208"/>
      <c r="Z27" s="185">
        <f t="shared" ref="Z27" si="90">$I$48</f>
        <v>11</v>
      </c>
      <c r="AA27" s="188" t="s">
        <v>34</v>
      </c>
      <c r="AB27" s="166">
        <f>COUNT(I50:O50,I53:O53,I56:O56,I59:O59,I62:O62,I65:O65)</f>
        <v>30</v>
      </c>
      <c r="AC27" s="167"/>
      <c r="AD27" s="166">
        <f>COUNTIF(I50:O67,"○")</f>
        <v>0</v>
      </c>
      <c r="AE27" s="167"/>
      <c r="AF27" s="166">
        <f>AB27-+AD27</f>
        <v>30</v>
      </c>
      <c r="AG27" s="167"/>
      <c r="AH27" s="204">
        <f t="shared" ref="AH27" si="91">$P$68</f>
        <v>0</v>
      </c>
      <c r="AI27" s="204"/>
      <c r="AJ27" s="204"/>
      <c r="AK27" s="19"/>
      <c r="AL27" s="19"/>
      <c r="AM27" s="19"/>
      <c r="AN27" s="19"/>
      <c r="AO27" s="19"/>
      <c r="AP27" s="39"/>
      <c r="AQ27" s="19"/>
      <c r="AR27" s="19"/>
      <c r="AS27" s="19"/>
      <c r="AT27" s="19"/>
      <c r="AU27" s="19"/>
    </row>
    <row r="28" spans="1:47" s="67" customFormat="1" ht="17.25" customHeight="1">
      <c r="A28" s="122" t="str">
        <f>IF(WEEKDAY(DATE($B$1,A26,1))=1,DATE($B$1,A26,1),"")</f>
        <v/>
      </c>
      <c r="B28" s="125">
        <f>IF(WEEKDAY(DATE($B$1,A26,1))=2,DATE($B$1,A26,1),IF(A28="","",A28+1))</f>
        <v>45474</v>
      </c>
      <c r="C28" s="125">
        <f>IF(WEEKDAY(DATE($B$1,A26,1))=3,DATE($B$1,A26,1),IF(B28="","",B28+1))</f>
        <v>45475</v>
      </c>
      <c r="D28" s="125">
        <f>IF(WEEKDAY(DATE($B$1,A26,1))=4,DATE($B$1,A26,1),IF(C28="","",C28+1))</f>
        <v>45476</v>
      </c>
      <c r="E28" s="125">
        <f>IF(WEEKDAY(DATE($B$1,A26,1))=5,DATE($B$1,A26,1),IF(D28="","",D28+1))</f>
        <v>45477</v>
      </c>
      <c r="F28" s="125">
        <f>IF(WEEKDAY(DATE($B$1,A26,1))=6,DATE($B$1,A26,1),IF(E28="","",E28+1))</f>
        <v>45478</v>
      </c>
      <c r="G28" s="125">
        <f>IF(WEEKDAY(DATE($B$1,A26,1))=7,DATE($B$1,A26,1),IF(F28="","",F28+1))</f>
        <v>45479</v>
      </c>
      <c r="H28" s="181">
        <f>A30+B30+C30+D30+E30+F30+G30</f>
        <v>0</v>
      </c>
      <c r="I28" s="122" t="str">
        <f>IF(WEEKDAY(DATE($B$1,I26,1))=1,DATE($B$1,I26,1),"")</f>
        <v/>
      </c>
      <c r="J28" s="125" t="str">
        <f>IF(WEEKDAY(DATE($B$1,I26,1))=2,DATE($B$1,I26,1),IF(I28="","",I28+1))</f>
        <v/>
      </c>
      <c r="K28" s="125" t="str">
        <f>IF(WEEKDAY(DATE($B$1,I26,1))=3,DATE($B$1,I26,1),IF(J28="","",J28+1))</f>
        <v/>
      </c>
      <c r="L28" s="125" t="str">
        <f>IF(WEEKDAY(DATE($B$1,I26,1))=4,DATE($B$1,I26,1),IF(K28="","",K28+1))</f>
        <v/>
      </c>
      <c r="M28" s="125">
        <f>IF(WEEKDAY(DATE($B$1,I26,1))=5,DATE($B$1,I26,1),IF(L28="","",L28+1))</f>
        <v>45505</v>
      </c>
      <c r="N28" s="125">
        <f>IF(WEEKDAY(DATE($B$1,I26,1))=6,DATE($B$1,I26,1),IF(M28="","",M28+1))</f>
        <v>45506</v>
      </c>
      <c r="O28" s="125">
        <f>IF(WEEKDAY(DATE($B$1,I26,1))=7,DATE($B$1,I26,1),IF(N28="","",N28+1))</f>
        <v>45507</v>
      </c>
      <c r="P28" s="181">
        <f>I30+J30+K30+L30+M30+N30+O30</f>
        <v>0</v>
      </c>
      <c r="Q28" s="122">
        <f>IF(WEEKDAY(DATE($B$1,Q26,1))=1,DATE($B$1,Q26,1),"")</f>
        <v>45536</v>
      </c>
      <c r="R28" s="125">
        <f>IF(WEEKDAY(DATE($B$1,Q26,1))=2,DATE($B$1,Q26,1),IF(Q28="","",Q28+1))</f>
        <v>45537</v>
      </c>
      <c r="S28" s="125">
        <f>IF(WEEKDAY(DATE($B$1,Q26,1))=3,DATE($B$1,Q26,1),IF(R28="","",R28+1))</f>
        <v>45538</v>
      </c>
      <c r="T28" s="125">
        <f>IF(WEEKDAY(DATE($B$1,Q26,1))=4,DATE($B$1,Q26,1),IF(S28="","",S28+1))</f>
        <v>45539</v>
      </c>
      <c r="U28" s="125">
        <f>IF(WEEKDAY(DATE($B$1,Q26,1))=5,DATE($B$1,Q26,1),IF(T28="","",T28+1))</f>
        <v>45540</v>
      </c>
      <c r="V28" s="125">
        <f>IF(WEEKDAY(DATE($B$1,Q26,1))=6,DATE($B$1,Q26,1),IF(U28="","",U28+1))</f>
        <v>45541</v>
      </c>
      <c r="W28" s="125">
        <f>IF(WEEKDAY(DATE($B$1,Q26,1))=7,DATE($B$1,Q26,1),IF(V28="","",V28+1))</f>
        <v>45542</v>
      </c>
      <c r="X28" s="181">
        <f>Q30+R30+S30+T30+U30+V30+W30</f>
        <v>0</v>
      </c>
      <c r="Z28" s="186"/>
      <c r="AA28" s="189"/>
      <c r="AB28" s="168"/>
      <c r="AC28" s="169"/>
      <c r="AD28" s="168"/>
      <c r="AE28" s="169"/>
      <c r="AF28" s="168"/>
      <c r="AG28" s="169"/>
      <c r="AH28" s="204"/>
      <c r="AI28" s="204"/>
      <c r="AJ28" s="204"/>
      <c r="AK28" s="76"/>
      <c r="AL28" s="77"/>
      <c r="AM28" s="77"/>
      <c r="AN28" s="77"/>
      <c r="AO28" s="78"/>
      <c r="AP28" s="78"/>
      <c r="AQ28" s="78"/>
      <c r="AR28" s="78"/>
      <c r="AS28" s="79"/>
      <c r="AT28" s="79"/>
      <c r="AU28" s="79"/>
    </row>
    <row r="29" spans="1:47" ht="11.25" customHeight="1">
      <c r="A29" s="91"/>
      <c r="B29" s="91"/>
      <c r="C29" s="91"/>
      <c r="D29" s="91"/>
      <c r="E29" s="91"/>
      <c r="F29" s="91"/>
      <c r="G29" s="91"/>
      <c r="H29" s="181"/>
      <c r="I29" s="91"/>
      <c r="J29" s="91"/>
      <c r="K29" s="91"/>
      <c r="L29" s="91"/>
      <c r="M29" s="91"/>
      <c r="N29" s="91"/>
      <c r="O29" s="91"/>
      <c r="P29" s="181"/>
      <c r="Q29" s="91"/>
      <c r="R29" s="91"/>
      <c r="S29" s="91"/>
      <c r="T29" s="91"/>
      <c r="U29" s="91"/>
      <c r="V29" s="91"/>
      <c r="W29" s="91"/>
      <c r="X29" s="181"/>
      <c r="Z29" s="187"/>
      <c r="AA29" s="190"/>
      <c r="AB29" s="170"/>
      <c r="AC29" s="171"/>
      <c r="AD29" s="170"/>
      <c r="AE29" s="171"/>
      <c r="AF29" s="170"/>
      <c r="AG29" s="171"/>
      <c r="AH29" s="204"/>
      <c r="AI29" s="204"/>
      <c r="AJ29" s="204"/>
      <c r="AK29" s="37"/>
      <c r="AL29" s="40"/>
      <c r="AM29" s="40"/>
      <c r="AN29" s="40"/>
      <c r="AO29" s="41"/>
      <c r="AP29" s="41"/>
      <c r="AQ29" s="41"/>
      <c r="AR29" s="41"/>
      <c r="AS29" s="38"/>
      <c r="AT29" s="38"/>
      <c r="AU29" s="38"/>
    </row>
    <row r="30" spans="1:47" ht="11.25" customHeight="1">
      <c r="A30" s="31">
        <f>IF(A29="出",$G$3,0)</f>
        <v>0</v>
      </c>
      <c r="B30" s="31">
        <f t="shared" ref="B30:G30" si="92">IF(B29="出",$G$3,0)</f>
        <v>0</v>
      </c>
      <c r="C30" s="31">
        <f t="shared" si="92"/>
        <v>0</v>
      </c>
      <c r="D30" s="31">
        <f t="shared" si="92"/>
        <v>0</v>
      </c>
      <c r="E30" s="31">
        <f t="shared" si="92"/>
        <v>0</v>
      </c>
      <c r="F30" s="31">
        <f t="shared" si="92"/>
        <v>0</v>
      </c>
      <c r="G30" s="31">
        <f t="shared" si="92"/>
        <v>0</v>
      </c>
      <c r="H30" s="182"/>
      <c r="I30" s="31">
        <f>IF(I29="出",$G$3,0)</f>
        <v>0</v>
      </c>
      <c r="J30" s="31">
        <f t="shared" ref="J30:O30" si="93">IF(J29="出",$G$3,0)</f>
        <v>0</v>
      </c>
      <c r="K30" s="31">
        <f t="shared" si="93"/>
        <v>0</v>
      </c>
      <c r="L30" s="31">
        <f t="shared" si="93"/>
        <v>0</v>
      </c>
      <c r="M30" s="31">
        <f t="shared" si="93"/>
        <v>0</v>
      </c>
      <c r="N30" s="31">
        <f t="shared" si="93"/>
        <v>0</v>
      </c>
      <c r="O30" s="31">
        <f t="shared" si="93"/>
        <v>0</v>
      </c>
      <c r="P30" s="182"/>
      <c r="Q30" s="31">
        <f>IF(Q29="出",$G$3,0)</f>
        <v>0</v>
      </c>
      <c r="R30" s="31">
        <f t="shared" ref="R30:W30" si="94">IF(R29="出",$G$3,0)</f>
        <v>0</v>
      </c>
      <c r="S30" s="31">
        <f t="shared" si="94"/>
        <v>0</v>
      </c>
      <c r="T30" s="31">
        <f t="shared" si="94"/>
        <v>0</v>
      </c>
      <c r="U30" s="31">
        <f t="shared" si="94"/>
        <v>0</v>
      </c>
      <c r="V30" s="31">
        <f t="shared" si="94"/>
        <v>0</v>
      </c>
      <c r="W30" s="31">
        <f t="shared" si="94"/>
        <v>0</v>
      </c>
      <c r="X30" s="182"/>
      <c r="Z30" s="185">
        <f t="shared" ref="Z30" si="95">$Q$48</f>
        <v>12</v>
      </c>
      <c r="AA30" s="188" t="s">
        <v>34</v>
      </c>
      <c r="AB30" s="166">
        <f>COUNT(Q50:W50,Q53:W53,Q56:W56,Q59:W59,Q62:W62,Q65:W65)</f>
        <v>31</v>
      </c>
      <c r="AC30" s="167"/>
      <c r="AD30" s="166">
        <f>COUNTIF(Q50:W67,"○")</f>
        <v>0</v>
      </c>
      <c r="AE30" s="167"/>
      <c r="AF30" s="166">
        <f>AB30-+AD30</f>
        <v>31</v>
      </c>
      <c r="AG30" s="167"/>
      <c r="AH30" s="204">
        <f t="shared" ref="AH30" si="96">$X$68</f>
        <v>0</v>
      </c>
      <c r="AI30" s="204"/>
      <c r="AJ30" s="204"/>
      <c r="AK30" s="37"/>
      <c r="AL30" s="40"/>
      <c r="AM30" s="40"/>
      <c r="AN30" s="40"/>
      <c r="AO30" s="41"/>
      <c r="AP30" s="41"/>
      <c r="AQ30" s="41"/>
      <c r="AR30" s="41"/>
      <c r="AS30" s="38"/>
      <c r="AT30" s="38"/>
      <c r="AU30" s="38"/>
    </row>
    <row r="31" spans="1:47" s="67" customFormat="1" ht="17.25" customHeight="1">
      <c r="A31" s="122">
        <f>G28+1</f>
        <v>45480</v>
      </c>
      <c r="B31" s="125">
        <f>A31+1</f>
        <v>45481</v>
      </c>
      <c r="C31" s="125">
        <f t="shared" ref="C31" si="97">B31+1</f>
        <v>45482</v>
      </c>
      <c r="D31" s="125">
        <f t="shared" ref="D31" si="98">C31+1</f>
        <v>45483</v>
      </c>
      <c r="E31" s="125">
        <f t="shared" ref="E31" si="99">D31+1</f>
        <v>45484</v>
      </c>
      <c r="F31" s="125">
        <f t="shared" ref="F31" si="100">E31+1</f>
        <v>45485</v>
      </c>
      <c r="G31" s="125">
        <f t="shared" ref="G31" si="101">F31+1</f>
        <v>45486</v>
      </c>
      <c r="H31" s="181">
        <f t="shared" ref="H31" si="102">A33+B33+C33+D33+E33+F33+G33</f>
        <v>0</v>
      </c>
      <c r="I31" s="122">
        <f>O28+1</f>
        <v>45508</v>
      </c>
      <c r="J31" s="125">
        <f>I31+1</f>
        <v>45509</v>
      </c>
      <c r="K31" s="125">
        <f t="shared" ref="K31" si="103">J31+1</f>
        <v>45510</v>
      </c>
      <c r="L31" s="125">
        <f t="shared" ref="L31" si="104">K31+1</f>
        <v>45511</v>
      </c>
      <c r="M31" s="125">
        <f t="shared" ref="M31" si="105">L31+1</f>
        <v>45512</v>
      </c>
      <c r="N31" s="125">
        <f t="shared" ref="N31" si="106">M31+1</f>
        <v>45513</v>
      </c>
      <c r="O31" s="125">
        <f t="shared" ref="O31" si="107">N31+1</f>
        <v>45514</v>
      </c>
      <c r="P31" s="181">
        <f t="shared" ref="P31" si="108">I33+J33+K33+L33+M33+N33+O33</f>
        <v>0</v>
      </c>
      <c r="Q31" s="122">
        <f>W28+1</f>
        <v>45543</v>
      </c>
      <c r="R31" s="125">
        <f>Q31+1</f>
        <v>45544</v>
      </c>
      <c r="S31" s="125">
        <f t="shared" ref="S31" si="109">R31+1</f>
        <v>45545</v>
      </c>
      <c r="T31" s="125">
        <f t="shared" ref="T31" si="110">S31+1</f>
        <v>45546</v>
      </c>
      <c r="U31" s="125">
        <f t="shared" ref="U31" si="111">T31+1</f>
        <v>45547</v>
      </c>
      <c r="V31" s="125">
        <f t="shared" ref="V31" si="112">U31+1</f>
        <v>45548</v>
      </c>
      <c r="W31" s="125">
        <f t="shared" ref="W31" si="113">V31+1</f>
        <v>45549</v>
      </c>
      <c r="X31" s="181">
        <f t="shared" ref="X31" si="114">Q33+R33+S33+T33+U33+V33+W33</f>
        <v>0</v>
      </c>
      <c r="Z31" s="186"/>
      <c r="AA31" s="189"/>
      <c r="AB31" s="168"/>
      <c r="AC31" s="169"/>
      <c r="AD31" s="168"/>
      <c r="AE31" s="169"/>
      <c r="AF31" s="168"/>
      <c r="AG31" s="169"/>
      <c r="AH31" s="204"/>
      <c r="AI31" s="204"/>
      <c r="AJ31" s="204"/>
      <c r="AK31" s="76"/>
      <c r="AL31" s="77"/>
      <c r="AM31" s="77"/>
      <c r="AN31" s="77"/>
      <c r="AO31" s="78"/>
      <c r="AP31" s="78"/>
      <c r="AQ31" s="78"/>
      <c r="AR31" s="78"/>
      <c r="AS31" s="79"/>
      <c r="AT31" s="79"/>
      <c r="AU31" s="79"/>
    </row>
    <row r="32" spans="1:47" ht="11.25" customHeight="1">
      <c r="A32" s="91"/>
      <c r="B32" s="91"/>
      <c r="C32" s="91"/>
      <c r="D32" s="91"/>
      <c r="E32" s="91"/>
      <c r="F32" s="91"/>
      <c r="G32" s="91"/>
      <c r="H32" s="181"/>
      <c r="I32" s="91"/>
      <c r="J32" s="91"/>
      <c r="K32" s="91"/>
      <c r="L32" s="91"/>
      <c r="M32" s="91"/>
      <c r="N32" s="91"/>
      <c r="O32" s="91"/>
      <c r="P32" s="181"/>
      <c r="Q32" s="91"/>
      <c r="R32" s="91"/>
      <c r="S32" s="91"/>
      <c r="T32" s="91"/>
      <c r="U32" s="91"/>
      <c r="V32" s="91"/>
      <c r="W32" s="91"/>
      <c r="X32" s="181"/>
      <c r="Z32" s="187"/>
      <c r="AA32" s="190"/>
      <c r="AB32" s="170"/>
      <c r="AC32" s="171"/>
      <c r="AD32" s="170"/>
      <c r="AE32" s="171"/>
      <c r="AF32" s="170"/>
      <c r="AG32" s="171"/>
      <c r="AH32" s="204"/>
      <c r="AI32" s="204"/>
      <c r="AJ32" s="204"/>
      <c r="AK32" s="37"/>
      <c r="AL32" s="40"/>
      <c r="AM32" s="40"/>
      <c r="AN32" s="40"/>
      <c r="AO32" s="41"/>
      <c r="AP32" s="41"/>
      <c r="AQ32" s="41"/>
      <c r="AR32" s="41"/>
      <c r="AS32" s="38"/>
      <c r="AT32" s="38"/>
      <c r="AU32" s="38"/>
    </row>
    <row r="33" spans="1:47" ht="11.25" customHeight="1">
      <c r="A33" s="31">
        <f>IF(A32="出",$G$3,0)</f>
        <v>0</v>
      </c>
      <c r="B33" s="31">
        <f t="shared" ref="B33:G33" si="115">IF(B32="出",$G$3,0)</f>
        <v>0</v>
      </c>
      <c r="C33" s="31">
        <f t="shared" si="115"/>
        <v>0</v>
      </c>
      <c r="D33" s="31">
        <f t="shared" si="115"/>
        <v>0</v>
      </c>
      <c r="E33" s="31">
        <f t="shared" si="115"/>
        <v>0</v>
      </c>
      <c r="F33" s="31">
        <f t="shared" si="115"/>
        <v>0</v>
      </c>
      <c r="G33" s="31">
        <f t="shared" si="115"/>
        <v>0</v>
      </c>
      <c r="H33" s="182"/>
      <c r="I33" s="31">
        <f>IF(I32="出",$G$3,0)</f>
        <v>0</v>
      </c>
      <c r="J33" s="31">
        <f t="shared" ref="J33:O33" si="116">IF(J32="出",$G$3,0)</f>
        <v>0</v>
      </c>
      <c r="K33" s="31">
        <f t="shared" si="116"/>
        <v>0</v>
      </c>
      <c r="L33" s="31">
        <f t="shared" si="116"/>
        <v>0</v>
      </c>
      <c r="M33" s="31">
        <f t="shared" si="116"/>
        <v>0</v>
      </c>
      <c r="N33" s="31">
        <f t="shared" si="116"/>
        <v>0</v>
      </c>
      <c r="O33" s="31">
        <f t="shared" si="116"/>
        <v>0</v>
      </c>
      <c r="P33" s="182"/>
      <c r="Q33" s="31">
        <f>IF(Q32="出",$G$3,0)</f>
        <v>0</v>
      </c>
      <c r="R33" s="31">
        <f t="shared" ref="R33:W33" si="117">IF(R32="出",$G$3,0)</f>
        <v>0</v>
      </c>
      <c r="S33" s="31">
        <f t="shared" si="117"/>
        <v>0</v>
      </c>
      <c r="T33" s="31">
        <f t="shared" si="117"/>
        <v>0</v>
      </c>
      <c r="U33" s="31">
        <f t="shared" si="117"/>
        <v>0</v>
      </c>
      <c r="V33" s="31">
        <f t="shared" si="117"/>
        <v>0</v>
      </c>
      <c r="W33" s="31">
        <f t="shared" si="117"/>
        <v>0</v>
      </c>
      <c r="X33" s="182"/>
      <c r="Z33" s="185">
        <f t="shared" ref="Z33" si="118">$A$70</f>
        <v>1</v>
      </c>
      <c r="AA33" s="188" t="s">
        <v>34</v>
      </c>
      <c r="AB33" s="166">
        <f>COUNT(A72:G72,A75:G75,A78:G78,A81:G81,A84:G84,A87:G87)</f>
        <v>31</v>
      </c>
      <c r="AC33" s="167"/>
      <c r="AD33" s="166">
        <f>COUNTIF(A72:G89,"○")</f>
        <v>0</v>
      </c>
      <c r="AE33" s="167"/>
      <c r="AF33" s="166">
        <f>AB33-+AD33</f>
        <v>31</v>
      </c>
      <c r="AG33" s="167"/>
      <c r="AH33" s="204">
        <f t="shared" ref="AH33" si="119">$H$90</f>
        <v>0</v>
      </c>
      <c r="AI33" s="204"/>
      <c r="AJ33" s="204"/>
      <c r="AK33" s="37"/>
      <c r="AL33" s="40"/>
      <c r="AM33" s="40"/>
      <c r="AN33" s="40"/>
      <c r="AO33" s="41"/>
      <c r="AP33" s="41"/>
      <c r="AQ33" s="41"/>
      <c r="AR33" s="41"/>
      <c r="AS33" s="38"/>
      <c r="AT33" s="38"/>
      <c r="AU33" s="38"/>
    </row>
    <row r="34" spans="1:47" s="67" customFormat="1" ht="17.25" customHeight="1">
      <c r="A34" s="122">
        <f>G31+1</f>
        <v>45487</v>
      </c>
      <c r="B34" s="127">
        <f>A34+1</f>
        <v>45488</v>
      </c>
      <c r="C34" s="125">
        <f t="shared" ref="C34" si="120">B34+1</f>
        <v>45489</v>
      </c>
      <c r="D34" s="125">
        <f t="shared" ref="D34" si="121">C34+1</f>
        <v>45490</v>
      </c>
      <c r="E34" s="125">
        <f t="shared" ref="E34" si="122">D34+1</f>
        <v>45491</v>
      </c>
      <c r="F34" s="125">
        <f t="shared" ref="F34" si="123">E34+1</f>
        <v>45492</v>
      </c>
      <c r="G34" s="125">
        <f t="shared" ref="G34" si="124">F34+1</f>
        <v>45493</v>
      </c>
      <c r="H34" s="181">
        <f t="shared" ref="H34" si="125">A36+B36+C36+D36+E36+F36+G36</f>
        <v>0</v>
      </c>
      <c r="I34" s="122">
        <f>O31+1</f>
        <v>45515</v>
      </c>
      <c r="J34" s="127">
        <f>I34+1</f>
        <v>45516</v>
      </c>
      <c r="K34" s="125">
        <f t="shared" ref="K34" si="126">J34+1</f>
        <v>45517</v>
      </c>
      <c r="L34" s="125">
        <f t="shared" ref="L34" si="127">K34+1</f>
        <v>45518</v>
      </c>
      <c r="M34" s="125">
        <f t="shared" ref="M34" si="128">L34+1</f>
        <v>45519</v>
      </c>
      <c r="N34" s="125">
        <f t="shared" ref="N34" si="129">M34+1</f>
        <v>45520</v>
      </c>
      <c r="O34" s="125">
        <f t="shared" ref="O34" si="130">N34+1</f>
        <v>45521</v>
      </c>
      <c r="P34" s="181">
        <f t="shared" ref="P34" si="131">I36+J36+K36+L36+M36+N36+O36</f>
        <v>0</v>
      </c>
      <c r="Q34" s="122">
        <f>W31+1</f>
        <v>45550</v>
      </c>
      <c r="R34" s="127">
        <f>Q34+1</f>
        <v>45551</v>
      </c>
      <c r="S34" s="125">
        <f t="shared" ref="S34" si="132">R34+1</f>
        <v>45552</v>
      </c>
      <c r="T34" s="125">
        <f t="shared" ref="T34" si="133">S34+1</f>
        <v>45553</v>
      </c>
      <c r="U34" s="125">
        <f t="shared" ref="U34" si="134">T34+1</f>
        <v>45554</v>
      </c>
      <c r="V34" s="125">
        <f t="shared" ref="V34" si="135">U34+1</f>
        <v>45555</v>
      </c>
      <c r="W34" s="125">
        <f t="shared" ref="W34" si="136">V34+1</f>
        <v>45556</v>
      </c>
      <c r="X34" s="181">
        <f t="shared" ref="X34" si="137">Q36+R36+S36+T36+U36+V36+W36</f>
        <v>0</v>
      </c>
      <c r="Z34" s="186"/>
      <c r="AA34" s="189"/>
      <c r="AB34" s="168"/>
      <c r="AC34" s="169"/>
      <c r="AD34" s="168"/>
      <c r="AE34" s="169"/>
      <c r="AF34" s="168"/>
      <c r="AG34" s="169"/>
      <c r="AH34" s="204"/>
      <c r="AI34" s="204"/>
      <c r="AJ34" s="204"/>
      <c r="AK34" s="76"/>
      <c r="AL34" s="77"/>
      <c r="AM34" s="77"/>
      <c r="AN34" s="77"/>
      <c r="AO34" s="78"/>
      <c r="AP34" s="78"/>
      <c r="AQ34" s="78"/>
      <c r="AR34" s="78"/>
      <c r="AS34" s="79"/>
      <c r="AT34" s="79"/>
      <c r="AU34" s="79"/>
    </row>
    <row r="35" spans="1:47" ht="11.25" customHeight="1">
      <c r="A35" s="91"/>
      <c r="B35" s="91"/>
      <c r="C35" s="91"/>
      <c r="D35" s="91"/>
      <c r="E35" s="91"/>
      <c r="F35" s="91"/>
      <c r="G35" s="91"/>
      <c r="H35" s="181"/>
      <c r="I35" s="91"/>
      <c r="J35" s="91"/>
      <c r="K35" s="91"/>
      <c r="L35" s="91"/>
      <c r="M35" s="91"/>
      <c r="N35" s="91"/>
      <c r="O35" s="91"/>
      <c r="P35" s="181"/>
      <c r="Q35" s="91"/>
      <c r="R35" s="91"/>
      <c r="S35" s="91"/>
      <c r="T35" s="91"/>
      <c r="U35" s="91"/>
      <c r="V35" s="91"/>
      <c r="W35" s="91"/>
      <c r="X35" s="181"/>
      <c r="Z35" s="187"/>
      <c r="AA35" s="190"/>
      <c r="AB35" s="170"/>
      <c r="AC35" s="171"/>
      <c r="AD35" s="170"/>
      <c r="AE35" s="171"/>
      <c r="AF35" s="170"/>
      <c r="AG35" s="171"/>
      <c r="AH35" s="204"/>
      <c r="AI35" s="204"/>
      <c r="AJ35" s="204"/>
      <c r="AK35" s="37"/>
      <c r="AL35" s="40"/>
      <c r="AM35" s="40"/>
      <c r="AN35" s="40"/>
      <c r="AO35" s="41"/>
      <c r="AP35" s="41"/>
      <c r="AQ35" s="41"/>
      <c r="AR35" s="41"/>
      <c r="AS35" s="38"/>
      <c r="AT35" s="38"/>
      <c r="AU35" s="38"/>
    </row>
    <row r="36" spans="1:47" ht="11.25" customHeight="1">
      <c r="A36" s="31">
        <f>IF(A35="出",$G$3,0)</f>
        <v>0</v>
      </c>
      <c r="B36" s="31">
        <f t="shared" ref="B36:G36" si="138">IF(B35="出",$G$3,0)</f>
        <v>0</v>
      </c>
      <c r="C36" s="31">
        <f t="shared" si="138"/>
        <v>0</v>
      </c>
      <c r="D36" s="31">
        <f t="shared" si="138"/>
        <v>0</v>
      </c>
      <c r="E36" s="31">
        <f t="shared" si="138"/>
        <v>0</v>
      </c>
      <c r="F36" s="31">
        <f t="shared" si="138"/>
        <v>0</v>
      </c>
      <c r="G36" s="31">
        <f t="shared" si="138"/>
        <v>0</v>
      </c>
      <c r="H36" s="182"/>
      <c r="I36" s="31">
        <f>IF(I35="出",$G$3,0)</f>
        <v>0</v>
      </c>
      <c r="J36" s="31">
        <f t="shared" ref="J36:O36" si="139">IF(J35="出",$G$3,0)</f>
        <v>0</v>
      </c>
      <c r="K36" s="31">
        <f t="shared" si="139"/>
        <v>0</v>
      </c>
      <c r="L36" s="31">
        <f t="shared" si="139"/>
        <v>0</v>
      </c>
      <c r="M36" s="31">
        <f t="shared" si="139"/>
        <v>0</v>
      </c>
      <c r="N36" s="31">
        <f t="shared" si="139"/>
        <v>0</v>
      </c>
      <c r="O36" s="31">
        <f t="shared" si="139"/>
        <v>0</v>
      </c>
      <c r="P36" s="182"/>
      <c r="Q36" s="31">
        <f>IF(Q35="出",$G$3,0)</f>
        <v>0</v>
      </c>
      <c r="R36" s="31">
        <f t="shared" ref="R36:W36" si="140">IF(R35="出",$G$3,0)</f>
        <v>0</v>
      </c>
      <c r="S36" s="31">
        <f t="shared" si="140"/>
        <v>0</v>
      </c>
      <c r="T36" s="31">
        <f t="shared" si="140"/>
        <v>0</v>
      </c>
      <c r="U36" s="31">
        <f t="shared" si="140"/>
        <v>0</v>
      </c>
      <c r="V36" s="31">
        <f t="shared" si="140"/>
        <v>0</v>
      </c>
      <c r="W36" s="31">
        <f t="shared" si="140"/>
        <v>0</v>
      </c>
      <c r="X36" s="182"/>
      <c r="Z36" s="185">
        <f t="shared" ref="Z36" si="141">$I$70</f>
        <v>2</v>
      </c>
      <c r="AA36" s="188" t="s">
        <v>34</v>
      </c>
      <c r="AB36" s="166">
        <f>COUNT(I72:O72,I75:O75,I78:O78,I81:O81,I84:O84,I87:O87)</f>
        <v>28</v>
      </c>
      <c r="AC36" s="167"/>
      <c r="AD36" s="166">
        <f>COUNTIF(I72:O89,"○")</f>
        <v>0</v>
      </c>
      <c r="AE36" s="167"/>
      <c r="AF36" s="166">
        <f>AB36-+AD36</f>
        <v>28</v>
      </c>
      <c r="AG36" s="167"/>
      <c r="AH36" s="204">
        <f t="shared" ref="AH36" si="142">$P$90</f>
        <v>0</v>
      </c>
      <c r="AI36" s="204"/>
      <c r="AJ36" s="204"/>
      <c r="AK36" s="37"/>
      <c r="AL36" s="40"/>
      <c r="AM36" s="40"/>
      <c r="AN36" s="40"/>
      <c r="AO36" s="41"/>
      <c r="AP36" s="41"/>
      <c r="AQ36" s="41"/>
      <c r="AR36" s="41"/>
      <c r="AS36" s="38"/>
      <c r="AT36" s="38"/>
      <c r="AU36" s="38"/>
    </row>
    <row r="37" spans="1:47" s="67" customFormat="1" ht="17.25" customHeight="1">
      <c r="A37" s="122">
        <f>G34+1</f>
        <v>45494</v>
      </c>
      <c r="B37" s="125">
        <f>A37+1</f>
        <v>45495</v>
      </c>
      <c r="C37" s="125">
        <f t="shared" ref="C37" si="143">B37+1</f>
        <v>45496</v>
      </c>
      <c r="D37" s="125">
        <f t="shared" ref="D37" si="144">C37+1</f>
        <v>45497</v>
      </c>
      <c r="E37" s="125">
        <f t="shared" ref="E37" si="145">D37+1</f>
        <v>45498</v>
      </c>
      <c r="F37" s="125">
        <f t="shared" ref="F37" si="146">E37+1</f>
        <v>45499</v>
      </c>
      <c r="G37" s="125">
        <f t="shared" ref="G37" si="147">F37+1</f>
        <v>45500</v>
      </c>
      <c r="H37" s="181">
        <f t="shared" ref="H37" si="148">A39+B39+C39+D39+E39+F39+G39</f>
        <v>0</v>
      </c>
      <c r="I37" s="122">
        <f>O34+1</f>
        <v>45522</v>
      </c>
      <c r="J37" s="125">
        <f>I37+1</f>
        <v>45523</v>
      </c>
      <c r="K37" s="125">
        <f t="shared" ref="K37" si="149">J37+1</f>
        <v>45524</v>
      </c>
      <c r="L37" s="125">
        <f t="shared" ref="L37" si="150">K37+1</f>
        <v>45525</v>
      </c>
      <c r="M37" s="125">
        <f t="shared" ref="M37" si="151">L37+1</f>
        <v>45526</v>
      </c>
      <c r="N37" s="125">
        <f t="shared" ref="N37" si="152">M37+1</f>
        <v>45527</v>
      </c>
      <c r="O37" s="125">
        <f t="shared" ref="O37" si="153">N37+1</f>
        <v>45528</v>
      </c>
      <c r="P37" s="181">
        <f t="shared" ref="P37" si="154">I39+J39+K39+L39+M39+N39+O39</f>
        <v>0</v>
      </c>
      <c r="Q37" s="122">
        <f>W34+1</f>
        <v>45557</v>
      </c>
      <c r="R37" s="127">
        <f>Q37+1</f>
        <v>45558</v>
      </c>
      <c r="S37" s="125">
        <f t="shared" ref="S37" si="155">R37+1</f>
        <v>45559</v>
      </c>
      <c r="T37" s="125">
        <f t="shared" ref="T37" si="156">S37+1</f>
        <v>45560</v>
      </c>
      <c r="U37" s="125">
        <f t="shared" ref="U37" si="157">T37+1</f>
        <v>45561</v>
      </c>
      <c r="V37" s="125">
        <f t="shared" ref="V37" si="158">U37+1</f>
        <v>45562</v>
      </c>
      <c r="W37" s="125">
        <f t="shared" ref="W37" si="159">V37+1</f>
        <v>45563</v>
      </c>
      <c r="X37" s="181">
        <f t="shared" ref="X37" si="160">Q39+R39+S39+T39+U39+V39+W39</f>
        <v>0</v>
      </c>
      <c r="Z37" s="186"/>
      <c r="AA37" s="189"/>
      <c r="AB37" s="168"/>
      <c r="AC37" s="169"/>
      <c r="AD37" s="168"/>
      <c r="AE37" s="169"/>
      <c r="AF37" s="168"/>
      <c r="AG37" s="169"/>
      <c r="AH37" s="204"/>
      <c r="AI37" s="204"/>
      <c r="AJ37" s="204"/>
      <c r="AK37" s="76"/>
      <c r="AL37" s="77"/>
      <c r="AM37" s="77"/>
      <c r="AN37" s="77"/>
      <c r="AO37" s="78"/>
      <c r="AP37" s="78"/>
      <c r="AQ37" s="78"/>
      <c r="AR37" s="78"/>
      <c r="AS37" s="79"/>
      <c r="AT37" s="79"/>
      <c r="AU37" s="79"/>
    </row>
    <row r="38" spans="1:47" ht="11.25" customHeight="1">
      <c r="A38" s="91"/>
      <c r="B38" s="91"/>
      <c r="C38" s="91"/>
      <c r="D38" s="91"/>
      <c r="E38" s="91"/>
      <c r="F38" s="91"/>
      <c r="G38" s="91"/>
      <c r="H38" s="181"/>
      <c r="I38" s="91"/>
      <c r="J38" s="91"/>
      <c r="K38" s="91"/>
      <c r="L38" s="91"/>
      <c r="M38" s="91"/>
      <c r="N38" s="91"/>
      <c r="O38" s="91"/>
      <c r="P38" s="181"/>
      <c r="Q38" s="91"/>
      <c r="R38" s="91"/>
      <c r="S38" s="91"/>
      <c r="T38" s="91"/>
      <c r="U38" s="91"/>
      <c r="V38" s="91"/>
      <c r="W38" s="91"/>
      <c r="X38" s="181"/>
      <c r="Z38" s="187"/>
      <c r="AA38" s="190"/>
      <c r="AB38" s="170"/>
      <c r="AC38" s="171"/>
      <c r="AD38" s="170"/>
      <c r="AE38" s="171"/>
      <c r="AF38" s="170"/>
      <c r="AG38" s="171"/>
      <c r="AH38" s="204"/>
      <c r="AI38" s="204"/>
      <c r="AJ38" s="204"/>
      <c r="AK38" s="37"/>
      <c r="AL38" s="40"/>
      <c r="AM38" s="40"/>
      <c r="AN38" s="40"/>
      <c r="AO38" s="41"/>
      <c r="AP38" s="41"/>
      <c r="AQ38" s="41"/>
      <c r="AR38" s="41"/>
      <c r="AS38" s="38"/>
      <c r="AT38" s="38"/>
      <c r="AU38" s="38"/>
    </row>
    <row r="39" spans="1:47" ht="11.25" customHeight="1">
      <c r="A39" s="31">
        <f>IF(A38="出",$G$3,0)</f>
        <v>0</v>
      </c>
      <c r="B39" s="31">
        <f t="shared" ref="B39:G39" si="161">IF(B38="出",$G$3,0)</f>
        <v>0</v>
      </c>
      <c r="C39" s="31">
        <f t="shared" si="161"/>
        <v>0</v>
      </c>
      <c r="D39" s="31">
        <f t="shared" si="161"/>
        <v>0</v>
      </c>
      <c r="E39" s="31">
        <f t="shared" si="161"/>
        <v>0</v>
      </c>
      <c r="F39" s="31">
        <f t="shared" si="161"/>
        <v>0</v>
      </c>
      <c r="G39" s="31">
        <f t="shared" si="161"/>
        <v>0</v>
      </c>
      <c r="H39" s="182"/>
      <c r="I39" s="31">
        <f>IF(I38="出",$G$3,0)</f>
        <v>0</v>
      </c>
      <c r="J39" s="31">
        <f t="shared" ref="J39:O39" si="162">IF(J38="出",$G$3,0)</f>
        <v>0</v>
      </c>
      <c r="K39" s="31">
        <f t="shared" si="162"/>
        <v>0</v>
      </c>
      <c r="L39" s="31">
        <f t="shared" si="162"/>
        <v>0</v>
      </c>
      <c r="M39" s="31">
        <f t="shared" si="162"/>
        <v>0</v>
      </c>
      <c r="N39" s="31">
        <f t="shared" si="162"/>
        <v>0</v>
      </c>
      <c r="O39" s="31">
        <f t="shared" si="162"/>
        <v>0</v>
      </c>
      <c r="P39" s="182"/>
      <c r="Q39" s="31">
        <f>IF(Q38="出",$G$3,0)</f>
        <v>0</v>
      </c>
      <c r="R39" s="31">
        <f t="shared" ref="R39:W39" si="163">IF(R38="出",$G$3,0)</f>
        <v>0</v>
      </c>
      <c r="S39" s="31">
        <f t="shared" si="163"/>
        <v>0</v>
      </c>
      <c r="T39" s="31">
        <f t="shared" si="163"/>
        <v>0</v>
      </c>
      <c r="U39" s="31">
        <f t="shared" si="163"/>
        <v>0</v>
      </c>
      <c r="V39" s="31">
        <f t="shared" si="163"/>
        <v>0</v>
      </c>
      <c r="W39" s="31">
        <f t="shared" si="163"/>
        <v>0</v>
      </c>
      <c r="X39" s="182"/>
      <c r="Z39" s="185">
        <f t="shared" ref="Z39" si="164">$Q$70</f>
        <v>3</v>
      </c>
      <c r="AA39" s="188" t="s">
        <v>34</v>
      </c>
      <c r="AB39" s="166">
        <f>COUNT(Q72:W72,Q75:W75,Q78:W78,Q81:W81,Q84:W84,Q87:W87)</f>
        <v>31</v>
      </c>
      <c r="AC39" s="167"/>
      <c r="AD39" s="166">
        <f>COUNTIF(Q72:W89,"○")</f>
        <v>0</v>
      </c>
      <c r="AE39" s="167"/>
      <c r="AF39" s="166">
        <f>AB39-+AD39</f>
        <v>31</v>
      </c>
      <c r="AG39" s="167"/>
      <c r="AH39" s="204">
        <f t="shared" ref="AH39" si="165">$X$90</f>
        <v>0</v>
      </c>
      <c r="AI39" s="204"/>
      <c r="AJ39" s="204"/>
      <c r="AK39" s="37"/>
      <c r="AL39" s="40"/>
      <c r="AM39" s="40"/>
      <c r="AN39" s="40"/>
      <c r="AO39" s="41"/>
      <c r="AP39" s="41"/>
      <c r="AQ39" s="41"/>
      <c r="AR39" s="41"/>
      <c r="AS39" s="38"/>
      <c r="AT39" s="38"/>
      <c r="AU39" s="38"/>
    </row>
    <row r="40" spans="1:47" s="67" customFormat="1" ht="17.25" customHeight="1">
      <c r="A40" s="122">
        <f>IF(A37+7&gt;EOMONTH(A37,0),"",A37+7)</f>
        <v>45501</v>
      </c>
      <c r="B40" s="123">
        <f t="shared" ref="B40:F40" si="166">IF(B37+7&gt;EOMONTH(B37,0),"",B37+7)</f>
        <v>45502</v>
      </c>
      <c r="C40" s="123">
        <f t="shared" si="166"/>
        <v>45503</v>
      </c>
      <c r="D40" s="123">
        <f t="shared" si="166"/>
        <v>45504</v>
      </c>
      <c r="E40" s="123" t="str">
        <f t="shared" si="166"/>
        <v/>
      </c>
      <c r="F40" s="123" t="str">
        <f t="shared" si="166"/>
        <v/>
      </c>
      <c r="G40" s="125" t="str">
        <f>IF(G37+7&gt;EOMONTH(G37,0),"",G37+7)</f>
        <v/>
      </c>
      <c r="H40" s="181">
        <f t="shared" ref="H40" si="167">A42+B42+C42+D42+E42+F42+G42</f>
        <v>0</v>
      </c>
      <c r="I40" s="122">
        <f>IF(I37+7&gt;EOMONTH(I37,0),"",I37+7)</f>
        <v>45529</v>
      </c>
      <c r="J40" s="123">
        <f t="shared" ref="J40:N40" si="168">IF(J37+7&gt;EOMONTH(J37,0),"",J37+7)</f>
        <v>45530</v>
      </c>
      <c r="K40" s="123">
        <f t="shared" si="168"/>
        <v>45531</v>
      </c>
      <c r="L40" s="123">
        <f t="shared" si="168"/>
        <v>45532</v>
      </c>
      <c r="M40" s="123">
        <f t="shared" si="168"/>
        <v>45533</v>
      </c>
      <c r="N40" s="123">
        <f t="shared" si="168"/>
        <v>45534</v>
      </c>
      <c r="O40" s="125">
        <f>IF(O37+7&gt;EOMONTH(O37,0),"",O37+7)</f>
        <v>45535</v>
      </c>
      <c r="P40" s="181">
        <f t="shared" ref="P40" si="169">I42+J42+K42+L42+M42+N42+O42</f>
        <v>0</v>
      </c>
      <c r="Q40" s="122">
        <f>IF(Q37+7&gt;EOMONTH(Q37,0),"",Q37+7)</f>
        <v>45564</v>
      </c>
      <c r="R40" s="123">
        <f t="shared" ref="R40:V40" si="170">IF(R37+7&gt;EOMONTH(R37,0),"",R37+7)</f>
        <v>45565</v>
      </c>
      <c r="S40" s="123" t="str">
        <f t="shared" si="170"/>
        <v/>
      </c>
      <c r="T40" s="123" t="str">
        <f t="shared" si="170"/>
        <v/>
      </c>
      <c r="U40" s="123" t="str">
        <f t="shared" si="170"/>
        <v/>
      </c>
      <c r="V40" s="123" t="str">
        <f t="shared" si="170"/>
        <v/>
      </c>
      <c r="W40" s="125" t="str">
        <f>IF(W37+7&gt;EOMONTH(W37,0),"",W37+7)</f>
        <v/>
      </c>
      <c r="X40" s="181">
        <f t="shared" ref="X40" si="171">Q42+R42+S42+T42+U42+V42+W42</f>
        <v>0</v>
      </c>
      <c r="Z40" s="186"/>
      <c r="AA40" s="189"/>
      <c r="AB40" s="168"/>
      <c r="AC40" s="169"/>
      <c r="AD40" s="168"/>
      <c r="AE40" s="169"/>
      <c r="AF40" s="168"/>
      <c r="AG40" s="169"/>
      <c r="AH40" s="204"/>
      <c r="AI40" s="204"/>
      <c r="AJ40" s="204"/>
      <c r="AK40" s="76"/>
      <c r="AL40" s="77"/>
      <c r="AM40" s="77"/>
      <c r="AN40" s="77"/>
      <c r="AO40" s="78"/>
      <c r="AP40" s="78"/>
      <c r="AQ40" s="78"/>
      <c r="AR40" s="78"/>
      <c r="AS40" s="79"/>
      <c r="AT40" s="79"/>
      <c r="AU40" s="79"/>
    </row>
    <row r="41" spans="1:47" ht="11.25" customHeight="1" thickBot="1">
      <c r="A41" s="91"/>
      <c r="B41" s="91"/>
      <c r="C41" s="91"/>
      <c r="D41" s="91"/>
      <c r="E41" s="91"/>
      <c r="F41" s="91"/>
      <c r="G41" s="91"/>
      <c r="H41" s="181"/>
      <c r="I41" s="91"/>
      <c r="J41" s="91"/>
      <c r="K41" s="91"/>
      <c r="L41" s="91"/>
      <c r="M41" s="91"/>
      <c r="N41" s="91"/>
      <c r="O41" s="91"/>
      <c r="P41" s="181"/>
      <c r="Q41" s="91"/>
      <c r="R41" s="91"/>
      <c r="S41" s="91"/>
      <c r="T41" s="91"/>
      <c r="U41" s="91"/>
      <c r="V41" s="91"/>
      <c r="W41" s="91"/>
      <c r="X41" s="181"/>
      <c r="Z41" s="219"/>
      <c r="AA41" s="220"/>
      <c r="AB41" s="211"/>
      <c r="AC41" s="212"/>
      <c r="AD41" s="211"/>
      <c r="AE41" s="212"/>
      <c r="AF41" s="211"/>
      <c r="AG41" s="212"/>
      <c r="AH41" s="213"/>
      <c r="AI41" s="213"/>
      <c r="AJ41" s="213"/>
      <c r="AK41" s="37"/>
      <c r="AL41" s="40"/>
      <c r="AM41" s="40"/>
      <c r="AN41" s="40"/>
      <c r="AO41" s="41"/>
      <c r="AP41" s="41"/>
      <c r="AQ41" s="41"/>
      <c r="AR41" s="41"/>
      <c r="AS41" s="38"/>
      <c r="AT41" s="38"/>
      <c r="AU41" s="38"/>
    </row>
    <row r="42" spans="1:47" ht="11.25" customHeight="1" thickTop="1">
      <c r="A42" s="31">
        <f>IF(A41="出",$G$3,0)</f>
        <v>0</v>
      </c>
      <c r="B42" s="31">
        <f t="shared" ref="B42:G42" si="172">IF(B41="出",$G$3,0)</f>
        <v>0</v>
      </c>
      <c r="C42" s="31">
        <f t="shared" si="172"/>
        <v>0</v>
      </c>
      <c r="D42" s="31">
        <f t="shared" si="172"/>
        <v>0</v>
      </c>
      <c r="E42" s="31">
        <f t="shared" si="172"/>
        <v>0</v>
      </c>
      <c r="F42" s="31">
        <f t="shared" si="172"/>
        <v>0</v>
      </c>
      <c r="G42" s="31">
        <f t="shared" si="172"/>
        <v>0</v>
      </c>
      <c r="H42" s="182"/>
      <c r="I42" s="31">
        <f>IF(I41="出",$G$3,0)</f>
        <v>0</v>
      </c>
      <c r="J42" s="31">
        <f t="shared" ref="J42:O42" si="173">IF(J41="出",$G$3,0)</f>
        <v>0</v>
      </c>
      <c r="K42" s="31">
        <f t="shared" si="173"/>
        <v>0</v>
      </c>
      <c r="L42" s="31">
        <f t="shared" si="173"/>
        <v>0</v>
      </c>
      <c r="M42" s="31">
        <f t="shared" si="173"/>
        <v>0</v>
      </c>
      <c r="N42" s="31">
        <f t="shared" si="173"/>
        <v>0</v>
      </c>
      <c r="O42" s="31">
        <f t="shared" si="173"/>
        <v>0</v>
      </c>
      <c r="P42" s="182"/>
      <c r="Q42" s="31">
        <f>IF(Q41="出",$G$3,0)</f>
        <v>0</v>
      </c>
      <c r="R42" s="31">
        <f t="shared" ref="R42:W42" si="174">IF(R41="出",$G$3,0)</f>
        <v>0</v>
      </c>
      <c r="S42" s="31">
        <f t="shared" si="174"/>
        <v>0</v>
      </c>
      <c r="T42" s="31">
        <f t="shared" si="174"/>
        <v>0</v>
      </c>
      <c r="U42" s="31">
        <f t="shared" si="174"/>
        <v>0</v>
      </c>
      <c r="V42" s="31">
        <f t="shared" si="174"/>
        <v>0</v>
      </c>
      <c r="W42" s="31">
        <f t="shared" si="174"/>
        <v>0</v>
      </c>
      <c r="X42" s="182"/>
      <c r="Z42" s="214" t="s">
        <v>14</v>
      </c>
      <c r="AA42" s="214"/>
      <c r="AB42" s="215">
        <f>SUM(AB6:AC41)</f>
        <v>365</v>
      </c>
      <c r="AC42" s="215"/>
      <c r="AD42" s="215">
        <f t="shared" ref="AD42" si="175">SUM(AD6:AE41)</f>
        <v>0</v>
      </c>
      <c r="AE42" s="215"/>
      <c r="AF42" s="215">
        <f t="shared" ref="AF42" si="176">SUM(AF6:AG41)</f>
        <v>365</v>
      </c>
      <c r="AG42" s="215"/>
      <c r="AH42" s="274">
        <f t="shared" ref="AH42" si="177">SUM(AH6:AI41)</f>
        <v>0</v>
      </c>
      <c r="AI42" s="275"/>
      <c r="AJ42" s="276"/>
      <c r="AK42" s="37"/>
      <c r="AL42" s="40"/>
      <c r="AM42" s="40"/>
      <c r="AN42" s="40"/>
      <c r="AO42" s="41"/>
      <c r="AP42" s="41"/>
      <c r="AQ42" s="41"/>
      <c r="AR42" s="41"/>
      <c r="AS42" s="38"/>
      <c r="AT42" s="38"/>
      <c r="AU42" s="38"/>
    </row>
    <row r="43" spans="1:47" s="67" customFormat="1" ht="17.25" customHeight="1">
      <c r="A43" s="122" t="str">
        <f>IF(A37+14&gt;EOMONTH(A37,0),"",A37+14)</f>
        <v/>
      </c>
      <c r="B43" s="123" t="str">
        <f t="shared" ref="B43:E43" si="178">IF(B37+14&gt;EOMONTH(B37,0),"",B37+14)</f>
        <v/>
      </c>
      <c r="C43" s="125" t="str">
        <f t="shared" si="178"/>
        <v/>
      </c>
      <c r="D43" s="128" t="str">
        <f t="shared" si="178"/>
        <v/>
      </c>
      <c r="E43" s="123" t="str">
        <f t="shared" si="178"/>
        <v/>
      </c>
      <c r="F43" s="128" t="str">
        <f>IF(F37+14&gt;EOMONTH(F37,0),"",F37+14)</f>
        <v/>
      </c>
      <c r="G43" s="125" t="str">
        <f>IF(G37+14&gt;EOMONTH(G37,0),"",G37+14)</f>
        <v/>
      </c>
      <c r="H43" s="181">
        <f t="shared" ref="H43" si="179">A45+B45+C45+D45+E45+F45+G45</f>
        <v>0</v>
      </c>
      <c r="I43" s="122" t="str">
        <f>IF(I37+14&gt;EOMONTH(I37,0),"",I37+14)</f>
        <v/>
      </c>
      <c r="J43" s="123" t="str">
        <f t="shared" ref="J43:M43" si="180">IF(J37+14&gt;EOMONTH(J37,0),"",J37+14)</f>
        <v/>
      </c>
      <c r="K43" s="125" t="str">
        <f t="shared" si="180"/>
        <v/>
      </c>
      <c r="L43" s="128" t="str">
        <f t="shared" si="180"/>
        <v/>
      </c>
      <c r="M43" s="123" t="str">
        <f t="shared" si="180"/>
        <v/>
      </c>
      <c r="N43" s="128" t="str">
        <f>IF(N37+14&gt;EOMONTH(N37,0),"",N37+14)</f>
        <v/>
      </c>
      <c r="O43" s="125" t="str">
        <f>IF(O37+14&gt;EOMONTH(O37,0),"",O37+14)</f>
        <v/>
      </c>
      <c r="P43" s="181">
        <f t="shared" ref="P43" si="181">I45+J45+K45+L45+M45+N45+O45</f>
        <v>0</v>
      </c>
      <c r="Q43" s="122" t="str">
        <f>IF(Q37+14&gt;EOMONTH(Q37,0),"",Q37+14)</f>
        <v/>
      </c>
      <c r="R43" s="123" t="str">
        <f t="shared" ref="R43:U43" si="182">IF(R37+14&gt;EOMONTH(R37,0),"",R37+14)</f>
        <v/>
      </c>
      <c r="S43" s="125" t="str">
        <f t="shared" si="182"/>
        <v/>
      </c>
      <c r="T43" s="128" t="str">
        <f t="shared" si="182"/>
        <v/>
      </c>
      <c r="U43" s="123" t="str">
        <f t="shared" si="182"/>
        <v/>
      </c>
      <c r="V43" s="128" t="str">
        <f>IF(V37+14&gt;EOMONTH(V37,0),"",V37+14)</f>
        <v/>
      </c>
      <c r="W43" s="125" t="str">
        <f>IF(W37+14&gt;EOMONTH(W37,0),"",W37+14)</f>
        <v/>
      </c>
      <c r="X43" s="181">
        <f t="shared" ref="X43" si="183">Q45+R45+S45+T45+U45+V45+W45</f>
        <v>0</v>
      </c>
      <c r="Z43" s="152"/>
      <c r="AA43" s="152"/>
      <c r="AB43" s="216"/>
      <c r="AC43" s="216"/>
      <c r="AD43" s="216"/>
      <c r="AE43" s="216"/>
      <c r="AF43" s="216"/>
      <c r="AG43" s="216"/>
      <c r="AH43" s="274"/>
      <c r="AI43" s="275"/>
      <c r="AJ43" s="276"/>
      <c r="AK43" s="77"/>
      <c r="AL43" s="77"/>
      <c r="AM43" s="77"/>
      <c r="AN43" s="77"/>
      <c r="AO43" s="78"/>
      <c r="AP43" s="78"/>
      <c r="AQ43" s="78"/>
      <c r="AR43" s="78"/>
      <c r="AS43" s="79"/>
      <c r="AT43" s="79"/>
      <c r="AU43" s="79"/>
    </row>
    <row r="44" spans="1:47" ht="11.25" customHeight="1">
      <c r="A44" s="91"/>
      <c r="B44" s="91"/>
      <c r="C44" s="91"/>
      <c r="D44" s="91"/>
      <c r="E44" s="91"/>
      <c r="F44" s="91"/>
      <c r="G44" s="91"/>
      <c r="H44" s="181"/>
      <c r="I44" s="91"/>
      <c r="J44" s="91"/>
      <c r="K44" s="91"/>
      <c r="L44" s="91"/>
      <c r="M44" s="91"/>
      <c r="N44" s="91"/>
      <c r="O44" s="91"/>
      <c r="P44" s="181"/>
      <c r="Q44" s="91"/>
      <c r="R44" s="91"/>
      <c r="S44" s="91"/>
      <c r="T44" s="91"/>
      <c r="U44" s="91"/>
      <c r="V44" s="91"/>
      <c r="W44" s="91"/>
      <c r="X44" s="181"/>
      <c r="Z44" s="152"/>
      <c r="AA44" s="152"/>
      <c r="AB44" s="216"/>
      <c r="AC44" s="216"/>
      <c r="AD44" s="216"/>
      <c r="AE44" s="216"/>
      <c r="AF44" s="216"/>
      <c r="AG44" s="216"/>
      <c r="AH44" s="277"/>
      <c r="AI44" s="278"/>
      <c r="AJ44" s="279"/>
      <c r="AK44" s="40"/>
      <c r="AL44" s="40"/>
      <c r="AM44" s="40"/>
      <c r="AN44" s="40"/>
      <c r="AO44" s="41"/>
      <c r="AP44" s="41"/>
      <c r="AQ44" s="41"/>
      <c r="AR44" s="41"/>
      <c r="AS44" s="38"/>
      <c r="AT44" s="38"/>
      <c r="AU44" s="38"/>
    </row>
    <row r="45" spans="1:47" ht="11.25" customHeight="1" thickBot="1">
      <c r="A45" s="31">
        <f>IF(A44="出",$G$3,0)</f>
        <v>0</v>
      </c>
      <c r="B45" s="31">
        <f t="shared" ref="B45:G45" si="184">IF(B44="出",$G$3,0)</f>
        <v>0</v>
      </c>
      <c r="C45" s="31">
        <f t="shared" si="184"/>
        <v>0</v>
      </c>
      <c r="D45" s="31">
        <f t="shared" si="184"/>
        <v>0</v>
      </c>
      <c r="E45" s="31">
        <f t="shared" si="184"/>
        <v>0</v>
      </c>
      <c r="F45" s="31">
        <f t="shared" si="184"/>
        <v>0</v>
      </c>
      <c r="G45" s="31">
        <f t="shared" si="184"/>
        <v>0</v>
      </c>
      <c r="H45" s="195"/>
      <c r="I45" s="31">
        <f>IF(I44="出",$G$3,0)</f>
        <v>0</v>
      </c>
      <c r="J45" s="31">
        <f t="shared" ref="J45:O45" si="185">IF(J44="出",$G$3,0)</f>
        <v>0</v>
      </c>
      <c r="K45" s="31">
        <f t="shared" si="185"/>
        <v>0</v>
      </c>
      <c r="L45" s="31">
        <f t="shared" si="185"/>
        <v>0</v>
      </c>
      <c r="M45" s="31">
        <f t="shared" si="185"/>
        <v>0</v>
      </c>
      <c r="N45" s="31">
        <f t="shared" si="185"/>
        <v>0</v>
      </c>
      <c r="O45" s="31">
        <f t="shared" si="185"/>
        <v>0</v>
      </c>
      <c r="P45" s="195"/>
      <c r="Q45" s="31">
        <f>IF(Q44="出",$G$3,0)</f>
        <v>0</v>
      </c>
      <c r="R45" s="31">
        <f t="shared" ref="R45:W45" si="186">IF(R44="出",$G$3,0)</f>
        <v>0</v>
      </c>
      <c r="S45" s="31">
        <f t="shared" si="186"/>
        <v>0</v>
      </c>
      <c r="T45" s="31">
        <f t="shared" si="186"/>
        <v>0</v>
      </c>
      <c r="U45" s="31">
        <f t="shared" si="186"/>
        <v>0</v>
      </c>
      <c r="V45" s="31">
        <f t="shared" si="186"/>
        <v>0</v>
      </c>
      <c r="W45" s="31">
        <f t="shared" si="186"/>
        <v>0</v>
      </c>
      <c r="X45" s="195"/>
      <c r="Z45" s="40"/>
      <c r="AA45" s="40"/>
      <c r="AB45" s="40"/>
      <c r="AC45" s="40"/>
      <c r="AD45" s="41"/>
      <c r="AE45" s="41"/>
      <c r="AF45" s="53"/>
      <c r="AG45" s="53"/>
      <c r="AH45" s="280" t="str">
        <f>IF(AN67-AH42&gt;=0,"ＯＫ","超えています")</f>
        <v>ＯＫ</v>
      </c>
      <c r="AI45" s="280"/>
      <c r="AJ45" s="280"/>
      <c r="AK45" s="40"/>
      <c r="AL45" s="40"/>
      <c r="AM45" s="40"/>
      <c r="AN45" s="40"/>
      <c r="AO45" s="41"/>
      <c r="AP45" s="41"/>
      <c r="AQ45" s="41"/>
      <c r="AR45" s="41"/>
      <c r="AS45" s="38"/>
      <c r="AT45" s="38"/>
      <c r="AU45" s="38"/>
    </row>
    <row r="46" spans="1:47">
      <c r="A46" s="205"/>
      <c r="B46" s="206"/>
      <c r="C46" s="206"/>
      <c r="D46" s="206"/>
      <c r="E46" s="206"/>
      <c r="F46" s="206"/>
      <c r="G46" s="207"/>
      <c r="H46" s="18">
        <f>H28+H31+H34+H37+H40+H43</f>
        <v>0</v>
      </c>
      <c r="I46" s="205"/>
      <c r="J46" s="206"/>
      <c r="K46" s="206"/>
      <c r="L46" s="206"/>
      <c r="M46" s="206"/>
      <c r="N46" s="206"/>
      <c r="O46" s="207"/>
      <c r="P46" s="18">
        <f>P28+P31+P34+P37+P40+P43</f>
        <v>0</v>
      </c>
      <c r="Q46" s="205"/>
      <c r="R46" s="206"/>
      <c r="S46" s="206"/>
      <c r="T46" s="206"/>
      <c r="U46" s="206"/>
      <c r="V46" s="206"/>
      <c r="W46" s="207"/>
      <c r="X46" s="18">
        <f>X28+X31+X34+X37+X40+X43</f>
        <v>0</v>
      </c>
      <c r="Z46" s="104"/>
      <c r="AA46" s="104"/>
      <c r="AB46" s="104"/>
      <c r="AC46" s="104"/>
      <c r="AD46" s="34"/>
      <c r="AE46" s="34"/>
      <c r="AF46" s="41"/>
      <c r="AG46" s="41"/>
      <c r="AH46" s="281"/>
      <c r="AI46" s="281"/>
      <c r="AJ46" s="281"/>
      <c r="AK46" s="40"/>
      <c r="AL46" s="40"/>
      <c r="AM46" s="40"/>
      <c r="AN46" s="40"/>
      <c r="AO46" s="101"/>
      <c r="AP46" s="55"/>
      <c r="AQ46" s="55"/>
      <c r="AR46" s="56"/>
      <c r="AS46" s="56"/>
      <c r="AT46" s="56"/>
      <c r="AU46" s="19"/>
    </row>
    <row r="47" spans="1:47">
      <c r="A47" s="20"/>
      <c r="B47" s="20"/>
      <c r="C47" s="20"/>
      <c r="D47" s="20"/>
      <c r="E47" s="20"/>
      <c r="F47" s="20"/>
      <c r="G47" s="20"/>
      <c r="H47" s="7"/>
      <c r="I47" s="21"/>
      <c r="J47" s="21"/>
      <c r="K47" s="21"/>
      <c r="L47" s="21"/>
      <c r="M47" s="21"/>
      <c r="N47" s="21"/>
      <c r="O47" s="21"/>
      <c r="P47" s="4"/>
      <c r="Q47" s="16"/>
      <c r="R47" s="17"/>
      <c r="S47" s="22"/>
      <c r="T47" s="22"/>
      <c r="U47" s="22"/>
      <c r="V47" s="22"/>
      <c r="W47" s="22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</row>
    <row r="48" spans="1:47" ht="13.5" customHeight="1">
      <c r="A48" s="100">
        <v>10</v>
      </c>
      <c r="B48" s="270" t="s">
        <v>34</v>
      </c>
      <c r="C48" s="270"/>
      <c r="D48" s="162" t="s">
        <v>61</v>
      </c>
      <c r="E48" s="162"/>
      <c r="F48" s="162"/>
      <c r="G48" s="271"/>
      <c r="H48" s="163" t="s">
        <v>0</v>
      </c>
      <c r="I48" s="100">
        <v>11</v>
      </c>
      <c r="J48" s="270" t="s">
        <v>34</v>
      </c>
      <c r="K48" s="270"/>
      <c r="L48" s="162" t="s">
        <v>62</v>
      </c>
      <c r="M48" s="162"/>
      <c r="N48" s="162"/>
      <c r="O48" s="271"/>
      <c r="P48" s="163" t="s">
        <v>0</v>
      </c>
      <c r="Q48" s="100">
        <v>12</v>
      </c>
      <c r="R48" s="270" t="s">
        <v>34</v>
      </c>
      <c r="S48" s="270"/>
      <c r="T48" s="162" t="s">
        <v>63</v>
      </c>
      <c r="U48" s="162"/>
      <c r="V48" s="162"/>
      <c r="W48" s="271"/>
      <c r="X48" s="148" t="s">
        <v>0</v>
      </c>
      <c r="Z48" s="3" t="s">
        <v>15</v>
      </c>
      <c r="AA48" s="4"/>
      <c r="AB48" s="4"/>
      <c r="AC48" s="5"/>
      <c r="AD48" s="4"/>
      <c r="AE48" s="5"/>
      <c r="AF48" s="4"/>
      <c r="AG48" s="6"/>
      <c r="AH48" s="7"/>
      <c r="AI48" s="7"/>
      <c r="AJ48" s="7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</row>
    <row r="49" spans="1:47">
      <c r="A49" s="8" t="s">
        <v>80</v>
      </c>
      <c r="B49" s="9" t="s">
        <v>81</v>
      </c>
      <c r="C49" s="9" t="s">
        <v>82</v>
      </c>
      <c r="D49" s="10" t="s">
        <v>5</v>
      </c>
      <c r="E49" s="9" t="s">
        <v>6</v>
      </c>
      <c r="F49" s="11" t="s">
        <v>7</v>
      </c>
      <c r="G49" s="10" t="s">
        <v>8</v>
      </c>
      <c r="H49" s="202"/>
      <c r="I49" s="12" t="s">
        <v>80</v>
      </c>
      <c r="J49" s="13" t="s">
        <v>81</v>
      </c>
      <c r="K49" s="13" t="s">
        <v>82</v>
      </c>
      <c r="L49" s="13" t="s">
        <v>5</v>
      </c>
      <c r="M49" s="13" t="s">
        <v>6</v>
      </c>
      <c r="N49" s="13" t="s">
        <v>7</v>
      </c>
      <c r="O49" s="11" t="s">
        <v>8</v>
      </c>
      <c r="P49" s="202"/>
      <c r="Q49" s="12" t="s">
        <v>80</v>
      </c>
      <c r="R49" s="13" t="s">
        <v>81</v>
      </c>
      <c r="S49" s="13" t="s">
        <v>82</v>
      </c>
      <c r="T49" s="13" t="s">
        <v>5</v>
      </c>
      <c r="U49" s="13" t="s">
        <v>6</v>
      </c>
      <c r="V49" s="13" t="s">
        <v>7</v>
      </c>
      <c r="W49" s="14" t="s">
        <v>8</v>
      </c>
      <c r="X49" s="208"/>
      <c r="Z49" s="229" t="s">
        <v>16</v>
      </c>
      <c r="AA49" s="230"/>
      <c r="AB49" s="230"/>
      <c r="AC49" s="50"/>
      <c r="AD49" s="51"/>
      <c r="AE49" s="51"/>
      <c r="AF49" s="51"/>
      <c r="AG49" s="51"/>
      <c r="AH49" s="23"/>
      <c r="AI49" s="23"/>
      <c r="AJ49" s="23"/>
      <c r="AK49" s="52"/>
      <c r="AL49" s="231" t="s">
        <v>30</v>
      </c>
      <c r="AM49" s="232"/>
      <c r="AN49" s="46"/>
      <c r="AO49" s="46"/>
      <c r="AP49" s="47"/>
      <c r="AQ49" s="47"/>
      <c r="AR49" s="48"/>
      <c r="AS49" s="48"/>
      <c r="AT49" s="49"/>
      <c r="AU49" s="45"/>
    </row>
    <row r="50" spans="1:47" s="67" customFormat="1" ht="17.25" customHeight="1">
      <c r="A50" s="122" t="str">
        <f>IF(WEEKDAY(DATE($B$1,A48,1))=1,DATE($B$1,A48,1),"")</f>
        <v/>
      </c>
      <c r="B50" s="125" t="str">
        <f>IF(WEEKDAY(DATE($B$1,A48,1))=2,DATE($B$1,A48,1),IF(A50="","",A50+1))</f>
        <v/>
      </c>
      <c r="C50" s="125">
        <f>IF(WEEKDAY(DATE($B$1,A48,1))=3,DATE($B$1,A48,1),IF(B50="","",B50+1))</f>
        <v>45566</v>
      </c>
      <c r="D50" s="125">
        <f>IF(WEEKDAY(DATE($B$1,A48,1))=4,DATE($B$1,A48,1),IF(C50="","",C50+1))</f>
        <v>45567</v>
      </c>
      <c r="E50" s="125">
        <f>IF(WEEKDAY(DATE($B$1,A48,1))=5,DATE($B$1,A48,1),IF(D50="","",D50+1))</f>
        <v>45568</v>
      </c>
      <c r="F50" s="125">
        <f>IF(WEEKDAY(DATE($B$1,A48,1))=6,DATE($B$1,A48,1),IF(E50="","",E50+1))</f>
        <v>45569</v>
      </c>
      <c r="G50" s="125">
        <f>IF(WEEKDAY(DATE($B$1,A48,1))=7,DATE($B$1,A48,1),IF(F50="","",F50+1))</f>
        <v>45570</v>
      </c>
      <c r="H50" s="181">
        <f>A52+B52+C52+D52+E52+F52+G52</f>
        <v>0</v>
      </c>
      <c r="I50" s="122" t="str">
        <f>IF(WEEKDAY(DATE($B$1,I48,1))=1,DATE($B$1,I48,1),"")</f>
        <v/>
      </c>
      <c r="J50" s="125" t="str">
        <f>IF(WEEKDAY(DATE($B$1,I48,1))=2,DATE($B$1,I48,1),IF(I50="","",I50+1))</f>
        <v/>
      </c>
      <c r="K50" s="125" t="str">
        <f>IF(WEEKDAY(DATE($B$1,I48,1))=3,DATE($B$1,I48,1),IF(J50="","",J50+1))</f>
        <v/>
      </c>
      <c r="L50" s="125" t="str">
        <f>IF(WEEKDAY(DATE($B$1,I48,1))=4,DATE($B$1,I48,1),IF(K50="","",K50+1))</f>
        <v/>
      </c>
      <c r="M50" s="127" t="str">
        <f>IF(WEEKDAY(DATE($B$1,I48,1))=5,DATE($B$1,I48,1),IF(L50="","",L50+1))</f>
        <v/>
      </c>
      <c r="N50" s="125">
        <f>IF(WEEKDAY(DATE($B$1,I48,1))=6,DATE($B$1,I48,1),IF(M50="","",M50+1))</f>
        <v>45597</v>
      </c>
      <c r="O50" s="125">
        <f>IF(WEEKDAY(DATE($B$1,I48,1))=7,DATE($B$1,I48,1),IF(N50="","",N50+1))</f>
        <v>45598</v>
      </c>
      <c r="P50" s="181">
        <f>I52+J52+K52+L52+M52+N52+O52</f>
        <v>0</v>
      </c>
      <c r="Q50" s="122">
        <f>IF(WEEKDAY(DATE($B$1,Q48,1))=1,DATE($B$1,Q48,1),"")</f>
        <v>45627</v>
      </c>
      <c r="R50" s="125">
        <f>IF(WEEKDAY(DATE($B$1,Q48,1))=2,DATE($B$1,Q48,1),IF(Q50="","",Q50+1))</f>
        <v>45628</v>
      </c>
      <c r="S50" s="125">
        <f>IF(WEEKDAY(DATE($B$1,Q48,1))=3,DATE($B$1,Q48,1),IF(R50="","",R50+1))</f>
        <v>45629</v>
      </c>
      <c r="T50" s="125">
        <f>IF(WEEKDAY(DATE($B$1,Q48,1))=4,DATE($B$1,Q48,1),IF(S50="","",S50+1))</f>
        <v>45630</v>
      </c>
      <c r="U50" s="125">
        <f>IF(WEEKDAY(DATE($B$1,Q48,1))=5,DATE($B$1,Q48,1),IF(T50="","",T50+1))</f>
        <v>45631</v>
      </c>
      <c r="V50" s="125">
        <f>IF(WEEKDAY(DATE($B$1,Q48,1))=6,DATE($B$1,Q48,1),IF(U50="","",U50+1))</f>
        <v>45632</v>
      </c>
      <c r="W50" s="125">
        <f>IF(WEEKDAY(DATE($B$1,Q48,1))=7,DATE($B$1,Q48,1),IF(V50="","",V50+1))</f>
        <v>45633</v>
      </c>
      <c r="X50" s="181">
        <f>Q52+R52+S52+T52+U52+V52+W52</f>
        <v>0</v>
      </c>
      <c r="Z50" s="236" t="s">
        <v>37</v>
      </c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82"/>
      <c r="AM50" s="283"/>
      <c r="AN50" s="80"/>
      <c r="AO50" s="80"/>
      <c r="AP50" s="80" t="s">
        <v>49</v>
      </c>
      <c r="AQ50" s="80"/>
      <c r="AR50" s="80"/>
      <c r="AS50" s="80"/>
      <c r="AT50" s="80"/>
      <c r="AU50" s="80"/>
    </row>
    <row r="51" spans="1:47" ht="11.25" customHeight="1">
      <c r="A51" s="91"/>
      <c r="B51" s="91"/>
      <c r="C51" s="91"/>
      <c r="D51" s="91"/>
      <c r="E51" s="91"/>
      <c r="F51" s="91"/>
      <c r="G51" s="91"/>
      <c r="H51" s="181"/>
      <c r="I51" s="91"/>
      <c r="J51" s="91"/>
      <c r="K51" s="91"/>
      <c r="L51" s="91"/>
      <c r="M51" s="91"/>
      <c r="N51" s="91"/>
      <c r="O51" s="91"/>
      <c r="P51" s="181"/>
      <c r="Q51" s="91"/>
      <c r="R51" s="91"/>
      <c r="S51" s="91"/>
      <c r="T51" s="91"/>
      <c r="U51" s="91"/>
      <c r="V51" s="91"/>
      <c r="W51" s="91"/>
      <c r="X51" s="181"/>
      <c r="Z51" s="238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84"/>
      <c r="AM51" s="285"/>
      <c r="AN51" s="46"/>
      <c r="AO51" s="46"/>
      <c r="AP51" s="47"/>
      <c r="AQ51" s="47"/>
      <c r="AR51" s="48"/>
      <c r="AS51" s="48"/>
      <c r="AT51" s="49"/>
      <c r="AU51" s="45"/>
    </row>
    <row r="52" spans="1:47" ht="11.25" customHeight="1">
      <c r="A52" s="31">
        <f>IF(A51="出",$G$3,0)</f>
        <v>0</v>
      </c>
      <c r="B52" s="31">
        <f t="shared" ref="B52:G52" si="187">IF(B51="出",$G$3,0)</f>
        <v>0</v>
      </c>
      <c r="C52" s="31">
        <f t="shared" si="187"/>
        <v>0</v>
      </c>
      <c r="D52" s="31">
        <f t="shared" si="187"/>
        <v>0</v>
      </c>
      <c r="E52" s="31">
        <f t="shared" si="187"/>
        <v>0</v>
      </c>
      <c r="F52" s="31">
        <f t="shared" si="187"/>
        <v>0</v>
      </c>
      <c r="G52" s="31">
        <f t="shared" si="187"/>
        <v>0</v>
      </c>
      <c r="H52" s="182"/>
      <c r="I52" s="31">
        <f>IF(I51="出",$G$3,0)</f>
        <v>0</v>
      </c>
      <c r="J52" s="31">
        <f t="shared" ref="J52:O52" si="188">IF(J51="出",$G$3,0)</f>
        <v>0</v>
      </c>
      <c r="K52" s="31">
        <f t="shared" si="188"/>
        <v>0</v>
      </c>
      <c r="L52" s="31">
        <f t="shared" si="188"/>
        <v>0</v>
      </c>
      <c r="M52" s="31">
        <f t="shared" si="188"/>
        <v>0</v>
      </c>
      <c r="N52" s="31">
        <f t="shared" si="188"/>
        <v>0</v>
      </c>
      <c r="O52" s="31">
        <f t="shared" si="188"/>
        <v>0</v>
      </c>
      <c r="P52" s="182"/>
      <c r="Q52" s="31">
        <f>IF(Q51="出",$G$3,0)</f>
        <v>0</v>
      </c>
      <c r="R52" s="31">
        <f t="shared" ref="R52:W52" si="189">IF(R51="出",$G$3,0)</f>
        <v>0</v>
      </c>
      <c r="S52" s="31">
        <f t="shared" si="189"/>
        <v>0</v>
      </c>
      <c r="T52" s="31">
        <f t="shared" si="189"/>
        <v>0</v>
      </c>
      <c r="U52" s="31">
        <f t="shared" si="189"/>
        <v>0</v>
      </c>
      <c r="V52" s="31">
        <f t="shared" si="189"/>
        <v>0</v>
      </c>
      <c r="W52" s="31">
        <f t="shared" si="189"/>
        <v>0</v>
      </c>
      <c r="X52" s="182"/>
      <c r="Z52" s="244" t="s">
        <v>17</v>
      </c>
      <c r="AA52" s="245"/>
      <c r="AB52" s="245"/>
      <c r="AC52" s="50"/>
      <c r="AD52" s="53"/>
      <c r="AE52" s="53"/>
      <c r="AF52" s="53"/>
      <c r="AG52" s="53"/>
      <c r="AH52" s="36"/>
      <c r="AI52" s="36"/>
      <c r="AJ52" s="36"/>
      <c r="AK52" s="54"/>
      <c r="AL52" s="231" t="s">
        <v>30</v>
      </c>
      <c r="AM52" s="232"/>
      <c r="AN52" s="46"/>
      <c r="AO52" s="46"/>
      <c r="AP52" s="46"/>
      <c r="AQ52" s="46"/>
      <c r="AR52" s="46"/>
      <c r="AS52" s="46"/>
      <c r="AT52" s="46"/>
      <c r="AU52" s="46"/>
    </row>
    <row r="53" spans="1:47" s="67" customFormat="1" ht="17.25" customHeight="1">
      <c r="A53" s="122">
        <f>G50+1</f>
        <v>45571</v>
      </c>
      <c r="B53" s="125">
        <f>A53+1</f>
        <v>45572</v>
      </c>
      <c r="C53" s="125">
        <f t="shared" ref="C53" si="190">B53+1</f>
        <v>45573</v>
      </c>
      <c r="D53" s="125">
        <f t="shared" ref="D53" si="191">C53+1</f>
        <v>45574</v>
      </c>
      <c r="E53" s="125">
        <f t="shared" ref="E53" si="192">D53+1</f>
        <v>45575</v>
      </c>
      <c r="F53" s="125">
        <f t="shared" ref="F53" si="193">E53+1</f>
        <v>45576</v>
      </c>
      <c r="G53" s="125">
        <f t="shared" ref="G53" si="194">F53+1</f>
        <v>45577</v>
      </c>
      <c r="H53" s="181">
        <f t="shared" ref="H53" si="195">A55+B55+C55+D55+E55+F55+G55</f>
        <v>0</v>
      </c>
      <c r="I53" s="122">
        <f>O50+1</f>
        <v>45599</v>
      </c>
      <c r="J53" s="127">
        <f>I53+1</f>
        <v>45600</v>
      </c>
      <c r="K53" s="125">
        <f t="shared" ref="K53" si="196">J53+1</f>
        <v>45601</v>
      </c>
      <c r="L53" s="125">
        <f t="shared" ref="L53" si="197">K53+1</f>
        <v>45602</v>
      </c>
      <c r="M53" s="125">
        <f t="shared" ref="M53" si="198">L53+1</f>
        <v>45603</v>
      </c>
      <c r="N53" s="125">
        <f t="shared" ref="N53" si="199">M53+1</f>
        <v>45604</v>
      </c>
      <c r="O53" s="125">
        <f t="shared" ref="O53" si="200">N53+1</f>
        <v>45605</v>
      </c>
      <c r="P53" s="181">
        <f t="shared" ref="P53" si="201">I55+J55+K55+L55+M55+N55+O55</f>
        <v>0</v>
      </c>
      <c r="Q53" s="122">
        <f>W50+1</f>
        <v>45634</v>
      </c>
      <c r="R53" s="125">
        <f>Q53+1</f>
        <v>45635</v>
      </c>
      <c r="S53" s="125">
        <f t="shared" ref="S53" si="202">R53+1</f>
        <v>45636</v>
      </c>
      <c r="T53" s="125">
        <f t="shared" ref="T53" si="203">S53+1</f>
        <v>45637</v>
      </c>
      <c r="U53" s="125">
        <f t="shared" ref="U53" si="204">T53+1</f>
        <v>45638</v>
      </c>
      <c r="V53" s="125">
        <f t="shared" ref="V53" si="205">U53+1</f>
        <v>45639</v>
      </c>
      <c r="W53" s="125">
        <f t="shared" ref="W53" si="206">V53+1</f>
        <v>45640</v>
      </c>
      <c r="X53" s="181">
        <f t="shared" ref="X53" si="207">Q55+R55+S55+T55+U55+V55+W55</f>
        <v>0</v>
      </c>
      <c r="Z53" s="236" t="s">
        <v>40</v>
      </c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82"/>
      <c r="AM53" s="283"/>
      <c r="AN53" s="81"/>
      <c r="AO53" s="81"/>
      <c r="AP53" s="82"/>
      <c r="AQ53" s="82"/>
      <c r="AR53" s="83"/>
      <c r="AS53" s="83"/>
      <c r="AT53" s="49"/>
      <c r="AU53" s="84"/>
    </row>
    <row r="54" spans="1:47" ht="11.25" customHeight="1">
      <c r="A54" s="91"/>
      <c r="B54" s="91"/>
      <c r="C54" s="91"/>
      <c r="D54" s="91"/>
      <c r="E54" s="91"/>
      <c r="F54" s="91"/>
      <c r="G54" s="91"/>
      <c r="H54" s="181"/>
      <c r="I54" s="91"/>
      <c r="J54" s="91"/>
      <c r="K54" s="91"/>
      <c r="L54" s="91"/>
      <c r="M54" s="91"/>
      <c r="N54" s="91"/>
      <c r="O54" s="91"/>
      <c r="P54" s="181"/>
      <c r="Q54" s="91"/>
      <c r="R54" s="91"/>
      <c r="S54" s="91"/>
      <c r="T54" s="91"/>
      <c r="U54" s="91"/>
      <c r="V54" s="91"/>
      <c r="W54" s="91"/>
      <c r="X54" s="181"/>
      <c r="Z54" s="238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84"/>
      <c r="AM54" s="285"/>
      <c r="AN54" s="45"/>
      <c r="AO54" s="45"/>
      <c r="AP54" s="45"/>
      <c r="AQ54" s="45"/>
      <c r="AR54" s="45"/>
      <c r="AS54" s="45"/>
      <c r="AT54" s="45"/>
      <c r="AU54" s="45"/>
    </row>
    <row r="55" spans="1:47" ht="11.25" customHeight="1">
      <c r="A55" s="31">
        <f>IF(A54="出",$G$3,0)</f>
        <v>0</v>
      </c>
      <c r="B55" s="31">
        <f t="shared" ref="B55:G55" si="208">IF(B54="出",$G$3,0)</f>
        <v>0</v>
      </c>
      <c r="C55" s="31">
        <f t="shared" si="208"/>
        <v>0</v>
      </c>
      <c r="D55" s="31">
        <f t="shared" si="208"/>
        <v>0</v>
      </c>
      <c r="E55" s="31">
        <f t="shared" si="208"/>
        <v>0</v>
      </c>
      <c r="F55" s="31">
        <f t="shared" si="208"/>
        <v>0</v>
      </c>
      <c r="G55" s="31">
        <f t="shared" si="208"/>
        <v>0</v>
      </c>
      <c r="H55" s="182"/>
      <c r="I55" s="31">
        <f>IF(I54="出",$G$3,0)</f>
        <v>0</v>
      </c>
      <c r="J55" s="31">
        <f t="shared" ref="J55:O55" si="209">IF(J54="出",$G$3,0)</f>
        <v>0</v>
      </c>
      <c r="K55" s="31">
        <f t="shared" si="209"/>
        <v>0</v>
      </c>
      <c r="L55" s="31">
        <f t="shared" si="209"/>
        <v>0</v>
      </c>
      <c r="M55" s="31">
        <f t="shared" si="209"/>
        <v>0</v>
      </c>
      <c r="N55" s="31">
        <f t="shared" si="209"/>
        <v>0</v>
      </c>
      <c r="O55" s="31">
        <f t="shared" si="209"/>
        <v>0</v>
      </c>
      <c r="P55" s="182"/>
      <c r="Q55" s="31">
        <f>IF(Q54="出",$G$3,0)</f>
        <v>0</v>
      </c>
      <c r="R55" s="31">
        <f t="shared" ref="R55:W55" si="210">IF(R54="出",$G$3,0)</f>
        <v>0</v>
      </c>
      <c r="S55" s="31">
        <f t="shared" si="210"/>
        <v>0</v>
      </c>
      <c r="T55" s="31">
        <f t="shared" si="210"/>
        <v>0</v>
      </c>
      <c r="U55" s="31">
        <f t="shared" si="210"/>
        <v>0</v>
      </c>
      <c r="V55" s="31">
        <f t="shared" si="210"/>
        <v>0</v>
      </c>
      <c r="W55" s="31">
        <f t="shared" si="210"/>
        <v>0</v>
      </c>
      <c r="X55" s="182"/>
      <c r="Z55" s="244" t="s">
        <v>18</v>
      </c>
      <c r="AA55" s="245"/>
      <c r="AB55" s="245"/>
      <c r="AC55" s="50"/>
      <c r="AD55" s="53"/>
      <c r="AE55" s="53"/>
      <c r="AF55" s="53"/>
      <c r="AG55" s="53"/>
      <c r="AH55" s="36"/>
      <c r="AI55" s="36"/>
      <c r="AJ55" s="36"/>
      <c r="AK55" s="54"/>
      <c r="AL55" s="231" t="s">
        <v>30</v>
      </c>
      <c r="AM55" s="232"/>
      <c r="AN55" s="44"/>
      <c r="AO55" s="44"/>
      <c r="AP55" s="44"/>
      <c r="AQ55" s="44"/>
      <c r="AR55" s="44"/>
      <c r="AS55" s="44"/>
      <c r="AT55" s="44"/>
      <c r="AU55" s="44"/>
    </row>
    <row r="56" spans="1:47" s="67" customFormat="1" ht="17.25" customHeight="1">
      <c r="A56" s="122">
        <f>G53+1</f>
        <v>45578</v>
      </c>
      <c r="B56" s="127">
        <f>A56+1</f>
        <v>45579</v>
      </c>
      <c r="C56" s="125">
        <f t="shared" ref="C56" si="211">B56+1</f>
        <v>45580</v>
      </c>
      <c r="D56" s="125">
        <f t="shared" ref="D56" si="212">C56+1</f>
        <v>45581</v>
      </c>
      <c r="E56" s="125">
        <f t="shared" ref="E56" si="213">D56+1</f>
        <v>45582</v>
      </c>
      <c r="F56" s="125">
        <f t="shared" ref="F56" si="214">E56+1</f>
        <v>45583</v>
      </c>
      <c r="G56" s="125">
        <f t="shared" ref="G56" si="215">F56+1</f>
        <v>45584</v>
      </c>
      <c r="H56" s="181">
        <f t="shared" ref="H56" si="216">A58+B58+C58+D58+E58+F58+G58</f>
        <v>0</v>
      </c>
      <c r="I56" s="122">
        <f>O53+1</f>
        <v>45606</v>
      </c>
      <c r="J56" s="125">
        <f>I56+1</f>
        <v>45607</v>
      </c>
      <c r="K56" s="125">
        <f t="shared" ref="K56" si="217">J56+1</f>
        <v>45608</v>
      </c>
      <c r="L56" s="125">
        <f t="shared" ref="L56" si="218">K56+1</f>
        <v>45609</v>
      </c>
      <c r="M56" s="125">
        <f t="shared" ref="M56" si="219">L56+1</f>
        <v>45610</v>
      </c>
      <c r="N56" s="125">
        <f t="shared" ref="N56" si="220">M56+1</f>
        <v>45611</v>
      </c>
      <c r="O56" s="125">
        <f t="shared" ref="O56" si="221">N56+1</f>
        <v>45612</v>
      </c>
      <c r="P56" s="181">
        <f t="shared" ref="P56" si="222">I58+J58+K58+L58+M58+N58+O58</f>
        <v>0</v>
      </c>
      <c r="Q56" s="122">
        <f>W53+1</f>
        <v>45641</v>
      </c>
      <c r="R56" s="125">
        <f>Q56+1</f>
        <v>45642</v>
      </c>
      <c r="S56" s="125">
        <f t="shared" ref="S56" si="223">R56+1</f>
        <v>45643</v>
      </c>
      <c r="T56" s="125">
        <f t="shared" ref="T56" si="224">S56+1</f>
        <v>45644</v>
      </c>
      <c r="U56" s="125">
        <f t="shared" ref="U56" si="225">T56+1</f>
        <v>45645</v>
      </c>
      <c r="V56" s="125">
        <f t="shared" ref="V56" si="226">U56+1</f>
        <v>45646</v>
      </c>
      <c r="W56" s="125">
        <f t="shared" ref="W56" si="227">V56+1</f>
        <v>45647</v>
      </c>
      <c r="X56" s="181">
        <f t="shared" ref="X56" si="228">Q58+R58+S58+T58+U58+V58+W58</f>
        <v>0</v>
      </c>
      <c r="Z56" s="246" t="s">
        <v>38</v>
      </c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82"/>
      <c r="AM56" s="283"/>
      <c r="AN56" s="85"/>
      <c r="AO56" s="85"/>
      <c r="AP56" s="85"/>
      <c r="AQ56" s="85"/>
      <c r="AR56" s="85"/>
      <c r="AS56" s="85"/>
      <c r="AT56" s="85"/>
      <c r="AU56" s="85"/>
    </row>
    <row r="57" spans="1:47" ht="11.25" customHeight="1">
      <c r="A57" s="91"/>
      <c r="B57" s="91"/>
      <c r="C57" s="91"/>
      <c r="D57" s="91"/>
      <c r="E57" s="91"/>
      <c r="F57" s="91"/>
      <c r="G57" s="91"/>
      <c r="H57" s="181"/>
      <c r="I57" s="91"/>
      <c r="J57" s="91"/>
      <c r="K57" s="91"/>
      <c r="L57" s="91"/>
      <c r="M57" s="91"/>
      <c r="N57" s="91"/>
      <c r="O57" s="91"/>
      <c r="P57" s="181"/>
      <c r="Q57" s="91"/>
      <c r="R57" s="91"/>
      <c r="S57" s="91"/>
      <c r="T57" s="91"/>
      <c r="U57" s="91"/>
      <c r="V57" s="91"/>
      <c r="W57" s="91"/>
      <c r="X57" s="181"/>
      <c r="Z57" s="248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84"/>
      <c r="AM57" s="285"/>
      <c r="AN57" s="45"/>
      <c r="AO57" s="45"/>
      <c r="AP57" s="45"/>
      <c r="AQ57" s="45"/>
      <c r="AR57" s="45"/>
      <c r="AS57" s="45"/>
      <c r="AT57" s="45"/>
      <c r="AU57" s="45"/>
    </row>
    <row r="58" spans="1:47" ht="11.25" customHeight="1">
      <c r="A58" s="31">
        <f>IF(A57="出",$G$3,0)</f>
        <v>0</v>
      </c>
      <c r="B58" s="31">
        <f t="shared" ref="B58:G58" si="229">IF(B57="出",$G$3,0)</f>
        <v>0</v>
      </c>
      <c r="C58" s="31">
        <f t="shared" si="229"/>
        <v>0</v>
      </c>
      <c r="D58" s="31">
        <f t="shared" si="229"/>
        <v>0</v>
      </c>
      <c r="E58" s="31">
        <f t="shared" si="229"/>
        <v>0</v>
      </c>
      <c r="F58" s="31">
        <f t="shared" si="229"/>
        <v>0</v>
      </c>
      <c r="G58" s="31">
        <f t="shared" si="229"/>
        <v>0</v>
      </c>
      <c r="H58" s="182"/>
      <c r="I58" s="31">
        <f>IF(I57="出",$G$3,0)</f>
        <v>0</v>
      </c>
      <c r="J58" s="31">
        <f t="shared" ref="J58:O58" si="230">IF(J57="出",$G$3,0)</f>
        <v>0</v>
      </c>
      <c r="K58" s="31">
        <f t="shared" si="230"/>
        <v>0</v>
      </c>
      <c r="L58" s="31">
        <f t="shared" si="230"/>
        <v>0</v>
      </c>
      <c r="M58" s="31">
        <f t="shared" si="230"/>
        <v>0</v>
      </c>
      <c r="N58" s="31">
        <f t="shared" si="230"/>
        <v>0</v>
      </c>
      <c r="O58" s="31">
        <f t="shared" si="230"/>
        <v>0</v>
      </c>
      <c r="P58" s="182"/>
      <c r="Q58" s="31">
        <f>IF(Q57="出",$G$3,0)</f>
        <v>0</v>
      </c>
      <c r="R58" s="31">
        <f t="shared" ref="R58:W58" si="231">IF(R57="出",$G$3,0)</f>
        <v>0</v>
      </c>
      <c r="S58" s="31">
        <f t="shared" si="231"/>
        <v>0</v>
      </c>
      <c r="T58" s="31">
        <f t="shared" si="231"/>
        <v>0</v>
      </c>
      <c r="U58" s="31">
        <f t="shared" si="231"/>
        <v>0</v>
      </c>
      <c r="V58" s="31">
        <f t="shared" si="231"/>
        <v>0</v>
      </c>
      <c r="W58" s="31">
        <f t="shared" si="231"/>
        <v>0</v>
      </c>
      <c r="X58" s="182"/>
      <c r="Z58" s="254" t="s">
        <v>19</v>
      </c>
      <c r="AA58" s="255"/>
      <c r="AB58" s="255"/>
      <c r="AC58" s="50"/>
      <c r="AD58" s="53"/>
      <c r="AE58" s="53"/>
      <c r="AF58" s="53"/>
      <c r="AG58" s="53"/>
      <c r="AH58" s="36"/>
      <c r="AI58" s="36"/>
      <c r="AJ58" s="36"/>
      <c r="AK58" s="54"/>
      <c r="AL58" s="231" t="s">
        <v>30</v>
      </c>
      <c r="AM58" s="232"/>
      <c r="AN58" s="45"/>
      <c r="AO58" s="45"/>
      <c r="AP58" s="45"/>
      <c r="AQ58" s="45"/>
      <c r="AR58" s="45"/>
      <c r="AS58" s="45"/>
      <c r="AT58" s="45"/>
      <c r="AU58" s="45"/>
    </row>
    <row r="59" spans="1:47" s="67" customFormat="1" ht="17.25" customHeight="1">
      <c r="A59" s="122">
        <f>G56+1</f>
        <v>45585</v>
      </c>
      <c r="B59" s="125">
        <f>A59+1</f>
        <v>45586</v>
      </c>
      <c r="C59" s="125">
        <f t="shared" ref="C59" si="232">B59+1</f>
        <v>45587</v>
      </c>
      <c r="D59" s="125">
        <f t="shared" ref="D59" si="233">C59+1</f>
        <v>45588</v>
      </c>
      <c r="E59" s="125">
        <f t="shared" ref="E59" si="234">D59+1</f>
        <v>45589</v>
      </c>
      <c r="F59" s="125">
        <f t="shared" ref="F59" si="235">E59+1</f>
        <v>45590</v>
      </c>
      <c r="G59" s="125">
        <f t="shared" ref="G59" si="236">F59+1</f>
        <v>45591</v>
      </c>
      <c r="H59" s="181">
        <f t="shared" ref="H59" si="237">A61+B61+C61+D61+E61+F61+G61</f>
        <v>0</v>
      </c>
      <c r="I59" s="122">
        <f>O56+1</f>
        <v>45613</v>
      </c>
      <c r="J59" s="125">
        <f>I59+1</f>
        <v>45614</v>
      </c>
      <c r="K59" s="125">
        <f t="shared" ref="K59" si="238">J59+1</f>
        <v>45615</v>
      </c>
      <c r="L59" s="125">
        <f t="shared" ref="L59" si="239">K59+1</f>
        <v>45616</v>
      </c>
      <c r="M59" s="125">
        <f t="shared" ref="M59" si="240">L59+1</f>
        <v>45617</v>
      </c>
      <c r="N59" s="125">
        <f t="shared" ref="N59" si="241">M59+1</f>
        <v>45618</v>
      </c>
      <c r="O59" s="127">
        <f t="shared" ref="O59" si="242">N59+1</f>
        <v>45619</v>
      </c>
      <c r="P59" s="181">
        <f t="shared" ref="P59" si="243">I61+J61+K61+L61+M61+N61+O61</f>
        <v>0</v>
      </c>
      <c r="Q59" s="122">
        <f>W56+1</f>
        <v>45648</v>
      </c>
      <c r="R59" s="125">
        <f>Q59+1</f>
        <v>45649</v>
      </c>
      <c r="S59" s="125">
        <f t="shared" ref="S59" si="244">R59+1</f>
        <v>45650</v>
      </c>
      <c r="T59" s="125">
        <f t="shared" ref="T59" si="245">S59+1</f>
        <v>45651</v>
      </c>
      <c r="U59" s="125">
        <f t="shared" ref="U59" si="246">T59+1</f>
        <v>45652</v>
      </c>
      <c r="V59" s="125">
        <f t="shared" ref="V59" si="247">U59+1</f>
        <v>45653</v>
      </c>
      <c r="W59" s="125">
        <f t="shared" ref="W59" si="248">V59+1</f>
        <v>45654</v>
      </c>
      <c r="X59" s="181">
        <f t="shared" ref="X59" si="249">Q61+R61+S61+T61+U61+V61+W61</f>
        <v>0</v>
      </c>
      <c r="Z59" s="246" t="s">
        <v>35</v>
      </c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82"/>
      <c r="AM59" s="283"/>
      <c r="AN59" s="84"/>
      <c r="AO59" s="84"/>
      <c r="AP59" s="84"/>
      <c r="AQ59" s="84"/>
      <c r="AR59" s="84"/>
      <c r="AS59" s="84"/>
      <c r="AT59" s="84"/>
      <c r="AU59" s="84"/>
    </row>
    <row r="60" spans="1:47" ht="11.25" customHeight="1">
      <c r="A60" s="91"/>
      <c r="B60" s="91"/>
      <c r="C60" s="91"/>
      <c r="D60" s="91"/>
      <c r="E60" s="91"/>
      <c r="F60" s="91"/>
      <c r="G60" s="91"/>
      <c r="H60" s="181"/>
      <c r="I60" s="91"/>
      <c r="J60" s="91"/>
      <c r="K60" s="91"/>
      <c r="L60" s="91"/>
      <c r="M60" s="91"/>
      <c r="N60" s="91"/>
      <c r="O60" s="91"/>
      <c r="P60" s="181"/>
      <c r="Q60" s="91"/>
      <c r="R60" s="91"/>
      <c r="S60" s="91"/>
      <c r="T60" s="91"/>
      <c r="U60" s="91"/>
      <c r="V60" s="91"/>
      <c r="W60" s="91"/>
      <c r="X60" s="181"/>
      <c r="Z60" s="248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84"/>
      <c r="AM60" s="285"/>
    </row>
    <row r="61" spans="1:47" ht="11.25" customHeight="1">
      <c r="A61" s="31">
        <f>IF(A60="出",$G$3,0)</f>
        <v>0</v>
      </c>
      <c r="B61" s="31">
        <f t="shared" ref="B61:G61" si="250">IF(B60="出",$G$3,0)</f>
        <v>0</v>
      </c>
      <c r="C61" s="31">
        <f t="shared" si="250"/>
        <v>0</v>
      </c>
      <c r="D61" s="31">
        <f t="shared" si="250"/>
        <v>0</v>
      </c>
      <c r="E61" s="31">
        <f t="shared" si="250"/>
        <v>0</v>
      </c>
      <c r="F61" s="31">
        <f t="shared" si="250"/>
        <v>0</v>
      </c>
      <c r="G61" s="31">
        <f t="shared" si="250"/>
        <v>0</v>
      </c>
      <c r="H61" s="182"/>
      <c r="I61" s="31">
        <f>IF(I60="出",$G$3,0)</f>
        <v>0</v>
      </c>
      <c r="J61" s="31">
        <f t="shared" ref="J61:O61" si="251">IF(J60="出",$G$3,0)</f>
        <v>0</v>
      </c>
      <c r="K61" s="31">
        <f t="shared" si="251"/>
        <v>0</v>
      </c>
      <c r="L61" s="31">
        <f t="shared" si="251"/>
        <v>0</v>
      </c>
      <c r="M61" s="31">
        <f t="shared" si="251"/>
        <v>0</v>
      </c>
      <c r="N61" s="31">
        <f t="shared" si="251"/>
        <v>0</v>
      </c>
      <c r="O61" s="31">
        <f t="shared" si="251"/>
        <v>0</v>
      </c>
      <c r="P61" s="182"/>
      <c r="Q61" s="31">
        <f>IF(Q60="出",$G$3,0)</f>
        <v>0</v>
      </c>
      <c r="R61" s="31">
        <f t="shared" ref="R61:W61" si="252">IF(R60="出",$G$3,0)</f>
        <v>0</v>
      </c>
      <c r="S61" s="31">
        <f t="shared" si="252"/>
        <v>0</v>
      </c>
      <c r="T61" s="31">
        <f t="shared" si="252"/>
        <v>0</v>
      </c>
      <c r="U61" s="31">
        <f t="shared" si="252"/>
        <v>0</v>
      </c>
      <c r="V61" s="31">
        <f t="shared" si="252"/>
        <v>0</v>
      </c>
      <c r="W61" s="31">
        <f t="shared" si="252"/>
        <v>0</v>
      </c>
      <c r="X61" s="182"/>
      <c r="Z61" s="40"/>
      <c r="AA61" s="40"/>
      <c r="AB61" s="40"/>
      <c r="AC61" s="40"/>
      <c r="AD61" s="41"/>
      <c r="AE61" s="41"/>
      <c r="AF61" s="41"/>
      <c r="AG61" s="41"/>
      <c r="AH61" s="38"/>
      <c r="AI61" s="38"/>
      <c r="AJ61" s="38"/>
      <c r="AK61" s="193"/>
      <c r="AL61" s="193"/>
      <c r="AM61" s="193"/>
      <c r="AN61" s="193"/>
      <c r="AO61" s="103"/>
      <c r="AP61" s="194"/>
      <c r="AQ61" s="194"/>
      <c r="AR61" s="165"/>
      <c r="AS61" s="165"/>
      <c r="AT61" s="165"/>
    </row>
    <row r="62" spans="1:47" s="67" customFormat="1" ht="17.25" customHeight="1">
      <c r="A62" s="122">
        <f>IF(A59+7&gt;EOMONTH(A59,0),"",A59+7)</f>
        <v>45592</v>
      </c>
      <c r="B62" s="123">
        <f t="shared" ref="B62:F62" si="253">IF(B59+7&gt;EOMONTH(B59,0),"",B59+7)</f>
        <v>45593</v>
      </c>
      <c r="C62" s="123">
        <f t="shared" si="253"/>
        <v>45594</v>
      </c>
      <c r="D62" s="123">
        <f t="shared" si="253"/>
        <v>45595</v>
      </c>
      <c r="E62" s="123">
        <f t="shared" si="253"/>
        <v>45596</v>
      </c>
      <c r="F62" s="123" t="str">
        <f t="shared" si="253"/>
        <v/>
      </c>
      <c r="G62" s="125" t="str">
        <f>IF(G59+7&gt;EOMONTH(G59,0),"",G59+7)</f>
        <v/>
      </c>
      <c r="H62" s="181">
        <f t="shared" ref="H62" si="254">A64+B64+C64+D64+E64+F64+G64</f>
        <v>0</v>
      </c>
      <c r="I62" s="122">
        <f>IF(I59+7&gt;EOMONTH(I59,0),"",I59+7)</f>
        <v>45620</v>
      </c>
      <c r="J62" s="123">
        <f t="shared" ref="J62:N62" si="255">IF(J59+7&gt;EOMONTH(J59,0),"",J59+7)</f>
        <v>45621</v>
      </c>
      <c r="K62" s="123">
        <f t="shared" si="255"/>
        <v>45622</v>
      </c>
      <c r="L62" s="123">
        <f t="shared" si="255"/>
        <v>45623</v>
      </c>
      <c r="M62" s="123">
        <f t="shared" si="255"/>
        <v>45624</v>
      </c>
      <c r="N62" s="123">
        <f t="shared" si="255"/>
        <v>45625</v>
      </c>
      <c r="O62" s="125">
        <f>IF(O59+7&gt;EOMONTH(O59,0),"",O59+7)</f>
        <v>45626</v>
      </c>
      <c r="P62" s="181">
        <f t="shared" ref="P62" si="256">I64+J64+K64+L64+M64+N64+O64</f>
        <v>0</v>
      </c>
      <c r="Q62" s="122">
        <f>IF(Q59+7&gt;EOMONTH(Q59,0),"",Q59+7)</f>
        <v>45655</v>
      </c>
      <c r="R62" s="123">
        <f t="shared" ref="R62:V62" si="257">IF(R59+7&gt;EOMONTH(R59,0),"",R59+7)</f>
        <v>45656</v>
      </c>
      <c r="S62" s="123">
        <f t="shared" si="257"/>
        <v>45657</v>
      </c>
      <c r="T62" s="123" t="str">
        <f t="shared" si="257"/>
        <v/>
      </c>
      <c r="U62" s="123" t="str">
        <f t="shared" si="257"/>
        <v/>
      </c>
      <c r="V62" s="123" t="str">
        <f t="shared" si="257"/>
        <v/>
      </c>
      <c r="W62" s="125" t="str">
        <f>IF(W59+7&gt;EOMONTH(W59,0),"",W59+7)</f>
        <v/>
      </c>
      <c r="X62" s="181">
        <f t="shared" ref="X62" si="258">Q64+R64+S64+T64+U64+V64+W64</f>
        <v>0</v>
      </c>
      <c r="Z62" s="90" t="s">
        <v>43</v>
      </c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72"/>
      <c r="AQ62" s="73"/>
      <c r="AR62" s="73"/>
      <c r="AS62" s="73"/>
      <c r="AT62" s="73"/>
    </row>
    <row r="63" spans="1:47" ht="11.25" customHeight="1">
      <c r="A63" s="91"/>
      <c r="B63" s="91"/>
      <c r="C63" s="91"/>
      <c r="D63" s="91"/>
      <c r="E63" s="91"/>
      <c r="F63" s="91"/>
      <c r="G63" s="91"/>
      <c r="H63" s="181"/>
      <c r="I63" s="91"/>
      <c r="J63" s="91"/>
      <c r="K63" s="91"/>
      <c r="L63" s="91"/>
      <c r="M63" s="91"/>
      <c r="N63" s="91"/>
      <c r="O63" s="91"/>
      <c r="P63" s="181"/>
      <c r="Q63" s="91"/>
      <c r="R63" s="91"/>
      <c r="S63" s="91"/>
      <c r="T63" s="91"/>
      <c r="U63" s="91"/>
      <c r="V63" s="91"/>
      <c r="W63" s="91"/>
      <c r="X63" s="181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</row>
    <row r="64" spans="1:47" ht="11.25" customHeight="1">
      <c r="A64" s="31">
        <f>IF(A63="出",$G$3,0)</f>
        <v>0</v>
      </c>
      <c r="B64" s="31">
        <f t="shared" ref="B64:G64" si="259">IF(B63="出",$G$3,0)</f>
        <v>0</v>
      </c>
      <c r="C64" s="31">
        <f t="shared" si="259"/>
        <v>0</v>
      </c>
      <c r="D64" s="31">
        <f t="shared" si="259"/>
        <v>0</v>
      </c>
      <c r="E64" s="31">
        <f t="shared" si="259"/>
        <v>0</v>
      </c>
      <c r="F64" s="31">
        <f t="shared" si="259"/>
        <v>0</v>
      </c>
      <c r="G64" s="31">
        <f t="shared" si="259"/>
        <v>0</v>
      </c>
      <c r="H64" s="182"/>
      <c r="I64" s="31">
        <f>IF(I63="出",$G$3,0)</f>
        <v>0</v>
      </c>
      <c r="J64" s="31">
        <f t="shared" ref="J64:O64" si="260">IF(J63="出",$G$3,0)</f>
        <v>0</v>
      </c>
      <c r="K64" s="31">
        <f t="shared" si="260"/>
        <v>0</v>
      </c>
      <c r="L64" s="31">
        <f t="shared" si="260"/>
        <v>0</v>
      </c>
      <c r="M64" s="31">
        <f t="shared" si="260"/>
        <v>0</v>
      </c>
      <c r="N64" s="31">
        <f t="shared" si="260"/>
        <v>0</v>
      </c>
      <c r="O64" s="31">
        <f t="shared" si="260"/>
        <v>0</v>
      </c>
      <c r="P64" s="182"/>
      <c r="Q64" s="31">
        <f>IF(Q63="出",$G$3,0)</f>
        <v>0</v>
      </c>
      <c r="R64" s="31">
        <f t="shared" ref="R64:W64" si="261">IF(R63="出",$G$3,0)</f>
        <v>0</v>
      </c>
      <c r="S64" s="31">
        <f t="shared" si="261"/>
        <v>0</v>
      </c>
      <c r="T64" s="31">
        <f t="shared" si="261"/>
        <v>0</v>
      </c>
      <c r="U64" s="31">
        <f t="shared" si="261"/>
        <v>0</v>
      </c>
      <c r="V64" s="31">
        <f t="shared" si="261"/>
        <v>0</v>
      </c>
      <c r="W64" s="31">
        <f t="shared" si="261"/>
        <v>0</v>
      </c>
      <c r="X64" s="182"/>
      <c r="Z64" s="256" t="s">
        <v>42</v>
      </c>
      <c r="AA64" s="256"/>
      <c r="AB64" s="256"/>
      <c r="AC64" s="86"/>
      <c r="AD64" s="86"/>
      <c r="AE64" s="67"/>
      <c r="AF64" s="67"/>
      <c r="AG64" s="67"/>
      <c r="AH64" s="67"/>
      <c r="AI64" s="67"/>
      <c r="AJ64" s="67"/>
      <c r="AK64" s="71"/>
      <c r="AL64" s="71"/>
      <c r="AM64" s="71"/>
      <c r="AN64" s="71"/>
      <c r="AO64" s="15"/>
      <c r="AP64" s="194"/>
      <c r="AQ64" s="194"/>
      <c r="AR64" s="165"/>
      <c r="AS64" s="165"/>
      <c r="AT64" s="165"/>
    </row>
    <row r="65" spans="1:46" s="67" customFormat="1" ht="17.25" customHeight="1">
      <c r="A65" s="122" t="str">
        <f>IF(A59+14&gt;EOMONTH(A59,0),"",A59+14)</f>
        <v/>
      </c>
      <c r="B65" s="123" t="str">
        <f t="shared" ref="B65:E65" si="262">IF(B59+14&gt;EOMONTH(B59,0),"",B59+14)</f>
        <v/>
      </c>
      <c r="C65" s="125" t="str">
        <f t="shared" si="262"/>
        <v/>
      </c>
      <c r="D65" s="128" t="str">
        <f t="shared" si="262"/>
        <v/>
      </c>
      <c r="E65" s="123" t="str">
        <f t="shared" si="262"/>
        <v/>
      </c>
      <c r="F65" s="128" t="str">
        <f>IF(F59+14&gt;EOMONTH(F59,0),"",F59+14)</f>
        <v/>
      </c>
      <c r="G65" s="125" t="str">
        <f>IF(G59+14&gt;EOMONTH(G59,0),"",G59+14)</f>
        <v/>
      </c>
      <c r="H65" s="181">
        <f t="shared" ref="H65" si="263">A67+B67+C67+D67+E67+F67+G67</f>
        <v>0</v>
      </c>
      <c r="I65" s="122" t="str">
        <f>IF(I59+14&gt;EOMONTH(I59,0),"",I59+14)</f>
        <v/>
      </c>
      <c r="J65" s="123" t="str">
        <f t="shared" ref="J65:M65" si="264">IF(J59+14&gt;EOMONTH(J59,0),"",J59+14)</f>
        <v/>
      </c>
      <c r="K65" s="125" t="str">
        <f t="shared" si="264"/>
        <v/>
      </c>
      <c r="L65" s="128" t="str">
        <f t="shared" si="264"/>
        <v/>
      </c>
      <c r="M65" s="123" t="str">
        <f t="shared" si="264"/>
        <v/>
      </c>
      <c r="N65" s="128" t="str">
        <f>IF(N59+14&gt;EOMONTH(N59,0),"",N59+14)</f>
        <v/>
      </c>
      <c r="O65" s="125" t="str">
        <f>IF(O59+14&gt;EOMONTH(O59,0),"",O59+14)</f>
        <v/>
      </c>
      <c r="P65" s="181">
        <f t="shared" ref="P65" si="265">I67+J67+K67+L67+M67+N67+O67</f>
        <v>0</v>
      </c>
      <c r="Q65" s="122" t="str">
        <f>IF(Q59+14&gt;EOMONTH(Q59,0),"",Q59+14)</f>
        <v/>
      </c>
      <c r="R65" s="123" t="str">
        <f t="shared" ref="R65:U65" si="266">IF(R59+14&gt;EOMONTH(R59,0),"",R59+14)</f>
        <v/>
      </c>
      <c r="S65" s="125" t="str">
        <f t="shared" si="266"/>
        <v/>
      </c>
      <c r="T65" s="128" t="str">
        <f t="shared" si="266"/>
        <v/>
      </c>
      <c r="U65" s="123" t="str">
        <f t="shared" si="266"/>
        <v/>
      </c>
      <c r="V65" s="128" t="str">
        <f>IF(V59+14&gt;EOMONTH(V59,0),"",V59+14)</f>
        <v/>
      </c>
      <c r="W65" s="125" t="str">
        <f>IF(W59+14&gt;EOMONTH(W59,0),"",W59+14)</f>
        <v/>
      </c>
      <c r="X65" s="181">
        <f t="shared" ref="X65" si="267">Q67+R67+S67+T67+U67+V67+W67</f>
        <v>0</v>
      </c>
      <c r="Z65" s="256"/>
      <c r="AA65" s="256"/>
      <c r="AB65" s="256"/>
      <c r="AC65" s="24"/>
      <c r="AD65" s="19"/>
      <c r="AE65" s="42"/>
      <c r="AF65" s="58"/>
      <c r="AG65" s="58"/>
      <c r="AH65" s="42"/>
      <c r="AI65" s="59"/>
      <c r="AJ65" s="59"/>
      <c r="AK65" s="42"/>
      <c r="AL65" s="28"/>
      <c r="AM65" s="42"/>
      <c r="AN65" s="43"/>
      <c r="AO65" s="43"/>
      <c r="AP65" s="198"/>
      <c r="AQ65" s="198"/>
      <c r="AR65" s="199"/>
      <c r="AS65" s="199"/>
      <c r="AT65" s="199"/>
    </row>
    <row r="66" spans="1:46" ht="11.25" customHeight="1">
      <c r="A66" s="91"/>
      <c r="B66" s="91"/>
      <c r="C66" s="91"/>
      <c r="D66" s="91"/>
      <c r="E66" s="91"/>
      <c r="F66" s="91"/>
      <c r="G66" s="91"/>
      <c r="H66" s="181"/>
      <c r="I66" s="91"/>
      <c r="J66" s="91"/>
      <c r="K66" s="91"/>
      <c r="L66" s="91"/>
      <c r="M66" s="91"/>
      <c r="N66" s="91"/>
      <c r="O66" s="91"/>
      <c r="P66" s="181"/>
      <c r="Q66" s="91"/>
      <c r="R66" s="91"/>
      <c r="S66" s="91"/>
      <c r="T66" s="91"/>
      <c r="U66" s="91"/>
      <c r="V66" s="91"/>
      <c r="W66" s="91"/>
      <c r="X66" s="181"/>
      <c r="Z66" s="259" t="s">
        <v>50</v>
      </c>
      <c r="AA66" s="259"/>
      <c r="AB66" s="259"/>
      <c r="AC66" s="259"/>
      <c r="AD66" s="259"/>
      <c r="AE66" s="42"/>
      <c r="AF66" s="58"/>
      <c r="AG66" s="58"/>
      <c r="AH66" s="42"/>
      <c r="AI66" s="262">
        <f t="shared" ref="AI66" si="268">$AB$42</f>
        <v>365</v>
      </c>
      <c r="AJ66" s="262"/>
      <c r="AK66" s="42"/>
      <c r="AL66" s="28"/>
      <c r="AM66" s="42"/>
      <c r="AN66" s="43"/>
      <c r="AO66" s="43"/>
    </row>
    <row r="67" spans="1:46" ht="11.25" customHeight="1" thickBot="1">
      <c r="A67" s="31">
        <f>IF(A66="出",$G$3,0)</f>
        <v>0</v>
      </c>
      <c r="B67" s="31">
        <f t="shared" ref="B67:G67" si="269">IF(B66="出",$G$3,0)</f>
        <v>0</v>
      </c>
      <c r="C67" s="31">
        <f t="shared" si="269"/>
        <v>0</v>
      </c>
      <c r="D67" s="31">
        <f t="shared" si="269"/>
        <v>0</v>
      </c>
      <c r="E67" s="31">
        <f t="shared" si="269"/>
        <v>0</v>
      </c>
      <c r="F67" s="31">
        <f t="shared" si="269"/>
        <v>0</v>
      </c>
      <c r="G67" s="31">
        <f t="shared" si="269"/>
        <v>0</v>
      </c>
      <c r="H67" s="195"/>
      <c r="I67" s="31">
        <f>IF(I66="出",$G$3,0)</f>
        <v>0</v>
      </c>
      <c r="J67" s="31">
        <f t="shared" ref="J67:O67" si="270">IF(J66="出",$G$3,0)</f>
        <v>0</v>
      </c>
      <c r="K67" s="31">
        <f t="shared" si="270"/>
        <v>0</v>
      </c>
      <c r="L67" s="31">
        <f t="shared" si="270"/>
        <v>0</v>
      </c>
      <c r="M67" s="31">
        <f t="shared" si="270"/>
        <v>0</v>
      </c>
      <c r="N67" s="31">
        <f t="shared" si="270"/>
        <v>0</v>
      </c>
      <c r="O67" s="31">
        <f t="shared" si="270"/>
        <v>0</v>
      </c>
      <c r="P67" s="195"/>
      <c r="Q67" s="31">
        <f>IF(Q66="出",$G$3,0)</f>
        <v>0</v>
      </c>
      <c r="R67" s="31">
        <f t="shared" ref="R67:W67" si="271">IF(R66="出",$G$3,0)</f>
        <v>0</v>
      </c>
      <c r="S67" s="31">
        <f t="shared" si="271"/>
        <v>0</v>
      </c>
      <c r="T67" s="31">
        <f t="shared" si="271"/>
        <v>0</v>
      </c>
      <c r="U67" s="31">
        <f t="shared" si="271"/>
        <v>0</v>
      </c>
      <c r="V67" s="31">
        <f t="shared" si="271"/>
        <v>0</v>
      </c>
      <c r="W67" s="31">
        <f t="shared" si="271"/>
        <v>0</v>
      </c>
      <c r="X67" s="195"/>
      <c r="Z67" s="260"/>
      <c r="AA67" s="260"/>
      <c r="AB67" s="260"/>
      <c r="AC67" s="260"/>
      <c r="AD67" s="260"/>
      <c r="AE67" s="257" t="s">
        <v>51</v>
      </c>
      <c r="AF67" s="258" t="s">
        <v>21</v>
      </c>
      <c r="AG67" s="258"/>
      <c r="AH67" s="261" t="s">
        <v>52</v>
      </c>
      <c r="AI67" s="263"/>
      <c r="AJ67" s="263"/>
      <c r="AK67" s="257" t="s">
        <v>51</v>
      </c>
      <c r="AL67" s="264">
        <v>40</v>
      </c>
      <c r="AM67" s="257" t="s">
        <v>53</v>
      </c>
      <c r="AN67" s="265">
        <f>AI66/AI68*AL67</f>
        <v>2085.7142857142858</v>
      </c>
      <c r="AO67" s="265"/>
      <c r="AP67" s="200"/>
      <c r="AQ67" s="200"/>
      <c r="AR67" s="201"/>
      <c r="AS67" s="201"/>
      <c r="AT67" s="201"/>
    </row>
    <row r="68" spans="1:46">
      <c r="A68" s="205"/>
      <c r="B68" s="206"/>
      <c r="C68" s="206"/>
      <c r="D68" s="206"/>
      <c r="E68" s="206"/>
      <c r="F68" s="206"/>
      <c r="G68" s="207"/>
      <c r="H68" s="18">
        <f>H50+H53+H56+H59+H62+H65</f>
        <v>0</v>
      </c>
      <c r="I68" s="205"/>
      <c r="J68" s="206"/>
      <c r="K68" s="206"/>
      <c r="L68" s="206"/>
      <c r="M68" s="206"/>
      <c r="N68" s="206"/>
      <c r="O68" s="207"/>
      <c r="P68" s="18">
        <f>P50+P53+P56+P59+P62+P65</f>
        <v>0</v>
      </c>
      <c r="Q68" s="205"/>
      <c r="R68" s="206"/>
      <c r="S68" s="206"/>
      <c r="T68" s="206"/>
      <c r="U68" s="206"/>
      <c r="V68" s="206"/>
      <c r="W68" s="207"/>
      <c r="X68" s="18">
        <f>X50+X53+X56+X59+X62+X65</f>
        <v>0</v>
      </c>
      <c r="Z68" s="266" t="s">
        <v>24</v>
      </c>
      <c r="AA68" s="266"/>
      <c r="AB68" s="266"/>
      <c r="AC68" s="266"/>
      <c r="AD68" s="266"/>
      <c r="AE68" s="257"/>
      <c r="AF68" s="258"/>
      <c r="AG68" s="258"/>
      <c r="AH68" s="261"/>
      <c r="AI68" s="268">
        <v>7</v>
      </c>
      <c r="AJ68" s="268"/>
      <c r="AK68" s="257"/>
      <c r="AL68" s="264"/>
      <c r="AM68" s="257"/>
      <c r="AN68" s="265"/>
      <c r="AO68" s="265"/>
      <c r="AP68" s="200"/>
      <c r="AQ68" s="200"/>
      <c r="AR68" s="201"/>
      <c r="AS68" s="201"/>
      <c r="AT68" s="201"/>
    </row>
    <row r="69" spans="1:46">
      <c r="A69" s="20"/>
      <c r="B69" s="20"/>
      <c r="C69" s="20"/>
      <c r="D69" s="20"/>
      <c r="E69" s="20"/>
      <c r="F69" s="20"/>
      <c r="G69" s="20"/>
      <c r="H69" s="7"/>
      <c r="I69" s="4"/>
      <c r="J69" s="4"/>
      <c r="K69" s="4"/>
      <c r="L69" s="4"/>
      <c r="M69" s="4"/>
      <c r="N69" s="4"/>
      <c r="O69" s="4"/>
      <c r="P69" s="4"/>
      <c r="Q69" s="16"/>
      <c r="R69" s="17"/>
      <c r="S69" s="17"/>
      <c r="T69" s="17"/>
      <c r="U69" s="17"/>
      <c r="V69" s="17"/>
      <c r="W69" s="17"/>
      <c r="Z69" s="267"/>
      <c r="AA69" s="267"/>
      <c r="AB69" s="267"/>
      <c r="AC69" s="267"/>
      <c r="AD69" s="267"/>
      <c r="AE69" s="41"/>
      <c r="AF69" s="41"/>
      <c r="AG69" s="41"/>
      <c r="AH69" s="38"/>
      <c r="AI69" s="269"/>
      <c r="AJ69" s="269"/>
      <c r="AK69" s="193"/>
      <c r="AL69" s="193"/>
      <c r="AM69" s="193"/>
      <c r="AN69" s="193"/>
      <c r="AO69" s="101"/>
    </row>
    <row r="70" spans="1:46" ht="13.5" customHeight="1">
      <c r="A70" s="100">
        <v>1</v>
      </c>
      <c r="B70" s="270" t="s">
        <v>34</v>
      </c>
      <c r="C70" s="270"/>
      <c r="D70" s="162" t="s">
        <v>64</v>
      </c>
      <c r="E70" s="162"/>
      <c r="F70" s="162"/>
      <c r="G70" s="271"/>
      <c r="H70" s="163" t="s">
        <v>0</v>
      </c>
      <c r="I70" s="100">
        <v>2</v>
      </c>
      <c r="J70" s="270" t="s">
        <v>34</v>
      </c>
      <c r="K70" s="270"/>
      <c r="L70" s="162" t="s">
        <v>79</v>
      </c>
      <c r="M70" s="162"/>
      <c r="N70" s="162"/>
      <c r="O70" s="271"/>
      <c r="P70" s="163" t="s">
        <v>0</v>
      </c>
      <c r="Q70" s="100">
        <v>3</v>
      </c>
      <c r="R70" s="270" t="s">
        <v>34</v>
      </c>
      <c r="S70" s="270"/>
      <c r="T70" s="162" t="s">
        <v>65</v>
      </c>
      <c r="U70" s="162"/>
      <c r="V70" s="162"/>
      <c r="W70" s="271"/>
      <c r="X70" s="148" t="s">
        <v>0</v>
      </c>
      <c r="Z70" s="25"/>
      <c r="AK70" s="7"/>
      <c r="AL70" s="7"/>
      <c r="AM70" s="7"/>
      <c r="AN70" s="7"/>
      <c r="AO70" s="15"/>
    </row>
    <row r="71" spans="1:46">
      <c r="A71" s="12" t="s">
        <v>80</v>
      </c>
      <c r="B71" s="13" t="s">
        <v>81</v>
      </c>
      <c r="C71" s="13" t="s">
        <v>82</v>
      </c>
      <c r="D71" s="13" t="s">
        <v>5</v>
      </c>
      <c r="E71" s="13" t="s">
        <v>6</v>
      </c>
      <c r="F71" s="13" t="s">
        <v>7</v>
      </c>
      <c r="G71" s="11" t="s">
        <v>8</v>
      </c>
      <c r="H71" s="202"/>
      <c r="I71" s="12" t="s">
        <v>80</v>
      </c>
      <c r="J71" s="13" t="s">
        <v>81</v>
      </c>
      <c r="K71" s="13" t="s">
        <v>82</v>
      </c>
      <c r="L71" s="13" t="s">
        <v>5</v>
      </c>
      <c r="M71" s="13" t="s">
        <v>6</v>
      </c>
      <c r="N71" s="13" t="s">
        <v>7</v>
      </c>
      <c r="O71" s="14" t="s">
        <v>8</v>
      </c>
      <c r="P71" s="202"/>
      <c r="Q71" s="12" t="s">
        <v>80</v>
      </c>
      <c r="R71" s="13" t="s">
        <v>81</v>
      </c>
      <c r="S71" s="13" t="s">
        <v>82</v>
      </c>
      <c r="T71" s="13" t="s">
        <v>5</v>
      </c>
      <c r="U71" s="13" t="s">
        <v>6</v>
      </c>
      <c r="V71" s="13" t="s">
        <v>7</v>
      </c>
      <c r="W71" s="14" t="s">
        <v>8</v>
      </c>
      <c r="X71" s="208"/>
      <c r="Z71" s="19"/>
      <c r="AA71" s="58"/>
      <c r="AB71" s="24"/>
      <c r="AC71" s="24"/>
      <c r="AD71" s="19"/>
      <c r="AK71" s="257"/>
      <c r="AL71" s="261"/>
      <c r="AM71" s="257"/>
      <c r="AP71" s="29"/>
    </row>
    <row r="72" spans="1:46" s="67" customFormat="1" ht="17.25" customHeight="1">
      <c r="A72" s="122" t="str">
        <f>IF(WEEKDAY(DATE($B$1+1,A70,1))=1,DATE($B$1+1,A70,1),"")</f>
        <v/>
      </c>
      <c r="B72" s="127" t="str">
        <f>IF(WEEKDAY(DATE($B$1+1,A70,1))=2,DATE($B$1+1,A70,1),IF(A72="","",A72+1))</f>
        <v/>
      </c>
      <c r="C72" s="125" t="str">
        <f>IF(WEEKDAY(DATE($B$1+1,A70,1))=3,DATE($B$1+1,A70,1),IF(B72="","",B72+1))</f>
        <v/>
      </c>
      <c r="D72" s="127">
        <f>IF(WEEKDAY(DATE($B$1+1,A70,1))=4,DATE($B$1+1,A70,1),IF(C72="","",C72+1))</f>
        <v>45658</v>
      </c>
      <c r="E72" s="125">
        <f>IF(WEEKDAY(DATE($B$1+1,A70,1))=5,DATE($B$1+1,A70,1),IF(D72="","",D72+1))</f>
        <v>45659</v>
      </c>
      <c r="F72" s="125">
        <f>IF(WEEKDAY(DATE($B$1+1,A70,1))=6,DATE($B$1+1,A70,1),IF(E72="","",E72+1))</f>
        <v>45660</v>
      </c>
      <c r="G72" s="125">
        <f>IF(WEEKDAY(DATE($B$1+1,A70,1))=7,DATE($B$1+1,A70,1),IF(F72="","",F72+1))</f>
        <v>45661</v>
      </c>
      <c r="H72" s="181">
        <f>A74+B74+C74+D74+E74+F74+G74</f>
        <v>0</v>
      </c>
      <c r="I72" s="122" t="str">
        <f>IF(WEEKDAY(DATE($B$1+1,I70,1))=1,DATE($B$1+1,I70,1),"")</f>
        <v/>
      </c>
      <c r="J72" s="125" t="str">
        <f>IF(WEEKDAY(DATE($B$1+1,I70,1))=2,DATE($B$1+1,I70,1),IF(I72="","",I72+1))</f>
        <v/>
      </c>
      <c r="K72" s="125" t="str">
        <f>IF(WEEKDAY(DATE($B$1+1,I70,1))=3,DATE($B$1+1,I70,1),IF(J72="","",J72+1))</f>
        <v/>
      </c>
      <c r="L72" s="125" t="str">
        <f>IF(WEEKDAY(DATE($B$1+1,I70,1))=4,DATE($B$1+1,I70,1),IF(K72="","",K72+1))</f>
        <v/>
      </c>
      <c r="M72" s="125" t="str">
        <f>IF(WEEKDAY(DATE($B$1+1,I70,1))=5,DATE($B$1+1,I70,1),IF(L72="","",L72+1))</f>
        <v/>
      </c>
      <c r="N72" s="125" t="str">
        <f>IF(WEEKDAY(DATE($B$1+1,I70,1))=6,DATE($B$1+1,I70,1),IF(M72="","",M72+1))</f>
        <v/>
      </c>
      <c r="O72" s="125">
        <f>IF(WEEKDAY(DATE($B$1+1,I70,1))=7,DATE($B$1+1,I70,1),IF(N72="","",N72+1))</f>
        <v>45689</v>
      </c>
      <c r="P72" s="181">
        <f>I74+J74+K74+L74+M74+N74+O74</f>
        <v>0</v>
      </c>
      <c r="Q72" s="122" t="str">
        <f>IF(WEEKDAY(DATE($B$1+1,Q70,1))=1,DATE($B$1+1,Q70,1),"")</f>
        <v/>
      </c>
      <c r="R72" s="125" t="str">
        <f>IF(WEEKDAY(DATE($B$1+1,Q70,1))=2,DATE($B$1+1,Q70,1),IF(Q72="","",Q72+1))</f>
        <v/>
      </c>
      <c r="S72" s="125" t="str">
        <f>IF(WEEKDAY(DATE($B$1+1,Q70,1))=3,DATE($B$1+1,Q70,1),IF(R72="","",R72+1))</f>
        <v/>
      </c>
      <c r="T72" s="125" t="str">
        <f>IF(WEEKDAY(DATE($B$1+1,Q70,1))=4,DATE($B$1+1,Q70,1),IF(S72="","",S72+1))</f>
        <v/>
      </c>
      <c r="U72" s="125" t="str">
        <f>IF(WEEKDAY(DATE($B$1+1,Q70,1))=5,DATE($B$1+1,Q70,1),IF(T72="","",T72+1))</f>
        <v/>
      </c>
      <c r="V72" s="125" t="str">
        <f>IF(WEEKDAY(DATE($B$1+1,Q70,1))=6,DATE($B$1+1,Q70,1),IF(U72="","",U72+1))</f>
        <v/>
      </c>
      <c r="W72" s="125">
        <f>IF(WEEKDAY(DATE($B$1+1,Q70,1))=7,DATE($B$1+1,Q70,1),IF(V72="","",V72+1))</f>
        <v>45717</v>
      </c>
      <c r="X72" s="181">
        <f>Q74+R74+S74+T74+U74+V74+W74</f>
        <v>0</v>
      </c>
      <c r="Z72" s="86"/>
      <c r="AA72" s="286"/>
      <c r="AB72" s="286"/>
      <c r="AC72" s="286"/>
      <c r="AD72" s="86"/>
      <c r="AK72" s="257"/>
      <c r="AL72" s="261"/>
      <c r="AM72" s="257"/>
      <c r="AP72" s="68"/>
    </row>
    <row r="73" spans="1:46" ht="11.25" customHeight="1">
      <c r="A73" s="91"/>
      <c r="B73" s="91"/>
      <c r="C73" s="91"/>
      <c r="D73" s="91"/>
      <c r="E73" s="91"/>
      <c r="F73" s="91"/>
      <c r="G73" s="91"/>
      <c r="H73" s="181"/>
      <c r="I73" s="91"/>
      <c r="J73" s="91"/>
      <c r="K73" s="91"/>
      <c r="L73" s="91"/>
      <c r="M73" s="91"/>
      <c r="N73" s="91"/>
      <c r="O73" s="91"/>
      <c r="P73" s="181"/>
      <c r="Q73" s="91"/>
      <c r="R73" s="91"/>
      <c r="S73" s="91"/>
      <c r="T73" s="91"/>
      <c r="U73" s="91"/>
      <c r="V73" s="91"/>
      <c r="W73" s="91"/>
      <c r="X73" s="181"/>
      <c r="Z73" s="40"/>
      <c r="AA73" s="40"/>
      <c r="AB73" s="40"/>
      <c r="AC73" s="40"/>
      <c r="AD73" s="41"/>
      <c r="AE73" s="41"/>
      <c r="AF73" s="41"/>
      <c r="AG73" s="41"/>
      <c r="AH73" s="38"/>
      <c r="AI73" s="38"/>
      <c r="AJ73" s="38"/>
      <c r="AK73" s="42"/>
      <c r="AL73" s="28"/>
      <c r="AM73" s="42"/>
      <c r="AN73" s="43"/>
      <c r="AO73" s="43"/>
    </row>
    <row r="74" spans="1:46" ht="11.25" customHeight="1">
      <c r="A74" s="31">
        <f>IF(A73="出",$G$3,0)</f>
        <v>0</v>
      </c>
      <c r="B74" s="31">
        <f t="shared" ref="B74:G74" si="272">IF(B73="出",$G$3,0)</f>
        <v>0</v>
      </c>
      <c r="C74" s="31">
        <f t="shared" si="272"/>
        <v>0</v>
      </c>
      <c r="D74" s="31">
        <f t="shared" si="272"/>
        <v>0</v>
      </c>
      <c r="E74" s="31">
        <f t="shared" si="272"/>
        <v>0</v>
      </c>
      <c r="F74" s="31">
        <f t="shared" si="272"/>
        <v>0</v>
      </c>
      <c r="G74" s="31">
        <f t="shared" si="272"/>
        <v>0</v>
      </c>
      <c r="H74" s="182"/>
      <c r="I74" s="31">
        <f>IF(I73="出",$G$3,0)</f>
        <v>0</v>
      </c>
      <c r="J74" s="31">
        <f t="shared" ref="J74:O74" si="273">IF(J73="出",$G$3,0)</f>
        <v>0</v>
      </c>
      <c r="K74" s="31">
        <f t="shared" si="273"/>
        <v>0</v>
      </c>
      <c r="L74" s="31">
        <f t="shared" si="273"/>
        <v>0</v>
      </c>
      <c r="M74" s="31">
        <f t="shared" si="273"/>
        <v>0</v>
      </c>
      <c r="N74" s="31">
        <f t="shared" si="273"/>
        <v>0</v>
      </c>
      <c r="O74" s="31">
        <f t="shared" si="273"/>
        <v>0</v>
      </c>
      <c r="P74" s="182"/>
      <c r="Q74" s="31">
        <f>IF(Q73="出",$G$3,0)</f>
        <v>0</v>
      </c>
      <c r="R74" s="31">
        <f t="shared" ref="R74:W74" si="274">IF(R73="出",$G$3,0)</f>
        <v>0</v>
      </c>
      <c r="S74" s="31">
        <f t="shared" si="274"/>
        <v>0</v>
      </c>
      <c r="T74" s="31">
        <f t="shared" si="274"/>
        <v>0</v>
      </c>
      <c r="U74" s="31">
        <f t="shared" si="274"/>
        <v>0</v>
      </c>
      <c r="V74" s="31">
        <f t="shared" si="274"/>
        <v>0</v>
      </c>
      <c r="W74" s="31">
        <f t="shared" si="274"/>
        <v>0</v>
      </c>
      <c r="X74" s="182"/>
      <c r="Z74" s="40"/>
      <c r="AA74" s="40"/>
      <c r="AB74" s="40"/>
      <c r="AC74" s="40"/>
      <c r="AD74" s="41"/>
      <c r="AE74" s="41"/>
      <c r="AF74" s="41"/>
      <c r="AG74" s="41"/>
      <c r="AH74" s="38"/>
      <c r="AI74" s="38"/>
      <c r="AJ74" s="38"/>
      <c r="AK74" s="42"/>
      <c r="AL74" s="28"/>
      <c r="AM74" s="42"/>
      <c r="AN74" s="43"/>
      <c r="AO74" s="43"/>
    </row>
    <row r="75" spans="1:46" s="67" customFormat="1" ht="17.25" customHeight="1">
      <c r="A75" s="122">
        <f>G72+1</f>
        <v>45662</v>
      </c>
      <c r="B75" s="125">
        <f>A75+1</f>
        <v>45663</v>
      </c>
      <c r="C75" s="125">
        <f t="shared" ref="C75" si="275">B75+1</f>
        <v>45664</v>
      </c>
      <c r="D75" s="125">
        <f t="shared" ref="D75" si="276">C75+1</f>
        <v>45665</v>
      </c>
      <c r="E75" s="125">
        <f t="shared" ref="E75" si="277">D75+1</f>
        <v>45666</v>
      </c>
      <c r="F75" s="125">
        <f t="shared" ref="F75" si="278">E75+1</f>
        <v>45667</v>
      </c>
      <c r="G75" s="125">
        <f t="shared" ref="G75" si="279">F75+1</f>
        <v>45668</v>
      </c>
      <c r="H75" s="181">
        <f t="shared" ref="H75" si="280">A77+B77+C77+D77+E77+F77+G77</f>
        <v>0</v>
      </c>
      <c r="I75" s="122">
        <f>O72+1</f>
        <v>45690</v>
      </c>
      <c r="J75" s="125">
        <f>I75+1</f>
        <v>45691</v>
      </c>
      <c r="K75" s="125">
        <f t="shared" ref="K75" si="281">J75+1</f>
        <v>45692</v>
      </c>
      <c r="L75" s="125">
        <f t="shared" ref="L75" si="282">K75+1</f>
        <v>45693</v>
      </c>
      <c r="M75" s="125">
        <f t="shared" ref="M75" si="283">L75+1</f>
        <v>45694</v>
      </c>
      <c r="N75" s="125">
        <f t="shared" ref="N75" si="284">M75+1</f>
        <v>45695</v>
      </c>
      <c r="O75" s="125">
        <f t="shared" ref="O75" si="285">N75+1</f>
        <v>45696</v>
      </c>
      <c r="P75" s="181">
        <f t="shared" ref="P75" si="286">I77+J77+K77+L77+M77+N77+O77</f>
        <v>0</v>
      </c>
      <c r="Q75" s="122">
        <f>W72+1</f>
        <v>45718</v>
      </c>
      <c r="R75" s="125">
        <f>Q75+1</f>
        <v>45719</v>
      </c>
      <c r="S75" s="125">
        <f t="shared" ref="S75" si="287">R75+1</f>
        <v>45720</v>
      </c>
      <c r="T75" s="125">
        <f t="shared" ref="T75" si="288">S75+1</f>
        <v>45721</v>
      </c>
      <c r="U75" s="125">
        <f t="shared" ref="U75" si="289">T75+1</f>
        <v>45722</v>
      </c>
      <c r="V75" s="125">
        <f t="shared" ref="V75" si="290">U75+1</f>
        <v>45723</v>
      </c>
      <c r="W75" s="125">
        <f t="shared" ref="W75" si="291">V75+1</f>
        <v>45724</v>
      </c>
      <c r="X75" s="181">
        <f t="shared" ref="X75" si="292">Q77+R77+S77+T77+U77+V77+W77</f>
        <v>0</v>
      </c>
      <c r="Z75" s="77"/>
      <c r="AA75" s="77"/>
      <c r="AB75" s="77"/>
      <c r="AC75" s="77"/>
      <c r="AD75" s="78"/>
      <c r="AE75" s="78"/>
      <c r="AF75" s="78"/>
      <c r="AG75" s="78"/>
      <c r="AH75" s="79"/>
      <c r="AI75" s="79"/>
      <c r="AJ75" s="79"/>
      <c r="AK75" s="86"/>
      <c r="AM75" s="86"/>
      <c r="AN75" s="87"/>
      <c r="AO75" s="87"/>
    </row>
    <row r="76" spans="1:46" ht="11.25" customHeight="1">
      <c r="A76" s="91"/>
      <c r="B76" s="91"/>
      <c r="C76" s="91"/>
      <c r="D76" s="91"/>
      <c r="E76" s="91"/>
      <c r="F76" s="91"/>
      <c r="G76" s="91"/>
      <c r="H76" s="181"/>
      <c r="I76" s="91"/>
      <c r="J76" s="91"/>
      <c r="K76" s="91"/>
      <c r="L76" s="91"/>
      <c r="M76" s="91"/>
      <c r="N76" s="91"/>
      <c r="O76" s="91"/>
      <c r="P76" s="181"/>
      <c r="Q76" s="91"/>
      <c r="R76" s="91"/>
      <c r="S76" s="91"/>
      <c r="T76" s="91"/>
      <c r="U76" s="91"/>
      <c r="V76" s="91"/>
      <c r="W76" s="91"/>
      <c r="X76" s="181"/>
      <c r="Z76" s="40"/>
      <c r="AA76" s="40"/>
      <c r="AB76" s="40"/>
      <c r="AC76" s="40"/>
      <c r="AD76" s="41"/>
      <c r="AE76" s="41"/>
      <c r="AF76" s="41"/>
      <c r="AG76" s="41"/>
      <c r="AH76" s="38"/>
      <c r="AI76" s="38"/>
      <c r="AJ76" s="38"/>
      <c r="AK76" s="42"/>
      <c r="AL76" s="28"/>
      <c r="AM76" s="42"/>
      <c r="AN76" s="43"/>
      <c r="AO76" s="43"/>
    </row>
    <row r="77" spans="1:46" ht="11.25" customHeight="1">
      <c r="A77" s="31">
        <f>IF(A76="出",$G$3,0)</f>
        <v>0</v>
      </c>
      <c r="B77" s="31">
        <f t="shared" ref="B77:G77" si="293">IF(B76="出",$G$3,0)</f>
        <v>0</v>
      </c>
      <c r="C77" s="31">
        <f t="shared" si="293"/>
        <v>0</v>
      </c>
      <c r="D77" s="31">
        <f t="shared" si="293"/>
        <v>0</v>
      </c>
      <c r="E77" s="31">
        <f t="shared" si="293"/>
        <v>0</v>
      </c>
      <c r="F77" s="31">
        <f t="shared" si="293"/>
        <v>0</v>
      </c>
      <c r="G77" s="31">
        <f t="shared" si="293"/>
        <v>0</v>
      </c>
      <c r="H77" s="182"/>
      <c r="I77" s="31">
        <f>IF(I76="出",$G$3,0)</f>
        <v>0</v>
      </c>
      <c r="J77" s="31">
        <f t="shared" ref="J77:O77" si="294">IF(J76="出",$G$3,0)</f>
        <v>0</v>
      </c>
      <c r="K77" s="31">
        <f t="shared" si="294"/>
        <v>0</v>
      </c>
      <c r="L77" s="31">
        <f t="shared" si="294"/>
        <v>0</v>
      </c>
      <c r="M77" s="31">
        <f t="shared" si="294"/>
        <v>0</v>
      </c>
      <c r="N77" s="31">
        <f t="shared" si="294"/>
        <v>0</v>
      </c>
      <c r="O77" s="31">
        <f t="shared" si="294"/>
        <v>0</v>
      </c>
      <c r="P77" s="182"/>
      <c r="Q77" s="31">
        <f>IF(Q76="出",$G$3,0)</f>
        <v>0</v>
      </c>
      <c r="R77" s="31">
        <f t="shared" ref="R77:W77" si="295">IF(R76="出",$G$3,0)</f>
        <v>0</v>
      </c>
      <c r="S77" s="31">
        <f t="shared" si="295"/>
        <v>0</v>
      </c>
      <c r="T77" s="31">
        <f t="shared" si="295"/>
        <v>0</v>
      </c>
      <c r="U77" s="31">
        <f t="shared" si="295"/>
        <v>0</v>
      </c>
      <c r="V77" s="31">
        <f t="shared" si="295"/>
        <v>0</v>
      </c>
      <c r="W77" s="31">
        <f t="shared" si="295"/>
        <v>0</v>
      </c>
      <c r="X77" s="182"/>
      <c r="Z77" s="40"/>
      <c r="AA77" s="40"/>
      <c r="AB77" s="40"/>
      <c r="AC77" s="40"/>
      <c r="AD77" s="41"/>
      <c r="AE77" s="41"/>
      <c r="AF77" s="41"/>
      <c r="AG77" s="41"/>
      <c r="AH77" s="38"/>
      <c r="AI77" s="38"/>
      <c r="AJ77" s="38"/>
      <c r="AK77" s="42"/>
      <c r="AL77" s="28"/>
      <c r="AM77" s="42"/>
      <c r="AN77" s="43"/>
      <c r="AO77" s="43"/>
    </row>
    <row r="78" spans="1:46" s="67" customFormat="1" ht="17.25" customHeight="1">
      <c r="A78" s="122">
        <f>G75+1</f>
        <v>45669</v>
      </c>
      <c r="B78" s="127">
        <f>A78+1</f>
        <v>45670</v>
      </c>
      <c r="C78" s="125">
        <f t="shared" ref="C78" si="296">B78+1</f>
        <v>45671</v>
      </c>
      <c r="D78" s="125">
        <f t="shared" ref="D78" si="297">C78+1</f>
        <v>45672</v>
      </c>
      <c r="E78" s="125">
        <f t="shared" ref="E78" si="298">D78+1</f>
        <v>45673</v>
      </c>
      <c r="F78" s="125">
        <f t="shared" ref="F78" si="299">E78+1</f>
        <v>45674</v>
      </c>
      <c r="G78" s="125">
        <f t="shared" ref="G78" si="300">F78+1</f>
        <v>45675</v>
      </c>
      <c r="H78" s="181">
        <f t="shared" ref="H78" si="301">A80+B80+C80+D80+E80+F80+G80</f>
        <v>0</v>
      </c>
      <c r="I78" s="122">
        <f>O75+1</f>
        <v>45697</v>
      </c>
      <c r="J78" s="125">
        <f>I78+1</f>
        <v>45698</v>
      </c>
      <c r="K78" s="127">
        <f t="shared" ref="K78" si="302">J78+1</f>
        <v>45699</v>
      </c>
      <c r="L78" s="125">
        <f t="shared" ref="L78" si="303">K78+1</f>
        <v>45700</v>
      </c>
      <c r="M78" s="125">
        <f t="shared" ref="M78" si="304">L78+1</f>
        <v>45701</v>
      </c>
      <c r="N78" s="125">
        <f t="shared" ref="N78" si="305">M78+1</f>
        <v>45702</v>
      </c>
      <c r="O78" s="125">
        <f t="shared" ref="O78" si="306">N78+1</f>
        <v>45703</v>
      </c>
      <c r="P78" s="181">
        <f t="shared" ref="P78" si="307">I80+J80+K80+L80+M80+N80+O80</f>
        <v>0</v>
      </c>
      <c r="Q78" s="122">
        <f>W75+1</f>
        <v>45725</v>
      </c>
      <c r="R78" s="125">
        <f>Q78+1</f>
        <v>45726</v>
      </c>
      <c r="S78" s="125">
        <f t="shared" ref="S78" si="308">R78+1</f>
        <v>45727</v>
      </c>
      <c r="T78" s="125">
        <f t="shared" ref="T78" si="309">S78+1</f>
        <v>45728</v>
      </c>
      <c r="U78" s="125">
        <f t="shared" ref="U78" si="310">T78+1</f>
        <v>45729</v>
      </c>
      <c r="V78" s="125">
        <f t="shared" ref="V78" si="311">U78+1</f>
        <v>45730</v>
      </c>
      <c r="W78" s="125">
        <f t="shared" ref="W78" si="312">V78+1</f>
        <v>45731</v>
      </c>
      <c r="X78" s="181">
        <f t="shared" ref="X78" si="313">Q80+R80+S80+T80+U80+V80+W80</f>
        <v>0</v>
      </c>
      <c r="Z78" s="77"/>
      <c r="AA78" s="77"/>
      <c r="AB78" s="77"/>
      <c r="AC78" s="77"/>
      <c r="AD78" s="78"/>
      <c r="AE78" s="78"/>
      <c r="AF78" s="78"/>
      <c r="AG78" s="78"/>
      <c r="AH78" s="79"/>
      <c r="AI78" s="79"/>
      <c r="AJ78" s="79"/>
      <c r="AK78" s="86"/>
      <c r="AM78" s="86"/>
      <c r="AN78" s="87"/>
      <c r="AO78" s="87"/>
    </row>
    <row r="79" spans="1:46" ht="11.25" customHeight="1">
      <c r="A79" s="91"/>
      <c r="B79" s="91"/>
      <c r="C79" s="91"/>
      <c r="D79" s="91"/>
      <c r="E79" s="91"/>
      <c r="F79" s="91"/>
      <c r="G79" s="91"/>
      <c r="H79" s="181"/>
      <c r="I79" s="91"/>
      <c r="J79" s="91"/>
      <c r="K79" s="91"/>
      <c r="L79" s="91"/>
      <c r="M79" s="91"/>
      <c r="N79" s="91"/>
      <c r="O79" s="91"/>
      <c r="P79" s="181"/>
      <c r="Q79" s="91"/>
      <c r="R79" s="91"/>
      <c r="S79" s="91"/>
      <c r="T79" s="91"/>
      <c r="U79" s="91"/>
      <c r="V79" s="91"/>
      <c r="W79" s="91"/>
      <c r="X79" s="181"/>
      <c r="Z79" s="40"/>
      <c r="AA79" s="40"/>
      <c r="AB79" s="40"/>
      <c r="AC79" s="40"/>
      <c r="AD79" s="41"/>
      <c r="AE79" s="41"/>
      <c r="AF79" s="41"/>
      <c r="AG79" s="41"/>
      <c r="AH79" s="38"/>
      <c r="AI79" s="38"/>
      <c r="AJ79" s="38"/>
      <c r="AK79" s="42"/>
      <c r="AL79" s="28"/>
      <c r="AM79" s="42"/>
      <c r="AN79" s="43"/>
      <c r="AO79" s="43"/>
    </row>
    <row r="80" spans="1:46" ht="11.25" customHeight="1">
      <c r="A80" s="31">
        <f>IF(A79="出",$G$3,0)</f>
        <v>0</v>
      </c>
      <c r="B80" s="31">
        <f t="shared" ref="B80:G80" si="314">IF(B79="出",$G$3,0)</f>
        <v>0</v>
      </c>
      <c r="C80" s="31">
        <f t="shared" si="314"/>
        <v>0</v>
      </c>
      <c r="D80" s="31">
        <f t="shared" si="314"/>
        <v>0</v>
      </c>
      <c r="E80" s="31">
        <f t="shared" si="314"/>
        <v>0</v>
      </c>
      <c r="F80" s="31">
        <f t="shared" si="314"/>
        <v>0</v>
      </c>
      <c r="G80" s="31">
        <f t="shared" si="314"/>
        <v>0</v>
      </c>
      <c r="H80" s="182"/>
      <c r="I80" s="31">
        <f>IF(I79="出",$G$3,0)</f>
        <v>0</v>
      </c>
      <c r="J80" s="31">
        <f t="shared" ref="J80:O80" si="315">IF(J79="出",$G$3,0)</f>
        <v>0</v>
      </c>
      <c r="K80" s="31">
        <f t="shared" si="315"/>
        <v>0</v>
      </c>
      <c r="L80" s="31">
        <f t="shared" si="315"/>
        <v>0</v>
      </c>
      <c r="M80" s="31">
        <f t="shared" si="315"/>
        <v>0</v>
      </c>
      <c r="N80" s="31">
        <f t="shared" si="315"/>
        <v>0</v>
      </c>
      <c r="O80" s="31">
        <f t="shared" si="315"/>
        <v>0</v>
      </c>
      <c r="P80" s="182"/>
      <c r="Q80" s="31">
        <f>IF(Q79="出",$G$3,0)</f>
        <v>0</v>
      </c>
      <c r="R80" s="31">
        <f t="shared" ref="R80:W80" si="316">IF(R79="出",$G$3,0)</f>
        <v>0</v>
      </c>
      <c r="S80" s="31">
        <f t="shared" si="316"/>
        <v>0</v>
      </c>
      <c r="T80" s="31">
        <f t="shared" si="316"/>
        <v>0</v>
      </c>
      <c r="U80" s="31">
        <f t="shared" si="316"/>
        <v>0</v>
      </c>
      <c r="V80" s="31">
        <f t="shared" si="316"/>
        <v>0</v>
      </c>
      <c r="W80" s="31">
        <f t="shared" si="316"/>
        <v>0</v>
      </c>
      <c r="X80" s="182"/>
      <c r="Z80" s="40"/>
      <c r="AA80" s="40"/>
      <c r="AB80" s="40"/>
      <c r="AC80" s="40"/>
      <c r="AD80" s="41"/>
      <c r="AE80" s="41"/>
      <c r="AF80" s="41"/>
      <c r="AG80" s="41"/>
      <c r="AH80" s="38"/>
      <c r="AI80" s="38"/>
      <c r="AJ80" s="38"/>
      <c r="AK80" s="42"/>
      <c r="AL80" s="28"/>
      <c r="AM80" s="42"/>
      <c r="AN80" s="43"/>
      <c r="AO80" s="43"/>
    </row>
    <row r="81" spans="1:46" s="67" customFormat="1" ht="17.25" customHeight="1">
      <c r="A81" s="122">
        <f>G78+1</f>
        <v>45676</v>
      </c>
      <c r="B81" s="125">
        <f>A81+1</f>
        <v>45677</v>
      </c>
      <c r="C81" s="125">
        <f t="shared" ref="C81" si="317">B81+1</f>
        <v>45678</v>
      </c>
      <c r="D81" s="125">
        <f t="shared" ref="D81" si="318">C81+1</f>
        <v>45679</v>
      </c>
      <c r="E81" s="125">
        <f t="shared" ref="E81" si="319">D81+1</f>
        <v>45680</v>
      </c>
      <c r="F81" s="125">
        <f t="shared" ref="F81" si="320">E81+1</f>
        <v>45681</v>
      </c>
      <c r="G81" s="125">
        <f t="shared" ref="G81" si="321">F81+1</f>
        <v>45682</v>
      </c>
      <c r="H81" s="181">
        <f t="shared" ref="H81" si="322">A83+B83+C83+D83+E83+F83+G83</f>
        <v>0</v>
      </c>
      <c r="I81" s="122">
        <f>O78+1</f>
        <v>45704</v>
      </c>
      <c r="J81" s="125">
        <f>I81+1</f>
        <v>45705</v>
      </c>
      <c r="K81" s="125">
        <f t="shared" ref="K81" si="323">J81+1</f>
        <v>45706</v>
      </c>
      <c r="L81" s="125">
        <f t="shared" ref="L81" si="324">K81+1</f>
        <v>45707</v>
      </c>
      <c r="M81" s="125">
        <f t="shared" ref="M81" si="325">L81+1</f>
        <v>45708</v>
      </c>
      <c r="N81" s="125">
        <f t="shared" ref="N81" si="326">M81+1</f>
        <v>45709</v>
      </c>
      <c r="O81" s="125">
        <f t="shared" ref="O81" si="327">N81+1</f>
        <v>45710</v>
      </c>
      <c r="P81" s="181">
        <f t="shared" ref="P81" si="328">I83+J83+K83+L83+M83+N83+O83</f>
        <v>0</v>
      </c>
      <c r="Q81" s="122">
        <f>W78+1</f>
        <v>45732</v>
      </c>
      <c r="R81" s="125">
        <f>Q81+1</f>
        <v>45733</v>
      </c>
      <c r="S81" s="125">
        <f t="shared" ref="S81" si="329">R81+1</f>
        <v>45734</v>
      </c>
      <c r="T81" s="125">
        <f t="shared" ref="T81" si="330">S81+1</f>
        <v>45735</v>
      </c>
      <c r="U81" s="127">
        <f t="shared" ref="U81" si="331">T81+1</f>
        <v>45736</v>
      </c>
      <c r="V81" s="125">
        <f t="shared" ref="V81" si="332">U81+1</f>
        <v>45737</v>
      </c>
      <c r="W81" s="125">
        <f t="shared" ref="W81" si="333">V81+1</f>
        <v>45738</v>
      </c>
      <c r="X81" s="181">
        <f t="shared" ref="X81" si="334">Q83+R83+S83+T83+U83+V83+W83</f>
        <v>0</v>
      </c>
      <c r="Z81" s="77"/>
      <c r="AA81" s="77"/>
      <c r="AB81" s="77"/>
      <c r="AC81" s="77"/>
      <c r="AD81" s="78"/>
      <c r="AE81" s="78"/>
      <c r="AF81" s="78"/>
      <c r="AG81" s="78"/>
      <c r="AH81" s="79"/>
      <c r="AI81" s="79"/>
      <c r="AJ81" s="79"/>
      <c r="AK81" s="86"/>
      <c r="AM81" s="86"/>
      <c r="AN81" s="87"/>
      <c r="AO81" s="87"/>
      <c r="AP81" s="72"/>
      <c r="AQ81" s="73"/>
      <c r="AR81" s="73"/>
      <c r="AS81" s="73"/>
      <c r="AT81" s="73"/>
    </row>
    <row r="82" spans="1:46" ht="11.25" customHeight="1">
      <c r="A82" s="91"/>
      <c r="B82" s="91"/>
      <c r="C82" s="91"/>
      <c r="D82" s="91"/>
      <c r="E82" s="91"/>
      <c r="F82" s="91"/>
      <c r="G82" s="91"/>
      <c r="H82" s="181"/>
      <c r="I82" s="91"/>
      <c r="J82" s="91"/>
      <c r="K82" s="91"/>
      <c r="L82" s="91"/>
      <c r="M82" s="91"/>
      <c r="N82" s="91"/>
      <c r="O82" s="91"/>
      <c r="P82" s="181"/>
      <c r="Q82" s="91"/>
      <c r="R82" s="91"/>
      <c r="S82" s="91"/>
      <c r="T82" s="91"/>
      <c r="U82" s="91"/>
      <c r="V82" s="91"/>
      <c r="W82" s="91"/>
      <c r="X82" s="181"/>
      <c r="Z82" s="40"/>
      <c r="AA82" s="40"/>
      <c r="AB82" s="40"/>
      <c r="AC82" s="40"/>
      <c r="AD82" s="41"/>
      <c r="AE82" s="41"/>
      <c r="AF82" s="41"/>
      <c r="AG82" s="41"/>
      <c r="AH82" s="38"/>
      <c r="AI82" s="38"/>
      <c r="AJ82" s="38"/>
      <c r="AK82" s="42"/>
      <c r="AL82" s="28"/>
      <c r="AM82" s="42"/>
      <c r="AN82" s="43"/>
      <c r="AO82" s="43"/>
    </row>
    <row r="83" spans="1:46" ht="11.25" customHeight="1">
      <c r="A83" s="31">
        <f>IF(A82="出",$G$3,0)</f>
        <v>0</v>
      </c>
      <c r="B83" s="31">
        <f t="shared" ref="B83:G83" si="335">IF(B82="出",$G$3,0)</f>
        <v>0</v>
      </c>
      <c r="C83" s="31">
        <f t="shared" si="335"/>
        <v>0</v>
      </c>
      <c r="D83" s="31">
        <f t="shared" si="335"/>
        <v>0</v>
      </c>
      <c r="E83" s="31">
        <f t="shared" si="335"/>
        <v>0</v>
      </c>
      <c r="F83" s="31">
        <f t="shared" si="335"/>
        <v>0</v>
      </c>
      <c r="G83" s="31">
        <f t="shared" si="335"/>
        <v>0</v>
      </c>
      <c r="H83" s="182"/>
      <c r="I83" s="31">
        <f>IF(I82="出",$G$3,0)</f>
        <v>0</v>
      </c>
      <c r="J83" s="31">
        <f t="shared" ref="J83:O83" si="336">IF(J82="出",$G$3,0)</f>
        <v>0</v>
      </c>
      <c r="K83" s="31">
        <f t="shared" si="336"/>
        <v>0</v>
      </c>
      <c r="L83" s="31">
        <f t="shared" si="336"/>
        <v>0</v>
      </c>
      <c r="M83" s="31">
        <f t="shared" si="336"/>
        <v>0</v>
      </c>
      <c r="N83" s="31">
        <f t="shared" si="336"/>
        <v>0</v>
      </c>
      <c r="O83" s="31">
        <f t="shared" si="336"/>
        <v>0</v>
      </c>
      <c r="P83" s="182"/>
      <c r="Q83" s="31">
        <f>IF(Q82="出",$G$3,0)</f>
        <v>0</v>
      </c>
      <c r="R83" s="31">
        <f t="shared" ref="R83:W83" si="337">IF(R82="出",$G$3,0)</f>
        <v>0</v>
      </c>
      <c r="S83" s="31">
        <f t="shared" si="337"/>
        <v>0</v>
      </c>
      <c r="T83" s="31">
        <f t="shared" si="337"/>
        <v>0</v>
      </c>
      <c r="U83" s="31">
        <f t="shared" si="337"/>
        <v>0</v>
      </c>
      <c r="V83" s="31">
        <f t="shared" si="337"/>
        <v>0</v>
      </c>
      <c r="W83" s="31">
        <f t="shared" si="337"/>
        <v>0</v>
      </c>
      <c r="X83" s="182"/>
      <c r="Z83" s="40"/>
      <c r="AA83" s="40"/>
      <c r="AB83" s="40"/>
      <c r="AC83" s="40"/>
      <c r="AD83" s="41"/>
      <c r="AE83" s="41"/>
      <c r="AF83" s="41"/>
      <c r="AG83" s="41"/>
      <c r="AH83" s="38"/>
      <c r="AI83" s="38"/>
      <c r="AJ83" s="38"/>
      <c r="AK83" s="42"/>
      <c r="AL83" s="28"/>
      <c r="AM83" s="42"/>
      <c r="AN83" s="43"/>
      <c r="AO83" s="43"/>
      <c r="AP83" s="194"/>
      <c r="AQ83" s="194"/>
      <c r="AR83" s="165"/>
      <c r="AS83" s="165"/>
      <c r="AT83" s="165"/>
    </row>
    <row r="84" spans="1:46" s="67" customFormat="1" ht="17.25" customHeight="1">
      <c r="A84" s="122">
        <f>IF(A81+7&gt;EOMONTH(A81,0),"",A81+7)</f>
        <v>45683</v>
      </c>
      <c r="B84" s="123">
        <f t="shared" ref="B84:F84" si="338">IF(B81+7&gt;EOMONTH(B81,0),"",B81+7)</f>
        <v>45684</v>
      </c>
      <c r="C84" s="123">
        <f>IF(C81+7&gt;EOMONTH(C81,0),"",C81+7)</f>
        <v>45685</v>
      </c>
      <c r="D84" s="123">
        <f t="shared" si="338"/>
        <v>45686</v>
      </c>
      <c r="E84" s="123">
        <f t="shared" si="338"/>
        <v>45687</v>
      </c>
      <c r="F84" s="123">
        <f t="shared" si="338"/>
        <v>45688</v>
      </c>
      <c r="G84" s="125" t="str">
        <f>IF(G81+7&gt;EOMONTH(G81,0),"",G81+7)</f>
        <v/>
      </c>
      <c r="H84" s="181">
        <f t="shared" ref="H84" si="339">A86+B86+C86+D86+E86+F86+G86</f>
        <v>0</v>
      </c>
      <c r="I84" s="122">
        <f>IF(I81+7&gt;EOMONTH(I81,0),"",I81+7)</f>
        <v>45711</v>
      </c>
      <c r="J84" s="126">
        <f t="shared" ref="J84:N84" si="340">IF(J81+7&gt;EOMONTH(J81,0),"",J81+7)</f>
        <v>45712</v>
      </c>
      <c r="K84" s="123">
        <f>IF(K81+7&gt;EOMONTH(K81,0),"",K81+7)</f>
        <v>45713</v>
      </c>
      <c r="L84" s="123">
        <f t="shared" si="340"/>
        <v>45714</v>
      </c>
      <c r="M84" s="123">
        <f t="shared" si="340"/>
        <v>45715</v>
      </c>
      <c r="N84" s="123">
        <f t="shared" si="340"/>
        <v>45716</v>
      </c>
      <c r="O84" s="125" t="str">
        <f>IF(O81+7&gt;EOMONTH(O81,0),"",O81+7)</f>
        <v/>
      </c>
      <c r="P84" s="181">
        <f t="shared" ref="P84" si="341">I86+J86+K86+L86+M86+N86+O86</f>
        <v>0</v>
      </c>
      <c r="Q84" s="122">
        <f>IF(Q81+7&gt;EOMONTH(Q81,0),"",Q81+7)</f>
        <v>45739</v>
      </c>
      <c r="R84" s="123">
        <f t="shared" ref="R84:V84" si="342">IF(R81+7&gt;EOMONTH(R81,0),"",R81+7)</f>
        <v>45740</v>
      </c>
      <c r="S84" s="123">
        <f>IF(S81+7&gt;EOMONTH(S81,0),"",S81+7)</f>
        <v>45741</v>
      </c>
      <c r="T84" s="123">
        <f t="shared" si="342"/>
        <v>45742</v>
      </c>
      <c r="U84" s="123">
        <f t="shared" si="342"/>
        <v>45743</v>
      </c>
      <c r="V84" s="123">
        <f t="shared" si="342"/>
        <v>45744</v>
      </c>
      <c r="W84" s="125">
        <f>IF(W81+7&gt;EOMONTH(W81,0),"",W81+7)</f>
        <v>45745</v>
      </c>
      <c r="X84" s="181">
        <f t="shared" ref="X84" si="343">Q86+R86+S86+T86+U86+V86+W86</f>
        <v>0</v>
      </c>
      <c r="Z84" s="77"/>
      <c r="AA84" s="77"/>
      <c r="AB84" s="77"/>
      <c r="AC84" s="77"/>
      <c r="AD84" s="78"/>
      <c r="AE84" s="78"/>
      <c r="AF84" s="78"/>
      <c r="AG84" s="78"/>
      <c r="AH84" s="79"/>
      <c r="AI84" s="79"/>
      <c r="AJ84" s="79"/>
      <c r="AK84" s="86"/>
      <c r="AM84" s="86"/>
      <c r="AN84" s="87"/>
      <c r="AO84" s="87"/>
      <c r="AP84" s="72"/>
      <c r="AQ84" s="73"/>
      <c r="AR84" s="73"/>
      <c r="AS84" s="73"/>
      <c r="AT84" s="73"/>
    </row>
    <row r="85" spans="1:46" ht="11.25" customHeight="1">
      <c r="A85" s="91"/>
      <c r="B85" s="91"/>
      <c r="C85" s="91"/>
      <c r="D85" s="91"/>
      <c r="E85" s="91"/>
      <c r="F85" s="91"/>
      <c r="G85" s="91"/>
      <c r="H85" s="181"/>
      <c r="I85" s="91"/>
      <c r="J85" s="91"/>
      <c r="K85" s="91"/>
      <c r="L85" s="91"/>
      <c r="M85" s="91"/>
      <c r="N85" s="91"/>
      <c r="O85" s="91"/>
      <c r="P85" s="181"/>
      <c r="Q85" s="91"/>
      <c r="R85" s="91"/>
      <c r="S85" s="91"/>
      <c r="T85" s="91"/>
      <c r="U85" s="91"/>
      <c r="V85" s="91"/>
      <c r="W85" s="91"/>
      <c r="X85" s="181"/>
      <c r="Z85" s="40"/>
      <c r="AA85" s="40"/>
      <c r="AB85" s="40"/>
      <c r="AC85" s="40"/>
      <c r="AD85" s="41"/>
      <c r="AE85" s="41"/>
      <c r="AF85" s="41"/>
      <c r="AG85" s="41"/>
      <c r="AH85" s="38"/>
      <c r="AI85" s="38"/>
      <c r="AJ85" s="38"/>
      <c r="AK85" s="42"/>
      <c r="AL85" s="28"/>
      <c r="AM85" s="42"/>
      <c r="AN85" s="43"/>
      <c r="AO85" s="43"/>
    </row>
    <row r="86" spans="1:46" ht="11.25" customHeight="1">
      <c r="A86" s="31">
        <f>IF(A85="出",$G$3,0)</f>
        <v>0</v>
      </c>
      <c r="B86" s="31">
        <f t="shared" ref="B86:G86" si="344">IF(B85="出",$G$3,0)</f>
        <v>0</v>
      </c>
      <c r="C86" s="31">
        <f t="shared" si="344"/>
        <v>0</v>
      </c>
      <c r="D86" s="31">
        <f t="shared" si="344"/>
        <v>0</v>
      </c>
      <c r="E86" s="31">
        <f t="shared" si="344"/>
        <v>0</v>
      </c>
      <c r="F86" s="31">
        <f t="shared" si="344"/>
        <v>0</v>
      </c>
      <c r="G86" s="31">
        <f t="shared" si="344"/>
        <v>0</v>
      </c>
      <c r="H86" s="182"/>
      <c r="I86" s="31">
        <f>IF(I85="出",$G$3,0)</f>
        <v>0</v>
      </c>
      <c r="J86" s="31">
        <f t="shared" ref="J86:O86" si="345">IF(J85="出",$G$3,0)</f>
        <v>0</v>
      </c>
      <c r="K86" s="31">
        <f t="shared" si="345"/>
        <v>0</v>
      </c>
      <c r="L86" s="31">
        <f t="shared" si="345"/>
        <v>0</v>
      </c>
      <c r="M86" s="31">
        <f t="shared" si="345"/>
        <v>0</v>
      </c>
      <c r="N86" s="31">
        <f t="shared" si="345"/>
        <v>0</v>
      </c>
      <c r="O86" s="31">
        <f t="shared" si="345"/>
        <v>0</v>
      </c>
      <c r="P86" s="182"/>
      <c r="Q86" s="31">
        <f>IF(Q85="出",$G$3,0)</f>
        <v>0</v>
      </c>
      <c r="R86" s="31">
        <f t="shared" ref="R86:W86" si="346">IF(R85="出",$G$3,0)</f>
        <v>0</v>
      </c>
      <c r="S86" s="31">
        <f t="shared" si="346"/>
        <v>0</v>
      </c>
      <c r="T86" s="31">
        <f t="shared" si="346"/>
        <v>0</v>
      </c>
      <c r="U86" s="31">
        <f t="shared" si="346"/>
        <v>0</v>
      </c>
      <c r="V86" s="31">
        <f t="shared" si="346"/>
        <v>0</v>
      </c>
      <c r="W86" s="31">
        <f t="shared" si="346"/>
        <v>0</v>
      </c>
      <c r="X86" s="182"/>
      <c r="Z86" s="40"/>
      <c r="AA86" s="40"/>
      <c r="AB86" s="40"/>
      <c r="AC86" s="40"/>
      <c r="AD86" s="41"/>
      <c r="AE86" s="41"/>
      <c r="AF86" s="41"/>
      <c r="AG86" s="41"/>
      <c r="AH86" s="38"/>
      <c r="AI86" s="38"/>
      <c r="AJ86" s="38"/>
      <c r="AK86" s="42"/>
      <c r="AL86" s="28"/>
      <c r="AM86" s="42"/>
      <c r="AN86" s="43"/>
      <c r="AO86" s="43"/>
      <c r="AP86" s="194"/>
      <c r="AQ86" s="194"/>
      <c r="AR86" s="165"/>
      <c r="AS86" s="165"/>
      <c r="AT86" s="165"/>
    </row>
    <row r="87" spans="1:46" s="67" customFormat="1" ht="17.25" customHeight="1">
      <c r="A87" s="122" t="str">
        <f>IF(A81+14&gt;EOMONTH(A81,0),"",A81+14)</f>
        <v/>
      </c>
      <c r="B87" s="123" t="str">
        <f t="shared" ref="B87:E87" si="347">IF(B81+14&gt;EOMONTH(B81,0),"",B81+14)</f>
        <v/>
      </c>
      <c r="C87" s="125" t="str">
        <f t="shared" si="347"/>
        <v/>
      </c>
      <c r="D87" s="128" t="str">
        <f t="shared" si="347"/>
        <v/>
      </c>
      <c r="E87" s="123" t="str">
        <f t="shared" si="347"/>
        <v/>
      </c>
      <c r="F87" s="128" t="str">
        <f>IF(F81+14&gt;EOMONTH(F81,0),"",F81+14)</f>
        <v/>
      </c>
      <c r="G87" s="125" t="str">
        <f>IF(G81+14&gt;EOMONTH(G81,0),"",G81+14)</f>
        <v/>
      </c>
      <c r="H87" s="181">
        <f t="shared" ref="H87" si="348">A89+B89+C89+D89+E89+F89+G89</f>
        <v>0</v>
      </c>
      <c r="I87" s="122" t="str">
        <f>IF(I81+14&gt;EOMONTH(I81,0),"",I81+14)</f>
        <v/>
      </c>
      <c r="J87" s="123" t="str">
        <f t="shared" ref="J87:M87" si="349">IF(J81+14&gt;EOMONTH(J81,0),"",J81+14)</f>
        <v/>
      </c>
      <c r="K87" s="125" t="str">
        <f t="shared" si="349"/>
        <v/>
      </c>
      <c r="L87" s="128" t="str">
        <f t="shared" si="349"/>
        <v/>
      </c>
      <c r="M87" s="123" t="str">
        <f t="shared" si="349"/>
        <v/>
      </c>
      <c r="N87" s="128" t="str">
        <f>IF(N81+14&gt;EOMONTH(N81,0),"",N81+14)</f>
        <v/>
      </c>
      <c r="O87" s="125" t="str">
        <f>IF(O81+14&gt;EOMONTH(O81,0),"",O81+14)</f>
        <v/>
      </c>
      <c r="P87" s="181">
        <f t="shared" ref="P87" si="350">I89+J89+K89+L89+M89+N89+O89</f>
        <v>0</v>
      </c>
      <c r="Q87" s="122">
        <f>IF(Q81+14&gt;EOMONTH(Q81,0),"",Q81+14)</f>
        <v>45746</v>
      </c>
      <c r="R87" s="123">
        <f t="shared" ref="R87:U87" si="351">IF(R81+14&gt;EOMONTH(R81,0),"",R81+14)</f>
        <v>45747</v>
      </c>
      <c r="S87" s="125" t="str">
        <f t="shared" si="351"/>
        <v/>
      </c>
      <c r="T87" s="128" t="str">
        <f t="shared" si="351"/>
        <v/>
      </c>
      <c r="U87" s="123" t="str">
        <f t="shared" si="351"/>
        <v/>
      </c>
      <c r="V87" s="128" t="str">
        <f>IF(V81+14&gt;EOMONTH(V81,0),"",V81+14)</f>
        <v/>
      </c>
      <c r="W87" s="125" t="str">
        <f>IF(W81+14&gt;EOMONTH(W81,0),"",W81+14)</f>
        <v/>
      </c>
      <c r="X87" s="181">
        <f t="shared" ref="X87" si="352">Q89+R89+S89+T89+U89+V89+W89</f>
        <v>0</v>
      </c>
      <c r="Z87" s="77"/>
      <c r="AA87" s="77"/>
      <c r="AB87" s="77"/>
      <c r="AC87" s="77"/>
      <c r="AD87" s="78"/>
      <c r="AE87" s="78"/>
      <c r="AF87" s="78"/>
      <c r="AG87" s="78"/>
      <c r="AH87" s="79"/>
      <c r="AI87" s="79"/>
      <c r="AJ87" s="79"/>
      <c r="AK87" s="86"/>
      <c r="AM87" s="86"/>
      <c r="AN87" s="87"/>
      <c r="AO87" s="87"/>
      <c r="AP87" s="198"/>
      <c r="AQ87" s="198"/>
      <c r="AR87" s="199"/>
      <c r="AS87" s="199"/>
      <c r="AT87" s="199"/>
    </row>
    <row r="88" spans="1:46" ht="11.25" customHeight="1">
      <c r="A88" s="91"/>
      <c r="B88" s="91"/>
      <c r="C88" s="91"/>
      <c r="D88" s="91"/>
      <c r="E88" s="91"/>
      <c r="F88" s="91"/>
      <c r="G88" s="91"/>
      <c r="H88" s="181"/>
      <c r="I88" s="91"/>
      <c r="J88" s="91"/>
      <c r="K88" s="91"/>
      <c r="L88" s="91"/>
      <c r="M88" s="91"/>
      <c r="N88" s="91"/>
      <c r="O88" s="91"/>
      <c r="P88" s="181"/>
      <c r="Q88" s="91"/>
      <c r="R88" s="91"/>
      <c r="S88" s="91"/>
      <c r="T88" s="91"/>
      <c r="U88" s="91"/>
      <c r="V88" s="91"/>
      <c r="W88" s="91"/>
      <c r="X88" s="181"/>
      <c r="Z88" s="40"/>
      <c r="AA88" s="40"/>
      <c r="AB88" s="40"/>
      <c r="AC88" s="40"/>
      <c r="AD88" s="41"/>
      <c r="AE88" s="41"/>
      <c r="AF88" s="41"/>
      <c r="AG88" s="41"/>
      <c r="AH88" s="38"/>
      <c r="AI88" s="38"/>
      <c r="AJ88" s="38"/>
      <c r="AK88" s="42"/>
      <c r="AL88" s="28"/>
      <c r="AM88" s="42"/>
      <c r="AN88" s="43"/>
      <c r="AO88" s="43"/>
    </row>
    <row r="89" spans="1:46" ht="11.25" customHeight="1" thickBot="1">
      <c r="A89" s="31">
        <f>IF(A88="出",$G$3,0)</f>
        <v>0</v>
      </c>
      <c r="B89" s="31">
        <f t="shared" ref="B89:G89" si="353">IF(B88="出",$G$3,0)</f>
        <v>0</v>
      </c>
      <c r="C89" s="31">
        <f t="shared" si="353"/>
        <v>0</v>
      </c>
      <c r="D89" s="31">
        <f t="shared" si="353"/>
        <v>0</v>
      </c>
      <c r="E89" s="31">
        <f t="shared" si="353"/>
        <v>0</v>
      </c>
      <c r="F89" s="31">
        <f t="shared" si="353"/>
        <v>0</v>
      </c>
      <c r="G89" s="31">
        <f t="shared" si="353"/>
        <v>0</v>
      </c>
      <c r="H89" s="195"/>
      <c r="I89" s="31">
        <f>IF(I88="出",$G$3,0)</f>
        <v>0</v>
      </c>
      <c r="J89" s="31">
        <f t="shared" ref="J89:O89" si="354">IF(J88="出",$G$3,0)</f>
        <v>0</v>
      </c>
      <c r="K89" s="31">
        <f t="shared" si="354"/>
        <v>0</v>
      </c>
      <c r="L89" s="31">
        <f t="shared" si="354"/>
        <v>0</v>
      </c>
      <c r="M89" s="31">
        <f t="shared" si="354"/>
        <v>0</v>
      </c>
      <c r="N89" s="31">
        <f t="shared" si="354"/>
        <v>0</v>
      </c>
      <c r="O89" s="31">
        <f t="shared" si="354"/>
        <v>0</v>
      </c>
      <c r="P89" s="195"/>
      <c r="Q89" s="31">
        <f>IF(Q88="出",$G$3,0)</f>
        <v>0</v>
      </c>
      <c r="R89" s="31">
        <f t="shared" ref="R89:W89" si="355">IF(R88="出",$G$3,0)</f>
        <v>0</v>
      </c>
      <c r="S89" s="31">
        <f t="shared" si="355"/>
        <v>0</v>
      </c>
      <c r="T89" s="31">
        <f t="shared" si="355"/>
        <v>0</v>
      </c>
      <c r="U89" s="31">
        <f t="shared" si="355"/>
        <v>0</v>
      </c>
      <c r="V89" s="31">
        <f t="shared" si="355"/>
        <v>0</v>
      </c>
      <c r="W89" s="31">
        <f t="shared" si="355"/>
        <v>0</v>
      </c>
      <c r="X89" s="195"/>
      <c r="Z89" s="40"/>
      <c r="AA89" s="40"/>
      <c r="AB89" s="40"/>
      <c r="AC89" s="40"/>
      <c r="AD89" s="41"/>
      <c r="AE89" s="41"/>
      <c r="AF89" s="41"/>
      <c r="AG89" s="41"/>
      <c r="AH89" s="38"/>
      <c r="AI89" s="38"/>
      <c r="AJ89" s="38"/>
      <c r="AK89" s="42"/>
      <c r="AL89" s="28"/>
      <c r="AM89" s="42"/>
      <c r="AN89" s="43"/>
      <c r="AO89" s="43"/>
      <c r="AP89" s="200"/>
      <c r="AQ89" s="200"/>
      <c r="AR89" s="201"/>
      <c r="AS89" s="201"/>
      <c r="AT89" s="201"/>
    </row>
    <row r="90" spans="1:46">
      <c r="A90" s="205"/>
      <c r="B90" s="206"/>
      <c r="C90" s="206"/>
      <c r="D90" s="206"/>
      <c r="E90" s="206"/>
      <c r="F90" s="206"/>
      <c r="G90" s="207"/>
      <c r="H90" s="18">
        <f>H72+H75+H78+H81+H84+H87</f>
        <v>0</v>
      </c>
      <c r="I90" s="205"/>
      <c r="J90" s="206"/>
      <c r="K90" s="206"/>
      <c r="L90" s="206"/>
      <c r="M90" s="206"/>
      <c r="N90" s="206"/>
      <c r="O90" s="207"/>
      <c r="P90" s="18">
        <f>P72+P75+P78+P81+P84+P87</f>
        <v>0</v>
      </c>
      <c r="Q90" s="205"/>
      <c r="R90" s="206"/>
      <c r="S90" s="206"/>
      <c r="T90" s="206"/>
      <c r="U90" s="206"/>
      <c r="V90" s="206"/>
      <c r="W90" s="207"/>
      <c r="X90" s="18">
        <f>X72+X75+X78+X81+X84+X87</f>
        <v>0</v>
      </c>
      <c r="Z90" s="104"/>
      <c r="AA90" s="104"/>
      <c r="AB90" s="104"/>
      <c r="AC90" s="104"/>
      <c r="AD90" s="34"/>
      <c r="AE90" s="34"/>
      <c r="AF90" s="34"/>
      <c r="AG90" s="34"/>
      <c r="AH90" s="105"/>
      <c r="AI90" s="105"/>
      <c r="AJ90" s="105"/>
      <c r="AK90" s="42"/>
      <c r="AL90" s="28"/>
      <c r="AM90" s="42"/>
      <c r="AN90" s="43"/>
      <c r="AO90" s="43"/>
      <c r="AP90" s="200"/>
      <c r="AQ90" s="200"/>
      <c r="AR90" s="201"/>
      <c r="AS90" s="201"/>
      <c r="AT90" s="201"/>
    </row>
    <row r="91" spans="1:46"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</row>
  </sheetData>
  <sheetProtection formatCells="0"/>
  <mergeCells count="287">
    <mergeCell ref="A90:G90"/>
    <mergeCell ref="I90:O90"/>
    <mergeCell ref="Q90:W90"/>
    <mergeCell ref="AP90:AQ90"/>
    <mergeCell ref="AR90:AT90"/>
    <mergeCell ref="H87:H89"/>
    <mergeCell ref="P87:P89"/>
    <mergeCell ref="X87:X89"/>
    <mergeCell ref="AP87:AQ87"/>
    <mergeCell ref="AR87:AT87"/>
    <mergeCell ref="AP89:AQ89"/>
    <mergeCell ref="AR89:AT89"/>
    <mergeCell ref="H81:H83"/>
    <mergeCell ref="P81:P83"/>
    <mergeCell ref="X81:X83"/>
    <mergeCell ref="AP83:AQ83"/>
    <mergeCell ref="AR83:AT83"/>
    <mergeCell ref="H84:H86"/>
    <mergeCell ref="P84:P86"/>
    <mergeCell ref="X84:X86"/>
    <mergeCell ref="AP86:AQ86"/>
    <mergeCell ref="AR86:AT86"/>
    <mergeCell ref="H75:H77"/>
    <mergeCell ref="P75:P77"/>
    <mergeCell ref="X75:X77"/>
    <mergeCell ref="H78:H80"/>
    <mergeCell ref="P78:P80"/>
    <mergeCell ref="X78:X80"/>
    <mergeCell ref="T70:W70"/>
    <mergeCell ref="X70:X71"/>
    <mergeCell ref="AK71:AK72"/>
    <mergeCell ref="B70:C70"/>
    <mergeCell ref="D70:G70"/>
    <mergeCell ref="H70:H71"/>
    <mergeCell ref="J70:K70"/>
    <mergeCell ref="L70:O70"/>
    <mergeCell ref="P70:P71"/>
    <mergeCell ref="R70:S70"/>
    <mergeCell ref="AM67:AM68"/>
    <mergeCell ref="AN67:AO68"/>
    <mergeCell ref="AL71:AL72"/>
    <mergeCell ref="AM71:AM72"/>
    <mergeCell ref="H72:H74"/>
    <mergeCell ref="P72:P74"/>
    <mergeCell ref="X72:X74"/>
    <mergeCell ref="AA72:AC72"/>
    <mergeCell ref="AK69:AL69"/>
    <mergeCell ref="AM69:AN69"/>
    <mergeCell ref="A68:G68"/>
    <mergeCell ref="I68:O68"/>
    <mergeCell ref="Q68:W68"/>
    <mergeCell ref="Z68:AD69"/>
    <mergeCell ref="AI68:AJ69"/>
    <mergeCell ref="AP68:AQ68"/>
    <mergeCell ref="X65:X67"/>
    <mergeCell ref="AP65:AQ65"/>
    <mergeCell ref="AR65:AT65"/>
    <mergeCell ref="Z66:AD67"/>
    <mergeCell ref="AI66:AJ67"/>
    <mergeCell ref="AE67:AE68"/>
    <mergeCell ref="AF67:AG68"/>
    <mergeCell ref="AH67:AH68"/>
    <mergeCell ref="AK67:AK68"/>
    <mergeCell ref="AL67:AL68"/>
    <mergeCell ref="AR68:AT68"/>
    <mergeCell ref="AP61:AQ61"/>
    <mergeCell ref="AR61:AT61"/>
    <mergeCell ref="H62:H64"/>
    <mergeCell ref="P62:P64"/>
    <mergeCell ref="X62:X64"/>
    <mergeCell ref="Z64:AB65"/>
    <mergeCell ref="AP64:AQ64"/>
    <mergeCell ref="AR64:AT64"/>
    <mergeCell ref="H65:H67"/>
    <mergeCell ref="P65:P67"/>
    <mergeCell ref="H59:H61"/>
    <mergeCell ref="P59:P61"/>
    <mergeCell ref="X59:X61"/>
    <mergeCell ref="Z59:AK60"/>
    <mergeCell ref="AL59:AM60"/>
    <mergeCell ref="AK61:AL61"/>
    <mergeCell ref="AM61:AN61"/>
    <mergeCell ref="AP67:AQ67"/>
    <mergeCell ref="AR67:AT67"/>
    <mergeCell ref="H56:H58"/>
    <mergeCell ref="P56:P58"/>
    <mergeCell ref="X56:X58"/>
    <mergeCell ref="Z56:AK57"/>
    <mergeCell ref="AL56:AM57"/>
    <mergeCell ref="Z58:AB58"/>
    <mergeCell ref="AL58:AM58"/>
    <mergeCell ref="AL52:AM52"/>
    <mergeCell ref="H53:H55"/>
    <mergeCell ref="P53:P55"/>
    <mergeCell ref="X53:X55"/>
    <mergeCell ref="Z53:AK54"/>
    <mergeCell ref="AL53:AM54"/>
    <mergeCell ref="Z55:AB55"/>
    <mergeCell ref="AL55:AM55"/>
    <mergeCell ref="X48:X49"/>
    <mergeCell ref="Z49:AB49"/>
    <mergeCell ref="AL49:AM49"/>
    <mergeCell ref="H50:H52"/>
    <mergeCell ref="P50:P52"/>
    <mergeCell ref="X50:X52"/>
    <mergeCell ref="Z50:AK51"/>
    <mergeCell ref="AL50:AM51"/>
    <mergeCell ref="Z52:AB52"/>
    <mergeCell ref="A46:G46"/>
    <mergeCell ref="I46:O46"/>
    <mergeCell ref="Q46:W46"/>
    <mergeCell ref="B48:C48"/>
    <mergeCell ref="D48:G48"/>
    <mergeCell ref="H48:H49"/>
    <mergeCell ref="J48:K48"/>
    <mergeCell ref="L48:O48"/>
    <mergeCell ref="P48:P49"/>
    <mergeCell ref="R48:S48"/>
    <mergeCell ref="T48:W48"/>
    <mergeCell ref="AF42:AG44"/>
    <mergeCell ref="AH42:AJ44"/>
    <mergeCell ref="H43:H45"/>
    <mergeCell ref="P43:P45"/>
    <mergeCell ref="X43:X45"/>
    <mergeCell ref="AH45:AJ46"/>
    <mergeCell ref="H40:H42"/>
    <mergeCell ref="P40:P42"/>
    <mergeCell ref="X40:X42"/>
    <mergeCell ref="Z42:AA44"/>
    <mergeCell ref="AB42:AC44"/>
    <mergeCell ref="AD42:AE44"/>
    <mergeCell ref="H34:H36"/>
    <mergeCell ref="P34:P36"/>
    <mergeCell ref="X34:X36"/>
    <mergeCell ref="Z36:Z38"/>
    <mergeCell ref="AA36:AA38"/>
    <mergeCell ref="AB36:AC38"/>
    <mergeCell ref="AD36:AE38"/>
    <mergeCell ref="AF36:AG38"/>
    <mergeCell ref="AH36:AJ38"/>
    <mergeCell ref="H37:H39"/>
    <mergeCell ref="P37:P39"/>
    <mergeCell ref="X37:X39"/>
    <mergeCell ref="Z39:Z41"/>
    <mergeCell ref="AA39:AA41"/>
    <mergeCell ref="AB39:AC41"/>
    <mergeCell ref="AD39:AE41"/>
    <mergeCell ref="AF39:AG41"/>
    <mergeCell ref="AH39:AJ41"/>
    <mergeCell ref="AD30:AE32"/>
    <mergeCell ref="AF30:AG32"/>
    <mergeCell ref="AH30:AJ32"/>
    <mergeCell ref="H31:H33"/>
    <mergeCell ref="P31:P33"/>
    <mergeCell ref="X31:X33"/>
    <mergeCell ref="Z33:Z35"/>
    <mergeCell ref="AA33:AA35"/>
    <mergeCell ref="AB33:AC35"/>
    <mergeCell ref="AD33:AE35"/>
    <mergeCell ref="H28:H30"/>
    <mergeCell ref="P28:P30"/>
    <mergeCell ref="X28:X30"/>
    <mergeCell ref="Z30:Z32"/>
    <mergeCell ref="AA30:AA32"/>
    <mergeCell ref="AB30:AC32"/>
    <mergeCell ref="Z27:Z29"/>
    <mergeCell ref="AA27:AA29"/>
    <mergeCell ref="AB27:AC29"/>
    <mergeCell ref="AD27:AE29"/>
    <mergeCell ref="AF27:AG29"/>
    <mergeCell ref="AH27:AJ29"/>
    <mergeCell ref="AF33:AG35"/>
    <mergeCell ref="AH33:AJ35"/>
    <mergeCell ref="B26:C26"/>
    <mergeCell ref="D26:G26"/>
    <mergeCell ref="H26:H27"/>
    <mergeCell ref="J26:K26"/>
    <mergeCell ref="L26:O26"/>
    <mergeCell ref="AD24:AE26"/>
    <mergeCell ref="AF24:AG26"/>
    <mergeCell ref="AH24:AJ26"/>
    <mergeCell ref="AK24:AL24"/>
    <mergeCell ref="A24:G24"/>
    <mergeCell ref="I24:O24"/>
    <mergeCell ref="Q24:W24"/>
    <mergeCell ref="Z24:Z26"/>
    <mergeCell ref="AA24:AA26"/>
    <mergeCell ref="AB24:AC26"/>
    <mergeCell ref="P26:P27"/>
    <mergeCell ref="R26:S26"/>
    <mergeCell ref="T26:W26"/>
    <mergeCell ref="X26:X27"/>
    <mergeCell ref="AK25:AL25"/>
    <mergeCell ref="AK21:AL21"/>
    <mergeCell ref="AM21:AN21"/>
    <mergeCell ref="AP21:AQ21"/>
    <mergeCell ref="AR21:AT21"/>
    <mergeCell ref="AK23:AL23"/>
    <mergeCell ref="AM23:AN23"/>
    <mergeCell ref="AP23:AQ23"/>
    <mergeCell ref="AR23:AT23"/>
    <mergeCell ref="AR24:AT24"/>
    <mergeCell ref="AM25:AN25"/>
    <mergeCell ref="AP25:AQ25"/>
    <mergeCell ref="AR25:AT25"/>
    <mergeCell ref="AM24:AN24"/>
    <mergeCell ref="AP24:AQ24"/>
    <mergeCell ref="AR20:AT20"/>
    <mergeCell ref="H21:H23"/>
    <mergeCell ref="P21:P23"/>
    <mergeCell ref="X21:X23"/>
    <mergeCell ref="Z21:Z23"/>
    <mergeCell ref="AA21:AA23"/>
    <mergeCell ref="AB21:AC23"/>
    <mergeCell ref="AD21:AE23"/>
    <mergeCell ref="AF21:AG23"/>
    <mergeCell ref="AH21:AJ23"/>
    <mergeCell ref="AD18:AE20"/>
    <mergeCell ref="AF18:AG20"/>
    <mergeCell ref="AH18:AJ20"/>
    <mergeCell ref="AK20:AL20"/>
    <mergeCell ref="AM20:AN20"/>
    <mergeCell ref="AP20:AQ20"/>
    <mergeCell ref="H18:H20"/>
    <mergeCell ref="P18:P20"/>
    <mergeCell ref="X18:X20"/>
    <mergeCell ref="Z18:Z20"/>
    <mergeCell ref="AA18:AA20"/>
    <mergeCell ref="AB18:AC20"/>
    <mergeCell ref="AF15:AG17"/>
    <mergeCell ref="AH15:AJ17"/>
    <mergeCell ref="AK17:AL17"/>
    <mergeCell ref="AM17:AN17"/>
    <mergeCell ref="AP17:AQ17"/>
    <mergeCell ref="AR17:AT17"/>
    <mergeCell ref="AD12:AE14"/>
    <mergeCell ref="AF12:AG14"/>
    <mergeCell ref="AH12:AJ14"/>
    <mergeCell ref="H15:H17"/>
    <mergeCell ref="P15:P17"/>
    <mergeCell ref="X15:X17"/>
    <mergeCell ref="Z15:Z17"/>
    <mergeCell ref="AA15:AA17"/>
    <mergeCell ref="AB15:AC17"/>
    <mergeCell ref="AD15:AE17"/>
    <mergeCell ref="H12:H14"/>
    <mergeCell ref="P12:P14"/>
    <mergeCell ref="X12:X14"/>
    <mergeCell ref="Z12:Z14"/>
    <mergeCell ref="AA12:AA14"/>
    <mergeCell ref="AB12:AC14"/>
    <mergeCell ref="H9:H11"/>
    <mergeCell ref="P9:P11"/>
    <mergeCell ref="X9:X11"/>
    <mergeCell ref="Z9:Z11"/>
    <mergeCell ref="AA9:AA11"/>
    <mergeCell ref="AB9:AC11"/>
    <mergeCell ref="AD9:AE11"/>
    <mergeCell ref="AF9:AG11"/>
    <mergeCell ref="AH9:AJ11"/>
    <mergeCell ref="AF5:AG5"/>
    <mergeCell ref="AH5:AJ5"/>
    <mergeCell ref="H6:H8"/>
    <mergeCell ref="P6:P8"/>
    <mergeCell ref="X6:X8"/>
    <mergeCell ref="Z6:Z8"/>
    <mergeCell ref="AA6:AA8"/>
    <mergeCell ref="AB6:AC8"/>
    <mergeCell ref="AD6:AE8"/>
    <mergeCell ref="AF6:AG8"/>
    <mergeCell ref="AH6:AJ8"/>
    <mergeCell ref="R4:S4"/>
    <mergeCell ref="T4:W4"/>
    <mergeCell ref="X4:X5"/>
    <mergeCell ref="Z5:AA5"/>
    <mergeCell ref="AB5:AC5"/>
    <mergeCell ref="AD5:AE5"/>
    <mergeCell ref="E1:G1"/>
    <mergeCell ref="A2:X2"/>
    <mergeCell ref="G3:H3"/>
    <mergeCell ref="B4:C4"/>
    <mergeCell ref="D4:G4"/>
    <mergeCell ref="H4:H5"/>
    <mergeCell ref="J4:K4"/>
    <mergeCell ref="L4:O4"/>
    <mergeCell ref="P4:P5"/>
    <mergeCell ref="B1:D1"/>
  </mergeCells>
  <phoneticPr fontId="2"/>
  <conditionalFormatting sqref="D19">
    <cfRule type="containsText" dxfId="327" priority="239" stopIfTrue="1" operator="containsText" text="○">
      <formula>NOT(ISERROR(SEARCH("○",D19)))</formula>
    </cfRule>
  </conditionalFormatting>
  <conditionalFormatting sqref="G16">
    <cfRule type="containsText" dxfId="326" priority="244" stopIfTrue="1" operator="containsText" text="○">
      <formula>NOT(ISERROR(SEARCH("○",G16)))</formula>
    </cfRule>
  </conditionalFormatting>
  <conditionalFormatting sqref="A7:G7">
    <cfRule type="containsText" dxfId="325" priority="254" stopIfTrue="1" operator="containsText" text="○">
      <formula>NOT(ISERROR(SEARCH("○",A7)))</formula>
    </cfRule>
  </conditionalFormatting>
  <conditionalFormatting sqref="G13">
    <cfRule type="containsText" dxfId="324" priority="252" stopIfTrue="1" operator="containsText" text="○">
      <formula>NOT(ISERROR(SEARCH("○",G13)))</formula>
    </cfRule>
  </conditionalFormatting>
  <conditionalFormatting sqref="A10">
    <cfRule type="containsText" dxfId="323" priority="251" stopIfTrue="1" operator="containsText" text="○">
      <formula>NOT(ISERROR(SEARCH("○",A10)))</formula>
    </cfRule>
  </conditionalFormatting>
  <conditionalFormatting sqref="D22:G22">
    <cfRule type="containsText" dxfId="322" priority="253" stopIfTrue="1" operator="containsText" text="○">
      <formula>NOT(ISERROR(SEARCH("○",D22)))</formula>
    </cfRule>
  </conditionalFormatting>
  <conditionalFormatting sqref="A13">
    <cfRule type="containsText" dxfId="321" priority="250" stopIfTrue="1" operator="containsText" text="○">
      <formula>NOT(ISERROR(SEARCH("○",A13)))</formula>
    </cfRule>
  </conditionalFormatting>
  <conditionalFormatting sqref="A16">
    <cfRule type="containsText" dxfId="320" priority="249" stopIfTrue="1" operator="containsText" text="○">
      <formula>NOT(ISERROR(SEARCH("○",A16)))</formula>
    </cfRule>
  </conditionalFormatting>
  <conditionalFormatting sqref="A22">
    <cfRule type="containsText" dxfId="319" priority="248" stopIfTrue="1" operator="containsText" text="○">
      <formula>NOT(ISERROR(SEARCH("○",A22)))</formula>
    </cfRule>
  </conditionalFormatting>
  <conditionalFormatting sqref="B10:G10">
    <cfRule type="containsText" dxfId="318" priority="247" stopIfTrue="1" operator="containsText" text="○">
      <formula>NOT(ISERROR(SEARCH("○",B10)))</formula>
    </cfRule>
  </conditionalFormatting>
  <conditionalFormatting sqref="B13:F13">
    <cfRule type="containsText" dxfId="317" priority="246" stopIfTrue="1" operator="containsText" text="○">
      <formula>NOT(ISERROR(SEARCH("○",B13)))</formula>
    </cfRule>
  </conditionalFormatting>
  <conditionalFormatting sqref="C16:F16">
    <cfRule type="containsText" dxfId="316" priority="245" stopIfTrue="1" operator="containsText" text="○">
      <formula>NOT(ISERROR(SEARCH("○",C16)))</formula>
    </cfRule>
  </conditionalFormatting>
  <conditionalFormatting sqref="B22:C22">
    <cfRule type="containsText" dxfId="315" priority="243" stopIfTrue="1" operator="containsText" text="○">
      <formula>NOT(ISERROR(SEARCH("○",B22)))</formula>
    </cfRule>
  </conditionalFormatting>
  <conditionalFormatting sqref="G19">
    <cfRule type="containsText" dxfId="314" priority="240" stopIfTrue="1" operator="containsText" text="○">
      <formula>NOT(ISERROR(SEARCH("○",G19)))</formula>
    </cfRule>
  </conditionalFormatting>
  <conditionalFormatting sqref="A19">
    <cfRule type="containsText" dxfId="313" priority="242" stopIfTrue="1" operator="containsText" text="○">
      <formula>NOT(ISERROR(SEARCH("○",A19)))</formula>
    </cfRule>
  </conditionalFormatting>
  <conditionalFormatting sqref="B19:C19 E19:F19">
    <cfRule type="containsText" dxfId="312" priority="241" stopIfTrue="1" operator="containsText" text="○">
      <formula>NOT(ISERROR(SEARCH("○",B19)))</formula>
    </cfRule>
  </conditionalFormatting>
  <conditionalFormatting sqref="B16">
    <cfRule type="containsText" dxfId="311" priority="238" stopIfTrue="1" operator="containsText" text="○">
      <formula>NOT(ISERROR(SEARCH("○",B16)))</formula>
    </cfRule>
  </conditionalFormatting>
  <conditionalFormatting sqref="J13:L13">
    <cfRule type="containsText" dxfId="310" priority="231" stopIfTrue="1" operator="containsText" text="○">
      <formula>NOT(ISERROR(SEARCH("○",J13)))</formula>
    </cfRule>
  </conditionalFormatting>
  <conditionalFormatting sqref="N19">
    <cfRule type="containsText" dxfId="309" priority="224" stopIfTrue="1" operator="containsText" text="○">
      <formula>NOT(ISERROR(SEARCH("○",N19)))</formula>
    </cfRule>
  </conditionalFormatting>
  <conditionalFormatting sqref="K22">
    <cfRule type="containsText" dxfId="308" priority="228" stopIfTrue="1" operator="containsText" text="○">
      <formula>NOT(ISERROR(SEARCH("○",K22)))</formula>
    </cfRule>
  </conditionalFormatting>
  <conditionalFormatting sqref="J22">
    <cfRule type="containsText" dxfId="307" priority="221" stopIfTrue="1" operator="containsText" text="○">
      <formula>NOT(ISERROR(SEARCH("○",J22)))</formula>
    </cfRule>
  </conditionalFormatting>
  <conditionalFormatting sqref="M13:O13">
    <cfRule type="containsText" dxfId="306" priority="220" stopIfTrue="1" operator="containsText" text="○">
      <formula>NOT(ISERROR(SEARCH("○",M13)))</formula>
    </cfRule>
  </conditionalFormatting>
  <conditionalFormatting sqref="I13">
    <cfRule type="containsText" dxfId="305" priority="234" stopIfTrue="1" operator="containsText" text="○">
      <formula>NOT(ISERROR(SEARCH("○",I13)))</formula>
    </cfRule>
  </conditionalFormatting>
  <conditionalFormatting sqref="O16">
    <cfRule type="containsText" dxfId="304" priority="229" stopIfTrue="1" operator="containsText" text="○">
      <formula>NOT(ISERROR(SEARCH("○",O16)))</formula>
    </cfRule>
  </conditionalFormatting>
  <conditionalFormatting sqref="I7:O7">
    <cfRule type="containsText" dxfId="303" priority="237" stopIfTrue="1" operator="containsText" text="○">
      <formula>NOT(ISERROR(SEARCH("○",I7)))</formula>
    </cfRule>
  </conditionalFormatting>
  <conditionalFormatting sqref="I10">
    <cfRule type="containsText" dxfId="302" priority="235" stopIfTrue="1" operator="containsText" text="○">
      <formula>NOT(ISERROR(SEARCH("○",I10)))</formula>
    </cfRule>
  </conditionalFormatting>
  <conditionalFormatting sqref="L22:O22">
    <cfRule type="containsText" dxfId="301" priority="236" stopIfTrue="1" operator="containsText" text="○">
      <formula>NOT(ISERROR(SEARCH("○",L22)))</formula>
    </cfRule>
  </conditionalFormatting>
  <conditionalFormatting sqref="I16">
    <cfRule type="containsText" dxfId="300" priority="233" stopIfTrue="1" operator="containsText" text="○">
      <formula>NOT(ISERROR(SEARCH("○",I16)))</formula>
    </cfRule>
  </conditionalFormatting>
  <conditionalFormatting sqref="J10:O10">
    <cfRule type="containsText" dxfId="299" priority="232" stopIfTrue="1" operator="containsText" text="○">
      <formula>NOT(ISERROR(SEARCH("○",J10)))</formula>
    </cfRule>
  </conditionalFormatting>
  <conditionalFormatting sqref="J16:N16">
    <cfRule type="containsText" dxfId="298" priority="230" stopIfTrue="1" operator="containsText" text="○">
      <formula>NOT(ISERROR(SEARCH("○",J16)))</formula>
    </cfRule>
  </conditionalFormatting>
  <conditionalFormatting sqref="I19">
    <cfRule type="containsText" dxfId="297" priority="227" stopIfTrue="1" operator="containsText" text="○">
      <formula>NOT(ISERROR(SEARCH("○",I19)))</formula>
    </cfRule>
  </conditionalFormatting>
  <conditionalFormatting sqref="J19:K19 M19">
    <cfRule type="containsText" dxfId="296" priority="226" stopIfTrue="1" operator="containsText" text="○">
      <formula>NOT(ISERROR(SEARCH("○",J19)))</formula>
    </cfRule>
  </conditionalFormatting>
  <conditionalFormatting sqref="I22">
    <cfRule type="containsText" dxfId="295" priority="225" stopIfTrue="1" operator="containsText" text="○">
      <formula>NOT(ISERROR(SEARCH("○",I22)))</formula>
    </cfRule>
  </conditionalFormatting>
  <conditionalFormatting sqref="L19">
    <cfRule type="containsText" dxfId="294" priority="223" stopIfTrue="1" operator="containsText" text="○">
      <formula>NOT(ISERROR(SEARCH("○",L19)))</formula>
    </cfRule>
  </conditionalFormatting>
  <conditionalFormatting sqref="O19">
    <cfRule type="containsText" dxfId="293" priority="222" stopIfTrue="1" operator="containsText" text="○">
      <formula>NOT(ISERROR(SEARCH("○",O19)))</formula>
    </cfRule>
  </conditionalFormatting>
  <conditionalFormatting sqref="Q7">
    <cfRule type="containsText" dxfId="292" priority="210" stopIfTrue="1" operator="containsText" text="○">
      <formula>NOT(ISERROR(SEARCH("○",Q7)))</formula>
    </cfRule>
  </conditionalFormatting>
  <conditionalFormatting sqref="Q19">
    <cfRule type="containsText" dxfId="291" priority="206" stopIfTrue="1" operator="containsText" text="○">
      <formula>NOT(ISERROR(SEARCH("○",Q19)))</formula>
    </cfRule>
  </conditionalFormatting>
  <conditionalFormatting sqref="R10:V10">
    <cfRule type="containsText" dxfId="290" priority="201" stopIfTrue="1" operator="containsText" text="○">
      <formula>NOT(ISERROR(SEARCH("○",R10)))</formula>
    </cfRule>
  </conditionalFormatting>
  <conditionalFormatting sqref="Q16">
    <cfRule type="containsText" dxfId="289" priority="207" stopIfTrue="1" operator="containsText" text="○">
      <formula>NOT(ISERROR(SEARCH("○",Q16)))</formula>
    </cfRule>
  </conditionalFormatting>
  <conditionalFormatting sqref="W13">
    <cfRule type="containsText" dxfId="288" priority="203" stopIfTrue="1" operator="containsText" text="○">
      <formula>NOT(ISERROR(SEARCH("○",W13)))</formula>
    </cfRule>
  </conditionalFormatting>
  <conditionalFormatting sqref="R22:S22">
    <cfRule type="containsText" dxfId="287" priority="217" stopIfTrue="1" operator="containsText" text="○">
      <formula>NOT(ISERROR(SEARCH("○",R22)))</formula>
    </cfRule>
  </conditionalFormatting>
  <conditionalFormatting sqref="R13:V13">
    <cfRule type="containsText" dxfId="286" priority="200" stopIfTrue="1" operator="containsText" text="○">
      <formula>NOT(ISERROR(SEARCH("○",R13)))</formula>
    </cfRule>
  </conditionalFormatting>
  <conditionalFormatting sqref="W7">
    <cfRule type="containsText" dxfId="285" priority="205" stopIfTrue="1" operator="containsText" text="○">
      <formula>NOT(ISERROR(SEARCH("○",W7)))</formula>
    </cfRule>
  </conditionalFormatting>
  <conditionalFormatting sqref="T19:W19">
    <cfRule type="containsText" dxfId="284" priority="211" stopIfTrue="1" operator="containsText" text="○">
      <formula>NOT(ISERROR(SEARCH("○",T19)))</formula>
    </cfRule>
  </conditionalFormatting>
  <conditionalFormatting sqref="W19">
    <cfRule type="containsText" dxfId="283" priority="212" stopIfTrue="1" operator="containsText" text="○">
      <formula>NOT(ISERROR(SEARCH("○",W19)))</formula>
    </cfRule>
  </conditionalFormatting>
  <conditionalFormatting sqref="W10">
    <cfRule type="containsText" dxfId="282" priority="204" stopIfTrue="1" operator="containsText" text="○">
      <formula>NOT(ISERROR(SEARCH("○",W10)))</formula>
    </cfRule>
  </conditionalFormatting>
  <conditionalFormatting sqref="R16:V16">
    <cfRule type="containsText" dxfId="281" priority="199" stopIfTrue="1" operator="containsText" text="○">
      <formula>NOT(ISERROR(SEARCH("○",R16)))</formula>
    </cfRule>
  </conditionalFormatting>
  <conditionalFormatting sqref="R19">
    <cfRule type="containsText" dxfId="280" priority="197" stopIfTrue="1" operator="containsText" text="○">
      <formula>NOT(ISERROR(SEARCH("○",R19)))</formula>
    </cfRule>
  </conditionalFormatting>
  <conditionalFormatting sqref="U19">
    <cfRule type="containsText" dxfId="279" priority="216" stopIfTrue="1" operator="containsText" text="○">
      <formula>NOT(ISERROR(SEARCH("○",U19)))</formula>
    </cfRule>
  </conditionalFormatting>
  <conditionalFormatting sqref="Q7">
    <cfRule type="containsText" dxfId="278" priority="219" stopIfTrue="1" operator="containsText" text="○">
      <formula>NOT(ISERROR(SEARCH("○",Q7)))</formula>
    </cfRule>
  </conditionalFormatting>
  <conditionalFormatting sqref="T22:W22">
    <cfRule type="containsText" dxfId="277" priority="218" stopIfTrue="1" operator="containsText" text="○">
      <formula>NOT(ISERROR(SEARCH("○",T22)))</formula>
    </cfRule>
  </conditionalFormatting>
  <conditionalFormatting sqref="Q22">
    <cfRule type="containsText" dxfId="276" priority="215" stopIfTrue="1" operator="containsText" text="○">
      <formula>NOT(ISERROR(SEARCH("○",Q22)))</formula>
    </cfRule>
  </conditionalFormatting>
  <conditionalFormatting sqref="V19">
    <cfRule type="containsText" dxfId="275" priority="214" stopIfTrue="1" operator="containsText" text="○">
      <formula>NOT(ISERROR(SEARCH("○",V19)))</formula>
    </cfRule>
  </conditionalFormatting>
  <conditionalFormatting sqref="T19">
    <cfRule type="containsText" dxfId="274" priority="213" stopIfTrue="1" operator="containsText" text="○">
      <formula>NOT(ISERROR(SEARCH("○",T19)))</formula>
    </cfRule>
  </conditionalFormatting>
  <conditionalFormatting sqref="Q10">
    <cfRule type="containsText" dxfId="273" priority="209" stopIfTrue="1" operator="containsText" text="○">
      <formula>NOT(ISERROR(SEARCH("○",Q10)))</formula>
    </cfRule>
  </conditionalFormatting>
  <conditionalFormatting sqref="Q13">
    <cfRule type="containsText" dxfId="272" priority="208" stopIfTrue="1" operator="containsText" text="○">
      <formula>NOT(ISERROR(SEARCH("○",Q13)))</formula>
    </cfRule>
  </conditionalFormatting>
  <conditionalFormatting sqref="S19">
    <cfRule type="containsText" dxfId="271" priority="196" stopIfTrue="1" operator="containsText" text="○">
      <formula>NOT(ISERROR(SEARCH("○",S19)))</formula>
    </cfRule>
  </conditionalFormatting>
  <conditionalFormatting sqref="R7:V7">
    <cfRule type="containsText" dxfId="270" priority="202" stopIfTrue="1" operator="containsText" text="○">
      <formula>NOT(ISERROR(SEARCH("○",R7)))</formula>
    </cfRule>
  </conditionalFormatting>
  <conditionalFormatting sqref="W16">
    <cfRule type="containsText" dxfId="269" priority="198" stopIfTrue="1" operator="containsText" text="○">
      <formula>NOT(ISERROR(SEARCH("○",W16)))</formula>
    </cfRule>
  </conditionalFormatting>
  <conditionalFormatting sqref="D41">
    <cfRule type="containsText" dxfId="268" priority="183" stopIfTrue="1" operator="containsText" text="○">
      <formula>NOT(ISERROR(SEARCH("○",D41)))</formula>
    </cfRule>
  </conditionalFormatting>
  <conditionalFormatting sqref="A29:F29">
    <cfRule type="containsText" dxfId="267" priority="195" stopIfTrue="1" operator="containsText" text="○">
      <formula>NOT(ISERROR(SEARCH("○",A29)))</formula>
    </cfRule>
  </conditionalFormatting>
  <conditionalFormatting sqref="A32">
    <cfRule type="containsText" dxfId="266" priority="193" stopIfTrue="1" operator="containsText" text="○">
      <formula>NOT(ISERROR(SEARCH("○",A32)))</formula>
    </cfRule>
  </conditionalFormatting>
  <conditionalFormatting sqref="D44:G44">
    <cfRule type="containsText" dxfId="265" priority="194" stopIfTrue="1" operator="containsText" text="○">
      <formula>NOT(ISERROR(SEARCH("○",D44)))</formula>
    </cfRule>
  </conditionalFormatting>
  <conditionalFormatting sqref="A35">
    <cfRule type="containsText" dxfId="264" priority="192" stopIfTrue="1" operator="containsText" text="○">
      <formula>NOT(ISERROR(SEARCH("○",A35)))</formula>
    </cfRule>
  </conditionalFormatting>
  <conditionalFormatting sqref="A38">
    <cfRule type="containsText" dxfId="263" priority="191" stopIfTrue="1" operator="containsText" text="○">
      <formula>NOT(ISERROR(SEARCH("○",A38)))</formula>
    </cfRule>
  </conditionalFormatting>
  <conditionalFormatting sqref="A44">
    <cfRule type="containsText" dxfId="262" priority="190" stopIfTrue="1" operator="containsText" text="○">
      <formula>NOT(ISERROR(SEARCH("○",A44)))</formula>
    </cfRule>
  </conditionalFormatting>
  <conditionalFormatting sqref="B32:G32">
    <cfRule type="containsText" dxfId="261" priority="189" stopIfTrue="1" operator="containsText" text="○">
      <formula>NOT(ISERROR(SEARCH("○",B32)))</formula>
    </cfRule>
  </conditionalFormatting>
  <conditionalFormatting sqref="C35:F35">
    <cfRule type="containsText" dxfId="260" priority="188" stopIfTrue="1" operator="containsText" text="○">
      <formula>NOT(ISERROR(SEARCH("○",C35)))</formula>
    </cfRule>
  </conditionalFormatting>
  <conditionalFormatting sqref="C38:F38">
    <cfRule type="containsText" dxfId="259" priority="187" stopIfTrue="1" operator="containsText" text="○">
      <formula>NOT(ISERROR(SEARCH("○",C38)))</formula>
    </cfRule>
  </conditionalFormatting>
  <conditionalFormatting sqref="B44:C44">
    <cfRule type="containsText" dxfId="258" priority="186" stopIfTrue="1" operator="containsText" text="○">
      <formula>NOT(ISERROR(SEARCH("○",B44)))</formula>
    </cfRule>
  </conditionalFormatting>
  <conditionalFormatting sqref="A41">
    <cfRule type="containsText" dxfId="257" priority="185" stopIfTrue="1" operator="containsText" text="○">
      <formula>NOT(ISERROR(SEARCH("○",A41)))</formula>
    </cfRule>
  </conditionalFormatting>
  <conditionalFormatting sqref="B41:C41 E41:F41">
    <cfRule type="containsText" dxfId="256" priority="184" stopIfTrue="1" operator="containsText" text="○">
      <formula>NOT(ISERROR(SEARCH("○",B41)))</formula>
    </cfRule>
  </conditionalFormatting>
  <conditionalFormatting sqref="G35">
    <cfRule type="containsText" dxfId="255" priority="182" stopIfTrue="1" operator="containsText" text="○">
      <formula>NOT(ISERROR(SEARCH("○",G35)))</formula>
    </cfRule>
  </conditionalFormatting>
  <conditionalFormatting sqref="G38">
    <cfRule type="containsText" dxfId="254" priority="181" stopIfTrue="1" operator="containsText" text="○">
      <formula>NOT(ISERROR(SEARCH("○",G38)))</formula>
    </cfRule>
  </conditionalFormatting>
  <conditionalFormatting sqref="G41">
    <cfRule type="containsText" dxfId="253" priority="180" stopIfTrue="1" operator="containsText" text="○">
      <formula>NOT(ISERROR(SEARCH("○",G41)))</formula>
    </cfRule>
  </conditionalFormatting>
  <conditionalFormatting sqref="B38">
    <cfRule type="containsText" dxfId="252" priority="179" stopIfTrue="1" operator="containsText" text="○">
      <formula>NOT(ISERROR(SEARCH("○",B38)))</formula>
    </cfRule>
  </conditionalFormatting>
  <conditionalFormatting sqref="B35">
    <cfRule type="containsText" dxfId="251" priority="178" stopIfTrue="1" operator="containsText" text="○">
      <formula>NOT(ISERROR(SEARCH("○",B35)))</formula>
    </cfRule>
  </conditionalFormatting>
  <conditionalFormatting sqref="G29">
    <cfRule type="containsText" dxfId="250" priority="177" stopIfTrue="1" operator="containsText" text="○">
      <formula>NOT(ISERROR(SEARCH("○",G29)))</formula>
    </cfRule>
  </conditionalFormatting>
  <conditionalFormatting sqref="J35:N35">
    <cfRule type="containsText" dxfId="249" priority="170" stopIfTrue="1" operator="containsText" text="○">
      <formula>NOT(ISERROR(SEARCH("○",J35)))</formula>
    </cfRule>
  </conditionalFormatting>
  <conditionalFormatting sqref="N41">
    <cfRule type="containsText" dxfId="248" priority="163" stopIfTrue="1" operator="containsText" text="○">
      <formula>NOT(ISERROR(SEARCH("○",N41)))</formula>
    </cfRule>
  </conditionalFormatting>
  <conditionalFormatting sqref="K44">
    <cfRule type="containsText" dxfId="247" priority="167" stopIfTrue="1" operator="containsText" text="○">
      <formula>NOT(ISERROR(SEARCH("○",K44)))</formula>
    </cfRule>
  </conditionalFormatting>
  <conditionalFormatting sqref="J44">
    <cfRule type="containsText" dxfId="246" priority="160" stopIfTrue="1" operator="containsText" text="○">
      <formula>NOT(ISERROR(SEARCH("○",J44)))</formula>
    </cfRule>
  </conditionalFormatting>
  <conditionalFormatting sqref="O35">
    <cfRule type="containsText" dxfId="245" priority="159" stopIfTrue="1" operator="containsText" text="○">
      <formula>NOT(ISERROR(SEARCH("○",O35)))</formula>
    </cfRule>
  </conditionalFormatting>
  <conditionalFormatting sqref="I41">
    <cfRule type="containsText" dxfId="244" priority="166" stopIfTrue="1" operator="containsText" text="○">
      <formula>NOT(ISERROR(SEARCH("○",I41)))</formula>
    </cfRule>
  </conditionalFormatting>
  <conditionalFormatting sqref="I35">
    <cfRule type="containsText" dxfId="243" priority="173" stopIfTrue="1" operator="containsText" text="○">
      <formula>NOT(ISERROR(SEARCH("○",I35)))</formula>
    </cfRule>
  </conditionalFormatting>
  <conditionalFormatting sqref="O38">
    <cfRule type="containsText" dxfId="242" priority="168" stopIfTrue="1" operator="containsText" text="○">
      <formula>NOT(ISERROR(SEARCH("○",O38)))</formula>
    </cfRule>
  </conditionalFormatting>
  <conditionalFormatting sqref="O29">
    <cfRule type="containsText" dxfId="241" priority="176" stopIfTrue="1" operator="containsText" text="○">
      <formula>NOT(ISERROR(SEARCH("○",O29)))</formula>
    </cfRule>
  </conditionalFormatting>
  <conditionalFormatting sqref="I32">
    <cfRule type="containsText" dxfId="240" priority="174" stopIfTrue="1" operator="containsText" text="○">
      <formula>NOT(ISERROR(SEARCH("○",I32)))</formula>
    </cfRule>
  </conditionalFormatting>
  <conditionalFormatting sqref="L44:O44">
    <cfRule type="containsText" dxfId="239" priority="175" stopIfTrue="1" operator="containsText" text="○">
      <formula>NOT(ISERROR(SEARCH("○",L44)))</formula>
    </cfRule>
  </conditionalFormatting>
  <conditionalFormatting sqref="I38">
    <cfRule type="containsText" dxfId="238" priority="172" stopIfTrue="1" operator="containsText" text="○">
      <formula>NOT(ISERROR(SEARCH("○",I38)))</formula>
    </cfRule>
  </conditionalFormatting>
  <conditionalFormatting sqref="J32:O32">
    <cfRule type="containsText" dxfId="237" priority="171" stopIfTrue="1" operator="containsText" text="○">
      <formula>NOT(ISERROR(SEARCH("○",J32)))</formula>
    </cfRule>
  </conditionalFormatting>
  <conditionalFormatting sqref="K38:N38">
    <cfRule type="containsText" dxfId="236" priority="169" stopIfTrue="1" operator="containsText" text="○">
      <formula>NOT(ISERROR(SEARCH("○",K38)))</formula>
    </cfRule>
  </conditionalFormatting>
  <conditionalFormatting sqref="J41:K41 M41">
    <cfRule type="containsText" dxfId="235" priority="165" stopIfTrue="1" operator="containsText" text="○">
      <formula>NOT(ISERROR(SEARCH("○",J41)))</formula>
    </cfRule>
  </conditionalFormatting>
  <conditionalFormatting sqref="I44">
    <cfRule type="containsText" dxfId="234" priority="164" stopIfTrue="1" operator="containsText" text="○">
      <formula>NOT(ISERROR(SEARCH("○",I44)))</formula>
    </cfRule>
  </conditionalFormatting>
  <conditionalFormatting sqref="L41">
    <cfRule type="containsText" dxfId="233" priority="162" stopIfTrue="1" operator="containsText" text="○">
      <formula>NOT(ISERROR(SEARCH("○",L41)))</formula>
    </cfRule>
  </conditionalFormatting>
  <conditionalFormatting sqref="O41">
    <cfRule type="containsText" dxfId="232" priority="161" stopIfTrue="1" operator="containsText" text="○">
      <formula>NOT(ISERROR(SEARCH("○",O41)))</formula>
    </cfRule>
  </conditionalFormatting>
  <conditionalFormatting sqref="J29">
    <cfRule type="containsText" dxfId="231" priority="155" stopIfTrue="1" operator="containsText" text="○">
      <formula>NOT(ISERROR(SEARCH("○",J29)))</formula>
    </cfRule>
  </conditionalFormatting>
  <conditionalFormatting sqref="L29:N29">
    <cfRule type="containsText" dxfId="230" priority="154" stopIfTrue="1" operator="containsText" text="○">
      <formula>NOT(ISERROR(SEARCH("○",L29)))</formula>
    </cfRule>
  </conditionalFormatting>
  <conditionalFormatting sqref="K29">
    <cfRule type="containsText" dxfId="229" priority="158" stopIfTrue="1" operator="containsText" text="○">
      <formula>NOT(ISERROR(SEARCH("○",K29)))</formula>
    </cfRule>
  </conditionalFormatting>
  <conditionalFormatting sqref="J38">
    <cfRule type="containsText" dxfId="228" priority="157" stopIfTrue="1" operator="containsText" text="○">
      <formula>NOT(ISERROR(SEARCH("○",J38)))</formula>
    </cfRule>
  </conditionalFormatting>
  <conditionalFormatting sqref="I29">
    <cfRule type="containsText" dxfId="227" priority="156" stopIfTrue="1" operator="containsText" text="○">
      <formula>NOT(ISERROR(SEARCH("○",I29)))</formula>
    </cfRule>
  </conditionalFormatting>
  <conditionalFormatting sqref="Q29">
    <cfRule type="containsText" dxfId="226" priority="146" stopIfTrue="1" operator="containsText" text="○">
      <formula>NOT(ISERROR(SEARCH("○",Q29)))</formula>
    </cfRule>
  </conditionalFormatting>
  <conditionalFormatting sqref="Q41">
    <cfRule type="containsText" dxfId="225" priority="142" stopIfTrue="1" operator="containsText" text="○">
      <formula>NOT(ISERROR(SEARCH("○",Q41)))</formula>
    </cfRule>
  </conditionalFormatting>
  <conditionalFormatting sqref="R32:V32">
    <cfRule type="containsText" dxfId="224" priority="140" stopIfTrue="1" operator="containsText" text="○">
      <formula>NOT(ISERROR(SEARCH("○",R32)))</formula>
    </cfRule>
  </conditionalFormatting>
  <conditionalFormatting sqref="Q38">
    <cfRule type="containsText" dxfId="223" priority="143" stopIfTrue="1" operator="containsText" text="○">
      <formula>NOT(ISERROR(SEARCH("○",Q38)))</formula>
    </cfRule>
  </conditionalFormatting>
  <conditionalFormatting sqref="R35:V35">
    <cfRule type="containsText" dxfId="222" priority="139" stopIfTrue="1" operator="containsText" text="○">
      <formula>NOT(ISERROR(SEARCH("○",R35)))</formula>
    </cfRule>
  </conditionalFormatting>
  <conditionalFormatting sqref="R44:S44">
    <cfRule type="containsText" dxfId="221" priority="151" stopIfTrue="1" operator="containsText" text="○">
      <formula>NOT(ISERROR(SEARCH("○",R44)))</formula>
    </cfRule>
  </conditionalFormatting>
  <conditionalFormatting sqref="V41:W41">
    <cfRule type="containsText" dxfId="220" priority="147" stopIfTrue="1" operator="containsText" text="○">
      <formula>NOT(ISERROR(SEARCH("○",V41)))</formula>
    </cfRule>
  </conditionalFormatting>
  <conditionalFormatting sqref="W41">
    <cfRule type="containsText" dxfId="219" priority="148" stopIfTrue="1" operator="containsText" text="○">
      <formula>NOT(ISERROR(SEARCH("○",W41)))</formula>
    </cfRule>
  </conditionalFormatting>
  <conditionalFormatting sqref="R38:S38 U38:V38">
    <cfRule type="containsText" dxfId="218" priority="138" stopIfTrue="1" operator="containsText" text="○">
      <formula>NOT(ISERROR(SEARCH("○",R38)))</formula>
    </cfRule>
  </conditionalFormatting>
  <conditionalFormatting sqref="R41">
    <cfRule type="containsText" dxfId="217" priority="136" stopIfTrue="1" operator="containsText" text="○">
      <formula>NOT(ISERROR(SEARCH("○",R41)))</formula>
    </cfRule>
  </conditionalFormatting>
  <conditionalFormatting sqref="V41">
    <cfRule type="containsText" dxfId="216" priority="149" stopIfTrue="1" operator="containsText" text="○">
      <formula>NOT(ISERROR(SEARCH("○",V41)))</formula>
    </cfRule>
  </conditionalFormatting>
  <conditionalFormatting sqref="Q29">
    <cfRule type="containsText" dxfId="215" priority="153" stopIfTrue="1" operator="containsText" text="○">
      <formula>NOT(ISERROR(SEARCH("○",Q29)))</formula>
    </cfRule>
  </conditionalFormatting>
  <conditionalFormatting sqref="T44:W44">
    <cfRule type="containsText" dxfId="214" priority="152" stopIfTrue="1" operator="containsText" text="○">
      <formula>NOT(ISERROR(SEARCH("○",T44)))</formula>
    </cfRule>
  </conditionalFormatting>
  <conditionalFormatting sqref="Q44">
    <cfRule type="containsText" dxfId="213" priority="150" stopIfTrue="1" operator="containsText" text="○">
      <formula>NOT(ISERROR(SEARCH("○",Q44)))</formula>
    </cfRule>
  </conditionalFormatting>
  <conditionalFormatting sqref="Q32">
    <cfRule type="containsText" dxfId="212" priority="145" stopIfTrue="1" operator="containsText" text="○">
      <formula>NOT(ISERROR(SEARCH("○",Q32)))</formula>
    </cfRule>
  </conditionalFormatting>
  <conditionalFormatting sqref="Q35">
    <cfRule type="containsText" dxfId="211" priority="144" stopIfTrue="1" operator="containsText" text="○">
      <formula>NOT(ISERROR(SEARCH("○",Q35)))</formula>
    </cfRule>
  </conditionalFormatting>
  <conditionalFormatting sqref="R29:V29">
    <cfRule type="containsText" dxfId="210" priority="141" stopIfTrue="1" operator="containsText" text="○">
      <formula>NOT(ISERROR(SEARCH("○",R29)))</formula>
    </cfRule>
  </conditionalFormatting>
  <conditionalFormatting sqref="W38">
    <cfRule type="containsText" dxfId="209" priority="137" stopIfTrue="1" operator="containsText" text="○">
      <formula>NOT(ISERROR(SEARCH("○",W38)))</formula>
    </cfRule>
  </conditionalFormatting>
  <conditionalFormatting sqref="W29">
    <cfRule type="containsText" dxfId="208" priority="135" stopIfTrue="1" operator="containsText" text="○">
      <formula>NOT(ISERROR(SEARCH("○",W29)))</formula>
    </cfRule>
  </conditionalFormatting>
  <conditionalFormatting sqref="W32">
    <cfRule type="containsText" dxfId="207" priority="134" stopIfTrue="1" operator="containsText" text="○">
      <formula>NOT(ISERROR(SEARCH("○",W32)))</formula>
    </cfRule>
  </conditionalFormatting>
  <conditionalFormatting sqref="W35">
    <cfRule type="containsText" dxfId="206" priority="133" stopIfTrue="1" operator="containsText" text="○">
      <formula>NOT(ISERROR(SEARCH("○",W35)))</formula>
    </cfRule>
  </conditionalFormatting>
  <conditionalFormatting sqref="T38">
    <cfRule type="containsText" dxfId="205" priority="132" stopIfTrue="1" operator="containsText" text="○">
      <formula>NOT(ISERROR(SEARCH("○",T38)))</formula>
    </cfRule>
  </conditionalFormatting>
  <conditionalFormatting sqref="S41:U41">
    <cfRule type="containsText" dxfId="204" priority="131" stopIfTrue="1" operator="containsText" text="○">
      <formula>NOT(ISERROR(SEARCH("○",S41)))</formula>
    </cfRule>
  </conditionalFormatting>
  <conditionalFormatting sqref="D63">
    <cfRule type="containsText" dxfId="203" priority="119" stopIfTrue="1" operator="containsText" text="○">
      <formula>NOT(ISERROR(SEARCH("○",D63)))</formula>
    </cfRule>
  </conditionalFormatting>
  <conditionalFormatting sqref="A51:E51">
    <cfRule type="containsText" dxfId="202" priority="130" stopIfTrue="1" operator="containsText" text="○">
      <formula>NOT(ISERROR(SEARCH("○",A51)))</formula>
    </cfRule>
  </conditionalFormatting>
  <conditionalFormatting sqref="A54">
    <cfRule type="containsText" dxfId="201" priority="128" stopIfTrue="1" operator="containsText" text="○">
      <formula>NOT(ISERROR(SEARCH("○",A54)))</formula>
    </cfRule>
  </conditionalFormatting>
  <conditionalFormatting sqref="D66:G66">
    <cfRule type="containsText" dxfId="200" priority="129" stopIfTrue="1" operator="containsText" text="○">
      <formula>NOT(ISERROR(SEARCH("○",D66)))</formula>
    </cfRule>
  </conditionalFormatting>
  <conditionalFormatting sqref="A57">
    <cfRule type="containsText" dxfId="199" priority="127" stopIfTrue="1" operator="containsText" text="○">
      <formula>NOT(ISERROR(SEARCH("○",A57)))</formula>
    </cfRule>
  </conditionalFormatting>
  <conditionalFormatting sqref="A60">
    <cfRule type="containsText" dxfId="198" priority="126" stopIfTrue="1" operator="containsText" text="○">
      <formula>NOT(ISERROR(SEARCH("○",A60)))</formula>
    </cfRule>
  </conditionalFormatting>
  <conditionalFormatting sqref="C57:F57">
    <cfRule type="containsText" dxfId="197" priority="124" stopIfTrue="1" operator="containsText" text="○">
      <formula>NOT(ISERROR(SEARCH("○",C57)))</formula>
    </cfRule>
  </conditionalFormatting>
  <conditionalFormatting sqref="B54:G54">
    <cfRule type="containsText" dxfId="196" priority="125" stopIfTrue="1" operator="containsText" text="○">
      <formula>NOT(ISERROR(SEARCH("○",B54)))</formula>
    </cfRule>
  </conditionalFormatting>
  <conditionalFormatting sqref="C60:F60">
    <cfRule type="containsText" dxfId="195" priority="123" stopIfTrue="1" operator="containsText" text="○">
      <formula>NOT(ISERROR(SEARCH("○",C60)))</formula>
    </cfRule>
  </conditionalFormatting>
  <conditionalFormatting sqref="B66:C66">
    <cfRule type="containsText" dxfId="194" priority="122" stopIfTrue="1" operator="containsText" text="○">
      <formula>NOT(ISERROR(SEARCH("○",B66)))</formula>
    </cfRule>
  </conditionalFormatting>
  <conditionalFormatting sqref="A63">
    <cfRule type="containsText" dxfId="193" priority="121" stopIfTrue="1" operator="containsText" text="○">
      <formula>NOT(ISERROR(SEARCH("○",A63)))</formula>
    </cfRule>
  </conditionalFormatting>
  <conditionalFormatting sqref="B63:C63 E63:F63">
    <cfRule type="containsText" dxfId="192" priority="120" stopIfTrue="1" operator="containsText" text="○">
      <formula>NOT(ISERROR(SEARCH("○",B63)))</formula>
    </cfRule>
  </conditionalFormatting>
  <conditionalFormatting sqref="G57">
    <cfRule type="containsText" dxfId="191" priority="118" stopIfTrue="1" operator="containsText" text="○">
      <formula>NOT(ISERROR(SEARCH("○",G57)))</formula>
    </cfRule>
  </conditionalFormatting>
  <conditionalFormatting sqref="G63">
    <cfRule type="containsText" dxfId="190" priority="117" stopIfTrue="1" operator="containsText" text="○">
      <formula>NOT(ISERROR(SEARCH("○",G63)))</formula>
    </cfRule>
  </conditionalFormatting>
  <conditionalFormatting sqref="B60">
    <cfRule type="containsText" dxfId="189" priority="116" stopIfTrue="1" operator="containsText" text="○">
      <formula>NOT(ISERROR(SEARCH("○",B60)))</formula>
    </cfRule>
  </conditionalFormatting>
  <conditionalFormatting sqref="B57">
    <cfRule type="containsText" dxfId="188" priority="115" stopIfTrue="1" operator="containsText" text="○">
      <formula>NOT(ISERROR(SEARCH("○",B57)))</formula>
    </cfRule>
  </conditionalFormatting>
  <conditionalFormatting sqref="G51">
    <cfRule type="containsText" dxfId="187" priority="114" stopIfTrue="1" operator="containsText" text="○">
      <formula>NOT(ISERROR(SEARCH("○",G51)))</formula>
    </cfRule>
  </conditionalFormatting>
  <conditionalFormatting sqref="F51">
    <cfRule type="containsText" dxfId="186" priority="113" stopIfTrue="1" operator="containsText" text="○">
      <formula>NOT(ISERROR(SEARCH("○",F51)))</formula>
    </cfRule>
  </conditionalFormatting>
  <conditionalFormatting sqref="A66">
    <cfRule type="containsText" dxfId="185" priority="112" stopIfTrue="1" operator="containsText" text="○">
      <formula>NOT(ISERROR(SEARCH("○",A66)))</formula>
    </cfRule>
  </conditionalFormatting>
  <conditionalFormatting sqref="G60">
    <cfRule type="containsText" dxfId="184" priority="111" stopIfTrue="1" operator="containsText" text="○">
      <formula>NOT(ISERROR(SEARCH("○",G60)))</formula>
    </cfRule>
  </conditionalFormatting>
  <conditionalFormatting sqref="J57:N57">
    <cfRule type="containsText" dxfId="183" priority="105" stopIfTrue="1" operator="containsText" text="○">
      <formula>NOT(ISERROR(SEARCH("○",J57)))</formula>
    </cfRule>
  </conditionalFormatting>
  <conditionalFormatting sqref="N63">
    <cfRule type="containsText" dxfId="182" priority="98" stopIfTrue="1" operator="containsText" text="○">
      <formula>NOT(ISERROR(SEARCH("○",N63)))</formula>
    </cfRule>
  </conditionalFormatting>
  <conditionalFormatting sqref="K66">
    <cfRule type="containsText" dxfId="181" priority="102" stopIfTrue="1" operator="containsText" text="○">
      <formula>NOT(ISERROR(SEARCH("○",K66)))</formula>
    </cfRule>
  </conditionalFormatting>
  <conditionalFormatting sqref="J66">
    <cfRule type="containsText" dxfId="180" priority="95" stopIfTrue="1" operator="containsText" text="○">
      <formula>NOT(ISERROR(SEARCH("○",J66)))</formula>
    </cfRule>
  </conditionalFormatting>
  <conditionalFormatting sqref="O57">
    <cfRule type="containsText" dxfId="179" priority="94" stopIfTrue="1" operator="containsText" text="○">
      <formula>NOT(ISERROR(SEARCH("○",O57)))</formula>
    </cfRule>
  </conditionalFormatting>
  <conditionalFormatting sqref="I63">
    <cfRule type="containsText" dxfId="178" priority="101" stopIfTrue="1" operator="containsText" text="○">
      <formula>NOT(ISERROR(SEARCH("○",I63)))</formula>
    </cfRule>
  </conditionalFormatting>
  <conditionalFormatting sqref="I57">
    <cfRule type="containsText" dxfId="177" priority="108" stopIfTrue="1" operator="containsText" text="○">
      <formula>NOT(ISERROR(SEARCH("○",I57)))</formula>
    </cfRule>
  </conditionalFormatting>
  <conditionalFormatting sqref="O60">
    <cfRule type="containsText" dxfId="176" priority="103" stopIfTrue="1" operator="containsText" text="○">
      <formula>NOT(ISERROR(SEARCH("○",O60)))</formula>
    </cfRule>
  </conditionalFormatting>
  <conditionalFormatting sqref="I54">
    <cfRule type="containsText" dxfId="175" priority="109" stopIfTrue="1" operator="containsText" text="○">
      <formula>NOT(ISERROR(SEARCH("○",I54)))</formula>
    </cfRule>
  </conditionalFormatting>
  <conditionalFormatting sqref="L66:O66">
    <cfRule type="containsText" dxfId="174" priority="110" stopIfTrue="1" operator="containsText" text="○">
      <formula>NOT(ISERROR(SEARCH("○",L66)))</formula>
    </cfRule>
  </conditionalFormatting>
  <conditionalFormatting sqref="I60">
    <cfRule type="containsText" dxfId="173" priority="107" stopIfTrue="1" operator="containsText" text="○">
      <formula>NOT(ISERROR(SEARCH("○",I60)))</formula>
    </cfRule>
  </conditionalFormatting>
  <conditionalFormatting sqref="J54:L54 N54:O54">
    <cfRule type="containsText" dxfId="172" priority="106" stopIfTrue="1" operator="containsText" text="○">
      <formula>NOT(ISERROR(SEARCH("○",J54)))</formula>
    </cfRule>
  </conditionalFormatting>
  <conditionalFormatting sqref="K60:N60">
    <cfRule type="containsText" dxfId="171" priority="104" stopIfTrue="1" operator="containsText" text="○">
      <formula>NOT(ISERROR(SEARCH("○",K60)))</formula>
    </cfRule>
  </conditionalFormatting>
  <conditionalFormatting sqref="J63:K63 M63">
    <cfRule type="containsText" dxfId="170" priority="100" stopIfTrue="1" operator="containsText" text="○">
      <formula>NOT(ISERROR(SEARCH("○",J63)))</formula>
    </cfRule>
  </conditionalFormatting>
  <conditionalFormatting sqref="I66">
    <cfRule type="containsText" dxfId="169" priority="99" stopIfTrue="1" operator="containsText" text="○">
      <formula>NOT(ISERROR(SEARCH("○",I66)))</formula>
    </cfRule>
  </conditionalFormatting>
  <conditionalFormatting sqref="L63">
    <cfRule type="containsText" dxfId="168" priority="97" stopIfTrue="1" operator="containsText" text="○">
      <formula>NOT(ISERROR(SEARCH("○",L63)))</formula>
    </cfRule>
  </conditionalFormatting>
  <conditionalFormatting sqref="O63">
    <cfRule type="containsText" dxfId="167" priority="96" stopIfTrue="1" operator="containsText" text="○">
      <formula>NOT(ISERROR(SEARCH("○",O63)))</formula>
    </cfRule>
  </conditionalFormatting>
  <conditionalFormatting sqref="J51:L51">
    <cfRule type="containsText" dxfId="166" priority="92" stopIfTrue="1" operator="containsText" text="○">
      <formula>NOT(ISERROR(SEARCH("○",J51)))</formula>
    </cfRule>
  </conditionalFormatting>
  <conditionalFormatting sqref="M51:N51">
    <cfRule type="containsText" dxfId="165" priority="91" stopIfTrue="1" operator="containsText" text="○">
      <formula>NOT(ISERROR(SEARCH("○",M51)))</formula>
    </cfRule>
  </conditionalFormatting>
  <conditionalFormatting sqref="I51">
    <cfRule type="containsText" dxfId="164" priority="93" stopIfTrue="1" operator="containsText" text="○">
      <formula>NOT(ISERROR(SEARCH("○",I51)))</formula>
    </cfRule>
  </conditionalFormatting>
  <conditionalFormatting sqref="O51">
    <cfRule type="containsText" dxfId="163" priority="90" stopIfTrue="1" operator="containsText" text="○">
      <formula>NOT(ISERROR(SEARCH("○",O51)))</formula>
    </cfRule>
  </conditionalFormatting>
  <conditionalFormatting sqref="J60">
    <cfRule type="containsText" dxfId="162" priority="89" stopIfTrue="1" operator="containsText" text="○">
      <formula>NOT(ISERROR(SEARCH("○",J60)))</formula>
    </cfRule>
  </conditionalFormatting>
  <conditionalFormatting sqref="M54">
    <cfRule type="containsText" dxfId="161" priority="88" stopIfTrue="1" operator="containsText" text="○">
      <formula>NOT(ISERROR(SEARCH("○",M54)))</formula>
    </cfRule>
  </conditionalFormatting>
  <conditionalFormatting sqref="Q51">
    <cfRule type="containsText" dxfId="160" priority="83" stopIfTrue="1" operator="containsText" text="○">
      <formula>NOT(ISERROR(SEARCH("○",Q51)))</formula>
    </cfRule>
  </conditionalFormatting>
  <conditionalFormatting sqref="Q63">
    <cfRule type="containsText" dxfId="159" priority="79" stopIfTrue="1" operator="containsText" text="○">
      <formula>NOT(ISERROR(SEARCH("○",Q63)))</formula>
    </cfRule>
  </conditionalFormatting>
  <conditionalFormatting sqref="R54:V54">
    <cfRule type="containsText" dxfId="158" priority="77" stopIfTrue="1" operator="containsText" text="○">
      <formula>NOT(ISERROR(SEARCH("○",R54)))</formula>
    </cfRule>
  </conditionalFormatting>
  <conditionalFormatting sqref="Q60">
    <cfRule type="containsText" dxfId="157" priority="80" stopIfTrue="1" operator="containsText" text="○">
      <formula>NOT(ISERROR(SEARCH("○",Q60)))</formula>
    </cfRule>
  </conditionalFormatting>
  <conditionalFormatting sqref="R57:V57">
    <cfRule type="containsText" dxfId="156" priority="76" stopIfTrue="1" operator="containsText" text="○">
      <formula>NOT(ISERROR(SEARCH("○",R57)))</formula>
    </cfRule>
  </conditionalFormatting>
  <conditionalFormatting sqref="V63:W63">
    <cfRule type="containsText" dxfId="155" priority="84" stopIfTrue="1" operator="containsText" text="○">
      <formula>NOT(ISERROR(SEARCH("○",V63)))</formula>
    </cfRule>
  </conditionalFormatting>
  <conditionalFormatting sqref="W63">
    <cfRule type="containsText" dxfId="154" priority="85" stopIfTrue="1" operator="containsText" text="○">
      <formula>NOT(ISERROR(SEARCH("○",W63)))</formula>
    </cfRule>
  </conditionalFormatting>
  <conditionalFormatting sqref="S60 U60:V60">
    <cfRule type="containsText" dxfId="153" priority="75" stopIfTrue="1" operator="containsText" text="○">
      <formula>NOT(ISERROR(SEARCH("○",S60)))</formula>
    </cfRule>
  </conditionalFormatting>
  <conditionalFormatting sqref="R63:U63">
    <cfRule type="containsText" dxfId="152" priority="73" stopIfTrue="1" operator="containsText" text="○">
      <formula>NOT(ISERROR(SEARCH("○",R63)))</formula>
    </cfRule>
  </conditionalFormatting>
  <conditionalFormatting sqref="V63">
    <cfRule type="containsText" dxfId="151" priority="86" stopIfTrue="1" operator="containsText" text="○">
      <formula>NOT(ISERROR(SEARCH("○",V63)))</formula>
    </cfRule>
  </conditionalFormatting>
  <conditionalFormatting sqref="Q51">
    <cfRule type="containsText" dxfId="150" priority="87" stopIfTrue="1" operator="containsText" text="○">
      <formula>NOT(ISERROR(SEARCH("○",Q51)))</formula>
    </cfRule>
  </conditionalFormatting>
  <conditionalFormatting sqref="Q54">
    <cfRule type="containsText" dxfId="149" priority="82" stopIfTrue="1" operator="containsText" text="○">
      <formula>NOT(ISERROR(SEARCH("○",Q54)))</formula>
    </cfRule>
  </conditionalFormatting>
  <conditionalFormatting sqref="Q57">
    <cfRule type="containsText" dxfId="148" priority="81" stopIfTrue="1" operator="containsText" text="○">
      <formula>NOT(ISERROR(SEARCH("○",Q57)))</formula>
    </cfRule>
  </conditionalFormatting>
  <conditionalFormatting sqref="R51:V51">
    <cfRule type="containsText" dxfId="147" priority="78" stopIfTrue="1" operator="containsText" text="○">
      <formula>NOT(ISERROR(SEARCH("○",R51)))</formula>
    </cfRule>
  </conditionalFormatting>
  <conditionalFormatting sqref="W60">
    <cfRule type="containsText" dxfId="146" priority="74" stopIfTrue="1" operator="containsText" text="○">
      <formula>NOT(ISERROR(SEARCH("○",W60)))</formula>
    </cfRule>
  </conditionalFormatting>
  <conditionalFormatting sqref="W54">
    <cfRule type="containsText" dxfId="145" priority="72" stopIfTrue="1" operator="containsText" text="○">
      <formula>NOT(ISERROR(SEARCH("○",W54)))</formula>
    </cfRule>
  </conditionalFormatting>
  <conditionalFormatting sqref="T60">
    <cfRule type="containsText" dxfId="144" priority="69" stopIfTrue="1" operator="containsText" text="○">
      <formula>NOT(ISERROR(SEARCH("○",T60)))</formula>
    </cfRule>
  </conditionalFormatting>
  <conditionalFormatting sqref="W51">
    <cfRule type="containsText" dxfId="143" priority="71" stopIfTrue="1" operator="containsText" text="○">
      <formula>NOT(ISERROR(SEARCH("○",W51)))</formula>
    </cfRule>
  </conditionalFormatting>
  <conditionalFormatting sqref="W57">
    <cfRule type="containsText" dxfId="142" priority="70" stopIfTrue="1" operator="containsText" text="○">
      <formula>NOT(ISERROR(SEARCH("○",W57)))</formula>
    </cfRule>
  </conditionalFormatting>
  <conditionalFormatting sqref="R60">
    <cfRule type="containsText" dxfId="141" priority="68" stopIfTrue="1" operator="containsText" text="○">
      <formula>NOT(ISERROR(SEARCH("○",R60)))</formula>
    </cfRule>
  </conditionalFormatting>
  <conditionalFormatting sqref="Q66:W66">
    <cfRule type="containsText" dxfId="140" priority="67" stopIfTrue="1" operator="containsText" text="○">
      <formula>NOT(ISERROR(SEARCH("○",Q66)))</formula>
    </cfRule>
  </conditionalFormatting>
  <conditionalFormatting sqref="B79:D79">
    <cfRule type="containsText" dxfId="139" priority="60" stopIfTrue="1" operator="containsText" text="○">
      <formula>NOT(ISERROR(SEARCH("○",B79)))</formula>
    </cfRule>
  </conditionalFormatting>
  <conditionalFormatting sqref="F85">
    <cfRule type="containsText" dxfId="138" priority="53" stopIfTrue="1" operator="containsText" text="○">
      <formula>NOT(ISERROR(SEARCH("○",F85)))</formula>
    </cfRule>
  </conditionalFormatting>
  <conditionalFormatting sqref="C88">
    <cfRule type="containsText" dxfId="137" priority="57" stopIfTrue="1" operator="containsText" text="○">
      <formula>NOT(ISERROR(SEARCH("○",C88)))</formula>
    </cfRule>
  </conditionalFormatting>
  <conditionalFormatting sqref="B88">
    <cfRule type="containsText" dxfId="136" priority="50" stopIfTrue="1" operator="containsText" text="○">
      <formula>NOT(ISERROR(SEARCH("○",B88)))</formula>
    </cfRule>
  </conditionalFormatting>
  <conditionalFormatting sqref="E79:G79">
    <cfRule type="containsText" dxfId="135" priority="49" stopIfTrue="1" operator="containsText" text="○">
      <formula>NOT(ISERROR(SEARCH("○",E79)))</formula>
    </cfRule>
  </conditionalFormatting>
  <conditionalFormatting sqref="A79">
    <cfRule type="containsText" dxfId="134" priority="63" stopIfTrue="1" operator="containsText" text="○">
      <formula>NOT(ISERROR(SEARCH("○",A79)))</formula>
    </cfRule>
  </conditionalFormatting>
  <conditionalFormatting sqref="G82">
    <cfRule type="containsText" dxfId="133" priority="58" stopIfTrue="1" operator="containsText" text="○">
      <formula>NOT(ISERROR(SEARCH("○",G82)))</formula>
    </cfRule>
  </conditionalFormatting>
  <conditionalFormatting sqref="A73:G73">
    <cfRule type="containsText" dxfId="132" priority="66" stopIfTrue="1" operator="containsText" text="○">
      <formula>NOT(ISERROR(SEARCH("○",A73)))</formula>
    </cfRule>
  </conditionalFormatting>
  <conditionalFormatting sqref="A76">
    <cfRule type="containsText" dxfId="131" priority="64" stopIfTrue="1" operator="containsText" text="○">
      <formula>NOT(ISERROR(SEARCH("○",A76)))</formula>
    </cfRule>
  </conditionalFormatting>
  <conditionalFormatting sqref="D88:G88">
    <cfRule type="containsText" dxfId="130" priority="65" stopIfTrue="1" operator="containsText" text="○">
      <formula>NOT(ISERROR(SEARCH("○",D88)))</formula>
    </cfRule>
  </conditionalFormatting>
  <conditionalFormatting sqref="A82">
    <cfRule type="containsText" dxfId="129" priority="62" stopIfTrue="1" operator="containsText" text="○">
      <formula>NOT(ISERROR(SEARCH("○",A82)))</formula>
    </cfRule>
  </conditionalFormatting>
  <conditionalFormatting sqref="B76:G76">
    <cfRule type="containsText" dxfId="128" priority="61" stopIfTrue="1" operator="containsText" text="○">
      <formula>NOT(ISERROR(SEARCH("○",B76)))</formula>
    </cfRule>
  </conditionalFormatting>
  <conditionalFormatting sqref="B82:F82">
    <cfRule type="containsText" dxfId="127" priority="59" stopIfTrue="1" operator="containsText" text="○">
      <formula>NOT(ISERROR(SEARCH("○",B82)))</formula>
    </cfRule>
  </conditionalFormatting>
  <conditionalFormatting sqref="A85">
    <cfRule type="containsText" dxfId="126" priority="56" stopIfTrue="1" operator="containsText" text="○">
      <formula>NOT(ISERROR(SEARCH("○",A85)))</formula>
    </cfRule>
  </conditionalFormatting>
  <conditionalFormatting sqref="B85:C85 E85">
    <cfRule type="containsText" dxfId="125" priority="55" stopIfTrue="1" operator="containsText" text="○">
      <formula>NOT(ISERROR(SEARCH("○",B85)))</formula>
    </cfRule>
  </conditionalFormatting>
  <conditionalFormatting sqref="A88">
    <cfRule type="containsText" dxfId="124" priority="54" stopIfTrue="1" operator="containsText" text="○">
      <formula>NOT(ISERROR(SEARCH("○",A88)))</formula>
    </cfRule>
  </conditionalFormatting>
  <conditionalFormatting sqref="D85">
    <cfRule type="containsText" dxfId="123" priority="52" stopIfTrue="1" operator="containsText" text="○">
      <formula>NOT(ISERROR(SEARCH("○",D85)))</formula>
    </cfRule>
  </conditionalFormatting>
  <conditionalFormatting sqref="G85">
    <cfRule type="containsText" dxfId="122" priority="51" stopIfTrue="1" operator="containsText" text="○">
      <formula>NOT(ISERROR(SEARCH("○",G85)))</formula>
    </cfRule>
  </conditionalFormatting>
  <conditionalFormatting sqref="I73">
    <cfRule type="containsText" dxfId="121" priority="39" stopIfTrue="1" operator="containsText" text="○">
      <formula>NOT(ISERROR(SEARCH("○",I73)))</formula>
    </cfRule>
  </conditionalFormatting>
  <conditionalFormatting sqref="I85">
    <cfRule type="containsText" dxfId="120" priority="35" stopIfTrue="1" operator="containsText" text="○">
      <formula>NOT(ISERROR(SEARCH("○",I85)))</formula>
    </cfRule>
  </conditionalFormatting>
  <conditionalFormatting sqref="J76:N76">
    <cfRule type="containsText" dxfId="119" priority="30" stopIfTrue="1" operator="containsText" text="○">
      <formula>NOT(ISERROR(SEARCH("○",J76)))</formula>
    </cfRule>
  </conditionalFormatting>
  <conditionalFormatting sqref="I82">
    <cfRule type="containsText" dxfId="118" priority="36" stopIfTrue="1" operator="containsText" text="○">
      <formula>NOT(ISERROR(SEARCH("○",I82)))</formula>
    </cfRule>
  </conditionalFormatting>
  <conditionalFormatting sqref="O79">
    <cfRule type="containsText" dxfId="117" priority="32" stopIfTrue="1" operator="containsText" text="○">
      <formula>NOT(ISERROR(SEARCH("○",O79)))</formula>
    </cfRule>
  </conditionalFormatting>
  <conditionalFormatting sqref="J88:K88">
    <cfRule type="containsText" dxfId="116" priority="46" stopIfTrue="1" operator="containsText" text="○">
      <formula>NOT(ISERROR(SEARCH("○",J88)))</formula>
    </cfRule>
  </conditionalFormatting>
  <conditionalFormatting sqref="J79:N79">
    <cfRule type="containsText" dxfId="115" priority="29" stopIfTrue="1" operator="containsText" text="○">
      <formula>NOT(ISERROR(SEARCH("○",J79)))</formula>
    </cfRule>
  </conditionalFormatting>
  <conditionalFormatting sqref="O73">
    <cfRule type="containsText" dxfId="114" priority="34" stopIfTrue="1" operator="containsText" text="○">
      <formula>NOT(ISERROR(SEARCH("○",O73)))</formula>
    </cfRule>
  </conditionalFormatting>
  <conditionalFormatting sqref="L85:O85">
    <cfRule type="containsText" dxfId="113" priority="40" stopIfTrue="1" operator="containsText" text="○">
      <formula>NOT(ISERROR(SEARCH("○",L85)))</formula>
    </cfRule>
  </conditionalFormatting>
  <conditionalFormatting sqref="O85">
    <cfRule type="containsText" dxfId="112" priority="41" stopIfTrue="1" operator="containsText" text="○">
      <formula>NOT(ISERROR(SEARCH("○",O85)))</formula>
    </cfRule>
  </conditionalFormatting>
  <conditionalFormatting sqref="O76">
    <cfRule type="containsText" dxfId="111" priority="33" stopIfTrue="1" operator="containsText" text="○">
      <formula>NOT(ISERROR(SEARCH("○",O76)))</formula>
    </cfRule>
  </conditionalFormatting>
  <conditionalFormatting sqref="J82:N82">
    <cfRule type="containsText" dxfId="110" priority="28" stopIfTrue="1" operator="containsText" text="○">
      <formula>NOT(ISERROR(SEARCH("○",J82)))</formula>
    </cfRule>
  </conditionalFormatting>
  <conditionalFormatting sqref="J85">
    <cfRule type="containsText" dxfId="109" priority="26" stopIfTrue="1" operator="containsText" text="○">
      <formula>NOT(ISERROR(SEARCH("○",J85)))</formula>
    </cfRule>
  </conditionalFormatting>
  <conditionalFormatting sqref="M85">
    <cfRule type="containsText" dxfId="108" priority="45" stopIfTrue="1" operator="containsText" text="○">
      <formula>NOT(ISERROR(SEARCH("○",M85)))</formula>
    </cfRule>
  </conditionalFormatting>
  <conditionalFormatting sqref="I73">
    <cfRule type="containsText" dxfId="107" priority="48" stopIfTrue="1" operator="containsText" text="○">
      <formula>NOT(ISERROR(SEARCH("○",I73)))</formula>
    </cfRule>
  </conditionalFormatting>
  <conditionalFormatting sqref="L88:O88">
    <cfRule type="containsText" dxfId="106" priority="47" stopIfTrue="1" operator="containsText" text="○">
      <formula>NOT(ISERROR(SEARCH("○",L88)))</formula>
    </cfRule>
  </conditionalFormatting>
  <conditionalFormatting sqref="I88">
    <cfRule type="containsText" dxfId="105" priority="44" stopIfTrue="1" operator="containsText" text="○">
      <formula>NOT(ISERROR(SEARCH("○",I88)))</formula>
    </cfRule>
  </conditionalFormatting>
  <conditionalFormatting sqref="N85">
    <cfRule type="containsText" dxfId="104" priority="43" stopIfTrue="1" operator="containsText" text="○">
      <formula>NOT(ISERROR(SEARCH("○",N85)))</formula>
    </cfRule>
  </conditionalFormatting>
  <conditionalFormatting sqref="L85">
    <cfRule type="containsText" dxfId="103" priority="42" stopIfTrue="1" operator="containsText" text="○">
      <formula>NOT(ISERROR(SEARCH("○",L85)))</formula>
    </cfRule>
  </conditionalFormatting>
  <conditionalFormatting sqref="I76">
    <cfRule type="containsText" dxfId="102" priority="38" stopIfTrue="1" operator="containsText" text="○">
      <formula>NOT(ISERROR(SEARCH("○",I76)))</formula>
    </cfRule>
  </conditionalFormatting>
  <conditionalFormatting sqref="I79">
    <cfRule type="containsText" dxfId="101" priority="37" stopIfTrue="1" operator="containsText" text="○">
      <formula>NOT(ISERROR(SEARCH("○",I79)))</formula>
    </cfRule>
  </conditionalFormatting>
  <conditionalFormatting sqref="K85">
    <cfRule type="containsText" dxfId="100" priority="25" stopIfTrue="1" operator="containsText" text="○">
      <formula>NOT(ISERROR(SEARCH("○",K85)))</formula>
    </cfRule>
  </conditionalFormatting>
  <conditionalFormatting sqref="J73:N73">
    <cfRule type="containsText" dxfId="99" priority="31" stopIfTrue="1" operator="containsText" text="○">
      <formula>NOT(ISERROR(SEARCH("○",J73)))</formula>
    </cfRule>
  </conditionalFormatting>
  <conditionalFormatting sqref="O82">
    <cfRule type="containsText" dxfId="98" priority="27" stopIfTrue="1" operator="containsText" text="○">
      <formula>NOT(ISERROR(SEARCH("○",O82)))</formula>
    </cfRule>
  </conditionalFormatting>
  <conditionalFormatting sqref="Q73">
    <cfRule type="containsText" dxfId="97" priority="15" stopIfTrue="1" operator="containsText" text="○">
      <formula>NOT(ISERROR(SEARCH("○",Q73)))</formula>
    </cfRule>
  </conditionalFormatting>
  <conditionalFormatting sqref="Q85">
    <cfRule type="containsText" dxfId="96" priority="11" stopIfTrue="1" operator="containsText" text="○">
      <formula>NOT(ISERROR(SEARCH("○",Q85)))</formula>
    </cfRule>
  </conditionalFormatting>
  <conditionalFormatting sqref="R76:V76">
    <cfRule type="containsText" dxfId="95" priority="6" stopIfTrue="1" operator="containsText" text="○">
      <formula>NOT(ISERROR(SEARCH("○",R76)))</formula>
    </cfRule>
  </conditionalFormatting>
  <conditionalFormatting sqref="Q82">
    <cfRule type="containsText" dxfId="94" priority="12" stopIfTrue="1" operator="containsText" text="○">
      <formula>NOT(ISERROR(SEARCH("○",Q82)))</formula>
    </cfRule>
  </conditionalFormatting>
  <conditionalFormatting sqref="W79">
    <cfRule type="containsText" dxfId="93" priority="8" stopIfTrue="1" operator="containsText" text="○">
      <formula>NOT(ISERROR(SEARCH("○",W79)))</formula>
    </cfRule>
  </conditionalFormatting>
  <conditionalFormatting sqref="R88:S88">
    <cfRule type="containsText" dxfId="92" priority="22" stopIfTrue="1" operator="containsText" text="○">
      <formula>NOT(ISERROR(SEARCH("○",R88)))</formula>
    </cfRule>
  </conditionalFormatting>
  <conditionalFormatting sqref="R79:V79">
    <cfRule type="containsText" dxfId="91" priority="5" stopIfTrue="1" operator="containsText" text="○">
      <formula>NOT(ISERROR(SEARCH("○",R79)))</formula>
    </cfRule>
  </conditionalFormatting>
  <conditionalFormatting sqref="W73">
    <cfRule type="containsText" dxfId="90" priority="10" stopIfTrue="1" operator="containsText" text="○">
      <formula>NOT(ISERROR(SEARCH("○",W73)))</formula>
    </cfRule>
  </conditionalFormatting>
  <conditionalFormatting sqref="T85:W85">
    <cfRule type="containsText" dxfId="89" priority="16" stopIfTrue="1" operator="containsText" text="○">
      <formula>NOT(ISERROR(SEARCH("○",T85)))</formula>
    </cfRule>
  </conditionalFormatting>
  <conditionalFormatting sqref="W85">
    <cfRule type="containsText" dxfId="88" priority="17" stopIfTrue="1" operator="containsText" text="○">
      <formula>NOT(ISERROR(SEARCH("○",W85)))</formula>
    </cfRule>
  </conditionalFormatting>
  <conditionalFormatting sqref="W76">
    <cfRule type="containsText" dxfId="87" priority="9" stopIfTrue="1" operator="containsText" text="○">
      <formula>NOT(ISERROR(SEARCH("○",W76)))</formula>
    </cfRule>
  </conditionalFormatting>
  <conditionalFormatting sqref="R82:V82">
    <cfRule type="containsText" dxfId="86" priority="4" stopIfTrue="1" operator="containsText" text="○">
      <formula>NOT(ISERROR(SEARCH("○",R82)))</formula>
    </cfRule>
  </conditionalFormatting>
  <conditionalFormatting sqref="R85">
    <cfRule type="containsText" dxfId="85" priority="2" stopIfTrue="1" operator="containsText" text="○">
      <formula>NOT(ISERROR(SEARCH("○",R85)))</formula>
    </cfRule>
  </conditionalFormatting>
  <conditionalFormatting sqref="U85">
    <cfRule type="containsText" dxfId="84" priority="21" stopIfTrue="1" operator="containsText" text="○">
      <formula>NOT(ISERROR(SEARCH("○",U85)))</formula>
    </cfRule>
  </conditionalFormatting>
  <conditionalFormatting sqref="Q73">
    <cfRule type="containsText" dxfId="83" priority="24" stopIfTrue="1" operator="containsText" text="○">
      <formula>NOT(ISERROR(SEARCH("○",Q73)))</formula>
    </cfRule>
  </conditionalFormatting>
  <conditionalFormatting sqref="T88:W88">
    <cfRule type="containsText" dxfId="82" priority="23" stopIfTrue="1" operator="containsText" text="○">
      <formula>NOT(ISERROR(SEARCH("○",T88)))</formula>
    </cfRule>
  </conditionalFormatting>
  <conditionalFormatting sqref="Q88">
    <cfRule type="containsText" dxfId="81" priority="20" stopIfTrue="1" operator="containsText" text="○">
      <formula>NOT(ISERROR(SEARCH("○",Q88)))</formula>
    </cfRule>
  </conditionalFormatting>
  <conditionalFormatting sqref="V85">
    <cfRule type="containsText" dxfId="80" priority="19" stopIfTrue="1" operator="containsText" text="○">
      <formula>NOT(ISERROR(SEARCH("○",V85)))</formula>
    </cfRule>
  </conditionalFormatting>
  <conditionalFormatting sqref="T85">
    <cfRule type="containsText" dxfId="79" priority="18" stopIfTrue="1" operator="containsText" text="○">
      <formula>NOT(ISERROR(SEARCH("○",T85)))</formula>
    </cfRule>
  </conditionalFormatting>
  <conditionalFormatting sqref="Q76">
    <cfRule type="containsText" dxfId="78" priority="14" stopIfTrue="1" operator="containsText" text="○">
      <formula>NOT(ISERROR(SEARCH("○",Q76)))</formula>
    </cfRule>
  </conditionalFormatting>
  <conditionalFormatting sqref="Q79">
    <cfRule type="containsText" dxfId="77" priority="13" stopIfTrue="1" operator="containsText" text="○">
      <formula>NOT(ISERROR(SEARCH("○",Q79)))</formula>
    </cfRule>
  </conditionalFormatting>
  <conditionalFormatting sqref="S85">
    <cfRule type="containsText" dxfId="76" priority="1" stopIfTrue="1" operator="containsText" text="○">
      <formula>NOT(ISERROR(SEARCH("○",S85)))</formula>
    </cfRule>
  </conditionalFormatting>
  <conditionalFormatting sqref="R73:V73">
    <cfRule type="containsText" dxfId="75" priority="7" stopIfTrue="1" operator="containsText" text="○">
      <formula>NOT(ISERROR(SEARCH("○",R73)))</formula>
    </cfRule>
  </conditionalFormatting>
  <conditionalFormatting sqref="W82">
    <cfRule type="containsText" dxfId="74" priority="3" stopIfTrue="1" operator="containsText" text="○">
      <formula>NOT(ISERROR(SEARCH("○",W82)))</formula>
    </cfRule>
  </conditionalFormatting>
  <dataValidations count="2">
    <dataValidation type="list" allowBlank="1" showInputMessage="1" showErrorMessage="1" sqref="AL50:AM51 AL53:AM54 AL56:AM57 AL59:AM60">
      <formula1>$AP$50:$AP$51</formula1>
    </dataValidation>
    <dataValidation type="list" allowBlank="1" showInputMessage="1" showErrorMessage="1" sqref="A16:G16 A22:G22 A13:G13 A7:G7 A19:G19 A10:G10 I13:O13 I19:O19 I7:O7 I22:O22 I16:O16 I10:O10 Q19:W19 Q16:W16 Q7:W7 Q10:W10 Q13:W13 Q22:W22 A35:G35 A38:G38 A41:G41 A29:G29 A32:G32 A44:G44 I32:O32 I29:O29 I38:O38 I41:O41 I44:O44 I35:O35 Q41:W41 Q38:W38 Q29:W29 Q32:W32 Q44:W44 Q35:W35 A60:G60 A66:G66 A51:G51 A54:G54 A57:G57 A63:G63 I57:O57 I60:O60 I51:O51 I54:O54 I63:O63 I66:O66 Q66:W66 Q57:W57 Q54:W54 Q60:W60 Q63:W63 Q51:W51 A79:G79 A85:G85 A73:G73 A88:G88 A82:G82 A76:G76 I85:O85 I82:O82 I73:O73 I76:O76 I79:O79 I88:O88 Q85:W85 Q82:W82 Q73:W73 Q76:W76 Q79:W79 Q88:W88">
      <formula1>$AM$5:$AM$7</formula1>
    </dataValidation>
  </dataValidations>
  <pageMargins left="0.98425196850393704" right="0.19685039370078741" top="0.78740157480314965" bottom="0.39370078740157483" header="0.51181102362204722" footer="0.51181102362204722"/>
  <pageSetup paperSize="9" scale="4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U91"/>
  <sheetViews>
    <sheetView topLeftCell="A7" workbookViewId="0">
      <selection activeCell="Z81" sqref="Z81"/>
    </sheetView>
  </sheetViews>
  <sheetFormatPr defaultRowHeight="13.5"/>
  <cols>
    <col min="1" max="7" width="3.875" customWidth="1"/>
    <col min="8" max="8" width="6.25" customWidth="1"/>
    <col min="9" max="15" width="3.875" customWidth="1"/>
    <col min="16" max="16" width="6.25" customWidth="1"/>
    <col min="17" max="23" width="3.875" customWidth="1"/>
    <col min="24" max="24" width="6.25" customWidth="1"/>
    <col min="25" max="25" width="13.125" customWidth="1"/>
    <col min="26" max="36" width="5" customWidth="1"/>
    <col min="37" max="37" width="7.125" customWidth="1"/>
    <col min="38" max="46" width="5" customWidth="1"/>
  </cols>
  <sheetData>
    <row r="1" spans="1:46" ht="25.5" customHeight="1">
      <c r="A1" s="121" t="s">
        <v>83</v>
      </c>
      <c r="B1" s="287">
        <v>2024</v>
      </c>
      <c r="C1" s="287"/>
      <c r="D1" s="287"/>
      <c r="E1" s="157" t="s">
        <v>29</v>
      </c>
      <c r="F1" s="157"/>
      <c r="G1" s="157"/>
      <c r="H1" s="1"/>
      <c r="I1" s="93"/>
      <c r="J1" s="94" t="s">
        <v>46</v>
      </c>
      <c r="K1" s="92"/>
      <c r="L1" s="92"/>
      <c r="M1" s="92"/>
      <c r="N1" s="1"/>
      <c r="O1" s="1"/>
      <c r="P1" s="1"/>
      <c r="Q1" s="33"/>
    </row>
    <row r="2" spans="1:46" ht="39.75" customHeight="1">
      <c r="A2" s="159" t="s">
        <v>33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</row>
    <row r="3" spans="1:46" ht="14.25">
      <c r="A3" s="2" t="s">
        <v>25</v>
      </c>
      <c r="G3" s="272"/>
      <c r="H3" s="273"/>
      <c r="I3" t="s">
        <v>39</v>
      </c>
    </row>
    <row r="4" spans="1:46" ht="13.5" customHeight="1">
      <c r="A4" s="100">
        <v>4</v>
      </c>
      <c r="B4" s="270" t="s">
        <v>34</v>
      </c>
      <c r="C4" s="270"/>
      <c r="D4" s="162" t="s">
        <v>66</v>
      </c>
      <c r="E4" s="162"/>
      <c r="F4" s="162"/>
      <c r="G4" s="271"/>
      <c r="H4" s="163" t="s">
        <v>0</v>
      </c>
      <c r="I4" s="100">
        <v>5</v>
      </c>
      <c r="J4" s="270" t="s">
        <v>34</v>
      </c>
      <c r="K4" s="270"/>
      <c r="L4" s="162" t="s">
        <v>67</v>
      </c>
      <c r="M4" s="162"/>
      <c r="N4" s="162"/>
      <c r="O4" s="271"/>
      <c r="P4" s="163" t="s">
        <v>0</v>
      </c>
      <c r="Q4" s="100">
        <v>6</v>
      </c>
      <c r="R4" s="270" t="s">
        <v>34</v>
      </c>
      <c r="S4" s="270"/>
      <c r="T4" s="162" t="s">
        <v>68</v>
      </c>
      <c r="U4" s="162"/>
      <c r="V4" s="162"/>
      <c r="W4" s="271"/>
      <c r="X4" s="148" t="s">
        <v>0</v>
      </c>
      <c r="Z4" s="3" t="s">
        <v>1</v>
      </c>
      <c r="AA4" s="4"/>
      <c r="AB4" s="4"/>
      <c r="AC4" s="5"/>
      <c r="AD4" s="4"/>
      <c r="AE4" s="5"/>
      <c r="AF4" s="4"/>
      <c r="AG4" s="6"/>
      <c r="AH4" s="7"/>
      <c r="AI4" s="7"/>
      <c r="AJ4" s="7"/>
    </row>
    <row r="5" spans="1:46">
      <c r="A5" s="8" t="s">
        <v>80</v>
      </c>
      <c r="B5" s="9" t="s">
        <v>81</v>
      </c>
      <c r="C5" s="9" t="s">
        <v>82</v>
      </c>
      <c r="D5" s="10" t="s">
        <v>5</v>
      </c>
      <c r="E5" s="9" t="s">
        <v>6</v>
      </c>
      <c r="F5" s="11" t="s">
        <v>7</v>
      </c>
      <c r="G5" s="10" t="s">
        <v>8</v>
      </c>
      <c r="H5" s="164"/>
      <c r="I5" s="12" t="s">
        <v>2</v>
      </c>
      <c r="J5" s="13" t="s">
        <v>3</v>
      </c>
      <c r="K5" s="13" t="s">
        <v>4</v>
      </c>
      <c r="L5" s="13" t="s">
        <v>5</v>
      </c>
      <c r="M5" s="13" t="s">
        <v>6</v>
      </c>
      <c r="N5" s="13" t="s">
        <v>7</v>
      </c>
      <c r="O5" s="11" t="s">
        <v>8</v>
      </c>
      <c r="P5" s="164"/>
      <c r="Q5" s="12" t="s">
        <v>2</v>
      </c>
      <c r="R5" s="13" t="s">
        <v>3</v>
      </c>
      <c r="S5" s="13" t="s">
        <v>4</v>
      </c>
      <c r="T5" s="13" t="s">
        <v>5</v>
      </c>
      <c r="U5" s="13" t="s">
        <v>6</v>
      </c>
      <c r="V5" s="13" t="s">
        <v>7</v>
      </c>
      <c r="W5" s="14" t="s">
        <v>8</v>
      </c>
      <c r="X5" s="149"/>
      <c r="Z5" s="150" t="s">
        <v>9</v>
      </c>
      <c r="AA5" s="151"/>
      <c r="AB5" s="152" t="s">
        <v>10</v>
      </c>
      <c r="AC5" s="152"/>
      <c r="AD5" s="153" t="s">
        <v>11</v>
      </c>
      <c r="AE5" s="153"/>
      <c r="AF5" s="154" t="s">
        <v>12</v>
      </c>
      <c r="AG5" s="155"/>
      <c r="AH5" s="156" t="s">
        <v>13</v>
      </c>
      <c r="AI5" s="156"/>
      <c r="AJ5" s="156"/>
      <c r="AM5" s="29" t="s">
        <v>27</v>
      </c>
      <c r="AP5" s="29"/>
    </row>
    <row r="6" spans="1:46" s="67" customFormat="1" ht="17.25" customHeight="1">
      <c r="A6" s="122" t="str">
        <f>IF(WEEKDAY(DATE($B$1,A4-1,21))=1,DATE($B$1,A4-1,21),"")</f>
        <v/>
      </c>
      <c r="B6" s="127" t="str">
        <f>IF(WEEKDAY(DATE($B$1,A4-1,21))=2,DATE($B$1,A4-1,21),IF(A6="","",A6+1))</f>
        <v/>
      </c>
      <c r="C6" s="125" t="str">
        <f>IF(WEEKDAY(DATE($B$1,A4-1,21))=3,DATE($B$1,A4-1,21),IF(B6="","",B6+1))</f>
        <v/>
      </c>
      <c r="D6" s="125" t="str">
        <f>IF(WEEKDAY(DATE($B$1,A4-1,21))=4,DATE($B$1,A4-1,21),IF(C6="","",C6+1))</f>
        <v/>
      </c>
      <c r="E6" s="125">
        <v>21</v>
      </c>
      <c r="F6" s="125">
        <v>22</v>
      </c>
      <c r="G6" s="125">
        <f>IF(WEEKDAY(DATE($B$1,A4-1,21))=7,DATE($B$1,A4-1,21),IF(F6="","",F6+1))</f>
        <v>23</v>
      </c>
      <c r="H6" s="181">
        <f>A8+B8+C8+D8+E8+F8+G8</f>
        <v>0</v>
      </c>
      <c r="I6" s="122">
        <v>21</v>
      </c>
      <c r="J6" s="125">
        <v>22</v>
      </c>
      <c r="K6" s="125">
        <f>IF(WEEKDAY(DATE($B$1,I4-1,21))=3,DATE($B$1,I4-1,21),IF(J6="","",J6+1))</f>
        <v>23</v>
      </c>
      <c r="L6" s="125">
        <f>IF(WEEKDAY(DATE($B$1,I4-1,21))=4,DATE($B$1,I4-1,21),IF(K6="","",K6+1))</f>
        <v>24</v>
      </c>
      <c r="M6" s="125">
        <f>IF(WEEKDAY(DATE($B$1,I4-1,21))=5,DATE($B$1,I4-1,21),IF(L6="","",L6+1))</f>
        <v>25</v>
      </c>
      <c r="N6" s="125">
        <f>IF(WEEKDAY(DATE($B$1,I4-1,21))=6,DATE($B$1,I4-1,21),IF(M6="","",M6+1))</f>
        <v>26</v>
      </c>
      <c r="O6" s="125">
        <f>IF(WEEKDAY(DATE($B$1,I4-1,21))=7,DATE($B$1,I4-1,21),IF(N6="","",N6+1))</f>
        <v>27</v>
      </c>
      <c r="P6" s="181">
        <f>I8+J8+K8+L8+M8+N8+O8</f>
        <v>0</v>
      </c>
      <c r="Q6" s="122" t="str">
        <f>IF(WEEKDAY(DATE($B$1,Q4-1,21))=1,DATE($B$1,Q4-1,21),"")</f>
        <v/>
      </c>
      <c r="R6" s="125" t="str">
        <f>IF(WEEKDAY(DATE($B$1,Q4-1,21))=2,DATE($B$1,Q4-1,21),IF(Q6="","",Q6+1))</f>
        <v/>
      </c>
      <c r="S6" s="125">
        <v>21</v>
      </c>
      <c r="T6" s="125">
        <v>22</v>
      </c>
      <c r="U6" s="125">
        <f>IF(WEEKDAY(DATE($B$1,Q4-1,21))=5,DATE($B$1,Q4-1,21),IF(T6="","",T6+1))</f>
        <v>23</v>
      </c>
      <c r="V6" s="125">
        <f>IF(WEEKDAY(DATE($B$1,Q4-1,21))=6,DATE($B$1,Q4-1,21),IF(U6="","",U6+1))</f>
        <v>24</v>
      </c>
      <c r="W6" s="125">
        <f>IF(WEEKDAY(DATE($B$1,Q4-1,21))=7,DATE($B$1,Q4-1,21),IF(V6="","",V6+1))</f>
        <v>25</v>
      </c>
      <c r="X6" s="181">
        <f>Q8+R8+S8+T8+U8+V8+W8</f>
        <v>0</v>
      </c>
      <c r="Z6" s="185">
        <f t="shared" ref="Z6" si="0">$A$4</f>
        <v>4</v>
      </c>
      <c r="AA6" s="188" t="s">
        <v>34</v>
      </c>
      <c r="AB6" s="166">
        <f>COUNT(A6:G6,A9:G9,A12:G12,A15:G15,A18:G18,A21:G21)</f>
        <v>31</v>
      </c>
      <c r="AC6" s="167"/>
      <c r="AD6" s="166">
        <f>COUNTIF(A6:G23,"○")</f>
        <v>0</v>
      </c>
      <c r="AE6" s="167"/>
      <c r="AF6" s="166">
        <f>AB6-+AD6</f>
        <v>31</v>
      </c>
      <c r="AG6" s="167"/>
      <c r="AH6" s="172">
        <f t="shared" ref="AH6" si="1">$H$24</f>
        <v>0</v>
      </c>
      <c r="AI6" s="173"/>
      <c r="AJ6" s="174"/>
      <c r="AM6" s="68" t="s">
        <v>28</v>
      </c>
      <c r="AP6" s="68"/>
    </row>
    <row r="7" spans="1:46" ht="11.25" customHeight="1">
      <c r="A7" s="91"/>
      <c r="B7" s="91"/>
      <c r="C7" s="91"/>
      <c r="D7" s="91"/>
      <c r="E7" s="91"/>
      <c r="F7" s="91"/>
      <c r="G7" s="91"/>
      <c r="H7" s="181"/>
      <c r="I7" s="91"/>
      <c r="J7" s="91"/>
      <c r="K7" s="91"/>
      <c r="L7" s="91"/>
      <c r="M7" s="91"/>
      <c r="N7" s="91"/>
      <c r="O7" s="91"/>
      <c r="P7" s="181"/>
      <c r="Q7" s="91"/>
      <c r="R7" s="91"/>
      <c r="S7" s="91"/>
      <c r="T7" s="91"/>
      <c r="U7" s="91"/>
      <c r="V7" s="91"/>
      <c r="W7" s="91"/>
      <c r="X7" s="181"/>
      <c r="Z7" s="186"/>
      <c r="AA7" s="189"/>
      <c r="AB7" s="168"/>
      <c r="AC7" s="169"/>
      <c r="AD7" s="168"/>
      <c r="AE7" s="169"/>
      <c r="AF7" s="168"/>
      <c r="AG7" s="169"/>
      <c r="AH7" s="175"/>
      <c r="AI7" s="176"/>
      <c r="AJ7" s="177"/>
    </row>
    <row r="8" spans="1:46" ht="11.25" customHeight="1">
      <c r="A8" s="111">
        <f>IF(A7="出",$G$3,0)</f>
        <v>0</v>
      </c>
      <c r="B8" s="111">
        <f t="shared" ref="B8:G8" si="2">IF(B7="出",$G$3,0)</f>
        <v>0</v>
      </c>
      <c r="C8" s="111">
        <f t="shared" si="2"/>
        <v>0</v>
      </c>
      <c r="D8" s="111">
        <f t="shared" si="2"/>
        <v>0</v>
      </c>
      <c r="E8" s="111">
        <f t="shared" si="2"/>
        <v>0</v>
      </c>
      <c r="F8" s="111">
        <f t="shared" si="2"/>
        <v>0</v>
      </c>
      <c r="G8" s="111">
        <f t="shared" si="2"/>
        <v>0</v>
      </c>
      <c r="H8" s="182"/>
      <c r="I8" s="111">
        <f>IF(I7="出",$G$3,0)</f>
        <v>0</v>
      </c>
      <c r="J8" s="111">
        <f t="shared" ref="J8:O8" si="3">IF(J7="出",$G$3,0)</f>
        <v>0</v>
      </c>
      <c r="K8" s="111">
        <f t="shared" si="3"/>
        <v>0</v>
      </c>
      <c r="L8" s="111">
        <f t="shared" si="3"/>
        <v>0</v>
      </c>
      <c r="M8" s="111">
        <f t="shared" si="3"/>
        <v>0</v>
      </c>
      <c r="N8" s="111">
        <f t="shared" si="3"/>
        <v>0</v>
      </c>
      <c r="O8" s="111">
        <f t="shared" si="3"/>
        <v>0</v>
      </c>
      <c r="P8" s="182"/>
      <c r="Q8" s="111">
        <f>IF(Q7="出",$G$3,0)</f>
        <v>0</v>
      </c>
      <c r="R8" s="111">
        <f t="shared" ref="R8:W8" si="4">IF(R7="出",$G$3,0)</f>
        <v>0</v>
      </c>
      <c r="S8" s="111">
        <f t="shared" si="4"/>
        <v>0</v>
      </c>
      <c r="T8" s="111">
        <f t="shared" si="4"/>
        <v>0</v>
      </c>
      <c r="U8" s="111">
        <f t="shared" si="4"/>
        <v>0</v>
      </c>
      <c r="V8" s="111">
        <f t="shared" si="4"/>
        <v>0</v>
      </c>
      <c r="W8" s="111">
        <f t="shared" si="4"/>
        <v>0</v>
      </c>
      <c r="X8" s="182"/>
      <c r="Z8" s="187"/>
      <c r="AA8" s="190"/>
      <c r="AB8" s="170"/>
      <c r="AC8" s="171"/>
      <c r="AD8" s="170"/>
      <c r="AE8" s="171"/>
      <c r="AF8" s="170"/>
      <c r="AG8" s="171"/>
      <c r="AH8" s="178"/>
      <c r="AI8" s="179"/>
      <c r="AJ8" s="180"/>
    </row>
    <row r="9" spans="1:46" s="67" customFormat="1" ht="17.25" customHeight="1">
      <c r="A9" s="126">
        <f>G6+1</f>
        <v>24</v>
      </c>
      <c r="B9" s="125">
        <f>A9+1</f>
        <v>25</v>
      </c>
      <c r="C9" s="125">
        <f t="shared" ref="C9:G9" si="5">B9+1</f>
        <v>26</v>
      </c>
      <c r="D9" s="125">
        <f t="shared" si="5"/>
        <v>27</v>
      </c>
      <c r="E9" s="125">
        <f t="shared" si="5"/>
        <v>28</v>
      </c>
      <c r="F9" s="125">
        <f t="shared" si="5"/>
        <v>29</v>
      </c>
      <c r="G9" s="125">
        <f t="shared" si="5"/>
        <v>30</v>
      </c>
      <c r="H9" s="181">
        <f t="shared" ref="H9" si="6">A11+B11+C11+D11+E11+F11+G11</f>
        <v>0</v>
      </c>
      <c r="I9" s="126">
        <f>O6+1</f>
        <v>28</v>
      </c>
      <c r="J9" s="127">
        <f>I9+1</f>
        <v>29</v>
      </c>
      <c r="K9" s="125">
        <f t="shared" ref="K9" si="7">J9+1</f>
        <v>30</v>
      </c>
      <c r="L9" s="125">
        <v>1</v>
      </c>
      <c r="M9" s="125">
        <v>2</v>
      </c>
      <c r="N9" s="127">
        <f t="shared" ref="N9" si="8">M9+1</f>
        <v>3</v>
      </c>
      <c r="O9" s="127">
        <f t="shared" ref="O9" si="9">N9+1</f>
        <v>4</v>
      </c>
      <c r="P9" s="181">
        <f t="shared" ref="P9" si="10">I11+J11+K11+L11+M11+N11+O11</f>
        <v>0</v>
      </c>
      <c r="Q9" s="126">
        <f>W6+1</f>
        <v>26</v>
      </c>
      <c r="R9" s="125">
        <f>Q9+1</f>
        <v>27</v>
      </c>
      <c r="S9" s="125">
        <f t="shared" ref="S9" si="11">R9+1</f>
        <v>28</v>
      </c>
      <c r="T9" s="125">
        <f t="shared" ref="T9" si="12">S9+1</f>
        <v>29</v>
      </c>
      <c r="U9" s="125">
        <f t="shared" ref="U9" si="13">T9+1</f>
        <v>30</v>
      </c>
      <c r="V9" s="125">
        <f t="shared" ref="V9" si="14">U9+1</f>
        <v>31</v>
      </c>
      <c r="W9" s="125">
        <f t="shared" ref="W9" si="15">V9+1</f>
        <v>32</v>
      </c>
      <c r="X9" s="181">
        <f t="shared" ref="X9" si="16">Q11+R11+S11+T11+U11+V11+W11</f>
        <v>0</v>
      </c>
      <c r="Z9" s="185">
        <f t="shared" ref="Z9" si="17">$I$4</f>
        <v>5</v>
      </c>
      <c r="AA9" s="188" t="s">
        <v>34</v>
      </c>
      <c r="AB9" s="166">
        <f>COUNT(I6:O6,I9:O9,I12:O12,I15:O15,I18:O18,I21:O21)</f>
        <v>30</v>
      </c>
      <c r="AC9" s="167"/>
      <c r="AD9" s="166">
        <f>COUNTIF(I6:O23,"○")</f>
        <v>0</v>
      </c>
      <c r="AE9" s="167"/>
      <c r="AF9" s="166">
        <f>AB9-+AD9</f>
        <v>30</v>
      </c>
      <c r="AG9" s="167"/>
      <c r="AH9" s="172">
        <f t="shared" ref="AH9" si="18">$P$24</f>
        <v>0</v>
      </c>
      <c r="AI9" s="173"/>
      <c r="AJ9" s="174"/>
    </row>
    <row r="10" spans="1:46" ht="11.25" customHeight="1">
      <c r="A10" s="91"/>
      <c r="B10" s="91"/>
      <c r="C10" s="91"/>
      <c r="D10" s="91"/>
      <c r="E10" s="91"/>
      <c r="F10" s="91"/>
      <c r="G10" s="91"/>
      <c r="H10" s="181"/>
      <c r="I10" s="91"/>
      <c r="J10" s="91"/>
      <c r="K10" s="91"/>
      <c r="L10" s="91"/>
      <c r="M10" s="91"/>
      <c r="N10" s="91"/>
      <c r="O10" s="91"/>
      <c r="P10" s="181"/>
      <c r="Q10" s="91"/>
      <c r="R10" s="91"/>
      <c r="S10" s="91"/>
      <c r="T10" s="91"/>
      <c r="U10" s="91"/>
      <c r="V10" s="91"/>
      <c r="W10" s="91"/>
      <c r="X10" s="181"/>
      <c r="Z10" s="186"/>
      <c r="AA10" s="189"/>
      <c r="AB10" s="168"/>
      <c r="AC10" s="169"/>
      <c r="AD10" s="168"/>
      <c r="AE10" s="169"/>
      <c r="AF10" s="168"/>
      <c r="AG10" s="169"/>
      <c r="AH10" s="175"/>
      <c r="AI10" s="176"/>
      <c r="AJ10" s="177"/>
    </row>
    <row r="11" spans="1:46" ht="11.25" customHeight="1">
      <c r="A11" s="111">
        <f>IF(A10="出",$G$3,0)</f>
        <v>0</v>
      </c>
      <c r="B11" s="111">
        <f t="shared" ref="B11:G11" si="19">IF(B10="出",$G$3,0)</f>
        <v>0</v>
      </c>
      <c r="C11" s="111">
        <f t="shared" si="19"/>
        <v>0</v>
      </c>
      <c r="D11" s="111">
        <f t="shared" si="19"/>
        <v>0</v>
      </c>
      <c r="E11" s="111">
        <f t="shared" si="19"/>
        <v>0</v>
      </c>
      <c r="F11" s="111">
        <f t="shared" si="19"/>
        <v>0</v>
      </c>
      <c r="G11" s="111">
        <f t="shared" si="19"/>
        <v>0</v>
      </c>
      <c r="H11" s="182"/>
      <c r="I11" s="111">
        <f>IF(I10="出",$G$3,0)</f>
        <v>0</v>
      </c>
      <c r="J11" s="111">
        <f t="shared" ref="J11:O11" si="20">IF(J10="出",$G$3,0)</f>
        <v>0</v>
      </c>
      <c r="K11" s="111">
        <f t="shared" si="20"/>
        <v>0</v>
      </c>
      <c r="L11" s="111">
        <f t="shared" si="20"/>
        <v>0</v>
      </c>
      <c r="M11" s="111">
        <f t="shared" si="20"/>
        <v>0</v>
      </c>
      <c r="N11" s="111">
        <f t="shared" si="20"/>
        <v>0</v>
      </c>
      <c r="O11" s="111">
        <f t="shared" si="20"/>
        <v>0</v>
      </c>
      <c r="P11" s="182"/>
      <c r="Q11" s="111">
        <f>IF(Q10="出",$G$3,0)</f>
        <v>0</v>
      </c>
      <c r="R11" s="111">
        <f t="shared" ref="R11:W11" si="21">IF(R10="出",$G$3,0)</f>
        <v>0</v>
      </c>
      <c r="S11" s="111">
        <f t="shared" si="21"/>
        <v>0</v>
      </c>
      <c r="T11" s="111">
        <f t="shared" si="21"/>
        <v>0</v>
      </c>
      <c r="U11" s="111">
        <f t="shared" si="21"/>
        <v>0</v>
      </c>
      <c r="V11" s="111">
        <f t="shared" si="21"/>
        <v>0</v>
      </c>
      <c r="W11" s="111">
        <f t="shared" si="21"/>
        <v>0</v>
      </c>
      <c r="X11" s="182"/>
      <c r="Z11" s="187"/>
      <c r="AA11" s="190"/>
      <c r="AB11" s="170"/>
      <c r="AC11" s="171"/>
      <c r="AD11" s="170"/>
      <c r="AE11" s="171"/>
      <c r="AF11" s="170"/>
      <c r="AG11" s="171"/>
      <c r="AH11" s="178"/>
      <c r="AI11" s="179"/>
      <c r="AJ11" s="180"/>
    </row>
    <row r="12" spans="1:46" s="67" customFormat="1" ht="17.25" customHeight="1">
      <c r="A12" s="126">
        <f>G9+1</f>
        <v>31</v>
      </c>
      <c r="B12" s="125">
        <f>A12+1</f>
        <v>32</v>
      </c>
      <c r="C12" s="125">
        <f t="shared" ref="C12:G12" si="22">B12+1</f>
        <v>33</v>
      </c>
      <c r="D12" s="125">
        <f t="shared" si="22"/>
        <v>34</v>
      </c>
      <c r="E12" s="125">
        <f t="shared" si="22"/>
        <v>35</v>
      </c>
      <c r="F12" s="125">
        <f t="shared" si="22"/>
        <v>36</v>
      </c>
      <c r="G12" s="125">
        <f t="shared" si="22"/>
        <v>37</v>
      </c>
      <c r="H12" s="181">
        <f t="shared" ref="H12" si="23">A14+B14+C14+D14+E14+F14+G14</f>
        <v>0</v>
      </c>
      <c r="I12" s="126">
        <f>O9+1</f>
        <v>5</v>
      </c>
      <c r="J12" s="127">
        <f>I12+1</f>
        <v>6</v>
      </c>
      <c r="K12" s="125">
        <f t="shared" ref="K12" si="24">J12+1</f>
        <v>7</v>
      </c>
      <c r="L12" s="125">
        <f t="shared" ref="L12" si="25">K12+1</f>
        <v>8</v>
      </c>
      <c r="M12" s="125">
        <f t="shared" ref="M12" si="26">L12+1</f>
        <v>9</v>
      </c>
      <c r="N12" s="125">
        <f t="shared" ref="N12" si="27">M12+1</f>
        <v>10</v>
      </c>
      <c r="O12" s="125">
        <f t="shared" ref="O12" si="28">N12+1</f>
        <v>11</v>
      </c>
      <c r="P12" s="181">
        <f t="shared" ref="P12" si="29">I14+J14+K14+L14+M14+N14+O14</f>
        <v>0</v>
      </c>
      <c r="Q12" s="126">
        <f>W9+1</f>
        <v>33</v>
      </c>
      <c r="R12" s="125">
        <f>Q12+1</f>
        <v>34</v>
      </c>
      <c r="S12" s="125">
        <f t="shared" ref="S12" si="30">R12+1</f>
        <v>35</v>
      </c>
      <c r="T12" s="125">
        <f t="shared" ref="T12" si="31">S12+1</f>
        <v>36</v>
      </c>
      <c r="U12" s="125">
        <f t="shared" ref="U12" si="32">T12+1</f>
        <v>37</v>
      </c>
      <c r="V12" s="125">
        <f t="shared" ref="V12" si="33">U12+1</f>
        <v>38</v>
      </c>
      <c r="W12" s="125">
        <f t="shared" ref="W12" si="34">V12+1</f>
        <v>39</v>
      </c>
      <c r="X12" s="181">
        <f t="shared" ref="X12" si="35">Q14+R14+S14+T14+U14+V14+W14</f>
        <v>0</v>
      </c>
      <c r="Z12" s="185">
        <f t="shared" ref="Z12" si="36">$Q$4</f>
        <v>6</v>
      </c>
      <c r="AA12" s="188" t="s">
        <v>34</v>
      </c>
      <c r="AB12" s="166">
        <f>COUNT(Q6:W6,Q9:W9,Q12:W12,Q15:W15,Q18:W18,Q21:W21)</f>
        <v>31</v>
      </c>
      <c r="AC12" s="167"/>
      <c r="AD12" s="166">
        <f>COUNTIF(Q6:W23,"○")</f>
        <v>0</v>
      </c>
      <c r="AE12" s="167"/>
      <c r="AF12" s="166">
        <f>AB12-+AD12</f>
        <v>31</v>
      </c>
      <c r="AG12" s="167"/>
      <c r="AH12" s="172">
        <f t="shared" ref="AH12" si="37">$X$24</f>
        <v>0</v>
      </c>
      <c r="AI12" s="173"/>
      <c r="AJ12" s="174"/>
    </row>
    <row r="13" spans="1:46" ht="11.25" customHeight="1">
      <c r="A13" s="91"/>
      <c r="B13" s="91"/>
      <c r="C13" s="91"/>
      <c r="D13" s="91"/>
      <c r="E13" s="91"/>
      <c r="F13" s="91"/>
      <c r="G13" s="91"/>
      <c r="H13" s="181"/>
      <c r="I13" s="91"/>
      <c r="J13" s="91"/>
      <c r="K13" s="91"/>
      <c r="L13" s="91"/>
      <c r="M13" s="91"/>
      <c r="N13" s="91"/>
      <c r="O13" s="91"/>
      <c r="P13" s="181"/>
      <c r="Q13" s="91"/>
      <c r="R13" s="91"/>
      <c r="S13" s="91"/>
      <c r="T13" s="91"/>
      <c r="U13" s="91"/>
      <c r="V13" s="91"/>
      <c r="W13" s="91"/>
      <c r="X13" s="181"/>
      <c r="Z13" s="186"/>
      <c r="AA13" s="189"/>
      <c r="AB13" s="168"/>
      <c r="AC13" s="169"/>
      <c r="AD13" s="168"/>
      <c r="AE13" s="169"/>
      <c r="AF13" s="168"/>
      <c r="AG13" s="169"/>
      <c r="AH13" s="175"/>
      <c r="AI13" s="176"/>
      <c r="AJ13" s="177"/>
    </row>
    <row r="14" spans="1:46" ht="11.25" customHeight="1">
      <c r="A14" s="111">
        <f>IF(A13="出",$G$3,0)</f>
        <v>0</v>
      </c>
      <c r="B14" s="111">
        <f t="shared" ref="B14:G14" si="38">IF(B13="出",$G$3,0)</f>
        <v>0</v>
      </c>
      <c r="C14" s="111">
        <f t="shared" si="38"/>
        <v>0</v>
      </c>
      <c r="D14" s="111">
        <f t="shared" si="38"/>
        <v>0</v>
      </c>
      <c r="E14" s="111">
        <f t="shared" si="38"/>
        <v>0</v>
      </c>
      <c r="F14" s="111">
        <f t="shared" si="38"/>
        <v>0</v>
      </c>
      <c r="G14" s="111">
        <f t="shared" si="38"/>
        <v>0</v>
      </c>
      <c r="H14" s="182"/>
      <c r="I14" s="111">
        <f>IF(I13="出",$G$3,0)</f>
        <v>0</v>
      </c>
      <c r="J14" s="111">
        <f t="shared" ref="J14:O14" si="39">IF(J13="出",$G$3,0)</f>
        <v>0</v>
      </c>
      <c r="K14" s="111">
        <f t="shared" si="39"/>
        <v>0</v>
      </c>
      <c r="L14" s="111">
        <f t="shared" si="39"/>
        <v>0</v>
      </c>
      <c r="M14" s="111">
        <f t="shared" si="39"/>
        <v>0</v>
      </c>
      <c r="N14" s="111">
        <f t="shared" si="39"/>
        <v>0</v>
      </c>
      <c r="O14" s="111">
        <f t="shared" si="39"/>
        <v>0</v>
      </c>
      <c r="P14" s="182"/>
      <c r="Q14" s="111">
        <f>IF(Q13="出",$G$3,0)</f>
        <v>0</v>
      </c>
      <c r="R14" s="111">
        <f t="shared" ref="R14:W14" si="40">IF(R13="出",$G$3,0)</f>
        <v>0</v>
      </c>
      <c r="S14" s="111">
        <f t="shared" si="40"/>
        <v>0</v>
      </c>
      <c r="T14" s="111">
        <f t="shared" si="40"/>
        <v>0</v>
      </c>
      <c r="U14" s="111">
        <f t="shared" si="40"/>
        <v>0</v>
      </c>
      <c r="V14" s="111">
        <f t="shared" si="40"/>
        <v>0</v>
      </c>
      <c r="W14" s="111">
        <f t="shared" si="40"/>
        <v>0</v>
      </c>
      <c r="X14" s="182"/>
      <c r="Z14" s="187"/>
      <c r="AA14" s="190"/>
      <c r="AB14" s="170"/>
      <c r="AC14" s="171"/>
      <c r="AD14" s="170"/>
      <c r="AE14" s="171"/>
      <c r="AF14" s="170"/>
      <c r="AG14" s="171"/>
      <c r="AH14" s="178"/>
      <c r="AI14" s="179"/>
      <c r="AJ14" s="180"/>
    </row>
    <row r="15" spans="1:46" s="67" customFormat="1" ht="17.25" customHeight="1">
      <c r="A15" s="126">
        <f>G12+1</f>
        <v>38</v>
      </c>
      <c r="B15" s="125">
        <f>A15+1</f>
        <v>39</v>
      </c>
      <c r="C15" s="125">
        <f t="shared" ref="C15:G15" si="41">B15+1</f>
        <v>40</v>
      </c>
      <c r="D15" s="125">
        <f t="shared" si="41"/>
        <v>41</v>
      </c>
      <c r="E15" s="125">
        <f t="shared" si="41"/>
        <v>42</v>
      </c>
      <c r="F15" s="125">
        <f t="shared" si="41"/>
        <v>43</v>
      </c>
      <c r="G15" s="125">
        <f t="shared" si="41"/>
        <v>44</v>
      </c>
      <c r="H15" s="181">
        <f t="shared" ref="H15" si="42">A17+B17+C17+D17+E17+F17+G17</f>
        <v>0</v>
      </c>
      <c r="I15" s="126">
        <f>O12+1</f>
        <v>12</v>
      </c>
      <c r="J15" s="125">
        <f>I15+1</f>
        <v>13</v>
      </c>
      <c r="K15" s="125">
        <f t="shared" ref="K15" si="43">J15+1</f>
        <v>14</v>
      </c>
      <c r="L15" s="125">
        <f t="shared" ref="L15" si="44">K15+1</f>
        <v>15</v>
      </c>
      <c r="M15" s="125">
        <f t="shared" ref="M15" si="45">L15+1</f>
        <v>16</v>
      </c>
      <c r="N15" s="125">
        <f t="shared" ref="N15" si="46">M15+1</f>
        <v>17</v>
      </c>
      <c r="O15" s="125">
        <f t="shared" ref="O15" si="47">N15+1</f>
        <v>18</v>
      </c>
      <c r="P15" s="181">
        <f t="shared" ref="P15" si="48">I17+J17+K17+L17+M17+N17+O17</f>
        <v>0</v>
      </c>
      <c r="Q15" s="126">
        <f>W12+1</f>
        <v>40</v>
      </c>
      <c r="R15" s="125">
        <f>Q15+1</f>
        <v>41</v>
      </c>
      <c r="S15" s="125">
        <f t="shared" ref="S15" si="49">R15+1</f>
        <v>42</v>
      </c>
      <c r="T15" s="125">
        <f t="shared" ref="T15" si="50">S15+1</f>
        <v>43</v>
      </c>
      <c r="U15" s="125">
        <f t="shared" ref="U15" si="51">T15+1</f>
        <v>44</v>
      </c>
      <c r="V15" s="125">
        <f t="shared" ref="V15" si="52">U15+1</f>
        <v>45</v>
      </c>
      <c r="W15" s="125">
        <f t="shared" ref="W15" si="53">V15+1</f>
        <v>46</v>
      </c>
      <c r="X15" s="181">
        <f t="shared" ref="X15" si="54">Q17+R17+S17+T17+U17+V17+W17</f>
        <v>0</v>
      </c>
      <c r="Z15" s="185">
        <f t="shared" ref="Z15" si="55">$A$26</f>
        <v>7</v>
      </c>
      <c r="AA15" s="188" t="s">
        <v>34</v>
      </c>
      <c r="AB15" s="166">
        <f>COUNT(A28:G28,A31:G31,A34:G34,A37:G37,A40:G40,A43:G43)</f>
        <v>30</v>
      </c>
      <c r="AC15" s="167"/>
      <c r="AD15" s="166">
        <f>COUNTIF(A28:G45,"○")</f>
        <v>0</v>
      </c>
      <c r="AE15" s="167"/>
      <c r="AF15" s="166">
        <f>AB15-+AD15</f>
        <v>30</v>
      </c>
      <c r="AG15" s="167"/>
      <c r="AH15" s="172">
        <f t="shared" ref="AH15" si="56">$H$46</f>
        <v>0</v>
      </c>
      <c r="AI15" s="173"/>
      <c r="AJ15" s="174"/>
      <c r="AK15" s="71"/>
      <c r="AL15" s="71"/>
      <c r="AM15" s="71"/>
      <c r="AN15" s="71"/>
      <c r="AO15" s="15"/>
      <c r="AP15" s="72"/>
      <c r="AQ15" s="73"/>
      <c r="AR15" s="73"/>
      <c r="AS15" s="73"/>
      <c r="AT15" s="73"/>
    </row>
    <row r="16" spans="1:46" ht="11.25" customHeight="1">
      <c r="A16" s="91"/>
      <c r="B16" s="91"/>
      <c r="C16" s="91"/>
      <c r="D16" s="91"/>
      <c r="E16" s="91"/>
      <c r="F16" s="91"/>
      <c r="G16" s="91"/>
      <c r="H16" s="181"/>
      <c r="I16" s="91"/>
      <c r="J16" s="91"/>
      <c r="K16" s="91"/>
      <c r="L16" s="91"/>
      <c r="M16" s="91"/>
      <c r="N16" s="91"/>
      <c r="O16" s="91"/>
      <c r="P16" s="181"/>
      <c r="Q16" s="91"/>
      <c r="R16" s="91"/>
      <c r="S16" s="91"/>
      <c r="T16" s="91"/>
      <c r="U16" s="91"/>
      <c r="V16" s="91"/>
      <c r="W16" s="91"/>
      <c r="X16" s="181"/>
      <c r="Z16" s="186"/>
      <c r="AA16" s="189"/>
      <c r="AB16" s="168"/>
      <c r="AC16" s="169"/>
      <c r="AD16" s="168"/>
      <c r="AE16" s="169"/>
      <c r="AF16" s="168"/>
      <c r="AG16" s="169"/>
      <c r="AH16" s="175"/>
      <c r="AI16" s="176"/>
      <c r="AJ16" s="177"/>
    </row>
    <row r="17" spans="1:47" ht="11.25" customHeight="1">
      <c r="A17" s="111">
        <f>IF(A16="出",$G$3,0)</f>
        <v>0</v>
      </c>
      <c r="B17" s="111">
        <f t="shared" ref="B17:G17" si="57">IF(B16="出",$G$3,0)</f>
        <v>0</v>
      </c>
      <c r="C17" s="111">
        <f t="shared" si="57"/>
        <v>0</v>
      </c>
      <c r="D17" s="111">
        <f t="shared" si="57"/>
        <v>0</v>
      </c>
      <c r="E17" s="111">
        <f t="shared" si="57"/>
        <v>0</v>
      </c>
      <c r="F17" s="111">
        <f t="shared" si="57"/>
        <v>0</v>
      </c>
      <c r="G17" s="111">
        <f t="shared" si="57"/>
        <v>0</v>
      </c>
      <c r="H17" s="182"/>
      <c r="I17" s="111">
        <f>IF(I16="出",$G$3,0)</f>
        <v>0</v>
      </c>
      <c r="J17" s="111">
        <f t="shared" ref="J17:O17" si="58">IF(J16="出",$G$3,0)</f>
        <v>0</v>
      </c>
      <c r="K17" s="111">
        <f t="shared" si="58"/>
        <v>0</v>
      </c>
      <c r="L17" s="111">
        <f t="shared" si="58"/>
        <v>0</v>
      </c>
      <c r="M17" s="111">
        <f t="shared" si="58"/>
        <v>0</v>
      </c>
      <c r="N17" s="111">
        <f t="shared" si="58"/>
        <v>0</v>
      </c>
      <c r="O17" s="111">
        <f t="shared" si="58"/>
        <v>0</v>
      </c>
      <c r="P17" s="182"/>
      <c r="Q17" s="111">
        <f>IF(Q16="出",$G$3,0)</f>
        <v>0</v>
      </c>
      <c r="R17" s="111">
        <f t="shared" ref="R17:W17" si="59">IF(R16="出",$G$3,0)</f>
        <v>0</v>
      </c>
      <c r="S17" s="111">
        <f t="shared" si="59"/>
        <v>0</v>
      </c>
      <c r="T17" s="111">
        <f t="shared" si="59"/>
        <v>0</v>
      </c>
      <c r="U17" s="111">
        <f t="shared" si="59"/>
        <v>0</v>
      </c>
      <c r="V17" s="111">
        <f t="shared" si="59"/>
        <v>0</v>
      </c>
      <c r="W17" s="111">
        <f t="shared" si="59"/>
        <v>0</v>
      </c>
      <c r="X17" s="182"/>
      <c r="Z17" s="187"/>
      <c r="AA17" s="190"/>
      <c r="AB17" s="170"/>
      <c r="AC17" s="171"/>
      <c r="AD17" s="170"/>
      <c r="AE17" s="171"/>
      <c r="AF17" s="170"/>
      <c r="AG17" s="171"/>
      <c r="AH17" s="178"/>
      <c r="AI17" s="179"/>
      <c r="AJ17" s="180"/>
      <c r="AK17" s="193"/>
      <c r="AL17" s="193"/>
      <c r="AM17" s="193"/>
      <c r="AN17" s="193"/>
      <c r="AO17" s="103"/>
      <c r="AP17" s="194"/>
      <c r="AQ17" s="194"/>
      <c r="AR17" s="165"/>
      <c r="AS17" s="165"/>
      <c r="AT17" s="165"/>
    </row>
    <row r="18" spans="1:47" s="67" customFormat="1" ht="17.25" customHeight="1">
      <c r="A18" s="126">
        <f>IF(A15+7&gt;DATE($B$1,A4,20),"",A15+7)</f>
        <v>45</v>
      </c>
      <c r="B18" s="123">
        <f>IF(B15+7&gt;DATE($B$1,A4,20),"",B15+7)</f>
        <v>46</v>
      </c>
      <c r="C18" s="123">
        <f>IF(C15+7&gt;DATE($B$1,A4,20),"",C15+7)</f>
        <v>47</v>
      </c>
      <c r="D18" s="123">
        <f>IF(D15+7&gt;DATE($B$1,A4,20),"",D15+7)</f>
        <v>48</v>
      </c>
      <c r="E18" s="123">
        <f>IF(E15+7&gt;DATE($B$1,A4,20),"",E15+7)</f>
        <v>49</v>
      </c>
      <c r="F18" s="123">
        <f>IF(F15+7&gt;DATE($B$1,A4,20),"",F15+7)</f>
        <v>50</v>
      </c>
      <c r="G18" s="123">
        <f>IF(G15+7&gt;DATE($B$1,A4,20),"",G15+7)</f>
        <v>51</v>
      </c>
      <c r="H18" s="181">
        <f t="shared" ref="H18" si="60">A20+B20+C20+D20+E20+F20+G20</f>
        <v>0</v>
      </c>
      <c r="I18" s="126">
        <f>IF(I15+7&gt;DATE($B$1,I4,20),"",I15+7)</f>
        <v>19</v>
      </c>
      <c r="J18" s="123">
        <f>IF(J15+7&gt;DATE($B$1,I4,20),"",J15+7)</f>
        <v>20</v>
      </c>
      <c r="K18" s="123"/>
      <c r="L18" s="123"/>
      <c r="M18" s="123"/>
      <c r="N18" s="123"/>
      <c r="O18" s="123"/>
      <c r="P18" s="181">
        <f t="shared" ref="P18" si="61">I20+J20+K20+L20+M20+N20+O20</f>
        <v>0</v>
      </c>
      <c r="Q18" s="126">
        <f>IF(Q15+7&gt;DATE($B$1,Q4,20),"",Q15+7)</f>
        <v>47</v>
      </c>
      <c r="R18" s="123">
        <f>IF(R15+7&gt;DATE($B$1,Q4,20),"",R15+7)</f>
        <v>48</v>
      </c>
      <c r="S18" s="123">
        <f>IF(S15+7&gt;DATE($B$1,Q4,20),"",S15+7)</f>
        <v>49</v>
      </c>
      <c r="T18" s="123">
        <f>IF(T15+7&gt;DATE($B$1,Q4,20),"",T15+7)</f>
        <v>50</v>
      </c>
      <c r="U18" s="123">
        <f>IF(U15+7&gt;DATE($B$1,Q4,20),"",U15+7)</f>
        <v>51</v>
      </c>
      <c r="V18" s="123"/>
      <c r="W18" s="123"/>
      <c r="X18" s="181">
        <f t="shared" ref="X18" si="62">Q20+R20+S20+T20+U20+V20+W20</f>
        <v>0</v>
      </c>
      <c r="Z18" s="185">
        <f t="shared" ref="Z18" si="63">$I$26</f>
        <v>8</v>
      </c>
      <c r="AA18" s="188" t="s">
        <v>34</v>
      </c>
      <c r="AB18" s="166">
        <f>COUNT(I28:O28,I31:O31,I34:O34,I37:O37,I40:O40,I43:O43)</f>
        <v>31</v>
      </c>
      <c r="AC18" s="167"/>
      <c r="AD18" s="166">
        <f>COUNTIF(I28:O45,"○")</f>
        <v>0</v>
      </c>
      <c r="AE18" s="167"/>
      <c r="AF18" s="166">
        <f>AB18-+AD18</f>
        <v>31</v>
      </c>
      <c r="AG18" s="167"/>
      <c r="AH18" s="172">
        <f t="shared" ref="AH18" si="64">$P$46</f>
        <v>0</v>
      </c>
      <c r="AI18" s="173"/>
      <c r="AJ18" s="174"/>
      <c r="AK18" s="71"/>
      <c r="AL18" s="71"/>
      <c r="AM18" s="71"/>
      <c r="AN18" s="71"/>
      <c r="AO18" s="15"/>
      <c r="AP18" s="72"/>
      <c r="AQ18" s="73"/>
      <c r="AR18" s="73"/>
      <c r="AS18" s="73"/>
      <c r="AT18" s="73"/>
    </row>
    <row r="19" spans="1:47" ht="11.25" customHeight="1">
      <c r="A19" s="91"/>
      <c r="B19" s="91"/>
      <c r="C19" s="91"/>
      <c r="D19" s="91"/>
      <c r="E19" s="91"/>
      <c r="F19" s="91"/>
      <c r="G19" s="91"/>
      <c r="H19" s="181"/>
      <c r="I19" s="91"/>
      <c r="J19" s="91"/>
      <c r="K19" s="91"/>
      <c r="L19" s="91"/>
      <c r="M19" s="91"/>
      <c r="N19" s="91"/>
      <c r="O19" s="91"/>
      <c r="P19" s="181"/>
      <c r="Q19" s="91"/>
      <c r="R19" s="91"/>
      <c r="S19" s="91"/>
      <c r="T19" s="91"/>
      <c r="U19" s="91"/>
      <c r="V19" s="91"/>
      <c r="W19" s="91"/>
      <c r="X19" s="181"/>
      <c r="Z19" s="186"/>
      <c r="AA19" s="189"/>
      <c r="AB19" s="168"/>
      <c r="AC19" s="169"/>
      <c r="AD19" s="168"/>
      <c r="AE19" s="169"/>
      <c r="AF19" s="168"/>
      <c r="AG19" s="169"/>
      <c r="AH19" s="175"/>
      <c r="AI19" s="176"/>
      <c r="AJ19" s="177"/>
    </row>
    <row r="20" spans="1:47" ht="11.25" customHeight="1">
      <c r="A20" s="111">
        <f>IF(A19="出",$G$3,0)</f>
        <v>0</v>
      </c>
      <c r="B20" s="111">
        <f t="shared" ref="B20:G20" si="65">IF(B19="出",$G$3,0)</f>
        <v>0</v>
      </c>
      <c r="C20" s="111">
        <f t="shared" si="65"/>
        <v>0</v>
      </c>
      <c r="D20" s="111">
        <f t="shared" si="65"/>
        <v>0</v>
      </c>
      <c r="E20" s="111">
        <f t="shared" si="65"/>
        <v>0</v>
      </c>
      <c r="F20" s="111">
        <f t="shared" si="65"/>
        <v>0</v>
      </c>
      <c r="G20" s="111">
        <f t="shared" si="65"/>
        <v>0</v>
      </c>
      <c r="H20" s="182"/>
      <c r="I20" s="111">
        <f>IF(I19="出",$G$3,0)</f>
        <v>0</v>
      </c>
      <c r="J20" s="111">
        <f t="shared" ref="J20:O20" si="66">IF(J19="出",$G$3,0)</f>
        <v>0</v>
      </c>
      <c r="K20" s="111">
        <f t="shared" si="66"/>
        <v>0</v>
      </c>
      <c r="L20" s="111">
        <f t="shared" si="66"/>
        <v>0</v>
      </c>
      <c r="M20" s="111">
        <f t="shared" si="66"/>
        <v>0</v>
      </c>
      <c r="N20" s="111">
        <f t="shared" si="66"/>
        <v>0</v>
      </c>
      <c r="O20" s="111">
        <f t="shared" si="66"/>
        <v>0</v>
      </c>
      <c r="P20" s="182"/>
      <c r="Q20" s="111">
        <f>IF(Q19="出",$G$3,0)</f>
        <v>0</v>
      </c>
      <c r="R20" s="111">
        <f t="shared" ref="R20:W20" si="67">IF(R19="出",$G$3,0)</f>
        <v>0</v>
      </c>
      <c r="S20" s="111">
        <f t="shared" si="67"/>
        <v>0</v>
      </c>
      <c r="T20" s="111">
        <f t="shared" si="67"/>
        <v>0</v>
      </c>
      <c r="U20" s="111">
        <f t="shared" si="67"/>
        <v>0</v>
      </c>
      <c r="V20" s="111">
        <f t="shared" si="67"/>
        <v>0</v>
      </c>
      <c r="W20" s="111">
        <f t="shared" si="67"/>
        <v>0</v>
      </c>
      <c r="X20" s="182"/>
      <c r="Z20" s="187"/>
      <c r="AA20" s="190"/>
      <c r="AB20" s="170"/>
      <c r="AC20" s="171"/>
      <c r="AD20" s="170"/>
      <c r="AE20" s="171"/>
      <c r="AF20" s="170"/>
      <c r="AG20" s="171"/>
      <c r="AH20" s="178"/>
      <c r="AI20" s="179"/>
      <c r="AJ20" s="180"/>
      <c r="AK20" s="193"/>
      <c r="AL20" s="193"/>
      <c r="AM20" s="193"/>
      <c r="AN20" s="193"/>
      <c r="AO20" s="103"/>
      <c r="AP20" s="194"/>
      <c r="AQ20" s="194"/>
      <c r="AR20" s="165"/>
      <c r="AS20" s="165"/>
      <c r="AT20" s="165"/>
    </row>
    <row r="21" spans="1:47" s="67" customFormat="1" ht="17.25" customHeight="1">
      <c r="A21" s="126"/>
      <c r="B21" s="123"/>
      <c r="C21" s="123"/>
      <c r="D21" s="123"/>
      <c r="E21" s="123"/>
      <c r="F21" s="123"/>
      <c r="G21" s="123"/>
      <c r="H21" s="181">
        <f t="shared" ref="H21" si="68">A23+B23+C23+D23+E23+F23+G23</f>
        <v>0</v>
      </c>
      <c r="I21" s="126"/>
      <c r="J21" s="123"/>
      <c r="K21" s="123"/>
      <c r="L21" s="123"/>
      <c r="M21" s="123"/>
      <c r="N21" s="123"/>
      <c r="O21" s="123"/>
      <c r="P21" s="181">
        <f t="shared" ref="P21" si="69">I23+J23+K23+L23+M23+N23+O23</f>
        <v>0</v>
      </c>
      <c r="Q21" s="126"/>
      <c r="R21" s="123"/>
      <c r="S21" s="123"/>
      <c r="T21" s="123"/>
      <c r="U21" s="123"/>
      <c r="V21" s="123"/>
      <c r="W21" s="123"/>
      <c r="X21" s="181">
        <f t="shared" ref="X21" si="70">Q23+R23+S23+T23+U23+V23+W23</f>
        <v>0</v>
      </c>
      <c r="Z21" s="185">
        <f t="shared" ref="Z21" si="71">$Q$26</f>
        <v>9</v>
      </c>
      <c r="AA21" s="188" t="s">
        <v>34</v>
      </c>
      <c r="AB21" s="166">
        <f>COUNT(Q28:W28,Q31:W31,Q34:W34,Q37:W37,Q40:W40,Q43:W43)</f>
        <v>31</v>
      </c>
      <c r="AC21" s="167"/>
      <c r="AD21" s="166">
        <f>COUNTIF(Q28:W45,"○")</f>
        <v>0</v>
      </c>
      <c r="AE21" s="167"/>
      <c r="AF21" s="166">
        <f>AB21-+AD21</f>
        <v>31</v>
      </c>
      <c r="AG21" s="167"/>
      <c r="AH21" s="172">
        <f t="shared" ref="AH21" si="72">$X$46</f>
        <v>0</v>
      </c>
      <c r="AI21" s="173"/>
      <c r="AJ21" s="174"/>
      <c r="AK21" s="197"/>
      <c r="AL21" s="197"/>
      <c r="AM21" s="197"/>
      <c r="AN21" s="197"/>
      <c r="AO21" s="102"/>
      <c r="AP21" s="198"/>
      <c r="AQ21" s="198"/>
      <c r="AR21" s="199"/>
      <c r="AS21" s="199"/>
      <c r="AT21" s="199"/>
    </row>
    <row r="22" spans="1:47" ht="11.25" customHeight="1">
      <c r="A22" s="91"/>
      <c r="B22" s="91"/>
      <c r="C22" s="91"/>
      <c r="D22" s="91"/>
      <c r="E22" s="91"/>
      <c r="F22" s="91"/>
      <c r="G22" s="91"/>
      <c r="H22" s="181"/>
      <c r="I22" s="91"/>
      <c r="J22" s="91"/>
      <c r="K22" s="91"/>
      <c r="L22" s="91"/>
      <c r="M22" s="91"/>
      <c r="N22" s="91"/>
      <c r="O22" s="91"/>
      <c r="P22" s="181"/>
      <c r="Q22" s="91"/>
      <c r="R22" s="91"/>
      <c r="S22" s="91"/>
      <c r="T22" s="91"/>
      <c r="U22" s="91"/>
      <c r="V22" s="91"/>
      <c r="W22" s="91"/>
      <c r="X22" s="181"/>
      <c r="Z22" s="186"/>
      <c r="AA22" s="189"/>
      <c r="AB22" s="168"/>
      <c r="AC22" s="169"/>
      <c r="AD22" s="168"/>
      <c r="AE22" s="169"/>
      <c r="AF22" s="168"/>
      <c r="AG22" s="169"/>
      <c r="AH22" s="175"/>
      <c r="AI22" s="176"/>
      <c r="AJ22" s="177"/>
    </row>
    <row r="23" spans="1:47" ht="11.25" customHeight="1" thickBot="1">
      <c r="A23" s="111">
        <f>IF(A22="出",$G$3,0)</f>
        <v>0</v>
      </c>
      <c r="B23" s="111">
        <f t="shared" ref="B23:G23" si="73">IF(B22="出",$G$3,0)</f>
        <v>0</v>
      </c>
      <c r="C23" s="111">
        <f t="shared" si="73"/>
        <v>0</v>
      </c>
      <c r="D23" s="111">
        <f t="shared" si="73"/>
        <v>0</v>
      </c>
      <c r="E23" s="111">
        <f t="shared" si="73"/>
        <v>0</v>
      </c>
      <c r="F23" s="111">
        <f t="shared" si="73"/>
        <v>0</v>
      </c>
      <c r="G23" s="111">
        <f t="shared" si="73"/>
        <v>0</v>
      </c>
      <c r="H23" s="195"/>
      <c r="I23" s="111">
        <f>IF(I22="出",$G$3,0)</f>
        <v>0</v>
      </c>
      <c r="J23" s="111">
        <f t="shared" ref="J23:O23" si="74">IF(J22="出",$G$3,0)</f>
        <v>0</v>
      </c>
      <c r="K23" s="111">
        <f t="shared" si="74"/>
        <v>0</v>
      </c>
      <c r="L23" s="111">
        <f t="shared" si="74"/>
        <v>0</v>
      </c>
      <c r="M23" s="111">
        <f t="shared" si="74"/>
        <v>0</v>
      </c>
      <c r="N23" s="111">
        <f t="shared" si="74"/>
        <v>0</v>
      </c>
      <c r="O23" s="111">
        <f t="shared" si="74"/>
        <v>0</v>
      </c>
      <c r="P23" s="195"/>
      <c r="Q23" s="111">
        <f>IF(Q22="出",$G$3,0)</f>
        <v>0</v>
      </c>
      <c r="R23" s="111">
        <f t="shared" ref="R23:W23" si="75">IF(R22="出",$G$3,0)</f>
        <v>0</v>
      </c>
      <c r="S23" s="111">
        <f t="shared" si="75"/>
        <v>0</v>
      </c>
      <c r="T23" s="111">
        <f t="shared" si="75"/>
        <v>0</v>
      </c>
      <c r="U23" s="111">
        <f t="shared" si="75"/>
        <v>0</v>
      </c>
      <c r="V23" s="111">
        <f t="shared" si="75"/>
        <v>0</v>
      </c>
      <c r="W23" s="111">
        <f t="shared" si="75"/>
        <v>0</v>
      </c>
      <c r="X23" s="195"/>
      <c r="Z23" s="187"/>
      <c r="AA23" s="190"/>
      <c r="AB23" s="170"/>
      <c r="AC23" s="171"/>
      <c r="AD23" s="170"/>
      <c r="AE23" s="171"/>
      <c r="AF23" s="170"/>
      <c r="AG23" s="171"/>
      <c r="AH23" s="178"/>
      <c r="AI23" s="179"/>
      <c r="AJ23" s="180"/>
      <c r="AK23" s="193"/>
      <c r="AL23" s="193"/>
      <c r="AM23" s="193"/>
      <c r="AN23" s="193"/>
      <c r="AO23" s="101"/>
      <c r="AP23" s="200"/>
      <c r="AQ23" s="200"/>
      <c r="AR23" s="201"/>
      <c r="AS23" s="201"/>
      <c r="AT23" s="201"/>
    </row>
    <row r="24" spans="1:47">
      <c r="A24" s="205"/>
      <c r="B24" s="206"/>
      <c r="C24" s="206"/>
      <c r="D24" s="206"/>
      <c r="E24" s="206"/>
      <c r="F24" s="206"/>
      <c r="G24" s="207"/>
      <c r="H24" s="18">
        <f>H6+H9+H12+H15+H18+H21</f>
        <v>0</v>
      </c>
      <c r="I24" s="205"/>
      <c r="J24" s="206"/>
      <c r="K24" s="206"/>
      <c r="L24" s="206"/>
      <c r="M24" s="206"/>
      <c r="N24" s="206"/>
      <c r="O24" s="207"/>
      <c r="P24" s="18">
        <f>P6+P9+P12+P15+P18+P21</f>
        <v>0</v>
      </c>
      <c r="Q24" s="205"/>
      <c r="R24" s="206"/>
      <c r="S24" s="206"/>
      <c r="T24" s="206"/>
      <c r="U24" s="206"/>
      <c r="V24" s="206"/>
      <c r="W24" s="207"/>
      <c r="X24" s="18">
        <f>X6+X9+X12+X15+X18+X21</f>
        <v>0</v>
      </c>
      <c r="Z24" s="185">
        <f t="shared" ref="Z24" si="76">$A$48</f>
        <v>10</v>
      </c>
      <c r="AA24" s="188" t="s">
        <v>34</v>
      </c>
      <c r="AB24" s="203">
        <f>COUNT(A50:G50,A53:G53,A56:G56,A59:G59,A62:G62,A65:G65)</f>
        <v>30</v>
      </c>
      <c r="AC24" s="203"/>
      <c r="AD24" s="203">
        <f>COUNTIF(A50:G67,"○")</f>
        <v>0</v>
      </c>
      <c r="AE24" s="203"/>
      <c r="AF24" s="203">
        <f>AB24-+AD24</f>
        <v>30</v>
      </c>
      <c r="AG24" s="203"/>
      <c r="AH24" s="204">
        <f t="shared" ref="AH24" si="77">$H$68</f>
        <v>0</v>
      </c>
      <c r="AI24" s="204"/>
      <c r="AJ24" s="204"/>
      <c r="AK24" s="193"/>
      <c r="AL24" s="193"/>
      <c r="AM24" s="193"/>
      <c r="AN24" s="193"/>
      <c r="AO24" s="101"/>
      <c r="AP24" s="200"/>
      <c r="AQ24" s="200"/>
      <c r="AR24" s="201"/>
      <c r="AS24" s="201"/>
      <c r="AT24" s="201"/>
    </row>
    <row r="25" spans="1:47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Z25" s="186"/>
      <c r="AA25" s="189"/>
      <c r="AB25" s="203"/>
      <c r="AC25" s="203"/>
      <c r="AD25" s="203"/>
      <c r="AE25" s="203"/>
      <c r="AF25" s="203"/>
      <c r="AG25" s="203"/>
      <c r="AH25" s="204"/>
      <c r="AI25" s="204"/>
      <c r="AJ25" s="204"/>
      <c r="AK25" s="193"/>
      <c r="AL25" s="193"/>
      <c r="AM25" s="193"/>
      <c r="AN25" s="193"/>
      <c r="AO25" s="101"/>
      <c r="AP25" s="200"/>
      <c r="AQ25" s="200"/>
      <c r="AR25" s="201"/>
      <c r="AS25" s="201"/>
      <c r="AT25" s="201"/>
    </row>
    <row r="26" spans="1:47" ht="13.5" customHeight="1">
      <c r="A26" s="100">
        <v>7</v>
      </c>
      <c r="B26" s="270" t="s">
        <v>34</v>
      </c>
      <c r="C26" s="270"/>
      <c r="D26" s="162" t="s">
        <v>69</v>
      </c>
      <c r="E26" s="162"/>
      <c r="F26" s="162"/>
      <c r="G26" s="271"/>
      <c r="H26" s="163" t="s">
        <v>0</v>
      </c>
      <c r="I26" s="100">
        <v>8</v>
      </c>
      <c r="J26" s="270" t="s">
        <v>34</v>
      </c>
      <c r="K26" s="270"/>
      <c r="L26" s="162" t="s">
        <v>70</v>
      </c>
      <c r="M26" s="162"/>
      <c r="N26" s="162"/>
      <c r="O26" s="271"/>
      <c r="P26" s="163" t="s">
        <v>0</v>
      </c>
      <c r="Q26" s="100">
        <v>9</v>
      </c>
      <c r="R26" s="270" t="s">
        <v>34</v>
      </c>
      <c r="S26" s="270"/>
      <c r="T26" s="162" t="s">
        <v>71</v>
      </c>
      <c r="U26" s="162"/>
      <c r="V26" s="162"/>
      <c r="W26" s="271"/>
      <c r="X26" s="148" t="s">
        <v>0</v>
      </c>
      <c r="Z26" s="187"/>
      <c r="AA26" s="190"/>
      <c r="AB26" s="203"/>
      <c r="AC26" s="203"/>
      <c r="AD26" s="203"/>
      <c r="AE26" s="203"/>
      <c r="AF26" s="203"/>
      <c r="AG26" s="203"/>
      <c r="AH26" s="204"/>
      <c r="AI26" s="204"/>
      <c r="AJ26" s="204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</row>
    <row r="27" spans="1:47">
      <c r="A27" s="8" t="s">
        <v>2</v>
      </c>
      <c r="B27" s="9" t="s">
        <v>3</v>
      </c>
      <c r="C27" s="9" t="s">
        <v>4</v>
      </c>
      <c r="D27" s="10" t="s">
        <v>5</v>
      </c>
      <c r="E27" s="9" t="s">
        <v>6</v>
      </c>
      <c r="F27" s="11" t="s">
        <v>7</v>
      </c>
      <c r="G27" s="10" t="s">
        <v>8</v>
      </c>
      <c r="H27" s="202"/>
      <c r="I27" s="12" t="s">
        <v>2</v>
      </c>
      <c r="J27" s="13" t="s">
        <v>3</v>
      </c>
      <c r="K27" s="13" t="s">
        <v>4</v>
      </c>
      <c r="L27" s="13" t="s">
        <v>5</v>
      </c>
      <c r="M27" s="13" t="s">
        <v>6</v>
      </c>
      <c r="N27" s="13" t="s">
        <v>7</v>
      </c>
      <c r="O27" s="11" t="s">
        <v>8</v>
      </c>
      <c r="P27" s="202"/>
      <c r="Q27" s="12" t="s">
        <v>2</v>
      </c>
      <c r="R27" s="13" t="s">
        <v>3</v>
      </c>
      <c r="S27" s="13" t="s">
        <v>4</v>
      </c>
      <c r="T27" s="13" t="s">
        <v>5</v>
      </c>
      <c r="U27" s="13" t="s">
        <v>6</v>
      </c>
      <c r="V27" s="13" t="s">
        <v>7</v>
      </c>
      <c r="W27" s="14" t="s">
        <v>8</v>
      </c>
      <c r="X27" s="208"/>
      <c r="Z27" s="185">
        <f t="shared" ref="Z27" si="78">$I$48</f>
        <v>11</v>
      </c>
      <c r="AA27" s="188" t="s">
        <v>34</v>
      </c>
      <c r="AB27" s="166">
        <f>COUNT(I50:O50,I53:O53,I56:O56,I59:O59,I62:O62,I65:O65)</f>
        <v>31</v>
      </c>
      <c r="AC27" s="167"/>
      <c r="AD27" s="166">
        <f>COUNTIF(I50:O67,"○")</f>
        <v>0</v>
      </c>
      <c r="AE27" s="167"/>
      <c r="AF27" s="166">
        <f>AB27-+AD27</f>
        <v>31</v>
      </c>
      <c r="AG27" s="167"/>
      <c r="AH27" s="204">
        <f t="shared" ref="AH27" si="79">$P$68</f>
        <v>0</v>
      </c>
      <c r="AI27" s="204"/>
      <c r="AJ27" s="204"/>
      <c r="AK27" s="19"/>
      <c r="AL27" s="19"/>
      <c r="AM27" s="19"/>
      <c r="AN27" s="19"/>
      <c r="AO27" s="19"/>
      <c r="AP27" s="39"/>
      <c r="AQ27" s="19"/>
      <c r="AR27" s="19"/>
      <c r="AS27" s="19"/>
      <c r="AT27" s="19"/>
      <c r="AU27" s="19"/>
    </row>
    <row r="28" spans="1:47" s="67" customFormat="1" ht="17.25" customHeight="1">
      <c r="A28" s="122" t="str">
        <f>IF(WEEKDAY(DATE($B$1,A26-1,21))=1,DATE($B$1,A26-1,21),"")</f>
        <v/>
      </c>
      <c r="B28" s="125" t="str">
        <f>IF(WEEKDAY(DATE($B$1,A26-1,21))=2,DATE($B$1,A26-1,21),IF(A28="","",A28+1))</f>
        <v/>
      </c>
      <c r="C28" s="125" t="str">
        <f>IF(WEEKDAY(DATE($B$1,A26-1,21))=3,DATE($B$1,A26-1,21),IF(B28="","",B28+1))</f>
        <v/>
      </c>
      <c r="D28" s="125" t="str">
        <f>IF(WEEKDAY(DATE($B$1,A26-1,21))=4,DATE($B$1,A26-1,21),IF(C28="","",C28+1))</f>
        <v/>
      </c>
      <c r="E28" s="125" t="str">
        <f>IF(WEEKDAY(DATE($B$1,A26-1,21))=5,DATE($B$1,A26-1,21),IF(D28="","",D28+1))</f>
        <v/>
      </c>
      <c r="F28" s="125">
        <v>21</v>
      </c>
      <c r="G28" s="125">
        <v>22</v>
      </c>
      <c r="H28" s="181">
        <f>A30+B30+C30+D30+E30+F30+G30</f>
        <v>0</v>
      </c>
      <c r="I28" s="122">
        <v>21</v>
      </c>
      <c r="J28" s="125">
        <v>22</v>
      </c>
      <c r="K28" s="125">
        <f>IF(WEEKDAY(DATE($B$1,I26-1,21))=3,DATE($B$1,I26-1,21),IF(J28="","",J28+1))</f>
        <v>23</v>
      </c>
      <c r="L28" s="125">
        <f>IF(WEEKDAY(DATE($B$1,I26-1,21))=4,DATE($B$1,I26-1,21),IF(K28="","",K28+1))</f>
        <v>24</v>
      </c>
      <c r="M28" s="125">
        <f>IF(WEEKDAY(DATE($B$1,I26-1,21))=5,DATE($B$1,I26-1,21),IF(L28="","",L28+1))</f>
        <v>25</v>
      </c>
      <c r="N28" s="125">
        <f>IF(WEEKDAY(DATE($B$1,I26-1,21))=6,DATE($B$1,I26-1,21),IF(M28="","",M28+1))</f>
        <v>26</v>
      </c>
      <c r="O28" s="125">
        <f>IF(WEEKDAY(DATE($B$1,I26-1,21))=7,DATE($B$1,I26-1,21),IF(N28="","",N28+1))</f>
        <v>27</v>
      </c>
      <c r="P28" s="181">
        <f>I30+J30+K30+L30+M30+N30+O30</f>
        <v>0</v>
      </c>
      <c r="Q28" s="122" t="str">
        <f>IF(WEEKDAY(DATE($B$1,Q26-1,21))=1,DATE($B$1,Q26-1,21),"")</f>
        <v/>
      </c>
      <c r="R28" s="125" t="str">
        <f>IF(WEEKDAY(DATE($B$1,Q26-1,21))=2,DATE($B$1,Q26-1,21),IF(Q28="","",Q28+1))</f>
        <v/>
      </c>
      <c r="S28" s="125" t="str">
        <f>IF(WEEKDAY(DATE($B$1,Q26-1,21))=3,DATE($B$1,Q26-1,21),IF(R28="","",R28+1))</f>
        <v/>
      </c>
      <c r="T28" s="125">
        <v>21</v>
      </c>
      <c r="U28" s="125">
        <v>22</v>
      </c>
      <c r="V28" s="125">
        <f>IF(WEEKDAY(DATE($B$1,Q26-1,21))=6,DATE($B$1,Q26-1,21),IF(U28="","",U28+1))</f>
        <v>23</v>
      </c>
      <c r="W28" s="125">
        <f>IF(WEEKDAY(DATE($B$1,Q26-1,21))=7,DATE($B$1,Q26-1,21),IF(V28="","",V28+1))</f>
        <v>24</v>
      </c>
      <c r="X28" s="181">
        <f>Q30+R30+S30+T30+U30+V30+W30</f>
        <v>0</v>
      </c>
      <c r="Z28" s="186"/>
      <c r="AA28" s="189"/>
      <c r="AB28" s="168"/>
      <c r="AC28" s="169"/>
      <c r="AD28" s="168"/>
      <c r="AE28" s="169"/>
      <c r="AF28" s="168"/>
      <c r="AG28" s="169"/>
      <c r="AH28" s="204"/>
      <c r="AI28" s="204"/>
      <c r="AJ28" s="204"/>
      <c r="AK28" s="76"/>
      <c r="AL28" s="77"/>
      <c r="AM28" s="77"/>
      <c r="AN28" s="77"/>
      <c r="AO28" s="78"/>
      <c r="AP28" s="78"/>
      <c r="AQ28" s="78"/>
      <c r="AR28" s="78"/>
      <c r="AS28" s="79"/>
      <c r="AT28" s="79"/>
      <c r="AU28" s="79"/>
    </row>
    <row r="29" spans="1:47" ht="11.25" customHeight="1">
      <c r="A29" s="91"/>
      <c r="B29" s="91"/>
      <c r="C29" s="91"/>
      <c r="D29" s="91"/>
      <c r="E29" s="91"/>
      <c r="F29" s="91"/>
      <c r="G29" s="91"/>
      <c r="H29" s="181"/>
      <c r="I29" s="91"/>
      <c r="J29" s="91"/>
      <c r="K29" s="91"/>
      <c r="L29" s="91"/>
      <c r="M29" s="91"/>
      <c r="N29" s="91"/>
      <c r="O29" s="91"/>
      <c r="P29" s="181"/>
      <c r="Q29" s="91"/>
      <c r="R29" s="91"/>
      <c r="S29" s="91"/>
      <c r="T29" s="91"/>
      <c r="U29" s="91"/>
      <c r="V29" s="91"/>
      <c r="W29" s="91"/>
      <c r="X29" s="181"/>
      <c r="Z29" s="187"/>
      <c r="AA29" s="190"/>
      <c r="AB29" s="170"/>
      <c r="AC29" s="171"/>
      <c r="AD29" s="170"/>
      <c r="AE29" s="171"/>
      <c r="AF29" s="170"/>
      <c r="AG29" s="171"/>
      <c r="AH29" s="204"/>
      <c r="AI29" s="204"/>
      <c r="AJ29" s="204"/>
      <c r="AK29" s="37"/>
      <c r="AL29" s="40"/>
      <c r="AM29" s="40"/>
      <c r="AN29" s="40"/>
      <c r="AO29" s="41"/>
      <c r="AP29" s="41"/>
      <c r="AQ29" s="41"/>
      <c r="AR29" s="41"/>
      <c r="AS29" s="38"/>
      <c r="AT29" s="38"/>
      <c r="AU29" s="38"/>
    </row>
    <row r="30" spans="1:47" ht="11.25" customHeight="1">
      <c r="A30" s="111">
        <f>IF(A29="出",$G$3,0)</f>
        <v>0</v>
      </c>
      <c r="B30" s="111">
        <f t="shared" ref="B30:G30" si="80">IF(B29="出",$G$3,0)</f>
        <v>0</v>
      </c>
      <c r="C30" s="111">
        <f t="shared" si="80"/>
        <v>0</v>
      </c>
      <c r="D30" s="111">
        <f t="shared" si="80"/>
        <v>0</v>
      </c>
      <c r="E30" s="111">
        <f t="shared" si="80"/>
        <v>0</v>
      </c>
      <c r="F30" s="111">
        <f t="shared" si="80"/>
        <v>0</v>
      </c>
      <c r="G30" s="111">
        <f t="shared" si="80"/>
        <v>0</v>
      </c>
      <c r="H30" s="182"/>
      <c r="I30" s="111">
        <f>IF(I29="出",$G$3,0)</f>
        <v>0</v>
      </c>
      <c r="J30" s="111">
        <f t="shared" ref="J30:O30" si="81">IF(J29="出",$G$3,0)</f>
        <v>0</v>
      </c>
      <c r="K30" s="111">
        <f t="shared" si="81"/>
        <v>0</v>
      </c>
      <c r="L30" s="111">
        <f t="shared" si="81"/>
        <v>0</v>
      </c>
      <c r="M30" s="111">
        <f t="shared" si="81"/>
        <v>0</v>
      </c>
      <c r="N30" s="111">
        <f t="shared" si="81"/>
        <v>0</v>
      </c>
      <c r="O30" s="111">
        <f t="shared" si="81"/>
        <v>0</v>
      </c>
      <c r="P30" s="182"/>
      <c r="Q30" s="111">
        <f>IF(Q29="出",$G$3,0)</f>
        <v>0</v>
      </c>
      <c r="R30" s="111">
        <f t="shared" ref="R30:W30" si="82">IF(R29="出",$G$3,0)</f>
        <v>0</v>
      </c>
      <c r="S30" s="111">
        <f t="shared" si="82"/>
        <v>0</v>
      </c>
      <c r="T30" s="111">
        <f t="shared" si="82"/>
        <v>0</v>
      </c>
      <c r="U30" s="111">
        <f t="shared" si="82"/>
        <v>0</v>
      </c>
      <c r="V30" s="111">
        <f t="shared" si="82"/>
        <v>0</v>
      </c>
      <c r="W30" s="111">
        <f t="shared" si="82"/>
        <v>0</v>
      </c>
      <c r="X30" s="182"/>
      <c r="Z30" s="185">
        <f t="shared" ref="Z30" si="83">$Q$48</f>
        <v>12</v>
      </c>
      <c r="AA30" s="188" t="s">
        <v>34</v>
      </c>
      <c r="AB30" s="166">
        <f>COUNT(Q50:W50,Q53:W53,Q56:W56,Q59:W59,Q62:W62,Q65:W65)</f>
        <v>30</v>
      </c>
      <c r="AC30" s="167"/>
      <c r="AD30" s="166">
        <f>COUNTIF(Q50:W67,"○")</f>
        <v>0</v>
      </c>
      <c r="AE30" s="167"/>
      <c r="AF30" s="166">
        <f>AB30-+AD30</f>
        <v>30</v>
      </c>
      <c r="AG30" s="167"/>
      <c r="AH30" s="204">
        <f t="shared" ref="AH30" si="84">$X$68</f>
        <v>0</v>
      </c>
      <c r="AI30" s="204"/>
      <c r="AJ30" s="204"/>
      <c r="AK30" s="37"/>
      <c r="AL30" s="40"/>
      <c r="AM30" s="40"/>
      <c r="AN30" s="40"/>
      <c r="AO30" s="41"/>
      <c r="AP30" s="41"/>
      <c r="AQ30" s="41"/>
      <c r="AR30" s="41"/>
      <c r="AS30" s="38"/>
      <c r="AT30" s="38"/>
      <c r="AU30" s="38"/>
    </row>
    <row r="31" spans="1:47" s="67" customFormat="1" ht="17.25" customHeight="1">
      <c r="A31" s="126">
        <f>G28+1</f>
        <v>23</v>
      </c>
      <c r="B31" s="125">
        <f>A31+1</f>
        <v>24</v>
      </c>
      <c r="C31" s="125">
        <f t="shared" ref="C31" si="85">B31+1</f>
        <v>25</v>
      </c>
      <c r="D31" s="125">
        <f t="shared" ref="D31" si="86">C31+1</f>
        <v>26</v>
      </c>
      <c r="E31" s="125">
        <f t="shared" ref="E31" si="87">D31+1</f>
        <v>27</v>
      </c>
      <c r="F31" s="125">
        <f t="shared" ref="F31" si="88">E31+1</f>
        <v>28</v>
      </c>
      <c r="G31" s="125">
        <f t="shared" ref="G31" si="89">F31+1</f>
        <v>29</v>
      </c>
      <c r="H31" s="181">
        <f t="shared" ref="H31" si="90">A33+B33+C33+D33+E33+F33+G33</f>
        <v>0</v>
      </c>
      <c r="I31" s="126">
        <f>O28+1</f>
        <v>28</v>
      </c>
      <c r="J31" s="125">
        <f>I31+1</f>
        <v>29</v>
      </c>
      <c r="K31" s="125">
        <f t="shared" ref="K31" si="91">J31+1</f>
        <v>30</v>
      </c>
      <c r="L31" s="125">
        <f t="shared" ref="L31" si="92">K31+1</f>
        <v>31</v>
      </c>
      <c r="M31" s="125">
        <f t="shared" ref="M31" si="93">L31+1</f>
        <v>32</v>
      </c>
      <c r="N31" s="125">
        <f t="shared" ref="N31" si="94">M31+1</f>
        <v>33</v>
      </c>
      <c r="O31" s="125">
        <f t="shared" ref="O31" si="95">N31+1</f>
        <v>34</v>
      </c>
      <c r="P31" s="181">
        <f t="shared" ref="P31" si="96">I33+J33+K33+L33+M33+N33+O33</f>
        <v>0</v>
      </c>
      <c r="Q31" s="126">
        <f>W28+1</f>
        <v>25</v>
      </c>
      <c r="R31" s="125">
        <f>Q31+1</f>
        <v>26</v>
      </c>
      <c r="S31" s="125">
        <f t="shared" ref="S31" si="97">R31+1</f>
        <v>27</v>
      </c>
      <c r="T31" s="125">
        <f t="shared" ref="T31" si="98">S31+1</f>
        <v>28</v>
      </c>
      <c r="U31" s="125">
        <f t="shared" ref="U31" si="99">T31+1</f>
        <v>29</v>
      </c>
      <c r="V31" s="125">
        <f t="shared" ref="V31" si="100">U31+1</f>
        <v>30</v>
      </c>
      <c r="W31" s="125">
        <f t="shared" ref="W31" si="101">V31+1</f>
        <v>31</v>
      </c>
      <c r="X31" s="181">
        <f t="shared" ref="X31" si="102">Q33+R33+S33+T33+U33+V33+W33</f>
        <v>0</v>
      </c>
      <c r="Z31" s="186"/>
      <c r="AA31" s="189"/>
      <c r="AB31" s="168"/>
      <c r="AC31" s="169"/>
      <c r="AD31" s="168"/>
      <c r="AE31" s="169"/>
      <c r="AF31" s="168"/>
      <c r="AG31" s="169"/>
      <c r="AH31" s="204"/>
      <c r="AI31" s="204"/>
      <c r="AJ31" s="204"/>
      <c r="AK31" s="76"/>
      <c r="AL31" s="77"/>
      <c r="AM31" s="77"/>
      <c r="AN31" s="77"/>
      <c r="AO31" s="78"/>
      <c r="AP31" s="78"/>
      <c r="AQ31" s="78"/>
      <c r="AR31" s="78"/>
      <c r="AS31" s="79"/>
      <c r="AT31" s="79"/>
      <c r="AU31" s="79"/>
    </row>
    <row r="32" spans="1:47" ht="11.25" customHeight="1">
      <c r="A32" s="91"/>
      <c r="B32" s="91"/>
      <c r="C32" s="91"/>
      <c r="D32" s="91"/>
      <c r="E32" s="91"/>
      <c r="F32" s="91"/>
      <c r="G32" s="91"/>
      <c r="H32" s="181"/>
      <c r="I32" s="91"/>
      <c r="J32" s="91"/>
      <c r="K32" s="91"/>
      <c r="L32" s="91"/>
      <c r="M32" s="91"/>
      <c r="N32" s="91"/>
      <c r="O32" s="91"/>
      <c r="P32" s="181"/>
      <c r="Q32" s="91"/>
      <c r="R32" s="91"/>
      <c r="S32" s="91"/>
      <c r="T32" s="91"/>
      <c r="U32" s="91"/>
      <c r="V32" s="91"/>
      <c r="W32" s="91"/>
      <c r="X32" s="181"/>
      <c r="Z32" s="187"/>
      <c r="AA32" s="190"/>
      <c r="AB32" s="170"/>
      <c r="AC32" s="171"/>
      <c r="AD32" s="170"/>
      <c r="AE32" s="171"/>
      <c r="AF32" s="170"/>
      <c r="AG32" s="171"/>
      <c r="AH32" s="204"/>
      <c r="AI32" s="204"/>
      <c r="AJ32" s="204"/>
      <c r="AK32" s="37"/>
      <c r="AL32" s="40"/>
      <c r="AM32" s="40"/>
      <c r="AN32" s="40"/>
      <c r="AO32" s="41"/>
      <c r="AP32" s="41"/>
      <c r="AQ32" s="41"/>
      <c r="AR32" s="41"/>
      <c r="AS32" s="38"/>
      <c r="AT32" s="38"/>
      <c r="AU32" s="38"/>
    </row>
    <row r="33" spans="1:47" ht="11.25" customHeight="1">
      <c r="A33" s="111">
        <f>IF(A32="出",$G$3,0)</f>
        <v>0</v>
      </c>
      <c r="B33" s="111">
        <f t="shared" ref="B33:G33" si="103">IF(B32="出",$G$3,0)</f>
        <v>0</v>
      </c>
      <c r="C33" s="111">
        <f t="shared" si="103"/>
        <v>0</v>
      </c>
      <c r="D33" s="111">
        <f t="shared" si="103"/>
        <v>0</v>
      </c>
      <c r="E33" s="111">
        <f t="shared" si="103"/>
        <v>0</v>
      </c>
      <c r="F33" s="111">
        <f t="shared" si="103"/>
        <v>0</v>
      </c>
      <c r="G33" s="111">
        <f t="shared" si="103"/>
        <v>0</v>
      </c>
      <c r="H33" s="182"/>
      <c r="I33" s="111">
        <f>IF(I32="出",$G$3,0)</f>
        <v>0</v>
      </c>
      <c r="J33" s="111">
        <f t="shared" ref="J33:O33" si="104">IF(J32="出",$G$3,0)</f>
        <v>0</v>
      </c>
      <c r="K33" s="111">
        <f t="shared" si="104"/>
        <v>0</v>
      </c>
      <c r="L33" s="111">
        <f t="shared" si="104"/>
        <v>0</v>
      </c>
      <c r="M33" s="111">
        <f t="shared" si="104"/>
        <v>0</v>
      </c>
      <c r="N33" s="111">
        <f t="shared" si="104"/>
        <v>0</v>
      </c>
      <c r="O33" s="111">
        <f t="shared" si="104"/>
        <v>0</v>
      </c>
      <c r="P33" s="182"/>
      <c r="Q33" s="111">
        <f>IF(Q32="出",$G$3,0)</f>
        <v>0</v>
      </c>
      <c r="R33" s="111">
        <f t="shared" ref="R33:W33" si="105">IF(R32="出",$G$3,0)</f>
        <v>0</v>
      </c>
      <c r="S33" s="111">
        <f t="shared" si="105"/>
        <v>0</v>
      </c>
      <c r="T33" s="111">
        <f t="shared" si="105"/>
        <v>0</v>
      </c>
      <c r="U33" s="111">
        <f t="shared" si="105"/>
        <v>0</v>
      </c>
      <c r="V33" s="111">
        <f t="shared" si="105"/>
        <v>0</v>
      </c>
      <c r="W33" s="111">
        <f t="shared" si="105"/>
        <v>0</v>
      </c>
      <c r="X33" s="182"/>
      <c r="Z33" s="185">
        <f t="shared" ref="Z33" si="106">$A$70</f>
        <v>1</v>
      </c>
      <c r="AA33" s="188" t="s">
        <v>34</v>
      </c>
      <c r="AB33" s="166">
        <f>COUNT(A72:G72,A75:G75,A78:G78,A81:G81,A84:G84,A87:G87)</f>
        <v>31</v>
      </c>
      <c r="AC33" s="167"/>
      <c r="AD33" s="166">
        <f>COUNTIF(A72:G89,"○")</f>
        <v>0</v>
      </c>
      <c r="AE33" s="167"/>
      <c r="AF33" s="166">
        <f>AB33-+AD33</f>
        <v>31</v>
      </c>
      <c r="AG33" s="167"/>
      <c r="AH33" s="204">
        <f t="shared" ref="AH33" si="107">$H$90</f>
        <v>0</v>
      </c>
      <c r="AI33" s="204"/>
      <c r="AJ33" s="204"/>
      <c r="AK33" s="37"/>
      <c r="AL33" s="40"/>
      <c r="AM33" s="40"/>
      <c r="AN33" s="40"/>
      <c r="AO33" s="41"/>
      <c r="AP33" s="41"/>
      <c r="AQ33" s="41"/>
      <c r="AR33" s="41"/>
      <c r="AS33" s="38"/>
      <c r="AT33" s="38"/>
      <c r="AU33" s="38"/>
    </row>
    <row r="34" spans="1:47" s="67" customFormat="1" ht="17.25" customHeight="1">
      <c r="A34" s="126">
        <f>G31+1</f>
        <v>30</v>
      </c>
      <c r="B34" s="125">
        <v>1</v>
      </c>
      <c r="C34" s="125">
        <v>2</v>
      </c>
      <c r="D34" s="125">
        <f t="shared" ref="D34" si="108">C34+1</f>
        <v>3</v>
      </c>
      <c r="E34" s="125">
        <f t="shared" ref="E34" si="109">D34+1</f>
        <v>4</v>
      </c>
      <c r="F34" s="125">
        <f t="shared" ref="F34" si="110">E34+1</f>
        <v>5</v>
      </c>
      <c r="G34" s="125">
        <f t="shared" ref="G34" si="111">F34+1</f>
        <v>6</v>
      </c>
      <c r="H34" s="181">
        <f t="shared" ref="H34" si="112">A36+B36+C36+D36+E36+F36+G36</f>
        <v>0</v>
      </c>
      <c r="I34" s="126">
        <f>O31+1</f>
        <v>35</v>
      </c>
      <c r="J34" s="125">
        <f>I34+1</f>
        <v>36</v>
      </c>
      <c r="K34" s="125">
        <f t="shared" ref="K34" si="113">J34+1</f>
        <v>37</v>
      </c>
      <c r="L34" s="125">
        <f t="shared" ref="L34" si="114">K34+1</f>
        <v>38</v>
      </c>
      <c r="M34" s="125">
        <f t="shared" ref="M34" si="115">L34+1</f>
        <v>39</v>
      </c>
      <c r="N34" s="125">
        <f t="shared" ref="N34" si="116">M34+1</f>
        <v>40</v>
      </c>
      <c r="O34" s="125">
        <f t="shared" ref="O34" si="117">N34+1</f>
        <v>41</v>
      </c>
      <c r="P34" s="181">
        <f t="shared" ref="P34" si="118">I36+J36+K36+L36+M36+N36+O36</f>
        <v>0</v>
      </c>
      <c r="Q34" s="126">
        <f>W31+1</f>
        <v>32</v>
      </c>
      <c r="R34" s="125">
        <f>Q34+1</f>
        <v>33</v>
      </c>
      <c r="S34" s="125">
        <f t="shared" ref="S34" si="119">R34+1</f>
        <v>34</v>
      </c>
      <c r="T34" s="125">
        <f t="shared" ref="T34" si="120">S34+1</f>
        <v>35</v>
      </c>
      <c r="U34" s="125">
        <f t="shared" ref="U34" si="121">T34+1</f>
        <v>36</v>
      </c>
      <c r="V34" s="125">
        <f t="shared" ref="V34" si="122">U34+1</f>
        <v>37</v>
      </c>
      <c r="W34" s="125">
        <f t="shared" ref="W34" si="123">V34+1</f>
        <v>38</v>
      </c>
      <c r="X34" s="181">
        <f t="shared" ref="X34" si="124">Q36+R36+S36+T36+U36+V36+W36</f>
        <v>0</v>
      </c>
      <c r="Z34" s="186"/>
      <c r="AA34" s="189"/>
      <c r="AB34" s="168"/>
      <c r="AC34" s="169"/>
      <c r="AD34" s="168"/>
      <c r="AE34" s="169"/>
      <c r="AF34" s="168"/>
      <c r="AG34" s="169"/>
      <c r="AH34" s="204"/>
      <c r="AI34" s="204"/>
      <c r="AJ34" s="204"/>
      <c r="AK34" s="76"/>
      <c r="AL34" s="77"/>
      <c r="AM34" s="77"/>
      <c r="AN34" s="77"/>
      <c r="AO34" s="78"/>
      <c r="AP34" s="78"/>
      <c r="AQ34" s="78"/>
      <c r="AR34" s="78"/>
      <c r="AS34" s="79"/>
      <c r="AT34" s="79"/>
      <c r="AU34" s="79"/>
    </row>
    <row r="35" spans="1:47" ht="11.25" customHeight="1">
      <c r="A35" s="91"/>
      <c r="B35" s="91"/>
      <c r="C35" s="91"/>
      <c r="D35" s="91"/>
      <c r="E35" s="91"/>
      <c r="F35" s="91"/>
      <c r="G35" s="91"/>
      <c r="H35" s="181"/>
      <c r="I35" s="91"/>
      <c r="J35" s="91"/>
      <c r="K35" s="91"/>
      <c r="L35" s="91"/>
      <c r="M35" s="91"/>
      <c r="N35" s="91"/>
      <c r="O35" s="91"/>
      <c r="P35" s="181"/>
      <c r="Q35" s="91"/>
      <c r="R35" s="91"/>
      <c r="S35" s="91"/>
      <c r="T35" s="91"/>
      <c r="U35" s="91"/>
      <c r="V35" s="91"/>
      <c r="W35" s="91"/>
      <c r="X35" s="181"/>
      <c r="Z35" s="187"/>
      <c r="AA35" s="190"/>
      <c r="AB35" s="170"/>
      <c r="AC35" s="171"/>
      <c r="AD35" s="170"/>
      <c r="AE35" s="171"/>
      <c r="AF35" s="170"/>
      <c r="AG35" s="171"/>
      <c r="AH35" s="204"/>
      <c r="AI35" s="204"/>
      <c r="AJ35" s="204"/>
      <c r="AK35" s="37"/>
      <c r="AL35" s="40"/>
      <c r="AM35" s="40"/>
      <c r="AN35" s="40"/>
      <c r="AO35" s="41"/>
      <c r="AP35" s="41"/>
      <c r="AQ35" s="41"/>
      <c r="AR35" s="41"/>
      <c r="AS35" s="38"/>
      <c r="AT35" s="38"/>
      <c r="AU35" s="38"/>
    </row>
    <row r="36" spans="1:47" ht="11.25" customHeight="1">
      <c r="A36" s="111">
        <f>IF(A35="出",$G$3,0)</f>
        <v>0</v>
      </c>
      <c r="B36" s="111">
        <f t="shared" ref="B36:G36" si="125">IF(B35="出",$G$3,0)</f>
        <v>0</v>
      </c>
      <c r="C36" s="111">
        <f t="shared" si="125"/>
        <v>0</v>
      </c>
      <c r="D36" s="111">
        <f t="shared" si="125"/>
        <v>0</v>
      </c>
      <c r="E36" s="111">
        <f t="shared" si="125"/>
        <v>0</v>
      </c>
      <c r="F36" s="111">
        <f t="shared" si="125"/>
        <v>0</v>
      </c>
      <c r="G36" s="111">
        <f t="shared" si="125"/>
        <v>0</v>
      </c>
      <c r="H36" s="182"/>
      <c r="I36" s="111">
        <f>IF(I35="出",$G$3,0)</f>
        <v>0</v>
      </c>
      <c r="J36" s="111">
        <f t="shared" ref="J36:O36" si="126">IF(J35="出",$G$3,0)</f>
        <v>0</v>
      </c>
      <c r="K36" s="111">
        <f t="shared" si="126"/>
        <v>0</v>
      </c>
      <c r="L36" s="111">
        <f t="shared" si="126"/>
        <v>0</v>
      </c>
      <c r="M36" s="111">
        <f t="shared" si="126"/>
        <v>0</v>
      </c>
      <c r="N36" s="111">
        <f t="shared" si="126"/>
        <v>0</v>
      </c>
      <c r="O36" s="111">
        <f t="shared" si="126"/>
        <v>0</v>
      </c>
      <c r="P36" s="182"/>
      <c r="Q36" s="111">
        <f>IF(Q35="出",$G$3,0)</f>
        <v>0</v>
      </c>
      <c r="R36" s="111">
        <f t="shared" ref="R36:W36" si="127">IF(R35="出",$G$3,0)</f>
        <v>0</v>
      </c>
      <c r="S36" s="111">
        <f t="shared" si="127"/>
        <v>0</v>
      </c>
      <c r="T36" s="111">
        <f t="shared" si="127"/>
        <v>0</v>
      </c>
      <c r="U36" s="111">
        <f t="shared" si="127"/>
        <v>0</v>
      </c>
      <c r="V36" s="111">
        <f t="shared" si="127"/>
        <v>0</v>
      </c>
      <c r="W36" s="111">
        <f t="shared" si="127"/>
        <v>0</v>
      </c>
      <c r="X36" s="182"/>
      <c r="Z36" s="185">
        <f t="shared" ref="Z36" si="128">$I$70</f>
        <v>2</v>
      </c>
      <c r="AA36" s="188" t="s">
        <v>34</v>
      </c>
      <c r="AB36" s="166">
        <f>COUNT(I72:O72,I75:O75,I78:O78,I81:O81,I84:O84,I87:O87)</f>
        <v>31</v>
      </c>
      <c r="AC36" s="167"/>
      <c r="AD36" s="166">
        <f>COUNTIF(I72:O89,"○")</f>
        <v>0</v>
      </c>
      <c r="AE36" s="167"/>
      <c r="AF36" s="166">
        <f>AB36-+AD36</f>
        <v>31</v>
      </c>
      <c r="AG36" s="167"/>
      <c r="AH36" s="204">
        <f t="shared" ref="AH36" si="129">$P$90</f>
        <v>0</v>
      </c>
      <c r="AI36" s="204"/>
      <c r="AJ36" s="204"/>
      <c r="AK36" s="37"/>
      <c r="AL36" s="40"/>
      <c r="AM36" s="40"/>
      <c r="AN36" s="40"/>
      <c r="AO36" s="41"/>
      <c r="AP36" s="41"/>
      <c r="AQ36" s="41"/>
      <c r="AR36" s="41"/>
      <c r="AS36" s="38"/>
      <c r="AT36" s="38"/>
      <c r="AU36" s="38"/>
    </row>
    <row r="37" spans="1:47" s="67" customFormat="1" ht="17.25" customHeight="1">
      <c r="A37" s="126">
        <f>G34+1</f>
        <v>7</v>
      </c>
      <c r="B37" s="125">
        <f>A37+1</f>
        <v>8</v>
      </c>
      <c r="C37" s="125">
        <f t="shared" ref="C37" si="130">B37+1</f>
        <v>9</v>
      </c>
      <c r="D37" s="125">
        <f t="shared" ref="D37" si="131">C37+1</f>
        <v>10</v>
      </c>
      <c r="E37" s="125">
        <f t="shared" ref="E37" si="132">D37+1</f>
        <v>11</v>
      </c>
      <c r="F37" s="125">
        <f t="shared" ref="F37" si="133">E37+1</f>
        <v>12</v>
      </c>
      <c r="G37" s="125">
        <f t="shared" ref="G37" si="134">F37+1</f>
        <v>13</v>
      </c>
      <c r="H37" s="181">
        <f t="shared" ref="H37" si="135">A39+B39+C39+D39+E39+F39+G39</f>
        <v>0</v>
      </c>
      <c r="I37" s="126">
        <f>O34+1</f>
        <v>42</v>
      </c>
      <c r="J37" s="127">
        <f>I37+1</f>
        <v>43</v>
      </c>
      <c r="K37" s="125">
        <f t="shared" ref="K37" si="136">J37+1</f>
        <v>44</v>
      </c>
      <c r="L37" s="125">
        <f t="shared" ref="L37" si="137">K37+1</f>
        <v>45</v>
      </c>
      <c r="M37" s="125">
        <f t="shared" ref="M37" si="138">L37+1</f>
        <v>46</v>
      </c>
      <c r="N37" s="125">
        <f t="shared" ref="N37" si="139">M37+1</f>
        <v>47</v>
      </c>
      <c r="O37" s="125">
        <f t="shared" ref="O37" si="140">N37+1</f>
        <v>48</v>
      </c>
      <c r="P37" s="181">
        <f t="shared" ref="P37" si="141">I39+J39+K39+L39+M39+N39+O39</f>
        <v>0</v>
      </c>
      <c r="Q37" s="126">
        <f>W34+1</f>
        <v>39</v>
      </c>
      <c r="R37" s="125">
        <f>Q37+1</f>
        <v>40</v>
      </c>
      <c r="S37" s="125">
        <f t="shared" ref="S37" si="142">R37+1</f>
        <v>41</v>
      </c>
      <c r="T37" s="125">
        <f t="shared" ref="T37" si="143">S37+1</f>
        <v>42</v>
      </c>
      <c r="U37" s="125">
        <f t="shared" ref="U37" si="144">T37+1</f>
        <v>43</v>
      </c>
      <c r="V37" s="125">
        <f t="shared" ref="V37" si="145">U37+1</f>
        <v>44</v>
      </c>
      <c r="W37" s="125">
        <f t="shared" ref="W37" si="146">V37+1</f>
        <v>45</v>
      </c>
      <c r="X37" s="181">
        <f t="shared" ref="X37" si="147">Q39+R39+S39+T39+U39+V39+W39</f>
        <v>0</v>
      </c>
      <c r="Z37" s="186"/>
      <c r="AA37" s="189"/>
      <c r="AB37" s="168"/>
      <c r="AC37" s="169"/>
      <c r="AD37" s="168"/>
      <c r="AE37" s="169"/>
      <c r="AF37" s="168"/>
      <c r="AG37" s="169"/>
      <c r="AH37" s="204"/>
      <c r="AI37" s="204"/>
      <c r="AJ37" s="204"/>
      <c r="AK37" s="76"/>
      <c r="AL37" s="77"/>
      <c r="AM37" s="77"/>
      <c r="AN37" s="77"/>
      <c r="AO37" s="78"/>
      <c r="AP37" s="78"/>
      <c r="AQ37" s="78"/>
      <c r="AR37" s="78"/>
      <c r="AS37" s="79"/>
      <c r="AT37" s="79"/>
      <c r="AU37" s="79"/>
    </row>
    <row r="38" spans="1:47" ht="11.25" customHeight="1">
      <c r="A38" s="91"/>
      <c r="B38" s="91"/>
      <c r="C38" s="91"/>
      <c r="D38" s="91"/>
      <c r="E38" s="91"/>
      <c r="F38" s="91"/>
      <c r="G38" s="91"/>
      <c r="H38" s="181"/>
      <c r="I38" s="91"/>
      <c r="J38" s="91"/>
      <c r="K38" s="91"/>
      <c r="L38" s="91"/>
      <c r="M38" s="91"/>
      <c r="N38" s="91"/>
      <c r="O38" s="91"/>
      <c r="P38" s="181"/>
      <c r="Q38" s="91"/>
      <c r="R38" s="91"/>
      <c r="S38" s="91"/>
      <c r="T38" s="91"/>
      <c r="U38" s="91"/>
      <c r="V38" s="91"/>
      <c r="W38" s="91"/>
      <c r="X38" s="181"/>
      <c r="Z38" s="187"/>
      <c r="AA38" s="190"/>
      <c r="AB38" s="170"/>
      <c r="AC38" s="171"/>
      <c r="AD38" s="170"/>
      <c r="AE38" s="171"/>
      <c r="AF38" s="170"/>
      <c r="AG38" s="171"/>
      <c r="AH38" s="204"/>
      <c r="AI38" s="204"/>
      <c r="AJ38" s="204"/>
      <c r="AK38" s="37"/>
      <c r="AL38" s="40"/>
      <c r="AM38" s="40"/>
      <c r="AN38" s="40"/>
      <c r="AO38" s="41"/>
      <c r="AP38" s="41"/>
      <c r="AQ38" s="41"/>
      <c r="AR38" s="41"/>
      <c r="AS38" s="38"/>
      <c r="AT38" s="38"/>
      <c r="AU38" s="38"/>
    </row>
    <row r="39" spans="1:47" ht="11.25" customHeight="1">
      <c r="A39" s="111">
        <f>IF(A38="出",$G$3,0)</f>
        <v>0</v>
      </c>
      <c r="B39" s="111">
        <f t="shared" ref="B39:G39" si="148">IF(B38="出",$G$3,0)</f>
        <v>0</v>
      </c>
      <c r="C39" s="111">
        <f t="shared" si="148"/>
        <v>0</v>
      </c>
      <c r="D39" s="111">
        <f t="shared" si="148"/>
        <v>0</v>
      </c>
      <c r="E39" s="111">
        <f t="shared" si="148"/>
        <v>0</v>
      </c>
      <c r="F39" s="111">
        <f t="shared" si="148"/>
        <v>0</v>
      </c>
      <c r="G39" s="111">
        <f t="shared" si="148"/>
        <v>0</v>
      </c>
      <c r="H39" s="182"/>
      <c r="I39" s="111">
        <f>IF(I38="出",$G$3,0)</f>
        <v>0</v>
      </c>
      <c r="J39" s="111">
        <f t="shared" ref="J39:O39" si="149">IF(J38="出",$G$3,0)</f>
        <v>0</v>
      </c>
      <c r="K39" s="111">
        <f t="shared" si="149"/>
        <v>0</v>
      </c>
      <c r="L39" s="111">
        <f t="shared" si="149"/>
        <v>0</v>
      </c>
      <c r="M39" s="111">
        <f t="shared" si="149"/>
        <v>0</v>
      </c>
      <c r="N39" s="111">
        <f t="shared" si="149"/>
        <v>0</v>
      </c>
      <c r="O39" s="111">
        <f t="shared" si="149"/>
        <v>0</v>
      </c>
      <c r="P39" s="182"/>
      <c r="Q39" s="111">
        <f>IF(Q38="出",$G$3,0)</f>
        <v>0</v>
      </c>
      <c r="R39" s="111">
        <f t="shared" ref="R39:W39" si="150">IF(R38="出",$G$3,0)</f>
        <v>0</v>
      </c>
      <c r="S39" s="111">
        <f t="shared" si="150"/>
        <v>0</v>
      </c>
      <c r="T39" s="111">
        <f t="shared" si="150"/>
        <v>0</v>
      </c>
      <c r="U39" s="111">
        <f t="shared" si="150"/>
        <v>0</v>
      </c>
      <c r="V39" s="111">
        <f t="shared" si="150"/>
        <v>0</v>
      </c>
      <c r="W39" s="111">
        <f t="shared" si="150"/>
        <v>0</v>
      </c>
      <c r="X39" s="182"/>
      <c r="Z39" s="185">
        <f t="shared" ref="Z39" si="151">$Q$70</f>
        <v>3</v>
      </c>
      <c r="AA39" s="188" t="s">
        <v>34</v>
      </c>
      <c r="AB39" s="166">
        <f>COUNT(Q72:W72,Q75:W75,Q78:W78,Q81:W81,Q84:W84,Q87:W87)</f>
        <v>28</v>
      </c>
      <c r="AC39" s="167"/>
      <c r="AD39" s="166">
        <f>COUNTIF(Q72:W89,"○")</f>
        <v>0</v>
      </c>
      <c r="AE39" s="167"/>
      <c r="AF39" s="166">
        <f>AB39-+AD39</f>
        <v>28</v>
      </c>
      <c r="AG39" s="167"/>
      <c r="AH39" s="204">
        <f t="shared" ref="AH39" si="152">$X$90</f>
        <v>0</v>
      </c>
      <c r="AI39" s="204"/>
      <c r="AJ39" s="204"/>
      <c r="AK39" s="37"/>
      <c r="AL39" s="40"/>
      <c r="AM39" s="40"/>
      <c r="AN39" s="40"/>
      <c r="AO39" s="41"/>
      <c r="AP39" s="41"/>
      <c r="AQ39" s="41"/>
      <c r="AR39" s="41"/>
      <c r="AS39" s="38"/>
      <c r="AT39" s="38"/>
      <c r="AU39" s="38"/>
    </row>
    <row r="40" spans="1:47" s="67" customFormat="1" ht="17.25" customHeight="1">
      <c r="A40" s="126">
        <f>IF(A37+7&gt;DATE($B$1,A26,20),"",A37+7)</f>
        <v>14</v>
      </c>
      <c r="B40" s="126">
        <f>IF(B37+7&gt;DATE($B$1,A26,20),"",B37+7)</f>
        <v>15</v>
      </c>
      <c r="C40" s="123">
        <f>IF(C37+7&gt;DATE($B$1,A26,20),"",C37+7)</f>
        <v>16</v>
      </c>
      <c r="D40" s="123">
        <f>IF(D37+7&gt;DATE($B$1,A26,20),"",D37+7)</f>
        <v>17</v>
      </c>
      <c r="E40" s="123">
        <f>IF(E37+7&gt;DATE($B$1,A26,20),"",E37+7)</f>
        <v>18</v>
      </c>
      <c r="F40" s="123">
        <f>IF(F37+7&gt;DATE($B$1,A26,20),"",F37+7)</f>
        <v>19</v>
      </c>
      <c r="G40" s="123">
        <f>IF(G37+7&gt;DATE($B$1,A26,20),"",G37+7)</f>
        <v>20</v>
      </c>
      <c r="H40" s="181">
        <f t="shared" ref="H40" si="153">A42+B42+C42+D42+E42+F42+G42</f>
        <v>0</v>
      </c>
      <c r="I40" s="126">
        <f>IF(I37+7&gt;DATE($B$1,I26,20),"",I37+7)</f>
        <v>49</v>
      </c>
      <c r="J40" s="123">
        <f>IF(J37+7&gt;DATE($B$1,I26,20),"",J37+7)</f>
        <v>50</v>
      </c>
      <c r="K40" s="123">
        <f>IF(K37+7&gt;DATE($B$1,I26,20),"",K37+7)</f>
        <v>51</v>
      </c>
      <c r="L40" s="123"/>
      <c r="M40" s="123"/>
      <c r="N40" s="123"/>
      <c r="O40" s="123"/>
      <c r="P40" s="181">
        <f t="shared" ref="P40" si="154">I42+J42+K42+L42+M42+N42+O42</f>
        <v>0</v>
      </c>
      <c r="Q40" s="126">
        <f>IF(Q37+7&gt;DATE($B$1,Q26,20),"",Q37+7)</f>
        <v>46</v>
      </c>
      <c r="R40" s="126">
        <f>IF(R37+7&gt;DATE($B$1,Q26,20),"",R37+7)</f>
        <v>47</v>
      </c>
      <c r="S40" s="123">
        <f>IF(S37+7&gt;DATE($B$1,Q26,20),"",S37+7)</f>
        <v>48</v>
      </c>
      <c r="T40" s="123">
        <f>IF(T37+7&gt;DATE($B$1,Q26,20),"",T37+7)</f>
        <v>49</v>
      </c>
      <c r="U40" s="123">
        <f>IF(U37+7&gt;DATE($B$1,Q26,20),"",U37+7)</f>
        <v>50</v>
      </c>
      <c r="V40" s="123">
        <f>IF(V37+7&gt;DATE($B$1,Q26,20),"",V37+7)</f>
        <v>51</v>
      </c>
      <c r="W40" s="123"/>
      <c r="X40" s="181">
        <f t="shared" ref="X40" si="155">Q42+R42+S42+T42+U42+V42+W42</f>
        <v>0</v>
      </c>
      <c r="Z40" s="186"/>
      <c r="AA40" s="189"/>
      <c r="AB40" s="168"/>
      <c r="AC40" s="169"/>
      <c r="AD40" s="168"/>
      <c r="AE40" s="169"/>
      <c r="AF40" s="168"/>
      <c r="AG40" s="169"/>
      <c r="AH40" s="204"/>
      <c r="AI40" s="204"/>
      <c r="AJ40" s="204"/>
      <c r="AK40" s="76"/>
      <c r="AL40" s="77"/>
      <c r="AM40" s="77"/>
      <c r="AN40" s="77"/>
      <c r="AO40" s="78"/>
      <c r="AP40" s="78"/>
      <c r="AQ40" s="78"/>
      <c r="AR40" s="78"/>
      <c r="AS40" s="79"/>
      <c r="AT40" s="79"/>
      <c r="AU40" s="79"/>
    </row>
    <row r="41" spans="1:47" ht="11.25" customHeight="1" thickBot="1">
      <c r="A41" s="91"/>
      <c r="B41" s="91"/>
      <c r="C41" s="91"/>
      <c r="D41" s="91"/>
      <c r="E41" s="91"/>
      <c r="F41" s="91"/>
      <c r="G41" s="91"/>
      <c r="H41" s="181"/>
      <c r="I41" s="91"/>
      <c r="J41" s="91"/>
      <c r="K41" s="91"/>
      <c r="L41" s="91"/>
      <c r="M41" s="91"/>
      <c r="N41" s="91"/>
      <c r="O41" s="91"/>
      <c r="P41" s="181"/>
      <c r="Q41" s="91"/>
      <c r="R41" s="91"/>
      <c r="S41" s="91"/>
      <c r="T41" s="91"/>
      <c r="U41" s="91"/>
      <c r="V41" s="91"/>
      <c r="W41" s="91"/>
      <c r="X41" s="181"/>
      <c r="Z41" s="219"/>
      <c r="AA41" s="220"/>
      <c r="AB41" s="211"/>
      <c r="AC41" s="212"/>
      <c r="AD41" s="211"/>
      <c r="AE41" s="212"/>
      <c r="AF41" s="211"/>
      <c r="AG41" s="212"/>
      <c r="AH41" s="213"/>
      <c r="AI41" s="213"/>
      <c r="AJ41" s="213"/>
      <c r="AK41" s="37"/>
      <c r="AL41" s="40"/>
      <c r="AM41" s="40"/>
      <c r="AN41" s="40"/>
      <c r="AO41" s="41"/>
      <c r="AP41" s="41"/>
      <c r="AQ41" s="41"/>
      <c r="AR41" s="41"/>
      <c r="AS41" s="38"/>
      <c r="AT41" s="38"/>
      <c r="AU41" s="38"/>
    </row>
    <row r="42" spans="1:47" ht="11.25" customHeight="1" thickTop="1">
      <c r="A42" s="111">
        <f>IF(A41="出",$G$3,0)</f>
        <v>0</v>
      </c>
      <c r="B42" s="111">
        <f t="shared" ref="B42:G42" si="156">IF(B41="出",$G$3,0)</f>
        <v>0</v>
      </c>
      <c r="C42" s="111">
        <f t="shared" si="156"/>
        <v>0</v>
      </c>
      <c r="D42" s="111">
        <f t="shared" si="156"/>
        <v>0</v>
      </c>
      <c r="E42" s="111">
        <f t="shared" si="156"/>
        <v>0</v>
      </c>
      <c r="F42" s="111">
        <f t="shared" si="156"/>
        <v>0</v>
      </c>
      <c r="G42" s="111">
        <f t="shared" si="156"/>
        <v>0</v>
      </c>
      <c r="H42" s="182"/>
      <c r="I42" s="111">
        <f>IF(I41="出",$G$3,0)</f>
        <v>0</v>
      </c>
      <c r="J42" s="111">
        <f t="shared" ref="J42:O42" si="157">IF(J41="出",$G$3,0)</f>
        <v>0</v>
      </c>
      <c r="K42" s="111">
        <f t="shared" si="157"/>
        <v>0</v>
      </c>
      <c r="L42" s="111">
        <f t="shared" si="157"/>
        <v>0</v>
      </c>
      <c r="M42" s="111">
        <f t="shared" si="157"/>
        <v>0</v>
      </c>
      <c r="N42" s="111">
        <f t="shared" si="157"/>
        <v>0</v>
      </c>
      <c r="O42" s="111">
        <f t="shared" si="157"/>
        <v>0</v>
      </c>
      <c r="P42" s="182"/>
      <c r="Q42" s="111">
        <f>IF(Q41="出",$G$3,0)</f>
        <v>0</v>
      </c>
      <c r="R42" s="111">
        <f t="shared" ref="R42:W42" si="158">IF(R41="出",$G$3,0)</f>
        <v>0</v>
      </c>
      <c r="S42" s="111">
        <f t="shared" si="158"/>
        <v>0</v>
      </c>
      <c r="T42" s="111">
        <f t="shared" si="158"/>
        <v>0</v>
      </c>
      <c r="U42" s="111">
        <f t="shared" si="158"/>
        <v>0</v>
      </c>
      <c r="V42" s="111">
        <f t="shared" si="158"/>
        <v>0</v>
      </c>
      <c r="W42" s="111">
        <f t="shared" si="158"/>
        <v>0</v>
      </c>
      <c r="X42" s="182"/>
      <c r="Z42" s="214" t="s">
        <v>14</v>
      </c>
      <c r="AA42" s="214"/>
      <c r="AB42" s="215">
        <f>SUM(AB6:AC41)</f>
        <v>365</v>
      </c>
      <c r="AC42" s="215"/>
      <c r="AD42" s="215">
        <f t="shared" ref="AD42" si="159">SUM(AD6:AE41)</f>
        <v>0</v>
      </c>
      <c r="AE42" s="215"/>
      <c r="AF42" s="215">
        <f t="shared" ref="AF42" si="160">SUM(AF6:AG41)</f>
        <v>365</v>
      </c>
      <c r="AG42" s="215"/>
      <c r="AH42" s="274">
        <f t="shared" ref="AH42" si="161">SUM(AH6:AI41)</f>
        <v>0</v>
      </c>
      <c r="AI42" s="275"/>
      <c r="AJ42" s="276"/>
      <c r="AK42" s="37"/>
      <c r="AL42" s="40"/>
      <c r="AM42" s="40"/>
      <c r="AN42" s="40"/>
      <c r="AO42" s="41"/>
      <c r="AP42" s="41"/>
      <c r="AQ42" s="41"/>
      <c r="AR42" s="41"/>
      <c r="AS42" s="38"/>
      <c r="AT42" s="38"/>
      <c r="AU42" s="38"/>
    </row>
    <row r="43" spans="1:47" s="67" customFormat="1" ht="17.25" customHeight="1">
      <c r="A43" s="126"/>
      <c r="B43" s="123"/>
      <c r="C43" s="123"/>
      <c r="D43" s="123"/>
      <c r="E43" s="123"/>
      <c r="F43" s="123"/>
      <c r="G43" s="123"/>
      <c r="H43" s="181">
        <f t="shared" ref="H43" si="162">A45+B45+C45+D45+E45+F45+G45</f>
        <v>0</v>
      </c>
      <c r="I43" s="126"/>
      <c r="J43" s="123"/>
      <c r="K43" s="123"/>
      <c r="L43" s="123"/>
      <c r="M43" s="123"/>
      <c r="N43" s="123"/>
      <c r="O43" s="123"/>
      <c r="P43" s="181">
        <f t="shared" ref="P43" si="163">I45+J45+K45+L45+M45+N45+O45</f>
        <v>0</v>
      </c>
      <c r="Q43" s="126"/>
      <c r="R43" s="123"/>
      <c r="S43" s="123"/>
      <c r="T43" s="123"/>
      <c r="U43" s="123"/>
      <c r="V43" s="123"/>
      <c r="W43" s="123"/>
      <c r="X43" s="181">
        <f t="shared" ref="X43" si="164">Q45+R45+S45+T45+U45+V45+W45</f>
        <v>0</v>
      </c>
      <c r="Z43" s="152"/>
      <c r="AA43" s="152"/>
      <c r="AB43" s="216"/>
      <c r="AC43" s="216"/>
      <c r="AD43" s="216"/>
      <c r="AE43" s="216"/>
      <c r="AF43" s="216"/>
      <c r="AG43" s="216"/>
      <c r="AH43" s="274"/>
      <c r="AI43" s="275"/>
      <c r="AJ43" s="276"/>
      <c r="AK43" s="77"/>
      <c r="AL43" s="77"/>
      <c r="AM43" s="77"/>
      <c r="AN43" s="77"/>
      <c r="AO43" s="78"/>
      <c r="AP43" s="78"/>
      <c r="AQ43" s="78"/>
      <c r="AR43" s="78"/>
      <c r="AS43" s="79"/>
      <c r="AT43" s="79"/>
      <c r="AU43" s="79"/>
    </row>
    <row r="44" spans="1:47" ht="11.25" customHeight="1">
      <c r="A44" s="91"/>
      <c r="B44" s="91"/>
      <c r="C44" s="91"/>
      <c r="D44" s="91"/>
      <c r="E44" s="91"/>
      <c r="F44" s="91"/>
      <c r="G44" s="91"/>
      <c r="H44" s="181"/>
      <c r="I44" s="91"/>
      <c r="J44" s="91"/>
      <c r="K44" s="91"/>
      <c r="L44" s="91"/>
      <c r="M44" s="91"/>
      <c r="N44" s="91"/>
      <c r="O44" s="91"/>
      <c r="P44" s="181"/>
      <c r="Q44" s="91"/>
      <c r="R44" s="91"/>
      <c r="S44" s="91"/>
      <c r="T44" s="91"/>
      <c r="U44" s="91"/>
      <c r="V44" s="91"/>
      <c r="W44" s="91"/>
      <c r="X44" s="181"/>
      <c r="Z44" s="152"/>
      <c r="AA44" s="152"/>
      <c r="AB44" s="216"/>
      <c r="AC44" s="216"/>
      <c r="AD44" s="216"/>
      <c r="AE44" s="216"/>
      <c r="AF44" s="216"/>
      <c r="AG44" s="216"/>
      <c r="AH44" s="277"/>
      <c r="AI44" s="278"/>
      <c r="AJ44" s="279"/>
      <c r="AK44" s="40"/>
      <c r="AL44" s="40"/>
      <c r="AM44" s="40"/>
      <c r="AN44" s="40"/>
      <c r="AO44" s="41"/>
      <c r="AP44" s="41"/>
      <c r="AQ44" s="41"/>
      <c r="AR44" s="41"/>
      <c r="AS44" s="38"/>
      <c r="AT44" s="38"/>
      <c r="AU44" s="38"/>
    </row>
    <row r="45" spans="1:47" ht="11.25" customHeight="1" thickBot="1">
      <c r="A45" s="111">
        <f>IF(A44="出",$G$3,0)</f>
        <v>0</v>
      </c>
      <c r="B45" s="111">
        <f t="shared" ref="B45:G45" si="165">IF(B44="出",$G$3,0)</f>
        <v>0</v>
      </c>
      <c r="C45" s="111">
        <f t="shared" si="165"/>
        <v>0</v>
      </c>
      <c r="D45" s="111">
        <f t="shared" si="165"/>
        <v>0</v>
      </c>
      <c r="E45" s="111">
        <f t="shared" si="165"/>
        <v>0</v>
      </c>
      <c r="F45" s="111">
        <f t="shared" si="165"/>
        <v>0</v>
      </c>
      <c r="G45" s="111">
        <f t="shared" si="165"/>
        <v>0</v>
      </c>
      <c r="H45" s="195"/>
      <c r="I45" s="111">
        <f>IF(I44="出",$G$3,0)</f>
        <v>0</v>
      </c>
      <c r="J45" s="111">
        <f t="shared" ref="J45:O45" si="166">IF(J44="出",$G$3,0)</f>
        <v>0</v>
      </c>
      <c r="K45" s="111">
        <f t="shared" si="166"/>
        <v>0</v>
      </c>
      <c r="L45" s="111">
        <f t="shared" si="166"/>
        <v>0</v>
      </c>
      <c r="M45" s="111">
        <f t="shared" si="166"/>
        <v>0</v>
      </c>
      <c r="N45" s="111">
        <f t="shared" si="166"/>
        <v>0</v>
      </c>
      <c r="O45" s="111">
        <f t="shared" si="166"/>
        <v>0</v>
      </c>
      <c r="P45" s="195"/>
      <c r="Q45" s="111">
        <f>IF(Q44="出",$G$3,0)</f>
        <v>0</v>
      </c>
      <c r="R45" s="111">
        <f t="shared" ref="R45:W45" si="167">IF(R44="出",$G$3,0)</f>
        <v>0</v>
      </c>
      <c r="S45" s="111">
        <f t="shared" si="167"/>
        <v>0</v>
      </c>
      <c r="T45" s="111">
        <f t="shared" si="167"/>
        <v>0</v>
      </c>
      <c r="U45" s="111">
        <f t="shared" si="167"/>
        <v>0</v>
      </c>
      <c r="V45" s="111">
        <f t="shared" si="167"/>
        <v>0</v>
      </c>
      <c r="W45" s="111">
        <f t="shared" si="167"/>
        <v>0</v>
      </c>
      <c r="X45" s="195"/>
      <c r="Z45" s="40"/>
      <c r="AA45" s="40"/>
      <c r="AB45" s="40"/>
      <c r="AC45" s="40"/>
      <c r="AD45" s="41"/>
      <c r="AE45" s="41"/>
      <c r="AF45" s="53"/>
      <c r="AG45" s="53"/>
      <c r="AH45" s="280" t="str">
        <f>IF(AN67-AH42&gt;=0,"ＯＫ","超えています")</f>
        <v>ＯＫ</v>
      </c>
      <c r="AI45" s="280"/>
      <c r="AJ45" s="280"/>
      <c r="AK45" s="40"/>
      <c r="AL45" s="40"/>
      <c r="AM45" s="40"/>
      <c r="AN45" s="40"/>
      <c r="AO45" s="41"/>
      <c r="AP45" s="41"/>
      <c r="AQ45" s="41"/>
      <c r="AR45" s="41"/>
      <c r="AS45" s="38"/>
      <c r="AT45" s="38"/>
      <c r="AU45" s="38"/>
    </row>
    <row r="46" spans="1:47">
      <c r="A46" s="205"/>
      <c r="B46" s="206"/>
      <c r="C46" s="206"/>
      <c r="D46" s="206"/>
      <c r="E46" s="206"/>
      <c r="F46" s="206"/>
      <c r="G46" s="207"/>
      <c r="H46" s="18">
        <f>H28+H31+H34+H37+H40+H43</f>
        <v>0</v>
      </c>
      <c r="I46" s="205"/>
      <c r="J46" s="206"/>
      <c r="K46" s="206"/>
      <c r="L46" s="206"/>
      <c r="M46" s="206"/>
      <c r="N46" s="206"/>
      <c r="O46" s="207"/>
      <c r="P46" s="18">
        <f>P28+P31+P34+P37+P40+P43</f>
        <v>0</v>
      </c>
      <c r="Q46" s="205"/>
      <c r="R46" s="206"/>
      <c r="S46" s="206"/>
      <c r="T46" s="206"/>
      <c r="U46" s="206"/>
      <c r="V46" s="206"/>
      <c r="W46" s="207"/>
      <c r="X46" s="18">
        <f>X28+X31+X34+X37+X40+X43</f>
        <v>0</v>
      </c>
      <c r="Z46" s="104"/>
      <c r="AA46" s="104"/>
      <c r="AB46" s="104"/>
      <c r="AC46" s="104"/>
      <c r="AD46" s="34"/>
      <c r="AE46" s="34"/>
      <c r="AF46" s="41"/>
      <c r="AG46" s="41"/>
      <c r="AH46" s="281"/>
      <c r="AI46" s="281"/>
      <c r="AJ46" s="281"/>
      <c r="AK46" s="40"/>
      <c r="AL46" s="40"/>
      <c r="AM46" s="40"/>
      <c r="AN46" s="40"/>
      <c r="AO46" s="101"/>
      <c r="AP46" s="55"/>
      <c r="AQ46" s="55"/>
      <c r="AR46" s="56"/>
      <c r="AS46" s="56"/>
      <c r="AT46" s="56"/>
      <c r="AU46" s="19"/>
    </row>
    <row r="47" spans="1:47">
      <c r="A47" s="20"/>
      <c r="B47" s="20"/>
      <c r="C47" s="20"/>
      <c r="D47" s="20"/>
      <c r="E47" s="20"/>
      <c r="F47" s="20"/>
      <c r="G47" s="20"/>
      <c r="H47" s="7"/>
      <c r="I47" s="21"/>
      <c r="J47" s="21"/>
      <c r="K47" s="21"/>
      <c r="L47" s="21"/>
      <c r="M47" s="21"/>
      <c r="N47" s="21"/>
      <c r="O47" s="21"/>
      <c r="P47" s="4"/>
      <c r="Q47" s="16"/>
      <c r="R47" s="17"/>
      <c r="S47" s="22"/>
      <c r="T47" s="22"/>
      <c r="U47" s="22"/>
      <c r="V47" s="22"/>
      <c r="W47" s="22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</row>
    <row r="48" spans="1:47" ht="13.5" customHeight="1">
      <c r="A48" s="100">
        <v>10</v>
      </c>
      <c r="B48" s="270" t="s">
        <v>34</v>
      </c>
      <c r="C48" s="270"/>
      <c r="D48" s="162" t="s">
        <v>72</v>
      </c>
      <c r="E48" s="162"/>
      <c r="F48" s="162"/>
      <c r="G48" s="271"/>
      <c r="H48" s="163" t="s">
        <v>0</v>
      </c>
      <c r="I48" s="100">
        <v>11</v>
      </c>
      <c r="J48" s="270" t="s">
        <v>34</v>
      </c>
      <c r="K48" s="270"/>
      <c r="L48" s="162" t="s">
        <v>73</v>
      </c>
      <c r="M48" s="162"/>
      <c r="N48" s="162"/>
      <c r="O48" s="271"/>
      <c r="P48" s="163" t="s">
        <v>0</v>
      </c>
      <c r="Q48" s="100">
        <v>12</v>
      </c>
      <c r="R48" s="270" t="s">
        <v>34</v>
      </c>
      <c r="S48" s="270"/>
      <c r="T48" s="162" t="s">
        <v>74</v>
      </c>
      <c r="U48" s="162"/>
      <c r="V48" s="162"/>
      <c r="W48" s="271"/>
      <c r="X48" s="148" t="s">
        <v>0</v>
      </c>
      <c r="Z48" s="3" t="s">
        <v>15</v>
      </c>
      <c r="AA48" s="4"/>
      <c r="AB48" s="4"/>
      <c r="AC48" s="5"/>
      <c r="AD48" s="4"/>
      <c r="AE48" s="5"/>
      <c r="AF48" s="4"/>
      <c r="AG48" s="6"/>
      <c r="AH48" s="7"/>
      <c r="AI48" s="7"/>
      <c r="AJ48" s="7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</row>
    <row r="49" spans="1:47">
      <c r="A49" s="8" t="s">
        <v>2</v>
      </c>
      <c r="B49" s="9" t="s">
        <v>3</v>
      </c>
      <c r="C49" s="9" t="s">
        <v>4</v>
      </c>
      <c r="D49" s="10" t="s">
        <v>5</v>
      </c>
      <c r="E49" s="9" t="s">
        <v>6</v>
      </c>
      <c r="F49" s="11" t="s">
        <v>7</v>
      </c>
      <c r="G49" s="10" t="s">
        <v>8</v>
      </c>
      <c r="H49" s="202"/>
      <c r="I49" s="12" t="s">
        <v>2</v>
      </c>
      <c r="J49" s="13" t="s">
        <v>3</v>
      </c>
      <c r="K49" s="13" t="s">
        <v>4</v>
      </c>
      <c r="L49" s="13" t="s">
        <v>5</v>
      </c>
      <c r="M49" s="13" t="s">
        <v>6</v>
      </c>
      <c r="N49" s="13" t="s">
        <v>7</v>
      </c>
      <c r="O49" s="11" t="s">
        <v>8</v>
      </c>
      <c r="P49" s="202"/>
      <c r="Q49" s="12" t="s">
        <v>2</v>
      </c>
      <c r="R49" s="13" t="s">
        <v>3</v>
      </c>
      <c r="S49" s="13" t="s">
        <v>4</v>
      </c>
      <c r="T49" s="13" t="s">
        <v>5</v>
      </c>
      <c r="U49" s="13" t="s">
        <v>6</v>
      </c>
      <c r="V49" s="13" t="s">
        <v>7</v>
      </c>
      <c r="W49" s="14" t="s">
        <v>8</v>
      </c>
      <c r="X49" s="208"/>
      <c r="Z49" s="229" t="s">
        <v>16</v>
      </c>
      <c r="AA49" s="230"/>
      <c r="AB49" s="230"/>
      <c r="AC49" s="50"/>
      <c r="AD49" s="51"/>
      <c r="AE49" s="51"/>
      <c r="AF49" s="51"/>
      <c r="AG49" s="51"/>
      <c r="AH49" s="23"/>
      <c r="AI49" s="23"/>
      <c r="AJ49" s="23"/>
      <c r="AK49" s="52"/>
      <c r="AL49" s="231" t="s">
        <v>30</v>
      </c>
      <c r="AM49" s="232"/>
      <c r="AN49" s="46"/>
      <c r="AO49" s="46"/>
      <c r="AP49" s="47"/>
      <c r="AQ49" s="47"/>
      <c r="AR49" s="48"/>
      <c r="AS49" s="48"/>
      <c r="AT49" s="49"/>
      <c r="AU49" s="45"/>
    </row>
    <row r="50" spans="1:47" s="67" customFormat="1" ht="17.25" customHeight="1">
      <c r="A50" s="122"/>
      <c r="B50" s="125"/>
      <c r="C50" s="127"/>
      <c r="D50" s="125"/>
      <c r="E50" s="125"/>
      <c r="F50" s="125"/>
      <c r="G50" s="125">
        <v>21</v>
      </c>
      <c r="H50" s="181">
        <f>A52+B52+C52+D52+E52+F52+G52</f>
        <v>0</v>
      </c>
      <c r="I50" s="122" t="str">
        <f>IF(WEEKDAY(DATE($B$1,I48-1,21))=1,DATE($B$1,I48-1,21),"")</f>
        <v/>
      </c>
      <c r="J50" s="125">
        <v>21</v>
      </c>
      <c r="K50" s="125">
        <v>22</v>
      </c>
      <c r="L50" s="125">
        <f>IF(WEEKDAY(DATE($B$1,I48-1,21))=4,DATE($B$1,I48-1,21),IF(K50="","",K50+1))</f>
        <v>23</v>
      </c>
      <c r="M50" s="125">
        <f>IF(WEEKDAY(DATE($B$1,I48-1,21))=5,DATE($B$1,I48-1,21),IF(L50="","",L50+1))</f>
        <v>24</v>
      </c>
      <c r="N50" s="125">
        <f>IF(WEEKDAY(DATE($B$1,I48-1,21))=6,DATE($B$1,I48-1,21),IF(M50="","",M50+1))</f>
        <v>25</v>
      </c>
      <c r="O50" s="125">
        <f>IF(WEEKDAY(DATE($B$1,I48-1,21))=7,DATE($B$1,I48-1,21),IF(N50="","",N50+1))</f>
        <v>26</v>
      </c>
      <c r="P50" s="181">
        <f>I52+J52+K52+L52+M52+N52+O52</f>
        <v>0</v>
      </c>
      <c r="Q50" s="122" t="str">
        <f>IF(WEEKDAY(DATE($B$1,Q48-1,21))=1,DATE($B$1,Q48-1,21),"")</f>
        <v/>
      </c>
      <c r="R50" s="125" t="str">
        <f>IF(WEEKDAY(DATE($B$1,Q48-1,21))=2,DATE($B$1,Q48-1,21),IF(Q50="","",Q50+1))</f>
        <v/>
      </c>
      <c r="S50" s="125" t="str">
        <f>IF(WEEKDAY(DATE($B$1,Q48-1,21))=3,DATE($B$1,Q48-1,21),IF(R50="","",R50+1))</f>
        <v/>
      </c>
      <c r="T50" s="127" t="str">
        <f>IF(WEEKDAY(DATE($B$1,Q48-1,21))=4,DATE($B$1,Q48-1,21),IF(S50="","",S50+1))</f>
        <v/>
      </c>
      <c r="U50" s="125">
        <v>21</v>
      </c>
      <c r="V50" s="125">
        <v>22</v>
      </c>
      <c r="W50" s="127">
        <f>IF(WEEKDAY(DATE($B$1,Q48-1,21))=7,DATE($B$1,Q48-1,21),IF(V50="","",V50+1))</f>
        <v>23</v>
      </c>
      <c r="X50" s="181">
        <f>Q52+R52+S52+T52+U52+V52+W52</f>
        <v>0</v>
      </c>
      <c r="Z50" s="236" t="s">
        <v>37</v>
      </c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82"/>
      <c r="AM50" s="283"/>
      <c r="AN50" s="80"/>
      <c r="AO50" s="80"/>
      <c r="AP50" s="80" t="s">
        <v>49</v>
      </c>
      <c r="AQ50" s="80"/>
      <c r="AR50" s="80"/>
      <c r="AS50" s="80"/>
      <c r="AT50" s="80"/>
      <c r="AU50" s="80"/>
    </row>
    <row r="51" spans="1:47" ht="11.25" customHeight="1">
      <c r="A51" s="91"/>
      <c r="B51" s="91"/>
      <c r="C51" s="91"/>
      <c r="D51" s="91"/>
      <c r="E51" s="91"/>
      <c r="F51" s="91"/>
      <c r="G51" s="91"/>
      <c r="H51" s="181"/>
      <c r="I51" s="91"/>
      <c r="J51" s="91"/>
      <c r="K51" s="91"/>
      <c r="L51" s="91"/>
      <c r="M51" s="91"/>
      <c r="N51" s="91"/>
      <c r="O51" s="91"/>
      <c r="P51" s="181"/>
      <c r="Q51" s="91"/>
      <c r="R51" s="91"/>
      <c r="S51" s="91"/>
      <c r="T51" s="91"/>
      <c r="U51" s="91"/>
      <c r="V51" s="91"/>
      <c r="W51" s="91"/>
      <c r="X51" s="181"/>
      <c r="Z51" s="238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84"/>
      <c r="AM51" s="285"/>
      <c r="AN51" s="46"/>
      <c r="AO51" s="46"/>
      <c r="AP51" s="47"/>
      <c r="AQ51" s="47"/>
      <c r="AR51" s="48"/>
      <c r="AS51" s="48"/>
      <c r="AT51" s="49"/>
      <c r="AU51" s="45"/>
    </row>
    <row r="52" spans="1:47" ht="11.25" customHeight="1">
      <c r="A52" s="111">
        <f>IF(A51="出",$G$3,0)</f>
        <v>0</v>
      </c>
      <c r="B52" s="111">
        <f t="shared" ref="B52:G52" si="168">IF(B51="出",$G$3,0)</f>
        <v>0</v>
      </c>
      <c r="C52" s="111">
        <f t="shared" si="168"/>
        <v>0</v>
      </c>
      <c r="D52" s="111">
        <f t="shared" si="168"/>
        <v>0</v>
      </c>
      <c r="E52" s="111">
        <f t="shared" si="168"/>
        <v>0</v>
      </c>
      <c r="F52" s="111">
        <f t="shared" si="168"/>
        <v>0</v>
      </c>
      <c r="G52" s="111">
        <f t="shared" si="168"/>
        <v>0</v>
      </c>
      <c r="H52" s="182"/>
      <c r="I52" s="111">
        <f>IF(I51="出",$G$3,0)</f>
        <v>0</v>
      </c>
      <c r="J52" s="111">
        <f t="shared" ref="J52:O52" si="169">IF(J51="出",$G$3,0)</f>
        <v>0</v>
      </c>
      <c r="K52" s="111">
        <f t="shared" si="169"/>
        <v>0</v>
      </c>
      <c r="L52" s="111">
        <f t="shared" si="169"/>
        <v>0</v>
      </c>
      <c r="M52" s="111">
        <f t="shared" si="169"/>
        <v>0</v>
      </c>
      <c r="N52" s="111">
        <f t="shared" si="169"/>
        <v>0</v>
      </c>
      <c r="O52" s="111">
        <f t="shared" si="169"/>
        <v>0</v>
      </c>
      <c r="P52" s="182"/>
      <c r="Q52" s="111">
        <f>IF(Q51="出",$G$3,0)</f>
        <v>0</v>
      </c>
      <c r="R52" s="111">
        <f t="shared" ref="R52:W52" si="170">IF(R51="出",$G$3,0)</f>
        <v>0</v>
      </c>
      <c r="S52" s="111">
        <f t="shared" si="170"/>
        <v>0</v>
      </c>
      <c r="T52" s="111">
        <f t="shared" si="170"/>
        <v>0</v>
      </c>
      <c r="U52" s="111">
        <f t="shared" si="170"/>
        <v>0</v>
      </c>
      <c r="V52" s="111">
        <f t="shared" si="170"/>
        <v>0</v>
      </c>
      <c r="W52" s="111">
        <f t="shared" si="170"/>
        <v>0</v>
      </c>
      <c r="X52" s="182"/>
      <c r="Z52" s="244" t="s">
        <v>17</v>
      </c>
      <c r="AA52" s="245"/>
      <c r="AB52" s="245"/>
      <c r="AC52" s="50"/>
      <c r="AD52" s="53"/>
      <c r="AE52" s="53"/>
      <c r="AF52" s="53"/>
      <c r="AG52" s="53"/>
      <c r="AH52" s="36"/>
      <c r="AI52" s="36"/>
      <c r="AJ52" s="36"/>
      <c r="AK52" s="54"/>
      <c r="AL52" s="231" t="s">
        <v>30</v>
      </c>
      <c r="AM52" s="232"/>
      <c r="AN52" s="46"/>
      <c r="AO52" s="46"/>
      <c r="AP52" s="46"/>
      <c r="AQ52" s="46"/>
      <c r="AR52" s="46"/>
      <c r="AS52" s="46"/>
      <c r="AT52" s="46"/>
      <c r="AU52" s="46"/>
    </row>
    <row r="53" spans="1:47" s="67" customFormat="1" ht="17.25" customHeight="1">
      <c r="A53" s="126">
        <f>G50+1</f>
        <v>22</v>
      </c>
      <c r="B53" s="127">
        <f>A53+1</f>
        <v>23</v>
      </c>
      <c r="C53" s="125">
        <f t="shared" ref="C53" si="171">B53+1</f>
        <v>24</v>
      </c>
      <c r="D53" s="125">
        <v>25</v>
      </c>
      <c r="E53" s="125">
        <f t="shared" ref="E53" si="172">D53+1</f>
        <v>26</v>
      </c>
      <c r="F53" s="125">
        <f t="shared" ref="F53" si="173">E53+1</f>
        <v>27</v>
      </c>
      <c r="G53" s="125">
        <f t="shared" ref="G53" si="174">F53+1</f>
        <v>28</v>
      </c>
      <c r="H53" s="181">
        <f t="shared" ref="H53" si="175">A55+B55+C55+D55+E55+F55+G55</f>
        <v>0</v>
      </c>
      <c r="I53" s="126">
        <f>O50+1</f>
        <v>27</v>
      </c>
      <c r="J53" s="125">
        <f>I53+1</f>
        <v>28</v>
      </c>
      <c r="K53" s="125">
        <f t="shared" ref="K53" si="176">J53+1</f>
        <v>29</v>
      </c>
      <c r="L53" s="125">
        <f t="shared" ref="L53" si="177">K53+1</f>
        <v>30</v>
      </c>
      <c r="M53" s="125">
        <f t="shared" ref="M53" si="178">L53+1</f>
        <v>31</v>
      </c>
      <c r="N53" s="125">
        <f t="shared" ref="N53" si="179">M53+1</f>
        <v>32</v>
      </c>
      <c r="O53" s="125">
        <f t="shared" ref="O53" si="180">N53+1</f>
        <v>33</v>
      </c>
      <c r="P53" s="181">
        <f t="shared" ref="P53" si="181">I55+J55+K55+L55+M55+N55+O55</f>
        <v>0</v>
      </c>
      <c r="Q53" s="126">
        <f>W50+1</f>
        <v>24</v>
      </c>
      <c r="R53" s="125">
        <f>Q53+1</f>
        <v>25</v>
      </c>
      <c r="S53" s="125">
        <f t="shared" ref="S53" si="182">R53+1</f>
        <v>26</v>
      </c>
      <c r="T53" s="125">
        <f t="shared" ref="T53" si="183">S53+1</f>
        <v>27</v>
      </c>
      <c r="U53" s="125">
        <f t="shared" ref="U53" si="184">T53+1</f>
        <v>28</v>
      </c>
      <c r="V53" s="125">
        <f t="shared" ref="V53" si="185">U53+1</f>
        <v>29</v>
      </c>
      <c r="W53" s="125">
        <f t="shared" ref="W53" si="186">V53+1</f>
        <v>30</v>
      </c>
      <c r="X53" s="181">
        <f t="shared" ref="X53" si="187">Q55+R55+S55+T55+U55+V55+W55</f>
        <v>0</v>
      </c>
      <c r="Z53" s="236" t="s">
        <v>40</v>
      </c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82"/>
      <c r="AM53" s="283"/>
      <c r="AN53" s="81"/>
      <c r="AO53" s="81"/>
      <c r="AP53" s="82"/>
      <c r="AQ53" s="82"/>
      <c r="AR53" s="83"/>
      <c r="AS53" s="83"/>
      <c r="AT53" s="49"/>
      <c r="AU53" s="84"/>
    </row>
    <row r="54" spans="1:47" ht="11.25" customHeight="1">
      <c r="A54" s="91"/>
      <c r="B54" s="91"/>
      <c r="C54" s="91"/>
      <c r="D54" s="91"/>
      <c r="E54" s="91"/>
      <c r="F54" s="91"/>
      <c r="G54" s="91"/>
      <c r="H54" s="181"/>
      <c r="I54" s="91"/>
      <c r="J54" s="91"/>
      <c r="K54" s="91"/>
      <c r="L54" s="91"/>
      <c r="M54" s="91"/>
      <c r="N54" s="91"/>
      <c r="O54" s="91"/>
      <c r="P54" s="181"/>
      <c r="Q54" s="91"/>
      <c r="R54" s="91"/>
      <c r="S54" s="91"/>
      <c r="T54" s="91"/>
      <c r="U54" s="91"/>
      <c r="V54" s="91"/>
      <c r="W54" s="91"/>
      <c r="X54" s="181"/>
      <c r="Z54" s="238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84"/>
      <c r="AM54" s="285"/>
      <c r="AN54" s="45"/>
      <c r="AO54" s="45"/>
      <c r="AP54" s="45"/>
      <c r="AQ54" s="45"/>
      <c r="AR54" s="45"/>
      <c r="AS54" s="45"/>
      <c r="AT54" s="45"/>
      <c r="AU54" s="45"/>
    </row>
    <row r="55" spans="1:47" ht="11.25" customHeight="1">
      <c r="A55" s="111">
        <f>IF(A54="出",$G$3,0)</f>
        <v>0</v>
      </c>
      <c r="B55" s="111">
        <f t="shared" ref="B55:G55" si="188">IF(B54="出",$G$3,0)</f>
        <v>0</v>
      </c>
      <c r="C55" s="111">
        <f t="shared" si="188"/>
        <v>0</v>
      </c>
      <c r="D55" s="111">
        <f t="shared" si="188"/>
        <v>0</v>
      </c>
      <c r="E55" s="111">
        <f t="shared" si="188"/>
        <v>0</v>
      </c>
      <c r="F55" s="111">
        <f t="shared" si="188"/>
        <v>0</v>
      </c>
      <c r="G55" s="111">
        <f t="shared" si="188"/>
        <v>0</v>
      </c>
      <c r="H55" s="182"/>
      <c r="I55" s="111">
        <f>IF(I54="出",$G$3,0)</f>
        <v>0</v>
      </c>
      <c r="J55" s="111">
        <f t="shared" ref="J55:O55" si="189">IF(J54="出",$G$3,0)</f>
        <v>0</v>
      </c>
      <c r="K55" s="111">
        <f t="shared" si="189"/>
        <v>0</v>
      </c>
      <c r="L55" s="111">
        <f t="shared" si="189"/>
        <v>0</v>
      </c>
      <c r="M55" s="111">
        <f t="shared" si="189"/>
        <v>0</v>
      </c>
      <c r="N55" s="111">
        <f t="shared" si="189"/>
        <v>0</v>
      </c>
      <c r="O55" s="111">
        <f t="shared" si="189"/>
        <v>0</v>
      </c>
      <c r="P55" s="182"/>
      <c r="Q55" s="111">
        <f>IF(Q54="出",$G$3,0)</f>
        <v>0</v>
      </c>
      <c r="R55" s="111">
        <f t="shared" ref="R55:W55" si="190">IF(R54="出",$G$3,0)</f>
        <v>0</v>
      </c>
      <c r="S55" s="111">
        <f t="shared" si="190"/>
        <v>0</v>
      </c>
      <c r="T55" s="111">
        <f t="shared" si="190"/>
        <v>0</v>
      </c>
      <c r="U55" s="111">
        <f t="shared" si="190"/>
        <v>0</v>
      </c>
      <c r="V55" s="111">
        <f t="shared" si="190"/>
        <v>0</v>
      </c>
      <c r="W55" s="111">
        <f t="shared" si="190"/>
        <v>0</v>
      </c>
      <c r="X55" s="182"/>
      <c r="Z55" s="244" t="s">
        <v>18</v>
      </c>
      <c r="AA55" s="245"/>
      <c r="AB55" s="245"/>
      <c r="AC55" s="50"/>
      <c r="AD55" s="53"/>
      <c r="AE55" s="53"/>
      <c r="AF55" s="53"/>
      <c r="AG55" s="53"/>
      <c r="AH55" s="36"/>
      <c r="AI55" s="36"/>
      <c r="AJ55" s="36"/>
      <c r="AK55" s="54"/>
      <c r="AL55" s="231" t="s">
        <v>30</v>
      </c>
      <c r="AM55" s="232"/>
      <c r="AN55" s="44"/>
      <c r="AO55" s="44"/>
      <c r="AP55" s="44"/>
      <c r="AQ55" s="44"/>
      <c r="AR55" s="44"/>
      <c r="AS55" s="44"/>
      <c r="AT55" s="44"/>
      <c r="AU55" s="44"/>
    </row>
    <row r="56" spans="1:47" s="67" customFormat="1" ht="17.25" customHeight="1">
      <c r="A56" s="126">
        <f>G53+1</f>
        <v>29</v>
      </c>
      <c r="B56" s="125">
        <f>A56+1</f>
        <v>30</v>
      </c>
      <c r="C56" s="125">
        <v>1</v>
      </c>
      <c r="D56" s="125">
        <f t="shared" ref="D56" si="191">C56+1</f>
        <v>2</v>
      </c>
      <c r="E56" s="125">
        <f t="shared" ref="E56" si="192">D56+1</f>
        <v>3</v>
      </c>
      <c r="F56" s="125">
        <f t="shared" ref="F56" si="193">E56+1</f>
        <v>4</v>
      </c>
      <c r="G56" s="125">
        <f t="shared" ref="G56" si="194">F56+1</f>
        <v>5</v>
      </c>
      <c r="H56" s="181">
        <f t="shared" ref="H56" si="195">A58+B58+C58+D58+E58+F58+G58</f>
        <v>0</v>
      </c>
      <c r="I56" s="126">
        <f>O53+1</f>
        <v>34</v>
      </c>
      <c r="J56" s="127">
        <f>I56+1</f>
        <v>35</v>
      </c>
      <c r="K56" s="125">
        <f t="shared" ref="K56" si="196">J56+1</f>
        <v>36</v>
      </c>
      <c r="L56" s="125">
        <f t="shared" ref="L56" si="197">K56+1</f>
        <v>37</v>
      </c>
      <c r="M56" s="125">
        <f t="shared" ref="M56" si="198">L56+1</f>
        <v>38</v>
      </c>
      <c r="N56" s="125">
        <f t="shared" ref="N56" si="199">M56+1</f>
        <v>39</v>
      </c>
      <c r="O56" s="125">
        <f t="shared" ref="O56" si="200">N56+1</f>
        <v>40</v>
      </c>
      <c r="P56" s="181">
        <f t="shared" ref="P56" si="201">I58+J58+K58+L58+M58+N58+O58</f>
        <v>0</v>
      </c>
      <c r="Q56" s="126">
        <v>1</v>
      </c>
      <c r="R56" s="125">
        <v>2</v>
      </c>
      <c r="S56" s="125">
        <f t="shared" ref="S56" si="202">R56+1</f>
        <v>3</v>
      </c>
      <c r="T56" s="125">
        <f t="shared" ref="T56" si="203">S56+1</f>
        <v>4</v>
      </c>
      <c r="U56" s="125">
        <f t="shared" ref="U56" si="204">T56+1</f>
        <v>5</v>
      </c>
      <c r="V56" s="125">
        <f t="shared" ref="V56" si="205">U56+1</f>
        <v>6</v>
      </c>
      <c r="W56" s="125">
        <f t="shared" ref="W56" si="206">V56+1</f>
        <v>7</v>
      </c>
      <c r="X56" s="181">
        <f t="shared" ref="X56" si="207">Q58+R58+S58+T58+U58+V58+W58</f>
        <v>0</v>
      </c>
      <c r="Z56" s="246" t="s">
        <v>38</v>
      </c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82"/>
      <c r="AM56" s="283"/>
      <c r="AN56" s="85"/>
      <c r="AO56" s="85"/>
      <c r="AP56" s="85"/>
      <c r="AQ56" s="85"/>
      <c r="AR56" s="85"/>
      <c r="AS56" s="85"/>
      <c r="AT56" s="85"/>
      <c r="AU56" s="85"/>
    </row>
    <row r="57" spans="1:47" ht="11.25" customHeight="1">
      <c r="A57" s="91"/>
      <c r="B57" s="91"/>
      <c r="C57" s="91"/>
      <c r="D57" s="91"/>
      <c r="E57" s="91"/>
      <c r="F57" s="91"/>
      <c r="G57" s="91"/>
      <c r="H57" s="181"/>
      <c r="I57" s="91"/>
      <c r="J57" s="91"/>
      <c r="K57" s="91"/>
      <c r="L57" s="91"/>
      <c r="M57" s="91"/>
      <c r="N57" s="91"/>
      <c r="O57" s="91"/>
      <c r="P57" s="181"/>
      <c r="Q57" s="91"/>
      <c r="R57" s="91"/>
      <c r="S57" s="91"/>
      <c r="T57" s="91"/>
      <c r="U57" s="91"/>
      <c r="V57" s="91"/>
      <c r="W57" s="91"/>
      <c r="X57" s="181"/>
      <c r="Z57" s="248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84"/>
      <c r="AM57" s="285"/>
      <c r="AN57" s="45"/>
      <c r="AO57" s="45"/>
      <c r="AP57" s="45"/>
      <c r="AQ57" s="45"/>
      <c r="AR57" s="45"/>
      <c r="AS57" s="45"/>
      <c r="AT57" s="45"/>
      <c r="AU57" s="45"/>
    </row>
    <row r="58" spans="1:47" ht="11.25" customHeight="1">
      <c r="A58" s="111">
        <f>IF(A57="出",$G$3,0)</f>
        <v>0</v>
      </c>
      <c r="B58" s="111">
        <f t="shared" ref="B58:G58" si="208">IF(B57="出",$G$3,0)</f>
        <v>0</v>
      </c>
      <c r="C58" s="111">
        <f t="shared" si="208"/>
        <v>0</v>
      </c>
      <c r="D58" s="111">
        <f t="shared" si="208"/>
        <v>0</v>
      </c>
      <c r="E58" s="111">
        <f t="shared" si="208"/>
        <v>0</v>
      </c>
      <c r="F58" s="111">
        <f t="shared" si="208"/>
        <v>0</v>
      </c>
      <c r="G58" s="111">
        <f t="shared" si="208"/>
        <v>0</v>
      </c>
      <c r="H58" s="182"/>
      <c r="I58" s="111">
        <f>IF(I57="出",$G$3,0)</f>
        <v>0</v>
      </c>
      <c r="J58" s="111">
        <f t="shared" ref="J58:O58" si="209">IF(J57="出",$G$3,0)</f>
        <v>0</v>
      </c>
      <c r="K58" s="111">
        <f t="shared" si="209"/>
        <v>0</v>
      </c>
      <c r="L58" s="111">
        <f t="shared" si="209"/>
        <v>0</v>
      </c>
      <c r="M58" s="111">
        <f t="shared" si="209"/>
        <v>0</v>
      </c>
      <c r="N58" s="111">
        <f t="shared" si="209"/>
        <v>0</v>
      </c>
      <c r="O58" s="111">
        <f t="shared" si="209"/>
        <v>0</v>
      </c>
      <c r="P58" s="182"/>
      <c r="Q58" s="111">
        <f>IF(Q57="出",$G$3,0)</f>
        <v>0</v>
      </c>
      <c r="R58" s="111">
        <f t="shared" ref="R58:W58" si="210">IF(R57="出",$G$3,0)</f>
        <v>0</v>
      </c>
      <c r="S58" s="111">
        <f t="shared" si="210"/>
        <v>0</v>
      </c>
      <c r="T58" s="111">
        <f t="shared" si="210"/>
        <v>0</v>
      </c>
      <c r="U58" s="111">
        <f t="shared" si="210"/>
        <v>0</v>
      </c>
      <c r="V58" s="111">
        <f t="shared" si="210"/>
        <v>0</v>
      </c>
      <c r="W58" s="111">
        <f t="shared" si="210"/>
        <v>0</v>
      </c>
      <c r="X58" s="182"/>
      <c r="Z58" s="254" t="s">
        <v>19</v>
      </c>
      <c r="AA58" s="255"/>
      <c r="AB58" s="255"/>
      <c r="AC58" s="50"/>
      <c r="AD58" s="53"/>
      <c r="AE58" s="53"/>
      <c r="AF58" s="53"/>
      <c r="AG58" s="53"/>
      <c r="AH58" s="36"/>
      <c r="AI58" s="36"/>
      <c r="AJ58" s="36"/>
      <c r="AK58" s="54"/>
      <c r="AL58" s="231" t="s">
        <v>30</v>
      </c>
      <c r="AM58" s="232"/>
      <c r="AN58" s="45"/>
      <c r="AO58" s="45"/>
      <c r="AP58" s="45"/>
      <c r="AQ58" s="45"/>
      <c r="AR58" s="45"/>
      <c r="AS58" s="45"/>
      <c r="AT58" s="45"/>
      <c r="AU58" s="45"/>
    </row>
    <row r="59" spans="1:47" s="67" customFormat="1" ht="17.25" customHeight="1">
      <c r="A59" s="126">
        <f>G56+1</f>
        <v>6</v>
      </c>
      <c r="B59" s="125">
        <f>A59+1</f>
        <v>7</v>
      </c>
      <c r="C59" s="125">
        <f t="shared" ref="C59" si="211">B59+1</f>
        <v>8</v>
      </c>
      <c r="D59" s="125">
        <f t="shared" ref="D59" si="212">C59+1</f>
        <v>9</v>
      </c>
      <c r="E59" s="125">
        <f t="shared" ref="E59" si="213">D59+1</f>
        <v>10</v>
      </c>
      <c r="F59" s="125">
        <f t="shared" ref="F59" si="214">E59+1</f>
        <v>11</v>
      </c>
      <c r="G59" s="125">
        <f t="shared" ref="G59" si="215">F59+1</f>
        <v>12</v>
      </c>
      <c r="H59" s="181">
        <f t="shared" ref="H59" si="216">A61+B61+C61+D61+E61+F61+G61</f>
        <v>0</v>
      </c>
      <c r="I59" s="126">
        <f>O56+1</f>
        <v>41</v>
      </c>
      <c r="J59" s="125">
        <f>I59+1</f>
        <v>42</v>
      </c>
      <c r="K59" s="125">
        <f t="shared" ref="K59" si="217">J59+1</f>
        <v>43</v>
      </c>
      <c r="L59" s="125">
        <f t="shared" ref="L59" si="218">K59+1</f>
        <v>44</v>
      </c>
      <c r="M59" s="125">
        <f t="shared" ref="M59" si="219">L59+1</f>
        <v>45</v>
      </c>
      <c r="N59" s="125">
        <f t="shared" ref="N59" si="220">M59+1</f>
        <v>46</v>
      </c>
      <c r="O59" s="125">
        <f t="shared" ref="O59" si="221">N59+1</f>
        <v>47</v>
      </c>
      <c r="P59" s="181">
        <f t="shared" ref="P59" si="222">I61+J61+K61+L61+M61+N61+O61</f>
        <v>0</v>
      </c>
      <c r="Q59" s="126">
        <f>W56+1</f>
        <v>8</v>
      </c>
      <c r="R59" s="125">
        <f>Q59+1</f>
        <v>9</v>
      </c>
      <c r="S59" s="125">
        <f t="shared" ref="S59" si="223">R59+1</f>
        <v>10</v>
      </c>
      <c r="T59" s="125">
        <f t="shared" ref="T59" si="224">S59+1</f>
        <v>11</v>
      </c>
      <c r="U59" s="125">
        <f t="shared" ref="U59" si="225">T59+1</f>
        <v>12</v>
      </c>
      <c r="V59" s="125">
        <f t="shared" ref="V59" si="226">U59+1</f>
        <v>13</v>
      </c>
      <c r="W59" s="125">
        <f t="shared" ref="W59" si="227">V59+1</f>
        <v>14</v>
      </c>
      <c r="X59" s="181">
        <f t="shared" ref="X59" si="228">Q61+R61+S61+T61+U61+V61+W61</f>
        <v>0</v>
      </c>
      <c r="Z59" s="246" t="s">
        <v>35</v>
      </c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82"/>
      <c r="AM59" s="283"/>
      <c r="AN59" s="84"/>
      <c r="AO59" s="84"/>
      <c r="AP59" s="84"/>
      <c r="AQ59" s="84"/>
      <c r="AR59" s="84"/>
      <c r="AS59" s="84"/>
      <c r="AT59" s="84"/>
      <c r="AU59" s="84"/>
    </row>
    <row r="60" spans="1:47" ht="11.25" customHeight="1">
      <c r="A60" s="91"/>
      <c r="B60" s="91"/>
      <c r="C60" s="91"/>
      <c r="D60" s="91"/>
      <c r="E60" s="91"/>
      <c r="F60" s="91"/>
      <c r="G60" s="91"/>
      <c r="H60" s="181"/>
      <c r="I60" s="91"/>
      <c r="J60" s="91"/>
      <c r="K60" s="91"/>
      <c r="L60" s="91"/>
      <c r="M60" s="91"/>
      <c r="N60" s="91"/>
      <c r="O60" s="91"/>
      <c r="P60" s="181"/>
      <c r="Q60" s="91"/>
      <c r="R60" s="91"/>
      <c r="S60" s="91"/>
      <c r="T60" s="91"/>
      <c r="U60" s="91"/>
      <c r="V60" s="91"/>
      <c r="W60" s="91"/>
      <c r="X60" s="181"/>
      <c r="Z60" s="248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84"/>
      <c r="AM60" s="285"/>
    </row>
    <row r="61" spans="1:47" ht="11.25" customHeight="1">
      <c r="A61" s="111">
        <f>IF(A60="出",$G$3,0)</f>
        <v>0</v>
      </c>
      <c r="B61" s="111">
        <f t="shared" ref="B61:G61" si="229">IF(B60="出",$G$3,0)</f>
        <v>0</v>
      </c>
      <c r="C61" s="111">
        <f t="shared" si="229"/>
        <v>0</v>
      </c>
      <c r="D61" s="111">
        <f t="shared" si="229"/>
        <v>0</v>
      </c>
      <c r="E61" s="111">
        <f t="shared" si="229"/>
        <v>0</v>
      </c>
      <c r="F61" s="111">
        <f t="shared" si="229"/>
        <v>0</v>
      </c>
      <c r="G61" s="111">
        <f t="shared" si="229"/>
        <v>0</v>
      </c>
      <c r="H61" s="182"/>
      <c r="I61" s="111">
        <f>IF(I60="出",$G$3,0)</f>
        <v>0</v>
      </c>
      <c r="J61" s="111">
        <f t="shared" ref="J61:O61" si="230">IF(J60="出",$G$3,0)</f>
        <v>0</v>
      </c>
      <c r="K61" s="111">
        <f t="shared" si="230"/>
        <v>0</v>
      </c>
      <c r="L61" s="111">
        <f t="shared" si="230"/>
        <v>0</v>
      </c>
      <c r="M61" s="111">
        <f t="shared" si="230"/>
        <v>0</v>
      </c>
      <c r="N61" s="111">
        <f t="shared" si="230"/>
        <v>0</v>
      </c>
      <c r="O61" s="111">
        <f t="shared" si="230"/>
        <v>0</v>
      </c>
      <c r="P61" s="182"/>
      <c r="Q61" s="111">
        <f>IF(Q60="出",$G$3,0)</f>
        <v>0</v>
      </c>
      <c r="R61" s="111">
        <f t="shared" ref="R61:W61" si="231">IF(R60="出",$G$3,0)</f>
        <v>0</v>
      </c>
      <c r="S61" s="111">
        <f t="shared" si="231"/>
        <v>0</v>
      </c>
      <c r="T61" s="111">
        <f t="shared" si="231"/>
        <v>0</v>
      </c>
      <c r="U61" s="111">
        <f t="shared" si="231"/>
        <v>0</v>
      </c>
      <c r="V61" s="111">
        <f t="shared" si="231"/>
        <v>0</v>
      </c>
      <c r="W61" s="111">
        <f t="shared" si="231"/>
        <v>0</v>
      </c>
      <c r="X61" s="182"/>
      <c r="Z61" s="40"/>
      <c r="AA61" s="40"/>
      <c r="AB61" s="40"/>
      <c r="AC61" s="40"/>
      <c r="AD61" s="41"/>
      <c r="AE61" s="41"/>
      <c r="AF61" s="41"/>
      <c r="AG61" s="41"/>
      <c r="AH61" s="38"/>
      <c r="AI61" s="38"/>
      <c r="AJ61" s="38"/>
      <c r="AK61" s="193"/>
      <c r="AL61" s="193"/>
      <c r="AM61" s="193"/>
      <c r="AN61" s="193"/>
      <c r="AO61" s="103"/>
      <c r="AP61" s="194"/>
      <c r="AQ61" s="194"/>
      <c r="AR61" s="165"/>
      <c r="AS61" s="165"/>
      <c r="AT61" s="165"/>
    </row>
    <row r="62" spans="1:47" s="67" customFormat="1" ht="17.25" customHeight="1">
      <c r="A62" s="126">
        <f>IF(A59+7&gt;DATE($B$1,A48,20),"",A59+7)</f>
        <v>13</v>
      </c>
      <c r="B62" s="126">
        <f>IF(B59+7&gt;DATE($B$1,A48,20),"",B59+7)</f>
        <v>14</v>
      </c>
      <c r="C62" s="123">
        <v>15</v>
      </c>
      <c r="D62" s="123">
        <v>16</v>
      </c>
      <c r="E62" s="123">
        <v>17</v>
      </c>
      <c r="F62" s="123">
        <v>18</v>
      </c>
      <c r="G62" s="123">
        <v>19</v>
      </c>
      <c r="H62" s="181">
        <f t="shared" ref="H62" si="232">A64+B64+C64+D64+E64+F64+G64</f>
        <v>0</v>
      </c>
      <c r="I62" s="126">
        <f>IF(I59+7&gt;DATE($B$1,I48,20),"",I59+7)</f>
        <v>48</v>
      </c>
      <c r="J62" s="123">
        <f>IF(J59+7&gt;DATE($B$1,I48,20),"",J59+7)</f>
        <v>49</v>
      </c>
      <c r="K62" s="123">
        <f>IF(K59+7&gt;DATE($B$1,I48,20),"",K59+7)</f>
        <v>50</v>
      </c>
      <c r="L62" s="123">
        <f>IF(L59+7&gt;DATE($B$1,I48,20),"",L59+7)</f>
        <v>51</v>
      </c>
      <c r="M62" s="123"/>
      <c r="N62" s="123"/>
      <c r="O62" s="123"/>
      <c r="P62" s="181">
        <f t="shared" ref="P62" si="233">I64+J64+K64+L64+M64+N64+O64</f>
        <v>0</v>
      </c>
      <c r="Q62" s="126">
        <f>IF(Q59+7&gt;DATE($B$1,Q48,20),"",Q59+7)</f>
        <v>15</v>
      </c>
      <c r="R62" s="123">
        <f>IF(R59+7&gt;DATE($B$1,Q48,20),"",R59+7)</f>
        <v>16</v>
      </c>
      <c r="S62" s="123">
        <f>IF(S59+7&gt;DATE($B$1,Q48,20),"",S59+7)</f>
        <v>17</v>
      </c>
      <c r="T62" s="123">
        <f>IF(T59+7&gt;DATE($B$1,Q48,20),"",T59+7)</f>
        <v>18</v>
      </c>
      <c r="U62" s="123">
        <f>IF(U59+7&gt;DATE($B$1,Q48,20),"",U59+7)</f>
        <v>19</v>
      </c>
      <c r="V62" s="123">
        <f>IF(V59+7&gt;DATE($B$1,Q48,20),"",V59+7)</f>
        <v>20</v>
      </c>
      <c r="W62" s="123"/>
      <c r="X62" s="181">
        <f t="shared" ref="X62" si="234">Q64+R64+S64+T64+U64+V64+W64</f>
        <v>0</v>
      </c>
      <c r="Z62" s="90" t="s">
        <v>43</v>
      </c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72"/>
      <c r="AQ62" s="73"/>
      <c r="AR62" s="73"/>
      <c r="AS62" s="73"/>
      <c r="AT62" s="73"/>
    </row>
    <row r="63" spans="1:47" ht="11.25" customHeight="1">
      <c r="A63" s="91"/>
      <c r="B63" s="91"/>
      <c r="C63" s="91"/>
      <c r="D63" s="91"/>
      <c r="E63" s="91"/>
      <c r="F63" s="91"/>
      <c r="G63" s="91"/>
      <c r="H63" s="181"/>
      <c r="I63" s="91"/>
      <c r="J63" s="91"/>
      <c r="K63" s="91"/>
      <c r="L63" s="91"/>
      <c r="M63" s="91"/>
      <c r="N63" s="91"/>
      <c r="O63" s="91"/>
      <c r="P63" s="181"/>
      <c r="Q63" s="91"/>
      <c r="R63" s="91"/>
      <c r="S63" s="91"/>
      <c r="T63" s="91"/>
      <c r="U63" s="91"/>
      <c r="V63" s="91"/>
      <c r="W63" s="91"/>
      <c r="X63" s="181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</row>
    <row r="64" spans="1:47" ht="11.25" customHeight="1">
      <c r="A64" s="111">
        <f>IF(A63="出",$G$3,0)</f>
        <v>0</v>
      </c>
      <c r="B64" s="111">
        <f t="shared" ref="B64:G64" si="235">IF(B63="出",$G$3,0)</f>
        <v>0</v>
      </c>
      <c r="C64" s="111">
        <f t="shared" si="235"/>
        <v>0</v>
      </c>
      <c r="D64" s="111">
        <f t="shared" si="235"/>
        <v>0</v>
      </c>
      <c r="E64" s="111">
        <f t="shared" si="235"/>
        <v>0</v>
      </c>
      <c r="F64" s="111">
        <f t="shared" si="235"/>
        <v>0</v>
      </c>
      <c r="G64" s="111">
        <f t="shared" si="235"/>
        <v>0</v>
      </c>
      <c r="H64" s="182"/>
      <c r="I64" s="111">
        <f>IF(I63="出",$G$3,0)</f>
        <v>0</v>
      </c>
      <c r="J64" s="111">
        <f t="shared" ref="J64:O64" si="236">IF(J63="出",$G$3,0)</f>
        <v>0</v>
      </c>
      <c r="K64" s="111">
        <f t="shared" si="236"/>
        <v>0</v>
      </c>
      <c r="L64" s="111">
        <f t="shared" si="236"/>
        <v>0</v>
      </c>
      <c r="M64" s="111">
        <f t="shared" si="236"/>
        <v>0</v>
      </c>
      <c r="N64" s="111">
        <f t="shared" si="236"/>
        <v>0</v>
      </c>
      <c r="O64" s="111">
        <f t="shared" si="236"/>
        <v>0</v>
      </c>
      <c r="P64" s="182"/>
      <c r="Q64" s="111">
        <f>IF(Q63="出",$G$3,0)</f>
        <v>0</v>
      </c>
      <c r="R64" s="111">
        <f t="shared" ref="R64:W64" si="237">IF(R63="出",$G$3,0)</f>
        <v>0</v>
      </c>
      <c r="S64" s="111">
        <f t="shared" si="237"/>
        <v>0</v>
      </c>
      <c r="T64" s="111">
        <f t="shared" si="237"/>
        <v>0</v>
      </c>
      <c r="U64" s="111">
        <f t="shared" si="237"/>
        <v>0</v>
      </c>
      <c r="V64" s="111">
        <f t="shared" si="237"/>
        <v>0</v>
      </c>
      <c r="W64" s="111">
        <f t="shared" si="237"/>
        <v>0</v>
      </c>
      <c r="X64" s="182"/>
      <c r="Z64" s="256" t="s">
        <v>42</v>
      </c>
      <c r="AA64" s="256"/>
      <c r="AB64" s="256"/>
      <c r="AC64" s="86"/>
      <c r="AD64" s="86"/>
      <c r="AE64" s="67"/>
      <c r="AF64" s="67"/>
      <c r="AG64" s="67"/>
      <c r="AH64" s="67"/>
      <c r="AI64" s="67"/>
      <c r="AJ64" s="67"/>
      <c r="AK64" s="71"/>
      <c r="AL64" s="71"/>
      <c r="AM64" s="71"/>
      <c r="AN64" s="71"/>
      <c r="AO64" s="15"/>
      <c r="AP64" s="194"/>
      <c r="AQ64" s="194"/>
      <c r="AR64" s="165"/>
      <c r="AS64" s="165"/>
      <c r="AT64" s="165"/>
    </row>
    <row r="65" spans="1:46" s="67" customFormat="1" ht="17.25" customHeight="1">
      <c r="A65" s="126">
        <v>20</v>
      </c>
      <c r="B65" s="123"/>
      <c r="C65" s="123"/>
      <c r="D65" s="123"/>
      <c r="E65" s="123"/>
      <c r="F65" s="123"/>
      <c r="G65" s="123"/>
      <c r="H65" s="181">
        <f t="shared" ref="H65" si="238">A67+B67+C67+D67+E67+F67+G67</f>
        <v>0</v>
      </c>
      <c r="I65" s="126"/>
      <c r="J65" s="123"/>
      <c r="K65" s="123"/>
      <c r="L65" s="123"/>
      <c r="M65" s="123"/>
      <c r="N65" s="123"/>
      <c r="O65" s="123"/>
      <c r="P65" s="181">
        <f t="shared" ref="P65" si="239">I67+J67+K67+L67+M67+N67+O67</f>
        <v>0</v>
      </c>
      <c r="Q65" s="126"/>
      <c r="R65" s="123"/>
      <c r="S65" s="123"/>
      <c r="T65" s="123"/>
      <c r="U65" s="123"/>
      <c r="V65" s="123"/>
      <c r="W65" s="123"/>
      <c r="X65" s="181">
        <f t="shared" ref="X65" si="240">Q67+R67+S67+T67+U67+V67+W67</f>
        <v>0</v>
      </c>
      <c r="Z65" s="256"/>
      <c r="AA65" s="256"/>
      <c r="AB65" s="256"/>
      <c r="AC65" s="24"/>
      <c r="AD65" s="19"/>
      <c r="AE65" s="42"/>
      <c r="AF65" s="58"/>
      <c r="AG65" s="58"/>
      <c r="AH65" s="42"/>
      <c r="AI65" s="59"/>
      <c r="AJ65" s="59"/>
      <c r="AK65" s="42"/>
      <c r="AL65" s="28"/>
      <c r="AM65" s="42"/>
      <c r="AN65" s="43"/>
      <c r="AO65" s="43"/>
      <c r="AP65" s="198"/>
      <c r="AQ65" s="198"/>
      <c r="AR65" s="199"/>
      <c r="AS65" s="199"/>
      <c r="AT65" s="199"/>
    </row>
    <row r="66" spans="1:46" ht="11.25" customHeight="1">
      <c r="A66" s="91"/>
      <c r="B66" s="91"/>
      <c r="C66" s="91"/>
      <c r="D66" s="91"/>
      <c r="E66" s="91"/>
      <c r="F66" s="91"/>
      <c r="G66" s="91"/>
      <c r="H66" s="181"/>
      <c r="I66" s="91"/>
      <c r="J66" s="91"/>
      <c r="K66" s="91"/>
      <c r="L66" s="91"/>
      <c r="M66" s="91"/>
      <c r="N66" s="91"/>
      <c r="O66" s="91"/>
      <c r="P66" s="181"/>
      <c r="Q66" s="91"/>
      <c r="R66" s="91"/>
      <c r="S66" s="91"/>
      <c r="T66" s="91"/>
      <c r="U66" s="91"/>
      <c r="V66" s="91"/>
      <c r="W66" s="91"/>
      <c r="X66" s="181"/>
      <c r="Z66" s="259" t="s">
        <v>50</v>
      </c>
      <c r="AA66" s="259"/>
      <c r="AB66" s="259"/>
      <c r="AC66" s="259"/>
      <c r="AD66" s="259"/>
      <c r="AE66" s="42"/>
      <c r="AF66" s="58"/>
      <c r="AG66" s="58"/>
      <c r="AH66" s="42"/>
      <c r="AI66" s="262">
        <f t="shared" ref="AI66" si="241">$AB$42</f>
        <v>365</v>
      </c>
      <c r="AJ66" s="262"/>
      <c r="AK66" s="42"/>
      <c r="AL66" s="28"/>
      <c r="AM66" s="42"/>
      <c r="AN66" s="43"/>
      <c r="AO66" s="43"/>
    </row>
    <row r="67" spans="1:46" ht="11.25" customHeight="1" thickBot="1">
      <c r="A67" s="111">
        <f>IF(A66="出",$G$3,0)</f>
        <v>0</v>
      </c>
      <c r="B67" s="111">
        <f t="shared" ref="B67:G67" si="242">IF(B66="出",$G$3,0)</f>
        <v>0</v>
      </c>
      <c r="C67" s="111">
        <f t="shared" si="242"/>
        <v>0</v>
      </c>
      <c r="D67" s="111">
        <f t="shared" si="242"/>
        <v>0</v>
      </c>
      <c r="E67" s="111">
        <f t="shared" si="242"/>
        <v>0</v>
      </c>
      <c r="F67" s="111">
        <f t="shared" si="242"/>
        <v>0</v>
      </c>
      <c r="G67" s="111">
        <f t="shared" si="242"/>
        <v>0</v>
      </c>
      <c r="H67" s="195"/>
      <c r="I67" s="111">
        <f>IF(I66="出",$G$3,0)</f>
        <v>0</v>
      </c>
      <c r="J67" s="111">
        <f t="shared" ref="J67:O67" si="243">IF(J66="出",$G$3,0)</f>
        <v>0</v>
      </c>
      <c r="K67" s="111">
        <f t="shared" si="243"/>
        <v>0</v>
      </c>
      <c r="L67" s="111">
        <f t="shared" si="243"/>
        <v>0</v>
      </c>
      <c r="M67" s="111">
        <f t="shared" si="243"/>
        <v>0</v>
      </c>
      <c r="N67" s="111">
        <f t="shared" si="243"/>
        <v>0</v>
      </c>
      <c r="O67" s="111">
        <f t="shared" si="243"/>
        <v>0</v>
      </c>
      <c r="P67" s="195"/>
      <c r="Q67" s="111">
        <f>IF(Q66="出",$G$3,0)</f>
        <v>0</v>
      </c>
      <c r="R67" s="111">
        <f t="shared" ref="R67:W67" si="244">IF(R66="出",$G$3,0)</f>
        <v>0</v>
      </c>
      <c r="S67" s="111">
        <f t="shared" si="244"/>
        <v>0</v>
      </c>
      <c r="T67" s="111">
        <f t="shared" si="244"/>
        <v>0</v>
      </c>
      <c r="U67" s="111">
        <f t="shared" si="244"/>
        <v>0</v>
      </c>
      <c r="V67" s="111">
        <f t="shared" si="244"/>
        <v>0</v>
      </c>
      <c r="W67" s="111">
        <f t="shared" si="244"/>
        <v>0</v>
      </c>
      <c r="X67" s="195"/>
      <c r="Z67" s="260"/>
      <c r="AA67" s="260"/>
      <c r="AB67" s="260"/>
      <c r="AC67" s="260"/>
      <c r="AD67" s="260"/>
      <c r="AE67" s="257" t="s">
        <v>51</v>
      </c>
      <c r="AF67" s="258" t="s">
        <v>21</v>
      </c>
      <c r="AG67" s="258"/>
      <c r="AH67" s="261" t="s">
        <v>52</v>
      </c>
      <c r="AI67" s="263"/>
      <c r="AJ67" s="263"/>
      <c r="AK67" s="257" t="s">
        <v>51</v>
      </c>
      <c r="AL67" s="264">
        <v>40</v>
      </c>
      <c r="AM67" s="257" t="s">
        <v>53</v>
      </c>
      <c r="AN67" s="265">
        <f>AI66/AI68*AL67</f>
        <v>2085.7142857142858</v>
      </c>
      <c r="AO67" s="265"/>
      <c r="AP67" s="200"/>
      <c r="AQ67" s="200"/>
      <c r="AR67" s="201"/>
      <c r="AS67" s="201"/>
      <c r="AT67" s="201"/>
    </row>
    <row r="68" spans="1:46">
      <c r="A68" s="205"/>
      <c r="B68" s="206"/>
      <c r="C68" s="206"/>
      <c r="D68" s="206"/>
      <c r="E68" s="206"/>
      <c r="F68" s="206"/>
      <c r="G68" s="207"/>
      <c r="H68" s="18">
        <f>H50+H53+H56+H59+H62+H65</f>
        <v>0</v>
      </c>
      <c r="I68" s="205"/>
      <c r="J68" s="206"/>
      <c r="K68" s="206"/>
      <c r="L68" s="206"/>
      <c r="M68" s="206"/>
      <c r="N68" s="206"/>
      <c r="O68" s="207"/>
      <c r="P68" s="18">
        <f>P50+P53+P56+P59+P62+P65</f>
        <v>0</v>
      </c>
      <c r="Q68" s="205"/>
      <c r="R68" s="206"/>
      <c r="S68" s="206"/>
      <c r="T68" s="206"/>
      <c r="U68" s="206"/>
      <c r="V68" s="206"/>
      <c r="W68" s="207"/>
      <c r="X68" s="18">
        <f>X50+X53+X56+X59+X62+X65</f>
        <v>0</v>
      </c>
      <c r="Z68" s="266" t="s">
        <v>24</v>
      </c>
      <c r="AA68" s="266"/>
      <c r="AB68" s="266"/>
      <c r="AC68" s="266"/>
      <c r="AD68" s="266"/>
      <c r="AE68" s="257"/>
      <c r="AF68" s="258"/>
      <c r="AG68" s="258"/>
      <c r="AH68" s="261"/>
      <c r="AI68" s="268">
        <v>7</v>
      </c>
      <c r="AJ68" s="268"/>
      <c r="AK68" s="257"/>
      <c r="AL68" s="264"/>
      <c r="AM68" s="257"/>
      <c r="AN68" s="265"/>
      <c r="AO68" s="265"/>
      <c r="AP68" s="200"/>
      <c r="AQ68" s="200"/>
      <c r="AR68" s="201"/>
      <c r="AS68" s="201"/>
      <c r="AT68" s="201"/>
    </row>
    <row r="69" spans="1:46">
      <c r="A69" s="20"/>
      <c r="B69" s="20"/>
      <c r="C69" s="20"/>
      <c r="D69" s="20"/>
      <c r="E69" s="20"/>
      <c r="F69" s="20"/>
      <c r="G69" s="20"/>
      <c r="H69" s="7"/>
      <c r="I69" s="4"/>
      <c r="J69" s="4"/>
      <c r="K69" s="4"/>
      <c r="L69" s="4"/>
      <c r="M69" s="4"/>
      <c r="N69" s="4"/>
      <c r="O69" s="4"/>
      <c r="P69" s="4"/>
      <c r="Q69" s="16"/>
      <c r="R69" s="17"/>
      <c r="S69" s="17"/>
      <c r="T69" s="17"/>
      <c r="U69" s="17"/>
      <c r="V69" s="17"/>
      <c r="W69" s="17"/>
      <c r="Z69" s="267"/>
      <c r="AA69" s="267"/>
      <c r="AB69" s="267"/>
      <c r="AC69" s="267"/>
      <c r="AD69" s="267"/>
      <c r="AE69" s="41"/>
      <c r="AF69" s="41"/>
      <c r="AG69" s="41"/>
      <c r="AH69" s="38"/>
      <c r="AI69" s="269"/>
      <c r="AJ69" s="269"/>
      <c r="AK69" s="193"/>
      <c r="AL69" s="193"/>
      <c r="AM69" s="193"/>
      <c r="AN69" s="193"/>
      <c r="AO69" s="101"/>
    </row>
    <row r="70" spans="1:46" ht="13.5" customHeight="1">
      <c r="A70" s="100">
        <v>1</v>
      </c>
      <c r="B70" s="270" t="s">
        <v>34</v>
      </c>
      <c r="C70" s="270"/>
      <c r="D70" s="162" t="s">
        <v>75</v>
      </c>
      <c r="E70" s="162"/>
      <c r="F70" s="162"/>
      <c r="G70" s="271"/>
      <c r="H70" s="163" t="s">
        <v>0</v>
      </c>
      <c r="I70" s="100">
        <v>2</v>
      </c>
      <c r="J70" s="270" t="s">
        <v>34</v>
      </c>
      <c r="K70" s="270"/>
      <c r="L70" s="162" t="s">
        <v>76</v>
      </c>
      <c r="M70" s="162"/>
      <c r="N70" s="162"/>
      <c r="O70" s="271"/>
      <c r="P70" s="163" t="s">
        <v>0</v>
      </c>
      <c r="Q70" s="100">
        <v>3</v>
      </c>
      <c r="R70" s="270" t="s">
        <v>34</v>
      </c>
      <c r="S70" s="270"/>
      <c r="T70" s="162" t="s">
        <v>77</v>
      </c>
      <c r="U70" s="162"/>
      <c r="V70" s="162"/>
      <c r="W70" s="271"/>
      <c r="X70" s="148" t="s">
        <v>0</v>
      </c>
      <c r="Z70" s="25"/>
      <c r="AK70" s="7"/>
      <c r="AL70" s="7"/>
      <c r="AM70" s="7"/>
      <c r="AN70" s="7"/>
      <c r="AO70" s="15"/>
    </row>
    <row r="71" spans="1:46">
      <c r="A71" s="8" t="s">
        <v>2</v>
      </c>
      <c r="B71" s="9" t="s">
        <v>3</v>
      </c>
      <c r="C71" s="9" t="s">
        <v>4</v>
      </c>
      <c r="D71" s="10" t="s">
        <v>5</v>
      </c>
      <c r="E71" s="9" t="s">
        <v>6</v>
      </c>
      <c r="F71" s="11" t="s">
        <v>7</v>
      </c>
      <c r="G71" s="10" t="s">
        <v>8</v>
      </c>
      <c r="H71" s="202"/>
      <c r="I71" s="12" t="s">
        <v>2</v>
      </c>
      <c r="J71" s="13" t="s">
        <v>3</v>
      </c>
      <c r="K71" s="13" t="s">
        <v>4</v>
      </c>
      <c r="L71" s="13" t="s">
        <v>5</v>
      </c>
      <c r="M71" s="13" t="s">
        <v>6</v>
      </c>
      <c r="N71" s="13" t="s">
        <v>7</v>
      </c>
      <c r="O71" s="11" t="s">
        <v>8</v>
      </c>
      <c r="P71" s="202"/>
      <c r="Q71" s="12" t="s">
        <v>2</v>
      </c>
      <c r="R71" s="13" t="s">
        <v>3</v>
      </c>
      <c r="S71" s="13" t="s">
        <v>4</v>
      </c>
      <c r="T71" s="13" t="s">
        <v>5</v>
      </c>
      <c r="U71" s="13" t="s">
        <v>6</v>
      </c>
      <c r="V71" s="13" t="s">
        <v>7</v>
      </c>
      <c r="W71" s="14" t="s">
        <v>8</v>
      </c>
      <c r="X71" s="208"/>
      <c r="Z71" s="19"/>
      <c r="AA71" s="58"/>
      <c r="AB71" s="24"/>
      <c r="AC71" s="24"/>
      <c r="AD71" s="19"/>
      <c r="AK71" s="257"/>
      <c r="AL71" s="261"/>
      <c r="AM71" s="257"/>
      <c r="AP71" s="29"/>
    </row>
    <row r="72" spans="1:46" s="67" customFormat="1" ht="17.25" customHeight="1">
      <c r="A72" s="122" t="str">
        <f>IF(WEEKDAY(DATE($B$1,12,21))=1,DATE($B$1,12,21),"")</f>
        <v/>
      </c>
      <c r="B72" s="125" t="str">
        <f>IF(WEEKDAY(DATE($B$1,12,21))=2,DATE($B$1,12,21),IF(A72="","",A72+1))</f>
        <v/>
      </c>
      <c r="C72" s="125" t="str">
        <f>IF(WEEKDAY(DATE($B$1,12,21))=3,DATE($B$1,12,21),IF(B72="","",B72+1))</f>
        <v/>
      </c>
      <c r="D72" s="125" t="str">
        <f>IF(WEEKDAY(DATE($B$1,12,21))=4,DATE($B$1,12,21),IF(C72="","",C72+1))</f>
        <v/>
      </c>
      <c r="E72" s="125" t="str">
        <f>IF(WEEKDAY(DATE($B$1,12,21))=5,DATE($B$1,12,21),IF(D72="","",D72+1))</f>
        <v/>
      </c>
      <c r="F72" s="125" t="str">
        <f>IF(WEEKDAY(DATE($B$1,12,21))=6,DATE($B$1,12,21),IF(E72="","",E72+1))</f>
        <v/>
      </c>
      <c r="G72" s="125">
        <f>IF(WEEKDAY(DATE($B$1,12,21))=7,DATE($B$1,12,21),IF(F72="","",F72+1))</f>
        <v>45647</v>
      </c>
      <c r="H72" s="181">
        <f>A74+B74+C74+D74+E74+F74+G74</f>
        <v>0</v>
      </c>
      <c r="I72" s="127" t="str">
        <f>IF(WEEKDAY(DATE($B$1+1,I70-1,21))=1,DATE($B$1+1,I70-1,21),"")</f>
        <v/>
      </c>
      <c r="J72" s="125" t="str">
        <f>IF(WEEKDAY(DATE($B$1+1,I70-1,21))=2,DATE($B$1+1,I70-1,21),IF(I72="","",I72+1))</f>
        <v/>
      </c>
      <c r="K72" s="125">
        <f>IF(WEEKDAY(DATE($B$1+1,I70-1,21))=3,DATE($B$1+1,I70-1,21),IF(J72="","",J72+1))</f>
        <v>45678</v>
      </c>
      <c r="L72" s="125">
        <f>IF(WEEKDAY(DATE($B$1+1,I70-1,21))=4,DATE($B$1+1,I70-1,21),IF(K72="","",K72+1))</f>
        <v>45679</v>
      </c>
      <c r="M72" s="125">
        <f>IF(WEEKDAY(DATE($B$1+1,I70-1,21))=5,DATE($B$1+1,I70-1,21),IF(L72="","",L72+1))</f>
        <v>45680</v>
      </c>
      <c r="N72" s="125">
        <f>IF(WEEKDAY(DATE($B$1+1,I70-1,21))=6,DATE($B$1+1,I70-1,21),IF(M72="","",M72+1))</f>
        <v>45681</v>
      </c>
      <c r="O72" s="125">
        <f>IF(WEEKDAY(DATE($B$1+1,I70-1,21))=7,DATE($B$1+1,I70-1,21),IF(N72="","",N72+1))</f>
        <v>45682</v>
      </c>
      <c r="P72" s="181">
        <f>I74+J74+K74+L74+M74+N74+O74</f>
        <v>0</v>
      </c>
      <c r="Q72" s="127" t="str">
        <f>IF(WEEKDAY(DATE($B$1+1,Q70-1,21))=1,DATE($B$1+1,Q70-1,21),"")</f>
        <v/>
      </c>
      <c r="R72" s="125" t="str">
        <f>IF(WEEKDAY(DATE($B$1+1,Q70-1,21))=2,DATE($B$1+1,Q70-1,21),IF(Q72="","",Q72+1))</f>
        <v/>
      </c>
      <c r="S72" s="125" t="str">
        <f>IF(WEEKDAY(DATE($B$1+1,Q70-1,21))=3,DATE($B$1+1,Q70-1,21),IF(R72="","",R72+1))</f>
        <v/>
      </c>
      <c r="T72" s="125" t="str">
        <f>IF(WEEKDAY(DATE($B$1+1,Q70-1,21))=4,DATE($B$1+1,Q70-1,21),IF(S72="","",S72+1))</f>
        <v/>
      </c>
      <c r="U72" s="127" t="str">
        <f>IF(WEEKDAY(DATE($B$1+1,Q70-1,21))=5,DATE($B$1+1,Q70-1,21),IF(T72="","",T72+1))</f>
        <v/>
      </c>
      <c r="V72" s="125">
        <f>IF(WEEKDAY(DATE($B$1+1,Q70-1,21))=6,DATE($B$1+1,Q70-1,21),IF(U72="","",U72+1))</f>
        <v>45709</v>
      </c>
      <c r="W72" s="125">
        <f>IF(WEEKDAY(DATE($B$1+1,Q70-1,21))=7,DATE($B$1+1,Q70-1,21),IF(V72="","",V72+1))</f>
        <v>45710</v>
      </c>
      <c r="X72" s="181">
        <f>Q74+R74+S74+T74+U74+V74+W74</f>
        <v>0</v>
      </c>
      <c r="Z72" s="86"/>
      <c r="AA72" s="286"/>
      <c r="AB72" s="286"/>
      <c r="AC72" s="286"/>
      <c r="AD72" s="86"/>
      <c r="AK72" s="257"/>
      <c r="AL72" s="261"/>
      <c r="AM72" s="257"/>
      <c r="AP72" s="68"/>
    </row>
    <row r="73" spans="1:46" ht="11.25" customHeight="1">
      <c r="A73" s="91"/>
      <c r="B73" s="91"/>
      <c r="C73" s="91"/>
      <c r="D73" s="91"/>
      <c r="E73" s="91"/>
      <c r="F73" s="91"/>
      <c r="G73" s="91"/>
      <c r="H73" s="181"/>
      <c r="I73" s="91"/>
      <c r="J73" s="91"/>
      <c r="K73" s="91"/>
      <c r="L73" s="91"/>
      <c r="M73" s="91"/>
      <c r="N73" s="91"/>
      <c r="O73" s="91"/>
      <c r="P73" s="181"/>
      <c r="Q73" s="91"/>
      <c r="R73" s="91"/>
      <c r="S73" s="91"/>
      <c r="T73" s="91"/>
      <c r="U73" s="91"/>
      <c r="V73" s="91"/>
      <c r="W73" s="91"/>
      <c r="X73" s="181"/>
      <c r="Z73" s="40"/>
      <c r="AA73" s="40"/>
      <c r="AB73" s="40"/>
      <c r="AC73" s="40"/>
      <c r="AD73" s="41"/>
      <c r="AE73" s="41"/>
      <c r="AF73" s="41"/>
      <c r="AG73" s="41"/>
      <c r="AH73" s="38"/>
      <c r="AI73" s="38"/>
      <c r="AJ73" s="38"/>
      <c r="AK73" s="42"/>
      <c r="AL73" s="28"/>
      <c r="AM73" s="42"/>
      <c r="AN73" s="43"/>
      <c r="AO73" s="43"/>
    </row>
    <row r="74" spans="1:46" ht="11.25" customHeight="1">
      <c r="A74" s="111">
        <f>IF(A73="出",$G$3,0)</f>
        <v>0</v>
      </c>
      <c r="B74" s="111">
        <f t="shared" ref="B74:G74" si="245">IF(B73="出",$G$3,0)</f>
        <v>0</v>
      </c>
      <c r="C74" s="111">
        <f t="shared" si="245"/>
        <v>0</v>
      </c>
      <c r="D74" s="111">
        <f t="shared" si="245"/>
        <v>0</v>
      </c>
      <c r="E74" s="111">
        <f t="shared" si="245"/>
        <v>0</v>
      </c>
      <c r="F74" s="111">
        <f t="shared" si="245"/>
        <v>0</v>
      </c>
      <c r="G74" s="111">
        <f t="shared" si="245"/>
        <v>0</v>
      </c>
      <c r="H74" s="182"/>
      <c r="I74" s="111">
        <f>IF(I73="出",$G$3,0)</f>
        <v>0</v>
      </c>
      <c r="J74" s="111">
        <f t="shared" ref="J74:O74" si="246">IF(J73="出",$G$3,0)</f>
        <v>0</v>
      </c>
      <c r="K74" s="111">
        <f t="shared" si="246"/>
        <v>0</v>
      </c>
      <c r="L74" s="111">
        <f t="shared" si="246"/>
        <v>0</v>
      </c>
      <c r="M74" s="111">
        <f t="shared" si="246"/>
        <v>0</v>
      </c>
      <c r="N74" s="111">
        <f t="shared" si="246"/>
        <v>0</v>
      </c>
      <c r="O74" s="111">
        <f t="shared" si="246"/>
        <v>0</v>
      </c>
      <c r="P74" s="182"/>
      <c r="Q74" s="111">
        <f>IF(Q73="出",$G$3,0)</f>
        <v>0</v>
      </c>
      <c r="R74" s="111">
        <f t="shared" ref="R74:W74" si="247">IF(R73="出",$G$3,0)</f>
        <v>0</v>
      </c>
      <c r="S74" s="111">
        <f t="shared" si="247"/>
        <v>0</v>
      </c>
      <c r="T74" s="111">
        <f t="shared" si="247"/>
        <v>0</v>
      </c>
      <c r="U74" s="111">
        <f t="shared" si="247"/>
        <v>0</v>
      </c>
      <c r="V74" s="111">
        <f t="shared" si="247"/>
        <v>0</v>
      </c>
      <c r="W74" s="111">
        <f t="shared" si="247"/>
        <v>0</v>
      </c>
      <c r="X74" s="182"/>
      <c r="Z74" s="40"/>
      <c r="AA74" s="40"/>
      <c r="AB74" s="40"/>
      <c r="AC74" s="40"/>
      <c r="AD74" s="41"/>
      <c r="AE74" s="41"/>
      <c r="AF74" s="41"/>
      <c r="AG74" s="41"/>
      <c r="AH74" s="38"/>
      <c r="AI74" s="38"/>
      <c r="AJ74" s="38"/>
      <c r="AK74" s="42"/>
      <c r="AL74" s="28"/>
      <c r="AM74" s="42"/>
      <c r="AN74" s="43"/>
      <c r="AO74" s="43"/>
    </row>
    <row r="75" spans="1:46" s="67" customFormat="1" ht="17.25" customHeight="1">
      <c r="A75" s="127">
        <f>G72+1</f>
        <v>45648</v>
      </c>
      <c r="B75" s="123">
        <f>A75+1</f>
        <v>45649</v>
      </c>
      <c r="C75" s="123">
        <f t="shared" ref="C75:G75" si="248">B75+1</f>
        <v>45650</v>
      </c>
      <c r="D75" s="123">
        <f t="shared" si="248"/>
        <v>45651</v>
      </c>
      <c r="E75" s="123">
        <f t="shared" si="248"/>
        <v>45652</v>
      </c>
      <c r="F75" s="123">
        <f t="shared" si="248"/>
        <v>45653</v>
      </c>
      <c r="G75" s="123">
        <f t="shared" si="248"/>
        <v>45654</v>
      </c>
      <c r="H75" s="181">
        <f t="shared" ref="H75" si="249">A77+B77+C77+D77+E77+F77+G77</f>
        <v>0</v>
      </c>
      <c r="I75" s="127">
        <f>O72+1</f>
        <v>45683</v>
      </c>
      <c r="J75" s="125">
        <f>I75+1</f>
        <v>45684</v>
      </c>
      <c r="K75" s="125">
        <f t="shared" ref="K75:O75" si="250">J75+1</f>
        <v>45685</v>
      </c>
      <c r="L75" s="125">
        <f t="shared" si="250"/>
        <v>45686</v>
      </c>
      <c r="M75" s="125">
        <f t="shared" si="250"/>
        <v>45687</v>
      </c>
      <c r="N75" s="125">
        <f t="shared" si="250"/>
        <v>45688</v>
      </c>
      <c r="O75" s="125">
        <f t="shared" si="250"/>
        <v>45689</v>
      </c>
      <c r="P75" s="181">
        <f t="shared" ref="P75" si="251">I77+J77+K77+L77+M77+N77+O77</f>
        <v>0</v>
      </c>
      <c r="Q75" s="127">
        <f>W72+1</f>
        <v>45711</v>
      </c>
      <c r="R75" s="127">
        <f>Q75+1</f>
        <v>45712</v>
      </c>
      <c r="S75" s="125">
        <f t="shared" ref="S75:W75" si="252">R75+1</f>
        <v>45713</v>
      </c>
      <c r="T75" s="125">
        <f t="shared" si="252"/>
        <v>45714</v>
      </c>
      <c r="U75" s="125">
        <f t="shared" si="252"/>
        <v>45715</v>
      </c>
      <c r="V75" s="125">
        <f t="shared" si="252"/>
        <v>45716</v>
      </c>
      <c r="W75" s="125">
        <f t="shared" si="252"/>
        <v>45717</v>
      </c>
      <c r="X75" s="181">
        <f t="shared" ref="X75" si="253">Q77+R77+S77+T77+U77+V77+W77</f>
        <v>0</v>
      </c>
      <c r="Z75" s="77"/>
      <c r="AA75" s="77"/>
      <c r="AB75" s="77"/>
      <c r="AC75" s="77"/>
      <c r="AD75" s="78"/>
      <c r="AE75" s="78"/>
      <c r="AF75" s="78"/>
      <c r="AG75" s="78"/>
      <c r="AH75" s="79"/>
      <c r="AI75" s="79"/>
      <c r="AJ75" s="79"/>
      <c r="AK75" s="86"/>
      <c r="AM75" s="86"/>
      <c r="AN75" s="87"/>
      <c r="AO75" s="87"/>
    </row>
    <row r="76" spans="1:46" ht="11.25" customHeight="1">
      <c r="A76" s="91"/>
      <c r="B76" s="91"/>
      <c r="C76" s="91"/>
      <c r="D76" s="91"/>
      <c r="E76" s="91"/>
      <c r="F76" s="91"/>
      <c r="G76" s="91"/>
      <c r="H76" s="181"/>
      <c r="I76" s="91"/>
      <c r="J76" s="91"/>
      <c r="K76" s="91"/>
      <c r="L76" s="91"/>
      <c r="M76" s="91"/>
      <c r="N76" s="91"/>
      <c r="O76" s="91"/>
      <c r="P76" s="181"/>
      <c r="Q76" s="91"/>
      <c r="R76" s="91"/>
      <c r="S76" s="91"/>
      <c r="T76" s="91"/>
      <c r="U76" s="91"/>
      <c r="V76" s="91"/>
      <c r="W76" s="91"/>
      <c r="X76" s="181"/>
      <c r="Z76" s="40"/>
      <c r="AA76" s="40"/>
      <c r="AB76" s="40"/>
      <c r="AC76" s="40"/>
      <c r="AD76" s="41"/>
      <c r="AE76" s="41"/>
      <c r="AF76" s="41"/>
      <c r="AG76" s="41"/>
      <c r="AH76" s="38"/>
      <c r="AI76" s="38"/>
      <c r="AJ76" s="38"/>
      <c r="AK76" s="42"/>
      <c r="AL76" s="28"/>
      <c r="AM76" s="42"/>
      <c r="AN76" s="43"/>
      <c r="AO76" s="43"/>
    </row>
    <row r="77" spans="1:46" ht="11.25" customHeight="1">
      <c r="A77" s="111">
        <f>IF(A76="出",$G$3,0)</f>
        <v>0</v>
      </c>
      <c r="B77" s="111">
        <f t="shared" ref="B77:G77" si="254">IF(B76="出",$G$3,0)</f>
        <v>0</v>
      </c>
      <c r="C77" s="111">
        <f t="shared" si="254"/>
        <v>0</v>
      </c>
      <c r="D77" s="111">
        <f t="shared" si="254"/>
        <v>0</v>
      </c>
      <c r="E77" s="111">
        <f t="shared" si="254"/>
        <v>0</v>
      </c>
      <c r="F77" s="111">
        <f t="shared" si="254"/>
        <v>0</v>
      </c>
      <c r="G77" s="111">
        <f t="shared" si="254"/>
        <v>0</v>
      </c>
      <c r="H77" s="182"/>
      <c r="I77" s="111">
        <f>IF(I76="出",$G$3,0)</f>
        <v>0</v>
      </c>
      <c r="J77" s="111">
        <f t="shared" ref="J77:O77" si="255">IF(J76="出",$G$3,0)</f>
        <v>0</v>
      </c>
      <c r="K77" s="111">
        <f t="shared" si="255"/>
        <v>0</v>
      </c>
      <c r="L77" s="111">
        <f t="shared" si="255"/>
        <v>0</v>
      </c>
      <c r="M77" s="111">
        <f t="shared" si="255"/>
        <v>0</v>
      </c>
      <c r="N77" s="111">
        <f t="shared" si="255"/>
        <v>0</v>
      </c>
      <c r="O77" s="111">
        <f t="shared" si="255"/>
        <v>0</v>
      </c>
      <c r="P77" s="182"/>
      <c r="Q77" s="111">
        <f>IF(Q76="出",$G$3,0)</f>
        <v>0</v>
      </c>
      <c r="R77" s="111">
        <f t="shared" ref="R77:W77" si="256">IF(R76="出",$G$3,0)</f>
        <v>0</v>
      </c>
      <c r="S77" s="111">
        <f t="shared" si="256"/>
        <v>0</v>
      </c>
      <c r="T77" s="111">
        <f t="shared" si="256"/>
        <v>0</v>
      </c>
      <c r="U77" s="111">
        <f t="shared" si="256"/>
        <v>0</v>
      </c>
      <c r="V77" s="111">
        <f t="shared" si="256"/>
        <v>0</v>
      </c>
      <c r="W77" s="111">
        <f t="shared" si="256"/>
        <v>0</v>
      </c>
      <c r="X77" s="182"/>
      <c r="Z77" s="40"/>
      <c r="AA77" s="40"/>
      <c r="AB77" s="40"/>
      <c r="AC77" s="40"/>
      <c r="AD77" s="41"/>
      <c r="AE77" s="41"/>
      <c r="AF77" s="41"/>
      <c r="AG77" s="41"/>
      <c r="AH77" s="38"/>
      <c r="AI77" s="38"/>
      <c r="AJ77" s="38"/>
      <c r="AK77" s="42"/>
      <c r="AL77" s="28"/>
      <c r="AM77" s="42"/>
      <c r="AN77" s="43"/>
      <c r="AO77" s="43"/>
    </row>
    <row r="78" spans="1:46" s="67" customFormat="1" ht="17.25" customHeight="1">
      <c r="A78" s="127">
        <f>G75+1</f>
        <v>45655</v>
      </c>
      <c r="B78" s="123">
        <f>A78+1</f>
        <v>45656</v>
      </c>
      <c r="C78" s="124">
        <f t="shared" ref="C78:G78" si="257">B78+1</f>
        <v>45657</v>
      </c>
      <c r="D78" s="126">
        <f t="shared" si="257"/>
        <v>45658</v>
      </c>
      <c r="E78" s="124">
        <f t="shared" si="257"/>
        <v>45659</v>
      </c>
      <c r="F78" s="124">
        <f t="shared" si="257"/>
        <v>45660</v>
      </c>
      <c r="G78" s="124">
        <f t="shared" si="257"/>
        <v>45661</v>
      </c>
      <c r="H78" s="181">
        <f t="shared" ref="H78" si="258">A80+B80+C80+D80+E80+F80+G80</f>
        <v>0</v>
      </c>
      <c r="I78" s="127">
        <f>O75+1</f>
        <v>45690</v>
      </c>
      <c r="J78" s="125">
        <f>I78+1</f>
        <v>45691</v>
      </c>
      <c r="K78" s="125">
        <f t="shared" ref="K78:O78" si="259">J78+1</f>
        <v>45692</v>
      </c>
      <c r="L78" s="125">
        <f t="shared" si="259"/>
        <v>45693</v>
      </c>
      <c r="M78" s="125">
        <f t="shared" si="259"/>
        <v>45694</v>
      </c>
      <c r="N78" s="125">
        <f t="shared" si="259"/>
        <v>45695</v>
      </c>
      <c r="O78" s="125">
        <f t="shared" si="259"/>
        <v>45696</v>
      </c>
      <c r="P78" s="181">
        <f t="shared" ref="P78" si="260">I80+J80+K80+L80+M80+N80+O80</f>
        <v>0</v>
      </c>
      <c r="Q78" s="127">
        <f>W75+1</f>
        <v>45718</v>
      </c>
      <c r="R78" s="125">
        <f>Q78+1</f>
        <v>45719</v>
      </c>
      <c r="S78" s="125">
        <f t="shared" ref="S78:W78" si="261">R78+1</f>
        <v>45720</v>
      </c>
      <c r="T78" s="125">
        <f t="shared" si="261"/>
        <v>45721</v>
      </c>
      <c r="U78" s="125">
        <f t="shared" si="261"/>
        <v>45722</v>
      </c>
      <c r="V78" s="125">
        <f t="shared" si="261"/>
        <v>45723</v>
      </c>
      <c r="W78" s="125">
        <f t="shared" si="261"/>
        <v>45724</v>
      </c>
      <c r="X78" s="181">
        <f t="shared" ref="X78" si="262">Q80+R80+S80+T80+U80+V80+W80</f>
        <v>0</v>
      </c>
      <c r="Z78" s="77"/>
      <c r="AA78" s="77"/>
      <c r="AB78" s="77"/>
      <c r="AC78" s="77"/>
      <c r="AD78" s="78"/>
      <c r="AE78" s="78"/>
      <c r="AF78" s="78"/>
      <c r="AG78" s="78"/>
      <c r="AH78" s="79"/>
      <c r="AI78" s="79"/>
      <c r="AJ78" s="79"/>
      <c r="AK78" s="86"/>
      <c r="AM78" s="86"/>
      <c r="AN78" s="87"/>
      <c r="AO78" s="87"/>
    </row>
    <row r="79" spans="1:46" ht="11.25" customHeight="1">
      <c r="A79" s="91"/>
      <c r="B79" s="91"/>
      <c r="C79" s="91"/>
      <c r="D79" s="91"/>
      <c r="E79" s="91"/>
      <c r="F79" s="91"/>
      <c r="G79" s="91"/>
      <c r="H79" s="181"/>
      <c r="I79" s="91"/>
      <c r="J79" s="91"/>
      <c r="K79" s="91"/>
      <c r="L79" s="91"/>
      <c r="M79" s="91"/>
      <c r="N79" s="91"/>
      <c r="O79" s="91"/>
      <c r="P79" s="181"/>
      <c r="Q79" s="91"/>
      <c r="R79" s="91"/>
      <c r="S79" s="91"/>
      <c r="T79" s="91"/>
      <c r="U79" s="91"/>
      <c r="V79" s="91"/>
      <c r="W79" s="91"/>
      <c r="X79" s="181"/>
      <c r="Z79" s="40"/>
      <c r="AA79" s="40"/>
      <c r="AB79" s="40"/>
      <c r="AC79" s="40"/>
      <c r="AD79" s="41"/>
      <c r="AE79" s="41"/>
      <c r="AF79" s="41"/>
      <c r="AG79" s="41"/>
      <c r="AH79" s="38"/>
      <c r="AI79" s="38"/>
      <c r="AJ79" s="38"/>
      <c r="AK79" s="42"/>
      <c r="AL79" s="28"/>
      <c r="AM79" s="42"/>
      <c r="AN79" s="43"/>
      <c r="AO79" s="43"/>
    </row>
    <row r="80" spans="1:46" ht="11.25" customHeight="1">
      <c r="A80" s="111">
        <f>IF(A79="出",$G$3,0)</f>
        <v>0</v>
      </c>
      <c r="B80" s="111">
        <f t="shared" ref="B80:G80" si="263">IF(B79="出",$G$3,0)</f>
        <v>0</v>
      </c>
      <c r="C80" s="111">
        <f t="shared" si="263"/>
        <v>0</v>
      </c>
      <c r="D80" s="111">
        <f t="shared" si="263"/>
        <v>0</v>
      </c>
      <c r="E80" s="111">
        <f t="shared" si="263"/>
        <v>0</v>
      </c>
      <c r="F80" s="111">
        <f t="shared" si="263"/>
        <v>0</v>
      </c>
      <c r="G80" s="111">
        <f t="shared" si="263"/>
        <v>0</v>
      </c>
      <c r="H80" s="182"/>
      <c r="I80" s="111">
        <f>IF(I79="出",$G$3,0)</f>
        <v>0</v>
      </c>
      <c r="J80" s="111">
        <f t="shared" ref="J80:O80" si="264">IF(J79="出",$G$3,0)</f>
        <v>0</v>
      </c>
      <c r="K80" s="111">
        <f t="shared" si="264"/>
        <v>0</v>
      </c>
      <c r="L80" s="111">
        <f t="shared" si="264"/>
        <v>0</v>
      </c>
      <c r="M80" s="111">
        <f t="shared" si="264"/>
        <v>0</v>
      </c>
      <c r="N80" s="111">
        <f t="shared" si="264"/>
        <v>0</v>
      </c>
      <c r="O80" s="111">
        <f t="shared" si="264"/>
        <v>0</v>
      </c>
      <c r="P80" s="182"/>
      <c r="Q80" s="111">
        <f>IF(Q79="出",$G$3,0)</f>
        <v>0</v>
      </c>
      <c r="R80" s="111">
        <f t="shared" ref="R80:W80" si="265">IF(R79="出",$G$3,0)</f>
        <v>0</v>
      </c>
      <c r="S80" s="111">
        <f t="shared" si="265"/>
        <v>0</v>
      </c>
      <c r="T80" s="111">
        <f t="shared" si="265"/>
        <v>0</v>
      </c>
      <c r="U80" s="111">
        <f t="shared" si="265"/>
        <v>0</v>
      </c>
      <c r="V80" s="111">
        <f t="shared" si="265"/>
        <v>0</v>
      </c>
      <c r="W80" s="111">
        <f t="shared" si="265"/>
        <v>0</v>
      </c>
      <c r="X80" s="182"/>
      <c r="Z80" s="40"/>
      <c r="AA80" s="40"/>
      <c r="AB80" s="40"/>
      <c r="AC80" s="40"/>
      <c r="AD80" s="41"/>
      <c r="AE80" s="41"/>
      <c r="AF80" s="41"/>
      <c r="AG80" s="41"/>
      <c r="AH80" s="38"/>
      <c r="AI80" s="38"/>
      <c r="AJ80" s="38"/>
      <c r="AK80" s="42"/>
      <c r="AL80" s="28"/>
      <c r="AM80" s="42"/>
      <c r="AN80" s="43"/>
      <c r="AO80" s="43"/>
    </row>
    <row r="81" spans="1:46" s="67" customFormat="1" ht="17.25" customHeight="1">
      <c r="A81" s="127">
        <f>G78+1</f>
        <v>45662</v>
      </c>
      <c r="B81" s="123">
        <f>A81+1</f>
        <v>45663</v>
      </c>
      <c r="C81" s="123">
        <f t="shared" ref="C81:G81" si="266">B81+1</f>
        <v>45664</v>
      </c>
      <c r="D81" s="123">
        <f t="shared" si="266"/>
        <v>45665</v>
      </c>
      <c r="E81" s="123">
        <f t="shared" si="266"/>
        <v>45666</v>
      </c>
      <c r="F81" s="123">
        <f t="shared" si="266"/>
        <v>45667</v>
      </c>
      <c r="G81" s="123">
        <f t="shared" si="266"/>
        <v>45668</v>
      </c>
      <c r="H81" s="181">
        <f t="shared" ref="H81" si="267">A83+B83+C83+D83+E83+F83+G83</f>
        <v>0</v>
      </c>
      <c r="I81" s="127">
        <f>O78+1</f>
        <v>45697</v>
      </c>
      <c r="J81" s="125">
        <f>I81+1</f>
        <v>45698</v>
      </c>
      <c r="K81" s="127">
        <f t="shared" ref="K81:O81" si="268">J81+1</f>
        <v>45699</v>
      </c>
      <c r="L81" s="125">
        <f t="shared" si="268"/>
        <v>45700</v>
      </c>
      <c r="M81" s="125">
        <f t="shared" si="268"/>
        <v>45701</v>
      </c>
      <c r="N81" s="125">
        <f t="shared" si="268"/>
        <v>45702</v>
      </c>
      <c r="O81" s="125">
        <f t="shared" si="268"/>
        <v>45703</v>
      </c>
      <c r="P81" s="181">
        <f t="shared" ref="P81" si="269">I83+J83+K83+L83+M83+N83+O83</f>
        <v>0</v>
      </c>
      <c r="Q81" s="127">
        <f>W78+1</f>
        <v>45725</v>
      </c>
      <c r="R81" s="125">
        <f>Q81+1</f>
        <v>45726</v>
      </c>
      <c r="S81" s="125">
        <f t="shared" ref="S81:W81" si="270">R81+1</f>
        <v>45727</v>
      </c>
      <c r="T81" s="125">
        <f t="shared" si="270"/>
        <v>45728</v>
      </c>
      <c r="U81" s="125">
        <f t="shared" si="270"/>
        <v>45729</v>
      </c>
      <c r="V81" s="125">
        <f t="shared" si="270"/>
        <v>45730</v>
      </c>
      <c r="W81" s="125">
        <f t="shared" si="270"/>
        <v>45731</v>
      </c>
      <c r="X81" s="181">
        <f t="shared" ref="X81" si="271">Q83+R83+S83+T83+U83+V83+W83</f>
        <v>0</v>
      </c>
      <c r="Z81" s="77"/>
      <c r="AA81" s="77"/>
      <c r="AB81" s="77"/>
      <c r="AC81" s="77"/>
      <c r="AD81" s="78"/>
      <c r="AE81" s="78"/>
      <c r="AF81" s="78"/>
      <c r="AG81" s="78"/>
      <c r="AH81" s="79"/>
      <c r="AI81" s="79"/>
      <c r="AJ81" s="79"/>
      <c r="AK81" s="86"/>
      <c r="AM81" s="86"/>
      <c r="AN81" s="87"/>
      <c r="AO81" s="87"/>
      <c r="AP81" s="72"/>
      <c r="AQ81" s="73"/>
      <c r="AR81" s="73"/>
      <c r="AS81" s="73"/>
      <c r="AT81" s="73"/>
    </row>
    <row r="82" spans="1:46" ht="11.25" customHeight="1">
      <c r="A82" s="91"/>
      <c r="B82" s="91"/>
      <c r="C82" s="91"/>
      <c r="D82" s="91"/>
      <c r="E82" s="91"/>
      <c r="F82" s="91"/>
      <c r="G82" s="91"/>
      <c r="H82" s="181"/>
      <c r="I82" s="91"/>
      <c r="J82" s="91"/>
      <c r="K82" s="91"/>
      <c r="L82" s="91"/>
      <c r="M82" s="91"/>
      <c r="N82" s="91"/>
      <c r="O82" s="91"/>
      <c r="P82" s="181"/>
      <c r="Q82" s="91"/>
      <c r="R82" s="91"/>
      <c r="S82" s="91"/>
      <c r="T82" s="91"/>
      <c r="U82" s="91"/>
      <c r="V82" s="91"/>
      <c r="W82" s="91"/>
      <c r="X82" s="181"/>
      <c r="Z82" s="40"/>
      <c r="AA82" s="40"/>
      <c r="AB82" s="40"/>
      <c r="AC82" s="40"/>
      <c r="AD82" s="41"/>
      <c r="AE82" s="41"/>
      <c r="AF82" s="41"/>
      <c r="AG82" s="41"/>
      <c r="AH82" s="38"/>
      <c r="AI82" s="38"/>
      <c r="AJ82" s="38"/>
      <c r="AK82" s="42"/>
      <c r="AL82" s="28"/>
      <c r="AM82" s="42"/>
      <c r="AN82" s="43"/>
      <c r="AO82" s="43"/>
    </row>
    <row r="83" spans="1:46" ht="11.25" customHeight="1">
      <c r="A83" s="111">
        <f>IF(A82="出",$G$3,0)</f>
        <v>0</v>
      </c>
      <c r="B83" s="111">
        <f t="shared" ref="B83:G83" si="272">IF(B82="出",$G$3,0)</f>
        <v>0</v>
      </c>
      <c r="C83" s="111">
        <f t="shared" si="272"/>
        <v>0</v>
      </c>
      <c r="D83" s="111">
        <f t="shared" si="272"/>
        <v>0</v>
      </c>
      <c r="E83" s="111">
        <f t="shared" si="272"/>
        <v>0</v>
      </c>
      <c r="F83" s="111">
        <f t="shared" si="272"/>
        <v>0</v>
      </c>
      <c r="G83" s="111">
        <f t="shared" si="272"/>
        <v>0</v>
      </c>
      <c r="H83" s="182"/>
      <c r="I83" s="111">
        <f>IF(I82="出",$G$3,0)</f>
        <v>0</v>
      </c>
      <c r="J83" s="111">
        <f t="shared" ref="J83:O83" si="273">IF(J82="出",$G$3,0)</f>
        <v>0</v>
      </c>
      <c r="K83" s="111">
        <f t="shared" si="273"/>
        <v>0</v>
      </c>
      <c r="L83" s="111">
        <f t="shared" si="273"/>
        <v>0</v>
      </c>
      <c r="M83" s="111">
        <f t="shared" si="273"/>
        <v>0</v>
      </c>
      <c r="N83" s="111">
        <f t="shared" si="273"/>
        <v>0</v>
      </c>
      <c r="O83" s="111">
        <f t="shared" si="273"/>
        <v>0</v>
      </c>
      <c r="P83" s="182"/>
      <c r="Q83" s="111">
        <f>IF(Q82="出",$G$3,0)</f>
        <v>0</v>
      </c>
      <c r="R83" s="111">
        <f t="shared" ref="R83:W83" si="274">IF(R82="出",$G$3,0)</f>
        <v>0</v>
      </c>
      <c r="S83" s="111">
        <f t="shared" si="274"/>
        <v>0</v>
      </c>
      <c r="T83" s="111">
        <f t="shared" si="274"/>
        <v>0</v>
      </c>
      <c r="U83" s="111">
        <f t="shared" si="274"/>
        <v>0</v>
      </c>
      <c r="V83" s="111">
        <f t="shared" si="274"/>
        <v>0</v>
      </c>
      <c r="W83" s="111">
        <f t="shared" si="274"/>
        <v>0</v>
      </c>
      <c r="X83" s="182"/>
      <c r="Z83" s="40"/>
      <c r="AA83" s="40"/>
      <c r="AB83" s="40"/>
      <c r="AC83" s="40"/>
      <c r="AD83" s="41"/>
      <c r="AE83" s="41"/>
      <c r="AF83" s="41"/>
      <c r="AG83" s="41"/>
      <c r="AH83" s="38"/>
      <c r="AI83" s="38"/>
      <c r="AJ83" s="38"/>
      <c r="AK83" s="42"/>
      <c r="AL83" s="28"/>
      <c r="AM83" s="42"/>
      <c r="AN83" s="43"/>
      <c r="AO83" s="43"/>
      <c r="AP83" s="194"/>
      <c r="AQ83" s="194"/>
      <c r="AR83" s="165"/>
      <c r="AS83" s="165"/>
      <c r="AT83" s="165"/>
    </row>
    <row r="84" spans="1:46" s="67" customFormat="1" ht="17.25" customHeight="1">
      <c r="A84" s="127">
        <f>IF(A81+7&gt;DATE($B$1+1,A70,20),"",A81+7)</f>
        <v>45669</v>
      </c>
      <c r="B84" s="126">
        <f>IF(B81+7&gt;DATE($B$1+1,A70,20),"",B81+7)</f>
        <v>45670</v>
      </c>
      <c r="C84" s="123">
        <f>IF(C81+7&gt;DATE($B$1+1,A70,20),"",C81+7)</f>
        <v>45671</v>
      </c>
      <c r="D84" s="123">
        <f>IF(D81+7&gt;DATE($B$1+1,A70,20),"",D81+7)</f>
        <v>45672</v>
      </c>
      <c r="E84" s="123">
        <f>IF(E81+7&gt;DATE($B$1+1,A70,20),"",E81+7)</f>
        <v>45673</v>
      </c>
      <c r="F84" s="123">
        <f>IF(F81+7&gt;DATE($B$1+1,A70,20),"",F81+7)</f>
        <v>45674</v>
      </c>
      <c r="G84" s="123">
        <f>IF(G81+7&gt;DATE($B$1+1,A70,20),"",G81+7)</f>
        <v>45675</v>
      </c>
      <c r="H84" s="181">
        <f t="shared" ref="H84" si="275">A86+B86+C86+D86+E86+F86+G86</f>
        <v>0</v>
      </c>
      <c r="I84" s="127">
        <f>IF(I81+7&gt;DATE($B$1+1,I70,20),"",I81+7)</f>
        <v>45704</v>
      </c>
      <c r="J84" s="125">
        <f>IF(J81+7&gt;DATE($B$1+1,I70,20),"",J81+7)</f>
        <v>45705</v>
      </c>
      <c r="K84" s="125">
        <f>IF(K81+7&gt;DATE($B$1+1,I70,20),"",K81+7)</f>
        <v>45706</v>
      </c>
      <c r="L84" s="125">
        <f>IF(L81+7&gt;DATE($B$1+1,I70,20),"",L81+7)</f>
        <v>45707</v>
      </c>
      <c r="M84" s="125">
        <f>IF(M81+7&gt;DATE($B$1+1,I70,20),"",M81+7)</f>
        <v>45708</v>
      </c>
      <c r="N84" s="125" t="str">
        <f>IF(N81+7&gt;DATE($B$1+1,I70,20),"",N81+7)</f>
        <v/>
      </c>
      <c r="O84" s="125" t="str">
        <f>IF(O81+7&gt;DATE($B$1+1,I70,20),"",O81+7)</f>
        <v/>
      </c>
      <c r="P84" s="181">
        <f t="shared" ref="P84" si="276">I86+J86+K86+L86+M86+N86+O86</f>
        <v>0</v>
      </c>
      <c r="Q84" s="127">
        <f>IF(Q81+7&gt;DATE($B$1+1,Q70,20),"",Q81+7)</f>
        <v>45732</v>
      </c>
      <c r="R84" s="125">
        <f>IF(R81+7&gt;DATE($B$1+1,Q70,20),"",R81+7)</f>
        <v>45733</v>
      </c>
      <c r="S84" s="125">
        <f>IF(S81+7&gt;DATE($B$1+1,Q70,20),"",S81+7)</f>
        <v>45734</v>
      </c>
      <c r="T84" s="125">
        <f>IF(T81+7&gt;DATE($B$1+1,Q70,20),"",T81+7)</f>
        <v>45735</v>
      </c>
      <c r="U84" s="127">
        <f>IF(U81+7&gt;DATE($B$1+1,Q70,20),"",U81+7)</f>
        <v>45736</v>
      </c>
      <c r="V84" s="127" t="str">
        <f>IF(V81+7&gt;DATE($B$1+1,Q70,20),"",V81+7)</f>
        <v/>
      </c>
      <c r="W84" s="125" t="str">
        <f>IF(W81+7&gt;DATE($B$1+1,Q70,20),"",W81+7)</f>
        <v/>
      </c>
      <c r="X84" s="181">
        <f t="shared" ref="X84" si="277">Q86+R86+S86+T86+U86+V86+W86</f>
        <v>0</v>
      </c>
      <c r="Z84" s="77"/>
      <c r="AA84" s="77"/>
      <c r="AB84" s="77"/>
      <c r="AC84" s="77"/>
      <c r="AD84" s="78"/>
      <c r="AE84" s="78"/>
      <c r="AF84" s="78"/>
      <c r="AG84" s="78"/>
      <c r="AH84" s="79"/>
      <c r="AI84" s="79"/>
      <c r="AJ84" s="79"/>
      <c r="AK84" s="86"/>
      <c r="AM84" s="86"/>
      <c r="AN84" s="87"/>
      <c r="AO84" s="87"/>
      <c r="AP84" s="72"/>
      <c r="AQ84" s="73"/>
      <c r="AR84" s="73"/>
      <c r="AS84" s="73"/>
      <c r="AT84" s="73"/>
    </row>
    <row r="85" spans="1:46" ht="11.25" customHeight="1">
      <c r="A85" s="91"/>
      <c r="B85" s="91"/>
      <c r="C85" s="91"/>
      <c r="D85" s="91"/>
      <c r="E85" s="91"/>
      <c r="F85" s="91"/>
      <c r="G85" s="91"/>
      <c r="H85" s="181"/>
      <c r="I85" s="91"/>
      <c r="J85" s="91"/>
      <c r="K85" s="91"/>
      <c r="L85" s="91"/>
      <c r="M85" s="91"/>
      <c r="N85" s="91"/>
      <c r="O85" s="91"/>
      <c r="P85" s="181"/>
      <c r="Q85" s="91"/>
      <c r="R85" s="91"/>
      <c r="S85" s="91"/>
      <c r="T85" s="91"/>
      <c r="U85" s="91"/>
      <c r="V85" s="91"/>
      <c r="W85" s="91"/>
      <c r="X85" s="181"/>
      <c r="Z85" s="40"/>
      <c r="AA85" s="40"/>
      <c r="AB85" s="40"/>
      <c r="AC85" s="40"/>
      <c r="AD85" s="41"/>
      <c r="AE85" s="41"/>
      <c r="AF85" s="41"/>
      <c r="AG85" s="41"/>
      <c r="AH85" s="38"/>
      <c r="AI85" s="38"/>
      <c r="AJ85" s="38"/>
      <c r="AK85" s="42"/>
      <c r="AL85" s="28"/>
      <c r="AM85" s="42"/>
      <c r="AN85" s="43"/>
      <c r="AO85" s="43"/>
    </row>
    <row r="86" spans="1:46" ht="11.25" customHeight="1">
      <c r="A86" s="111">
        <f>IF(A85="出",$G$3,0)</f>
        <v>0</v>
      </c>
      <c r="B86" s="111">
        <f t="shared" ref="B86:G86" si="278">IF(B85="出",$G$3,0)</f>
        <v>0</v>
      </c>
      <c r="C86" s="111">
        <f t="shared" si="278"/>
        <v>0</v>
      </c>
      <c r="D86" s="111">
        <f t="shared" si="278"/>
        <v>0</v>
      </c>
      <c r="E86" s="111">
        <f t="shared" si="278"/>
        <v>0</v>
      </c>
      <c r="F86" s="111">
        <f t="shared" si="278"/>
        <v>0</v>
      </c>
      <c r="G86" s="111">
        <f t="shared" si="278"/>
        <v>0</v>
      </c>
      <c r="H86" s="182"/>
      <c r="I86" s="111">
        <f>IF(I85="出",$G$3,0)</f>
        <v>0</v>
      </c>
      <c r="J86" s="111">
        <f t="shared" ref="J86:O86" si="279">IF(J85="出",$G$3,0)</f>
        <v>0</v>
      </c>
      <c r="K86" s="111">
        <f t="shared" si="279"/>
        <v>0</v>
      </c>
      <c r="L86" s="111">
        <f t="shared" si="279"/>
        <v>0</v>
      </c>
      <c r="M86" s="111">
        <f t="shared" si="279"/>
        <v>0</v>
      </c>
      <c r="N86" s="111">
        <f t="shared" si="279"/>
        <v>0</v>
      </c>
      <c r="O86" s="111">
        <f t="shared" si="279"/>
        <v>0</v>
      </c>
      <c r="P86" s="182"/>
      <c r="Q86" s="111">
        <f>IF(Q85="出",$G$3,0)</f>
        <v>0</v>
      </c>
      <c r="R86" s="111">
        <f t="shared" ref="R86:W86" si="280">IF(R85="出",$G$3,0)</f>
        <v>0</v>
      </c>
      <c r="S86" s="111">
        <f t="shared" si="280"/>
        <v>0</v>
      </c>
      <c r="T86" s="111">
        <f t="shared" si="280"/>
        <v>0</v>
      </c>
      <c r="U86" s="111">
        <f t="shared" si="280"/>
        <v>0</v>
      </c>
      <c r="V86" s="111">
        <f t="shared" si="280"/>
        <v>0</v>
      </c>
      <c r="W86" s="111">
        <f t="shared" si="280"/>
        <v>0</v>
      </c>
      <c r="X86" s="182"/>
      <c r="Z86" s="40"/>
      <c r="AA86" s="40"/>
      <c r="AB86" s="40"/>
      <c r="AC86" s="40"/>
      <c r="AD86" s="41"/>
      <c r="AE86" s="41"/>
      <c r="AF86" s="41"/>
      <c r="AG86" s="41"/>
      <c r="AH86" s="38"/>
      <c r="AI86" s="38"/>
      <c r="AJ86" s="38"/>
      <c r="AK86" s="42"/>
      <c r="AL86" s="28"/>
      <c r="AM86" s="42"/>
      <c r="AN86" s="43"/>
      <c r="AO86" s="43"/>
      <c r="AP86" s="194"/>
      <c r="AQ86" s="194"/>
      <c r="AR86" s="165"/>
      <c r="AS86" s="165"/>
      <c r="AT86" s="165"/>
    </row>
    <row r="87" spans="1:46" s="67" customFormat="1" ht="17.25" customHeight="1">
      <c r="A87" s="122">
        <f>IF(A81+14&gt;DATE($B$1+1,A70,20),"",A81+14)</f>
        <v>45676</v>
      </c>
      <c r="B87" s="123">
        <f>IF(B81+14&gt;DATE($B$1+1,A70,20),"",B81+14)</f>
        <v>45677</v>
      </c>
      <c r="C87" s="125" t="str">
        <f>IF(C81+14&gt;DATE($B$1+1,A70,20),"",C81+14)</f>
        <v/>
      </c>
      <c r="D87" s="128" t="str">
        <f>IF(D81+14&gt;DATE($B$1+1,A70,20),"",D81+14)</f>
        <v/>
      </c>
      <c r="E87" s="123" t="str">
        <f>IF(E81+14&gt;DATE($B$1+1,A70,20),"",E81+14)</f>
        <v/>
      </c>
      <c r="F87" s="128" t="str">
        <f>IF(F81+14&gt;DATE($B$1+1,A70,20),"",F81+14)</f>
        <v/>
      </c>
      <c r="G87" s="125" t="str">
        <f>IF(G81+14&gt;DATE($B$1+1,A70,20),"",G81+14)</f>
        <v/>
      </c>
      <c r="H87" s="181">
        <f t="shared" ref="H87" si="281">A89+B89+C89+D89+E89+F89+G89</f>
        <v>0</v>
      </c>
      <c r="I87" s="127" t="str">
        <f>IF(I81+14&gt;DATE($B$1+1,I70,20),"",I81+14)</f>
        <v/>
      </c>
      <c r="J87" s="125" t="str">
        <f>IF(J81+14&gt;DATE($B$1+1,I70,20),"",J81+14)</f>
        <v/>
      </c>
      <c r="K87" s="123" t="str">
        <f>IF(K81+14&gt;DATE($B$1+1,I70,20),"",K81+14)</f>
        <v/>
      </c>
      <c r="L87" s="125" t="str">
        <f>IF(L81+14&gt;DATE($B$1+1,I70,20),"",L81+14)</f>
        <v/>
      </c>
      <c r="M87" s="123" t="str">
        <f>IF(M81+14&gt;DATE($B$1+1,I70,20),"",M81+14)</f>
        <v/>
      </c>
      <c r="N87" s="125" t="str">
        <f>IF(N81+14&gt;DATE($B$1+1,I70,20),"",N81+14)</f>
        <v/>
      </c>
      <c r="O87" s="125" t="str">
        <f>IF(O81+14&gt;DATE($B$1+1,I70,20),"",O81+14)</f>
        <v/>
      </c>
      <c r="P87" s="181">
        <f t="shared" ref="P87" si="282">I89+J89+K89+L89+M89+N89+O89</f>
        <v>0</v>
      </c>
      <c r="Q87" s="125" t="str">
        <f>IF(Q81+14&gt;DATE($B$1+1,Q70,20),"",Q81+14)</f>
        <v/>
      </c>
      <c r="R87" s="125" t="str">
        <f>IF(R81+14&gt;DATE($B$1+1,Q70,20),"",R81+14)</f>
        <v/>
      </c>
      <c r="S87" s="123" t="str">
        <f>IF(S81+14&gt;DATE($B$1+1,Q70,20),"",S81+14)</f>
        <v/>
      </c>
      <c r="T87" s="128" t="str">
        <f>IF(T81+14&gt;DATE($B$1+1,Q70,20),"",T81+14)</f>
        <v/>
      </c>
      <c r="U87" s="123" t="str">
        <f>IF(U81+14&gt;DATE($B$1+1,Q70,20),"",U81+14)</f>
        <v/>
      </c>
      <c r="V87" s="128" t="str">
        <f>IF(V81+14&gt;DATE($B$1+1,Q70,20),"",V81+14)</f>
        <v/>
      </c>
      <c r="W87" s="125" t="str">
        <f>IF(W81+14&gt;DATE($B$1+1,Q70,20),"",W81+14)</f>
        <v/>
      </c>
      <c r="X87" s="181">
        <f t="shared" ref="X87" si="283">Q89+R89+S89+T89+U89+V89+W89</f>
        <v>0</v>
      </c>
      <c r="Z87" s="77"/>
      <c r="AA87" s="77"/>
      <c r="AB87" s="77"/>
      <c r="AC87" s="77"/>
      <c r="AD87" s="78"/>
      <c r="AE87" s="78"/>
      <c r="AF87" s="78"/>
      <c r="AG87" s="78"/>
      <c r="AH87" s="79"/>
      <c r="AI87" s="79"/>
      <c r="AJ87" s="79"/>
      <c r="AK87" s="86"/>
      <c r="AM87" s="86"/>
      <c r="AN87" s="87"/>
      <c r="AO87" s="87"/>
      <c r="AP87" s="198"/>
      <c r="AQ87" s="198"/>
      <c r="AR87" s="199"/>
      <c r="AS87" s="199"/>
      <c r="AT87" s="199"/>
    </row>
    <row r="88" spans="1:46" ht="11.25" customHeight="1">
      <c r="A88" s="91"/>
      <c r="B88" s="91"/>
      <c r="C88" s="91"/>
      <c r="D88" s="91"/>
      <c r="E88" s="91"/>
      <c r="F88" s="91"/>
      <c r="G88" s="91"/>
      <c r="H88" s="181"/>
      <c r="I88" s="91"/>
      <c r="J88" s="91"/>
      <c r="K88" s="91"/>
      <c r="L88" s="91"/>
      <c r="M88" s="91"/>
      <c r="N88" s="91"/>
      <c r="O88" s="91"/>
      <c r="P88" s="181"/>
      <c r="Q88" s="91"/>
      <c r="R88" s="91"/>
      <c r="S88" s="91"/>
      <c r="T88" s="91"/>
      <c r="U88" s="91"/>
      <c r="V88" s="91"/>
      <c r="W88" s="91"/>
      <c r="X88" s="181"/>
      <c r="Z88" s="40"/>
      <c r="AA88" s="40"/>
      <c r="AB88" s="40"/>
      <c r="AC88" s="40"/>
      <c r="AD88" s="41"/>
      <c r="AE88" s="41"/>
      <c r="AF88" s="41"/>
      <c r="AG88" s="41"/>
      <c r="AH88" s="38"/>
      <c r="AI88" s="38"/>
      <c r="AJ88" s="38"/>
      <c r="AK88" s="42"/>
      <c r="AL88" s="28"/>
      <c r="AM88" s="42"/>
      <c r="AN88" s="43"/>
      <c r="AO88" s="43"/>
    </row>
    <row r="89" spans="1:46" ht="11.25" customHeight="1" thickBot="1">
      <c r="A89" s="111">
        <f>IF(A88="出",$G$3,0)</f>
        <v>0</v>
      </c>
      <c r="B89" s="111">
        <f t="shared" ref="B89:G89" si="284">IF(B88="出",$G$3,0)</f>
        <v>0</v>
      </c>
      <c r="C89" s="111">
        <f t="shared" si="284"/>
        <v>0</v>
      </c>
      <c r="D89" s="111">
        <f t="shared" si="284"/>
        <v>0</v>
      </c>
      <c r="E89" s="111">
        <f t="shared" si="284"/>
        <v>0</v>
      </c>
      <c r="F89" s="111">
        <f t="shared" si="284"/>
        <v>0</v>
      </c>
      <c r="G89" s="111">
        <f t="shared" si="284"/>
        <v>0</v>
      </c>
      <c r="H89" s="195"/>
      <c r="I89" s="111">
        <f>IF(I88="出",$G$3,0)</f>
        <v>0</v>
      </c>
      <c r="J89" s="111">
        <f t="shared" ref="J89:O89" si="285">IF(J88="出",$G$3,0)</f>
        <v>0</v>
      </c>
      <c r="K89" s="111">
        <f t="shared" si="285"/>
        <v>0</v>
      </c>
      <c r="L89" s="111">
        <f t="shared" si="285"/>
        <v>0</v>
      </c>
      <c r="M89" s="111">
        <f t="shared" si="285"/>
        <v>0</v>
      </c>
      <c r="N89" s="111">
        <f t="shared" si="285"/>
        <v>0</v>
      </c>
      <c r="O89" s="111">
        <f t="shared" si="285"/>
        <v>0</v>
      </c>
      <c r="P89" s="195"/>
      <c r="Q89" s="111">
        <f>IF(Q88="出",$G$3,0)</f>
        <v>0</v>
      </c>
      <c r="R89" s="111">
        <f t="shared" ref="R89:W89" si="286">IF(R88="出",$G$3,0)</f>
        <v>0</v>
      </c>
      <c r="S89" s="111">
        <f t="shared" si="286"/>
        <v>0</v>
      </c>
      <c r="T89" s="111">
        <f t="shared" si="286"/>
        <v>0</v>
      </c>
      <c r="U89" s="111">
        <f t="shared" si="286"/>
        <v>0</v>
      </c>
      <c r="V89" s="111">
        <f t="shared" si="286"/>
        <v>0</v>
      </c>
      <c r="W89" s="111">
        <f t="shared" si="286"/>
        <v>0</v>
      </c>
      <c r="X89" s="195"/>
      <c r="Z89" s="40"/>
      <c r="AA89" s="40"/>
      <c r="AB89" s="40"/>
      <c r="AC89" s="40"/>
      <c r="AD89" s="41"/>
      <c r="AE89" s="41"/>
      <c r="AF89" s="41"/>
      <c r="AG89" s="41"/>
      <c r="AH89" s="38"/>
      <c r="AI89" s="38"/>
      <c r="AJ89" s="38"/>
      <c r="AK89" s="42"/>
      <c r="AL89" s="28"/>
      <c r="AM89" s="42"/>
      <c r="AN89" s="43"/>
      <c r="AO89" s="43"/>
      <c r="AP89" s="200"/>
      <c r="AQ89" s="200"/>
      <c r="AR89" s="201"/>
      <c r="AS89" s="201"/>
      <c r="AT89" s="201"/>
    </row>
    <row r="90" spans="1:46">
      <c r="A90" s="205"/>
      <c r="B90" s="206"/>
      <c r="C90" s="206"/>
      <c r="D90" s="206"/>
      <c r="E90" s="206"/>
      <c r="F90" s="206"/>
      <c r="G90" s="207"/>
      <c r="H90" s="18">
        <f>H72+H75+H78+H81+H84+H87</f>
        <v>0</v>
      </c>
      <c r="I90" s="205"/>
      <c r="J90" s="206"/>
      <c r="K90" s="206"/>
      <c r="L90" s="206"/>
      <c r="M90" s="206"/>
      <c r="N90" s="206"/>
      <c r="O90" s="207"/>
      <c r="P90" s="18">
        <f>P72+P75+P78+P81+P84+P87</f>
        <v>0</v>
      </c>
      <c r="Q90" s="205"/>
      <c r="R90" s="206"/>
      <c r="S90" s="206"/>
      <c r="T90" s="206"/>
      <c r="U90" s="206"/>
      <c r="V90" s="206"/>
      <c r="W90" s="207"/>
      <c r="X90" s="18">
        <f>X72+X75+X78+X81+X84+X87</f>
        <v>0</v>
      </c>
      <c r="Z90" s="104"/>
      <c r="AA90" s="104"/>
      <c r="AB90" s="104"/>
      <c r="AC90" s="104"/>
      <c r="AD90" s="34"/>
      <c r="AE90" s="34"/>
      <c r="AF90" s="34"/>
      <c r="AG90" s="34"/>
      <c r="AH90" s="105"/>
      <c r="AI90" s="105"/>
      <c r="AJ90" s="105"/>
      <c r="AK90" s="42"/>
      <c r="AL90" s="28"/>
      <c r="AM90" s="42"/>
      <c r="AN90" s="43"/>
      <c r="AO90" s="43"/>
      <c r="AP90" s="200"/>
      <c r="AQ90" s="200"/>
      <c r="AR90" s="201"/>
      <c r="AS90" s="201"/>
      <c r="AT90" s="201"/>
    </row>
    <row r="91" spans="1:46"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</row>
  </sheetData>
  <sheetProtection formatCells="0"/>
  <mergeCells count="287">
    <mergeCell ref="A90:G90"/>
    <mergeCell ref="I90:O90"/>
    <mergeCell ref="Q90:W90"/>
    <mergeCell ref="AP90:AQ90"/>
    <mergeCell ref="AR90:AT90"/>
    <mergeCell ref="H87:H89"/>
    <mergeCell ref="P87:P89"/>
    <mergeCell ref="X87:X89"/>
    <mergeCell ref="AP87:AQ87"/>
    <mergeCell ref="AR87:AT87"/>
    <mergeCell ref="AP89:AQ89"/>
    <mergeCell ref="AR89:AT89"/>
    <mergeCell ref="H81:H83"/>
    <mergeCell ref="P81:P83"/>
    <mergeCell ref="X81:X83"/>
    <mergeCell ref="AP83:AQ83"/>
    <mergeCell ref="AR83:AT83"/>
    <mergeCell ref="H84:H86"/>
    <mergeCell ref="P84:P86"/>
    <mergeCell ref="X84:X86"/>
    <mergeCell ref="AP86:AQ86"/>
    <mergeCell ref="AR86:AT86"/>
    <mergeCell ref="H75:H77"/>
    <mergeCell ref="P75:P77"/>
    <mergeCell ref="X75:X77"/>
    <mergeCell ref="H78:H80"/>
    <mergeCell ref="P78:P80"/>
    <mergeCell ref="X78:X80"/>
    <mergeCell ref="T70:W70"/>
    <mergeCell ref="X70:X71"/>
    <mergeCell ref="AK71:AK72"/>
    <mergeCell ref="B70:C70"/>
    <mergeCell ref="D70:G70"/>
    <mergeCell ref="H70:H71"/>
    <mergeCell ref="J70:K70"/>
    <mergeCell ref="L70:O70"/>
    <mergeCell ref="P70:P71"/>
    <mergeCell ref="R70:S70"/>
    <mergeCell ref="AM67:AM68"/>
    <mergeCell ref="AN67:AO68"/>
    <mergeCell ref="AL71:AL72"/>
    <mergeCell ref="AM71:AM72"/>
    <mergeCell ref="H72:H74"/>
    <mergeCell ref="P72:P74"/>
    <mergeCell ref="X72:X74"/>
    <mergeCell ref="AA72:AC72"/>
    <mergeCell ref="AK69:AL69"/>
    <mergeCell ref="AM69:AN69"/>
    <mergeCell ref="A68:G68"/>
    <mergeCell ref="I68:O68"/>
    <mergeCell ref="Q68:W68"/>
    <mergeCell ref="Z68:AD69"/>
    <mergeCell ref="AI68:AJ69"/>
    <mergeCell ref="AP68:AQ68"/>
    <mergeCell ref="X65:X67"/>
    <mergeCell ref="AP65:AQ65"/>
    <mergeCell ref="AR65:AT65"/>
    <mergeCell ref="Z66:AD67"/>
    <mergeCell ref="AI66:AJ67"/>
    <mergeCell ref="AE67:AE68"/>
    <mergeCell ref="AF67:AG68"/>
    <mergeCell ref="AH67:AH68"/>
    <mergeCell ref="AK67:AK68"/>
    <mergeCell ref="AL67:AL68"/>
    <mergeCell ref="AR68:AT68"/>
    <mergeCell ref="AP61:AQ61"/>
    <mergeCell ref="AR61:AT61"/>
    <mergeCell ref="H62:H64"/>
    <mergeCell ref="P62:P64"/>
    <mergeCell ref="X62:X64"/>
    <mergeCell ref="Z64:AB65"/>
    <mergeCell ref="AP64:AQ64"/>
    <mergeCell ref="AR64:AT64"/>
    <mergeCell ref="H65:H67"/>
    <mergeCell ref="P65:P67"/>
    <mergeCell ref="H59:H61"/>
    <mergeCell ref="P59:P61"/>
    <mergeCell ref="X59:X61"/>
    <mergeCell ref="Z59:AK60"/>
    <mergeCell ref="AL59:AM60"/>
    <mergeCell ref="AK61:AL61"/>
    <mergeCell ref="AM61:AN61"/>
    <mergeCell ref="AP67:AQ67"/>
    <mergeCell ref="AR67:AT67"/>
    <mergeCell ref="H56:H58"/>
    <mergeCell ref="P56:P58"/>
    <mergeCell ref="X56:X58"/>
    <mergeCell ref="Z56:AK57"/>
    <mergeCell ref="AL56:AM57"/>
    <mergeCell ref="Z58:AB58"/>
    <mergeCell ref="AL58:AM58"/>
    <mergeCell ref="AL52:AM52"/>
    <mergeCell ref="H53:H55"/>
    <mergeCell ref="P53:P55"/>
    <mergeCell ref="X53:X55"/>
    <mergeCell ref="Z53:AK54"/>
    <mergeCell ref="AL53:AM54"/>
    <mergeCell ref="Z55:AB55"/>
    <mergeCell ref="AL55:AM55"/>
    <mergeCell ref="X48:X49"/>
    <mergeCell ref="Z49:AB49"/>
    <mergeCell ref="AL49:AM49"/>
    <mergeCell ref="H50:H52"/>
    <mergeCell ref="P50:P52"/>
    <mergeCell ref="X50:X52"/>
    <mergeCell ref="Z50:AK51"/>
    <mergeCell ref="AL50:AM51"/>
    <mergeCell ref="Z52:AB52"/>
    <mergeCell ref="A46:G46"/>
    <mergeCell ref="I46:O46"/>
    <mergeCell ref="Q46:W46"/>
    <mergeCell ref="B48:C48"/>
    <mergeCell ref="D48:G48"/>
    <mergeCell ref="H48:H49"/>
    <mergeCell ref="J48:K48"/>
    <mergeCell ref="L48:O48"/>
    <mergeCell ref="P48:P49"/>
    <mergeCell ref="R48:S48"/>
    <mergeCell ref="T48:W48"/>
    <mergeCell ref="AF42:AG44"/>
    <mergeCell ref="AH42:AJ44"/>
    <mergeCell ref="H43:H45"/>
    <mergeCell ref="P43:P45"/>
    <mergeCell ref="X43:X45"/>
    <mergeCell ref="AH45:AJ46"/>
    <mergeCell ref="H40:H42"/>
    <mergeCell ref="P40:P42"/>
    <mergeCell ref="X40:X42"/>
    <mergeCell ref="Z42:AA44"/>
    <mergeCell ref="AB42:AC44"/>
    <mergeCell ref="AD42:AE44"/>
    <mergeCell ref="H34:H36"/>
    <mergeCell ref="P34:P36"/>
    <mergeCell ref="X34:X36"/>
    <mergeCell ref="Z36:Z38"/>
    <mergeCell ref="AA36:AA38"/>
    <mergeCell ref="AB36:AC38"/>
    <mergeCell ref="AD36:AE38"/>
    <mergeCell ref="AF36:AG38"/>
    <mergeCell ref="AH36:AJ38"/>
    <mergeCell ref="H37:H39"/>
    <mergeCell ref="P37:P39"/>
    <mergeCell ref="X37:X39"/>
    <mergeCell ref="Z39:Z41"/>
    <mergeCell ref="AA39:AA41"/>
    <mergeCell ref="AB39:AC41"/>
    <mergeCell ref="AD39:AE41"/>
    <mergeCell ref="AF39:AG41"/>
    <mergeCell ref="AH39:AJ41"/>
    <mergeCell ref="AD30:AE32"/>
    <mergeCell ref="AF30:AG32"/>
    <mergeCell ref="AH30:AJ32"/>
    <mergeCell ref="H31:H33"/>
    <mergeCell ref="P31:P33"/>
    <mergeCell ref="X31:X33"/>
    <mergeCell ref="Z33:Z35"/>
    <mergeCell ref="AA33:AA35"/>
    <mergeCell ref="AB33:AC35"/>
    <mergeCell ref="AD33:AE35"/>
    <mergeCell ref="H28:H30"/>
    <mergeCell ref="P28:P30"/>
    <mergeCell ref="X28:X30"/>
    <mergeCell ref="Z30:Z32"/>
    <mergeCell ref="AA30:AA32"/>
    <mergeCell ref="AB30:AC32"/>
    <mergeCell ref="Z27:Z29"/>
    <mergeCell ref="AA27:AA29"/>
    <mergeCell ref="AB27:AC29"/>
    <mergeCell ref="AD27:AE29"/>
    <mergeCell ref="AF27:AG29"/>
    <mergeCell ref="AH27:AJ29"/>
    <mergeCell ref="AF33:AG35"/>
    <mergeCell ref="AH33:AJ35"/>
    <mergeCell ref="B26:C26"/>
    <mergeCell ref="D26:G26"/>
    <mergeCell ref="H26:H27"/>
    <mergeCell ref="J26:K26"/>
    <mergeCell ref="L26:O26"/>
    <mergeCell ref="AD24:AE26"/>
    <mergeCell ref="AF24:AG26"/>
    <mergeCell ref="AH24:AJ26"/>
    <mergeCell ref="AK24:AL24"/>
    <mergeCell ref="A24:G24"/>
    <mergeCell ref="I24:O24"/>
    <mergeCell ref="Q24:W24"/>
    <mergeCell ref="Z24:Z26"/>
    <mergeCell ref="AA24:AA26"/>
    <mergeCell ref="AB24:AC26"/>
    <mergeCell ref="P26:P27"/>
    <mergeCell ref="R26:S26"/>
    <mergeCell ref="T26:W26"/>
    <mergeCell ref="X26:X27"/>
    <mergeCell ref="AK25:AL25"/>
    <mergeCell ref="AK21:AL21"/>
    <mergeCell ref="AM21:AN21"/>
    <mergeCell ref="AP21:AQ21"/>
    <mergeCell ref="AR21:AT21"/>
    <mergeCell ref="AK23:AL23"/>
    <mergeCell ref="AM23:AN23"/>
    <mergeCell ref="AP23:AQ23"/>
    <mergeCell ref="AR23:AT23"/>
    <mergeCell ref="AR24:AT24"/>
    <mergeCell ref="AM25:AN25"/>
    <mergeCell ref="AP25:AQ25"/>
    <mergeCell ref="AR25:AT25"/>
    <mergeCell ref="AM24:AN24"/>
    <mergeCell ref="AP24:AQ24"/>
    <mergeCell ref="AR20:AT20"/>
    <mergeCell ref="H21:H23"/>
    <mergeCell ref="P21:P23"/>
    <mergeCell ref="X21:X23"/>
    <mergeCell ref="Z21:Z23"/>
    <mergeCell ref="AA21:AA23"/>
    <mergeCell ref="AB21:AC23"/>
    <mergeCell ref="AD21:AE23"/>
    <mergeCell ref="AF21:AG23"/>
    <mergeCell ref="AH21:AJ23"/>
    <mergeCell ref="AD18:AE20"/>
    <mergeCell ref="AF18:AG20"/>
    <mergeCell ref="AH18:AJ20"/>
    <mergeCell ref="AK20:AL20"/>
    <mergeCell ref="AM20:AN20"/>
    <mergeCell ref="AP20:AQ20"/>
    <mergeCell ref="H18:H20"/>
    <mergeCell ref="P18:P20"/>
    <mergeCell ref="X18:X20"/>
    <mergeCell ref="Z18:Z20"/>
    <mergeCell ref="AA18:AA20"/>
    <mergeCell ref="AB18:AC20"/>
    <mergeCell ref="AF15:AG17"/>
    <mergeCell ref="AH15:AJ17"/>
    <mergeCell ref="AK17:AL17"/>
    <mergeCell ref="AM17:AN17"/>
    <mergeCell ref="AP17:AQ17"/>
    <mergeCell ref="AR17:AT17"/>
    <mergeCell ref="AD12:AE14"/>
    <mergeCell ref="AF12:AG14"/>
    <mergeCell ref="AH12:AJ14"/>
    <mergeCell ref="H15:H17"/>
    <mergeCell ref="P15:P17"/>
    <mergeCell ref="X15:X17"/>
    <mergeCell ref="Z15:Z17"/>
    <mergeCell ref="AA15:AA17"/>
    <mergeCell ref="AB15:AC17"/>
    <mergeCell ref="AD15:AE17"/>
    <mergeCell ref="H12:H14"/>
    <mergeCell ref="P12:P14"/>
    <mergeCell ref="X12:X14"/>
    <mergeCell ref="Z12:Z14"/>
    <mergeCell ref="AA12:AA14"/>
    <mergeCell ref="AB12:AC14"/>
    <mergeCell ref="H9:H11"/>
    <mergeCell ref="P9:P11"/>
    <mergeCell ref="X9:X11"/>
    <mergeCell ref="Z9:Z11"/>
    <mergeCell ref="AA9:AA11"/>
    <mergeCell ref="AB9:AC11"/>
    <mergeCell ref="AD9:AE11"/>
    <mergeCell ref="AF9:AG11"/>
    <mergeCell ref="AH9:AJ11"/>
    <mergeCell ref="AF5:AG5"/>
    <mergeCell ref="AH5:AJ5"/>
    <mergeCell ref="H6:H8"/>
    <mergeCell ref="P6:P8"/>
    <mergeCell ref="X6:X8"/>
    <mergeCell ref="Z6:Z8"/>
    <mergeCell ref="AA6:AA8"/>
    <mergeCell ref="AB6:AC8"/>
    <mergeCell ref="AD6:AE8"/>
    <mergeCell ref="AF6:AG8"/>
    <mergeCell ref="AH6:AJ8"/>
    <mergeCell ref="R4:S4"/>
    <mergeCell ref="T4:W4"/>
    <mergeCell ref="X4:X5"/>
    <mergeCell ref="Z5:AA5"/>
    <mergeCell ref="AB5:AC5"/>
    <mergeCell ref="AD5:AE5"/>
    <mergeCell ref="E1:G1"/>
    <mergeCell ref="A2:X2"/>
    <mergeCell ref="G3:H3"/>
    <mergeCell ref="B4:C4"/>
    <mergeCell ref="D4:G4"/>
    <mergeCell ref="H4:H5"/>
    <mergeCell ref="J4:K4"/>
    <mergeCell ref="L4:O4"/>
    <mergeCell ref="P4:P5"/>
    <mergeCell ref="B1:D1"/>
  </mergeCells>
  <phoneticPr fontId="2"/>
  <conditionalFormatting sqref="A7:G7">
    <cfRule type="containsText" dxfId="73" priority="74" stopIfTrue="1" operator="containsText" text="○">
      <formula>NOT(ISERROR(SEARCH("○",A7)))</formula>
    </cfRule>
  </conditionalFormatting>
  <conditionalFormatting sqref="A10:G10">
    <cfRule type="containsText" dxfId="72" priority="73" stopIfTrue="1" operator="containsText" text="○">
      <formula>NOT(ISERROR(SEARCH("○",A10)))</formula>
    </cfRule>
  </conditionalFormatting>
  <conditionalFormatting sqref="A13:G13">
    <cfRule type="containsText" dxfId="71" priority="72" stopIfTrue="1" operator="containsText" text="○">
      <formula>NOT(ISERROR(SEARCH("○",A13)))</formula>
    </cfRule>
  </conditionalFormatting>
  <conditionalFormatting sqref="B16:G16">
    <cfRule type="containsText" dxfId="70" priority="71" stopIfTrue="1" operator="containsText" text="○">
      <formula>NOT(ISERROR(SEARCH("○",B16)))</formula>
    </cfRule>
  </conditionalFormatting>
  <conditionalFormatting sqref="B19:G19">
    <cfRule type="containsText" dxfId="69" priority="70" stopIfTrue="1" operator="containsText" text="○">
      <formula>NOT(ISERROR(SEARCH("○",B19)))</formula>
    </cfRule>
  </conditionalFormatting>
  <conditionalFormatting sqref="A22:G22">
    <cfRule type="containsText" dxfId="68" priority="69" stopIfTrue="1" operator="containsText" text="○">
      <formula>NOT(ISERROR(SEARCH("○",A22)))</formula>
    </cfRule>
  </conditionalFormatting>
  <conditionalFormatting sqref="A16">
    <cfRule type="containsText" dxfId="67" priority="68" stopIfTrue="1" operator="containsText" text="○">
      <formula>NOT(ISERROR(SEARCH("○",A16)))</formula>
    </cfRule>
  </conditionalFormatting>
  <conditionalFormatting sqref="A19">
    <cfRule type="containsText" dxfId="66" priority="67" stopIfTrue="1" operator="containsText" text="○">
      <formula>NOT(ISERROR(SEARCH("○",A19)))</formula>
    </cfRule>
  </conditionalFormatting>
  <conditionalFormatting sqref="I7:O7">
    <cfRule type="containsText" dxfId="65" priority="66" stopIfTrue="1" operator="containsText" text="○">
      <formula>NOT(ISERROR(SEARCH("○",I7)))</formula>
    </cfRule>
  </conditionalFormatting>
  <conditionalFormatting sqref="I10:O10">
    <cfRule type="containsText" dxfId="64" priority="65" stopIfTrue="1" operator="containsText" text="○">
      <formula>NOT(ISERROR(SEARCH("○",I10)))</formula>
    </cfRule>
  </conditionalFormatting>
  <conditionalFormatting sqref="I13:O13">
    <cfRule type="containsText" dxfId="63" priority="64" stopIfTrue="1" operator="containsText" text="○">
      <formula>NOT(ISERROR(SEARCH("○",I13)))</formula>
    </cfRule>
  </conditionalFormatting>
  <conditionalFormatting sqref="I16:O16">
    <cfRule type="containsText" dxfId="62" priority="63" stopIfTrue="1" operator="containsText" text="○">
      <formula>NOT(ISERROR(SEARCH("○",I16)))</formula>
    </cfRule>
  </conditionalFormatting>
  <conditionalFormatting sqref="I19:O19">
    <cfRule type="containsText" dxfId="61" priority="62" stopIfTrue="1" operator="containsText" text="○">
      <formula>NOT(ISERROR(SEARCH("○",I19)))</formula>
    </cfRule>
  </conditionalFormatting>
  <conditionalFormatting sqref="I22:O22">
    <cfRule type="containsText" dxfId="60" priority="61" stopIfTrue="1" operator="containsText" text="○">
      <formula>NOT(ISERROR(SEARCH("○",I22)))</formula>
    </cfRule>
  </conditionalFormatting>
  <conditionalFormatting sqref="Q7:W7">
    <cfRule type="containsText" dxfId="59" priority="60" stopIfTrue="1" operator="containsText" text="○">
      <formula>NOT(ISERROR(SEARCH("○",Q7)))</formula>
    </cfRule>
  </conditionalFormatting>
  <conditionalFormatting sqref="Q10:W10">
    <cfRule type="containsText" dxfId="58" priority="59" stopIfTrue="1" operator="containsText" text="○">
      <formula>NOT(ISERROR(SEARCH("○",Q10)))</formula>
    </cfRule>
  </conditionalFormatting>
  <conditionalFormatting sqref="Q13:W13">
    <cfRule type="containsText" dxfId="57" priority="58" stopIfTrue="1" operator="containsText" text="○">
      <formula>NOT(ISERROR(SEARCH("○",Q13)))</formula>
    </cfRule>
  </conditionalFormatting>
  <conditionalFormatting sqref="Q16:W16">
    <cfRule type="containsText" dxfId="56" priority="57" stopIfTrue="1" operator="containsText" text="○">
      <formula>NOT(ISERROR(SEARCH("○",Q16)))</formula>
    </cfRule>
  </conditionalFormatting>
  <conditionalFormatting sqref="Q19:W19">
    <cfRule type="containsText" dxfId="55" priority="56" stopIfTrue="1" operator="containsText" text="○">
      <formula>NOT(ISERROR(SEARCH("○",Q19)))</formula>
    </cfRule>
  </conditionalFormatting>
  <conditionalFormatting sqref="Q22:W22">
    <cfRule type="containsText" dxfId="54" priority="55" stopIfTrue="1" operator="containsText" text="○">
      <formula>NOT(ISERROR(SEARCH("○",Q22)))</formula>
    </cfRule>
  </conditionalFormatting>
  <conditionalFormatting sqref="A29:G29">
    <cfRule type="containsText" dxfId="53" priority="54" stopIfTrue="1" operator="containsText" text="○">
      <formula>NOT(ISERROR(SEARCH("○",A29)))</formula>
    </cfRule>
  </conditionalFormatting>
  <conditionalFormatting sqref="A32:G32">
    <cfRule type="containsText" dxfId="52" priority="53" stopIfTrue="1" operator="containsText" text="○">
      <formula>NOT(ISERROR(SEARCH("○",A32)))</formula>
    </cfRule>
  </conditionalFormatting>
  <conditionalFormatting sqref="A44:G44">
    <cfRule type="containsText" dxfId="51" priority="52" stopIfTrue="1" operator="containsText" text="○">
      <formula>NOT(ISERROR(SEARCH("○",A44)))</formula>
    </cfRule>
  </conditionalFormatting>
  <conditionalFormatting sqref="A35:G35">
    <cfRule type="containsText" dxfId="50" priority="51" stopIfTrue="1" operator="containsText" text="○">
      <formula>NOT(ISERROR(SEARCH("○",A35)))</formula>
    </cfRule>
  </conditionalFormatting>
  <conditionalFormatting sqref="A38:G38">
    <cfRule type="containsText" dxfId="49" priority="50" stopIfTrue="1" operator="containsText" text="○">
      <formula>NOT(ISERROR(SEARCH("○",A38)))</formula>
    </cfRule>
  </conditionalFormatting>
  <conditionalFormatting sqref="A41:G41">
    <cfRule type="containsText" dxfId="48" priority="49" stopIfTrue="1" operator="containsText" text="○">
      <formula>NOT(ISERROR(SEARCH("○",A41)))</formula>
    </cfRule>
  </conditionalFormatting>
  <conditionalFormatting sqref="I29:O29">
    <cfRule type="containsText" dxfId="47" priority="48" stopIfTrue="1" operator="containsText" text="○">
      <formula>NOT(ISERROR(SEARCH("○",I29)))</formula>
    </cfRule>
  </conditionalFormatting>
  <conditionalFormatting sqref="I32:O32">
    <cfRule type="containsText" dxfId="46" priority="47" stopIfTrue="1" operator="containsText" text="○">
      <formula>NOT(ISERROR(SEARCH("○",I32)))</formula>
    </cfRule>
  </conditionalFormatting>
  <conditionalFormatting sqref="I35:O35">
    <cfRule type="containsText" dxfId="45" priority="46" stopIfTrue="1" operator="containsText" text="○">
      <formula>NOT(ISERROR(SEARCH("○",I35)))</formula>
    </cfRule>
  </conditionalFormatting>
  <conditionalFormatting sqref="I38:O38">
    <cfRule type="containsText" dxfId="44" priority="45" stopIfTrue="1" operator="containsText" text="○">
      <formula>NOT(ISERROR(SEARCH("○",I38)))</formula>
    </cfRule>
  </conditionalFormatting>
  <conditionalFormatting sqref="I41:O41">
    <cfRule type="containsText" dxfId="43" priority="44" stopIfTrue="1" operator="containsText" text="○">
      <formula>NOT(ISERROR(SEARCH("○",I41)))</formula>
    </cfRule>
  </conditionalFormatting>
  <conditionalFormatting sqref="I44:O44">
    <cfRule type="containsText" dxfId="42" priority="43" stopIfTrue="1" operator="containsText" text="○">
      <formula>NOT(ISERROR(SEARCH("○",I44)))</formula>
    </cfRule>
  </conditionalFormatting>
  <conditionalFormatting sqref="Q29:W29">
    <cfRule type="containsText" dxfId="41" priority="42" stopIfTrue="1" operator="containsText" text="○">
      <formula>NOT(ISERROR(SEARCH("○",Q29)))</formula>
    </cfRule>
  </conditionalFormatting>
  <conditionalFormatting sqref="Q32:W32">
    <cfRule type="containsText" dxfId="40" priority="41" stopIfTrue="1" operator="containsText" text="○">
      <formula>NOT(ISERROR(SEARCH("○",Q32)))</formula>
    </cfRule>
  </conditionalFormatting>
  <conditionalFormatting sqref="Q35:W35">
    <cfRule type="containsText" dxfId="39" priority="40" stopIfTrue="1" operator="containsText" text="○">
      <formula>NOT(ISERROR(SEARCH("○",Q35)))</formula>
    </cfRule>
  </conditionalFormatting>
  <conditionalFormatting sqref="Q38:W38">
    <cfRule type="containsText" dxfId="38" priority="39" stopIfTrue="1" operator="containsText" text="○">
      <formula>NOT(ISERROR(SEARCH("○",Q38)))</formula>
    </cfRule>
  </conditionalFormatting>
  <conditionalFormatting sqref="Q41:W41">
    <cfRule type="containsText" dxfId="37" priority="38" stopIfTrue="1" operator="containsText" text="○">
      <formula>NOT(ISERROR(SEARCH("○",Q41)))</formula>
    </cfRule>
  </conditionalFormatting>
  <conditionalFormatting sqref="Q44:W44">
    <cfRule type="containsText" dxfId="36" priority="37" stopIfTrue="1" operator="containsText" text="○">
      <formula>NOT(ISERROR(SEARCH("○",Q44)))</formula>
    </cfRule>
  </conditionalFormatting>
  <conditionalFormatting sqref="A51:G51">
    <cfRule type="containsText" dxfId="35" priority="36" stopIfTrue="1" operator="containsText" text="○">
      <formula>NOT(ISERROR(SEARCH("○",A51)))</formula>
    </cfRule>
  </conditionalFormatting>
  <conditionalFormatting sqref="A54:G54">
    <cfRule type="containsText" dxfId="34" priority="35" stopIfTrue="1" operator="containsText" text="○">
      <formula>NOT(ISERROR(SEARCH("○",A54)))</formula>
    </cfRule>
  </conditionalFormatting>
  <conditionalFormatting sqref="A57:G57">
    <cfRule type="containsText" dxfId="33" priority="34" stopIfTrue="1" operator="containsText" text="○">
      <formula>NOT(ISERROR(SEARCH("○",A57)))</formula>
    </cfRule>
  </conditionalFormatting>
  <conditionalFormatting sqref="A60:G60">
    <cfRule type="containsText" dxfId="32" priority="33" stopIfTrue="1" operator="containsText" text="○">
      <formula>NOT(ISERROR(SEARCH("○",A60)))</formula>
    </cfRule>
  </conditionalFormatting>
  <conditionalFormatting sqref="A63:G63">
    <cfRule type="containsText" dxfId="31" priority="32" stopIfTrue="1" operator="containsText" text="○">
      <formula>NOT(ISERROR(SEARCH("○",A63)))</formula>
    </cfRule>
  </conditionalFormatting>
  <conditionalFormatting sqref="A66:G66">
    <cfRule type="containsText" dxfId="30" priority="31" stopIfTrue="1" operator="containsText" text="○">
      <formula>NOT(ISERROR(SEARCH("○",A66)))</formula>
    </cfRule>
  </conditionalFormatting>
  <conditionalFormatting sqref="I51:O51">
    <cfRule type="containsText" dxfId="29" priority="30" stopIfTrue="1" operator="containsText" text="○">
      <formula>NOT(ISERROR(SEARCH("○",I51)))</formula>
    </cfRule>
  </conditionalFormatting>
  <conditionalFormatting sqref="I54:O54">
    <cfRule type="containsText" dxfId="28" priority="29" stopIfTrue="1" operator="containsText" text="○">
      <formula>NOT(ISERROR(SEARCH("○",I54)))</formula>
    </cfRule>
  </conditionalFormatting>
  <conditionalFormatting sqref="I57:O57">
    <cfRule type="containsText" dxfId="27" priority="28" stopIfTrue="1" operator="containsText" text="○">
      <formula>NOT(ISERROR(SEARCH("○",I57)))</formula>
    </cfRule>
  </conditionalFormatting>
  <conditionalFormatting sqref="I60:O60">
    <cfRule type="containsText" dxfId="26" priority="27" stopIfTrue="1" operator="containsText" text="○">
      <formula>NOT(ISERROR(SEARCH("○",I60)))</formula>
    </cfRule>
  </conditionalFormatting>
  <conditionalFormatting sqref="I63:O63">
    <cfRule type="containsText" dxfId="25" priority="26" stopIfTrue="1" operator="containsText" text="○">
      <formula>NOT(ISERROR(SEARCH("○",I63)))</formula>
    </cfRule>
  </conditionalFormatting>
  <conditionalFormatting sqref="I66:O66">
    <cfRule type="containsText" dxfId="24" priority="25" stopIfTrue="1" operator="containsText" text="○">
      <formula>NOT(ISERROR(SEARCH("○",I66)))</formula>
    </cfRule>
  </conditionalFormatting>
  <conditionalFormatting sqref="Q51:W51">
    <cfRule type="containsText" dxfId="23" priority="24" stopIfTrue="1" operator="containsText" text="○">
      <formula>NOT(ISERROR(SEARCH("○",Q51)))</formula>
    </cfRule>
  </conditionalFormatting>
  <conditionalFormatting sqref="Q54:W54">
    <cfRule type="containsText" dxfId="22" priority="23" stopIfTrue="1" operator="containsText" text="○">
      <formula>NOT(ISERROR(SEARCH("○",Q54)))</formula>
    </cfRule>
  </conditionalFormatting>
  <conditionalFormatting sqref="Q57:W57">
    <cfRule type="containsText" dxfId="21" priority="22" stopIfTrue="1" operator="containsText" text="○">
      <formula>NOT(ISERROR(SEARCH("○",Q57)))</formula>
    </cfRule>
  </conditionalFormatting>
  <conditionalFormatting sqref="Q60:W60">
    <cfRule type="containsText" dxfId="20" priority="21" stopIfTrue="1" operator="containsText" text="○">
      <formula>NOT(ISERROR(SEARCH("○",Q60)))</formula>
    </cfRule>
  </conditionalFormatting>
  <conditionalFormatting sqref="Q63:W63">
    <cfRule type="containsText" dxfId="19" priority="20" stopIfTrue="1" operator="containsText" text="○">
      <formula>NOT(ISERROR(SEARCH("○",Q63)))</formula>
    </cfRule>
  </conditionalFormatting>
  <conditionalFormatting sqref="Q66:W66">
    <cfRule type="containsText" dxfId="18" priority="19" stopIfTrue="1" operator="containsText" text="○">
      <formula>NOT(ISERROR(SEARCH("○",Q66)))</formula>
    </cfRule>
  </conditionalFormatting>
  <conditionalFormatting sqref="A73:G73">
    <cfRule type="containsText" dxfId="17" priority="18" stopIfTrue="1" operator="containsText" text="○">
      <formula>NOT(ISERROR(SEARCH("○",A73)))</formula>
    </cfRule>
  </conditionalFormatting>
  <conditionalFormatting sqref="A76:G76">
    <cfRule type="containsText" dxfId="16" priority="17" stopIfTrue="1" operator="containsText" text="○">
      <formula>NOT(ISERROR(SEARCH("○",A76)))</formula>
    </cfRule>
  </conditionalFormatting>
  <conditionalFormatting sqref="A79:G79">
    <cfRule type="containsText" dxfId="15" priority="16" stopIfTrue="1" operator="containsText" text="○">
      <formula>NOT(ISERROR(SEARCH("○",A79)))</formula>
    </cfRule>
  </conditionalFormatting>
  <conditionalFormatting sqref="A82:G82">
    <cfRule type="containsText" dxfId="14" priority="15" stopIfTrue="1" operator="containsText" text="○">
      <formula>NOT(ISERROR(SEARCH("○",A82)))</formula>
    </cfRule>
  </conditionalFormatting>
  <conditionalFormatting sqref="A85:G85">
    <cfRule type="containsText" dxfId="13" priority="14" stopIfTrue="1" operator="containsText" text="○">
      <formula>NOT(ISERROR(SEARCH("○",A85)))</formula>
    </cfRule>
  </conditionalFormatting>
  <conditionalFormatting sqref="A88:G88">
    <cfRule type="containsText" dxfId="12" priority="13" stopIfTrue="1" operator="containsText" text="○">
      <formula>NOT(ISERROR(SEARCH("○",A88)))</formula>
    </cfRule>
  </conditionalFormatting>
  <conditionalFormatting sqref="I73:O73">
    <cfRule type="containsText" dxfId="11" priority="12" stopIfTrue="1" operator="containsText" text="○">
      <formula>NOT(ISERROR(SEARCH("○",I73)))</formula>
    </cfRule>
  </conditionalFormatting>
  <conditionalFormatting sqref="I76:O76">
    <cfRule type="containsText" dxfId="10" priority="11" stopIfTrue="1" operator="containsText" text="○">
      <formula>NOT(ISERROR(SEARCH("○",I76)))</formula>
    </cfRule>
  </conditionalFormatting>
  <conditionalFormatting sqref="I79:O79">
    <cfRule type="containsText" dxfId="9" priority="10" stopIfTrue="1" operator="containsText" text="○">
      <formula>NOT(ISERROR(SEARCH("○",I79)))</formula>
    </cfRule>
  </conditionalFormatting>
  <conditionalFormatting sqref="I82:O82">
    <cfRule type="containsText" dxfId="8" priority="9" stopIfTrue="1" operator="containsText" text="○">
      <formula>NOT(ISERROR(SEARCH("○",I82)))</formula>
    </cfRule>
  </conditionalFormatting>
  <conditionalFormatting sqref="I85:O85">
    <cfRule type="containsText" dxfId="7" priority="8" stopIfTrue="1" operator="containsText" text="○">
      <formula>NOT(ISERROR(SEARCH("○",I85)))</formula>
    </cfRule>
  </conditionalFormatting>
  <conditionalFormatting sqref="I88:O88">
    <cfRule type="containsText" dxfId="6" priority="7" stopIfTrue="1" operator="containsText" text="○">
      <formula>NOT(ISERROR(SEARCH("○",I88)))</formula>
    </cfRule>
  </conditionalFormatting>
  <conditionalFormatting sqref="Q73:W73">
    <cfRule type="containsText" dxfId="5" priority="6" stopIfTrue="1" operator="containsText" text="○">
      <formula>NOT(ISERROR(SEARCH("○",Q73)))</formula>
    </cfRule>
  </conditionalFormatting>
  <conditionalFormatting sqref="Q76:W76">
    <cfRule type="containsText" dxfId="4" priority="5" stopIfTrue="1" operator="containsText" text="○">
      <formula>NOT(ISERROR(SEARCH("○",Q76)))</formula>
    </cfRule>
  </conditionalFormatting>
  <conditionalFormatting sqref="Q79:W79">
    <cfRule type="containsText" dxfId="3" priority="4" stopIfTrue="1" operator="containsText" text="○">
      <formula>NOT(ISERROR(SEARCH("○",Q79)))</formula>
    </cfRule>
  </conditionalFormatting>
  <conditionalFormatting sqref="Q82:W82">
    <cfRule type="containsText" dxfId="2" priority="3" stopIfTrue="1" operator="containsText" text="○">
      <formula>NOT(ISERROR(SEARCH("○",Q82)))</formula>
    </cfRule>
  </conditionalFormatting>
  <conditionalFormatting sqref="Q85:W85">
    <cfRule type="containsText" dxfId="1" priority="2" stopIfTrue="1" operator="containsText" text="○">
      <formula>NOT(ISERROR(SEARCH("○",Q85)))</formula>
    </cfRule>
  </conditionalFormatting>
  <conditionalFormatting sqref="Q88:W88">
    <cfRule type="containsText" dxfId="0" priority="1" stopIfTrue="1" operator="containsText" text="○">
      <formula>NOT(ISERROR(SEARCH("○",Q88)))</formula>
    </cfRule>
  </conditionalFormatting>
  <dataValidations count="2">
    <dataValidation type="list" allowBlank="1" showInputMessage="1" showErrorMessage="1" sqref="AL50:AM51 AL53:AM54 AL56:AM57 AL59:AM60">
      <formula1>$AP$50:$AP$51</formula1>
    </dataValidation>
    <dataValidation type="list" allowBlank="1" showInputMessage="1" showErrorMessage="1" sqref="A10:G10 A13:G13 A7:G7 A16:G16 A22:G22 A19:G19 I7:O7 I10:O10 I13:O13 I16:O16 I19:O19 I22:O22 Q7:W7 Q10:W10 Q13:W13 Q16:W16 Q19:W19 Q22:W22 A29:G29 A32:G32 A35:G35 A38:G38 A41:G41 A44:G44 I29:O29 I32:O32 I35:O35 I38:O38 I41:O41 I44:O44 Q29:W29 Q32:W32 Q35:W35 Q38:W38 Q41:W41 Q44:W44 A51:G51 A54:G54 A57:G57 A60:G60 A63:G63 A66:G66 I51:O51 I54:O54 I57:O57 I60:O60 I63:O63 I66:O66 Q51:W51 Q54:W54 Q57:W57 Q60:W60 Q63:W63 Q66:W66 A73:G73 A76:G76 A79:G79 A82:G82 A85:G85 A88:G88 I73:O73 I76:O76 I79:O79 I82:O82 I85:O85 I88:O88 Q88:W88 Q73:W73 Q76:W76 Q79:W79 Q82:W82 Q85:W85">
      <formula1>$AM$5:$AM$7</formula1>
    </dataValidation>
  </dataValidations>
  <pageMargins left="0.98425196850393704" right="0.19685039370078741" top="0.78740157480314965" bottom="0.39370078740157483" header="0.51181102362204722" footer="0.51181102362204722"/>
  <pageSetup paperSize="9" scale="4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4"/>
  <sheetViews>
    <sheetView showGridLines="0" workbookViewId="0"/>
  </sheetViews>
  <sheetFormatPr defaultRowHeight="13.5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2:6" ht="27">
      <c r="B1" s="129" t="s">
        <v>149</v>
      </c>
      <c r="C1" s="129"/>
      <c r="D1" s="136"/>
      <c r="E1" s="136"/>
      <c r="F1" s="136"/>
    </row>
    <row r="2" spans="2:6">
      <c r="B2" s="129" t="s">
        <v>150</v>
      </c>
      <c r="C2" s="129"/>
      <c r="D2" s="136"/>
      <c r="E2" s="136"/>
      <c r="F2" s="136"/>
    </row>
    <row r="3" spans="2:6">
      <c r="B3" s="130"/>
      <c r="C3" s="130"/>
      <c r="D3" s="137"/>
      <c r="E3" s="137"/>
      <c r="F3" s="137"/>
    </row>
    <row r="4" spans="2:6" ht="40.5">
      <c r="B4" s="130" t="s">
        <v>151</v>
      </c>
      <c r="C4" s="130"/>
      <c r="D4" s="137"/>
      <c r="E4" s="137"/>
      <c r="F4" s="137"/>
    </row>
    <row r="5" spans="2:6">
      <c r="B5" s="130"/>
      <c r="C5" s="130"/>
      <c r="D5" s="137"/>
      <c r="E5" s="137"/>
      <c r="F5" s="137"/>
    </row>
    <row r="6" spans="2:6">
      <c r="B6" s="129" t="s">
        <v>152</v>
      </c>
      <c r="C6" s="129"/>
      <c r="D6" s="136"/>
      <c r="E6" s="136" t="s">
        <v>153</v>
      </c>
      <c r="F6" s="136" t="s">
        <v>154</v>
      </c>
    </row>
    <row r="7" spans="2:6" ht="14.25" thickBot="1">
      <c r="B7" s="130"/>
      <c r="C7" s="130"/>
      <c r="D7" s="137"/>
      <c r="E7" s="137"/>
      <c r="F7" s="137"/>
    </row>
    <row r="8" spans="2:6" ht="40.5">
      <c r="B8" s="131" t="s">
        <v>155</v>
      </c>
      <c r="C8" s="132"/>
      <c r="D8" s="138"/>
      <c r="E8" s="138">
        <v>304</v>
      </c>
      <c r="F8" s="139"/>
    </row>
    <row r="9" spans="2:6" ht="27">
      <c r="B9" s="133"/>
      <c r="C9" s="130"/>
      <c r="D9" s="137"/>
      <c r="E9" s="140" t="s">
        <v>156</v>
      </c>
      <c r="F9" s="141" t="s">
        <v>232</v>
      </c>
    </row>
    <row r="10" spans="2:6" ht="27">
      <c r="B10" s="133"/>
      <c r="C10" s="130"/>
      <c r="D10" s="137"/>
      <c r="E10" s="140" t="s">
        <v>157</v>
      </c>
      <c r="F10" s="141"/>
    </row>
    <row r="11" spans="2:6" ht="27">
      <c r="B11" s="133"/>
      <c r="C11" s="130"/>
      <c r="D11" s="137"/>
      <c r="E11" s="140" t="s">
        <v>158</v>
      </c>
      <c r="F11" s="141"/>
    </row>
    <row r="12" spans="2:6" ht="27">
      <c r="B12" s="133"/>
      <c r="C12" s="130"/>
      <c r="D12" s="137"/>
      <c r="E12" s="140" t="s">
        <v>159</v>
      </c>
      <c r="F12" s="141"/>
    </row>
    <row r="13" spans="2:6" ht="27">
      <c r="B13" s="133"/>
      <c r="C13" s="130"/>
      <c r="D13" s="137"/>
      <c r="E13" s="140" t="s">
        <v>160</v>
      </c>
      <c r="F13" s="141"/>
    </row>
    <row r="14" spans="2:6" ht="27">
      <c r="B14" s="133"/>
      <c r="C14" s="130"/>
      <c r="D14" s="137"/>
      <c r="E14" s="140" t="s">
        <v>161</v>
      </c>
      <c r="F14" s="141"/>
    </row>
    <row r="15" spans="2:6" ht="27">
      <c r="B15" s="133"/>
      <c r="C15" s="130"/>
      <c r="D15" s="137"/>
      <c r="E15" s="140" t="s">
        <v>162</v>
      </c>
      <c r="F15" s="141"/>
    </row>
    <row r="16" spans="2:6" ht="27">
      <c r="B16" s="133"/>
      <c r="C16" s="130"/>
      <c r="D16" s="137"/>
      <c r="E16" s="140" t="s">
        <v>163</v>
      </c>
      <c r="F16" s="141"/>
    </row>
    <row r="17" spans="2:6" ht="27">
      <c r="B17" s="133"/>
      <c r="C17" s="130"/>
      <c r="D17" s="137"/>
      <c r="E17" s="140" t="s">
        <v>164</v>
      </c>
      <c r="F17" s="141"/>
    </row>
    <row r="18" spans="2:6" ht="27">
      <c r="B18" s="133"/>
      <c r="C18" s="130"/>
      <c r="D18" s="137"/>
      <c r="E18" s="140" t="s">
        <v>165</v>
      </c>
      <c r="F18" s="141"/>
    </row>
    <row r="19" spans="2:6" ht="27">
      <c r="B19" s="133"/>
      <c r="C19" s="130"/>
      <c r="D19" s="137"/>
      <c r="E19" s="140" t="s">
        <v>166</v>
      </c>
      <c r="F19" s="141"/>
    </row>
    <row r="20" spans="2:6" ht="27">
      <c r="B20" s="133"/>
      <c r="C20" s="130"/>
      <c r="D20" s="137"/>
      <c r="E20" s="140" t="s">
        <v>167</v>
      </c>
      <c r="F20" s="141"/>
    </row>
    <row r="21" spans="2:6" ht="27">
      <c r="B21" s="133"/>
      <c r="C21" s="130"/>
      <c r="D21" s="137"/>
      <c r="E21" s="140" t="s">
        <v>168</v>
      </c>
      <c r="F21" s="141"/>
    </row>
    <row r="22" spans="2:6" ht="27">
      <c r="B22" s="133"/>
      <c r="C22" s="130"/>
      <c r="D22" s="137"/>
      <c r="E22" s="140" t="s">
        <v>169</v>
      </c>
      <c r="F22" s="141"/>
    </row>
    <row r="23" spans="2:6" ht="27">
      <c r="B23" s="133"/>
      <c r="C23" s="130"/>
      <c r="D23" s="137"/>
      <c r="E23" s="140" t="s">
        <v>170</v>
      </c>
      <c r="F23" s="141"/>
    </row>
    <row r="24" spans="2:6" ht="27">
      <c r="B24" s="133"/>
      <c r="C24" s="130"/>
      <c r="D24" s="137"/>
      <c r="E24" s="140" t="s">
        <v>171</v>
      </c>
      <c r="F24" s="141"/>
    </row>
    <row r="25" spans="2:6" ht="27">
      <c r="B25" s="133"/>
      <c r="C25" s="130"/>
      <c r="D25" s="137"/>
      <c r="E25" s="140" t="s">
        <v>172</v>
      </c>
      <c r="F25" s="141"/>
    </row>
    <row r="26" spans="2:6" ht="27">
      <c r="B26" s="133"/>
      <c r="C26" s="130"/>
      <c r="D26" s="137"/>
      <c r="E26" s="140" t="s">
        <v>173</v>
      </c>
      <c r="F26" s="141"/>
    </row>
    <row r="27" spans="2:6" ht="27">
      <c r="B27" s="133"/>
      <c r="C27" s="130"/>
      <c r="D27" s="137"/>
      <c r="E27" s="140" t="s">
        <v>174</v>
      </c>
      <c r="F27" s="141"/>
    </row>
    <row r="28" spans="2:6" ht="27">
      <c r="B28" s="133"/>
      <c r="C28" s="130"/>
      <c r="D28" s="137"/>
      <c r="E28" s="140" t="s">
        <v>175</v>
      </c>
      <c r="F28" s="141"/>
    </row>
    <row r="29" spans="2:6" ht="27">
      <c r="B29" s="133"/>
      <c r="C29" s="130"/>
      <c r="D29" s="137"/>
      <c r="E29" s="140" t="s">
        <v>176</v>
      </c>
      <c r="F29" s="141"/>
    </row>
    <row r="30" spans="2:6" ht="27">
      <c r="B30" s="133"/>
      <c r="C30" s="130"/>
      <c r="D30" s="137"/>
      <c r="E30" s="140" t="s">
        <v>177</v>
      </c>
      <c r="F30" s="141"/>
    </row>
    <row r="31" spans="2:6" ht="27">
      <c r="B31" s="133"/>
      <c r="C31" s="130"/>
      <c r="D31" s="137"/>
      <c r="E31" s="140" t="s">
        <v>178</v>
      </c>
      <c r="F31" s="141"/>
    </row>
    <row r="32" spans="2:6" ht="27">
      <c r="B32" s="133"/>
      <c r="C32" s="130"/>
      <c r="D32" s="137"/>
      <c r="E32" s="140" t="s">
        <v>179</v>
      </c>
      <c r="F32" s="141"/>
    </row>
    <row r="33" spans="2:6" ht="27">
      <c r="B33" s="133"/>
      <c r="C33" s="130"/>
      <c r="D33" s="137"/>
      <c r="E33" s="140" t="s">
        <v>180</v>
      </c>
      <c r="F33" s="141"/>
    </row>
    <row r="34" spans="2:6" ht="27">
      <c r="B34" s="133"/>
      <c r="C34" s="130"/>
      <c r="D34" s="137"/>
      <c r="E34" s="140" t="s">
        <v>181</v>
      </c>
      <c r="F34" s="141"/>
    </row>
    <row r="35" spans="2:6" ht="27">
      <c r="B35" s="133"/>
      <c r="C35" s="130"/>
      <c r="D35" s="137"/>
      <c r="E35" s="140" t="s">
        <v>182</v>
      </c>
      <c r="F35" s="141"/>
    </row>
    <row r="36" spans="2:6" ht="27">
      <c r="B36" s="133"/>
      <c r="C36" s="130"/>
      <c r="D36" s="137"/>
      <c r="E36" s="140" t="s">
        <v>183</v>
      </c>
      <c r="F36" s="141"/>
    </row>
    <row r="37" spans="2:6" ht="27">
      <c r="B37" s="133"/>
      <c r="C37" s="130"/>
      <c r="D37" s="137"/>
      <c r="E37" s="140" t="s">
        <v>184</v>
      </c>
      <c r="F37" s="141"/>
    </row>
    <row r="38" spans="2:6" ht="27">
      <c r="B38" s="133"/>
      <c r="C38" s="130"/>
      <c r="D38" s="137"/>
      <c r="E38" s="140" t="s">
        <v>185</v>
      </c>
      <c r="F38" s="141"/>
    </row>
    <row r="39" spans="2:6" ht="27">
      <c r="B39" s="133"/>
      <c r="C39" s="130"/>
      <c r="D39" s="137"/>
      <c r="E39" s="140" t="s">
        <v>186</v>
      </c>
      <c r="F39" s="141"/>
    </row>
    <row r="40" spans="2:6" ht="27">
      <c r="B40" s="133"/>
      <c r="C40" s="130"/>
      <c r="D40" s="137"/>
      <c r="E40" s="140" t="s">
        <v>187</v>
      </c>
      <c r="F40" s="141"/>
    </row>
    <row r="41" spans="2:6" ht="27">
      <c r="B41" s="133"/>
      <c r="C41" s="130"/>
      <c r="D41" s="137"/>
      <c r="E41" s="140" t="s">
        <v>188</v>
      </c>
      <c r="F41" s="141"/>
    </row>
    <row r="42" spans="2:6" ht="27">
      <c r="B42" s="133"/>
      <c r="C42" s="130"/>
      <c r="D42" s="137"/>
      <c r="E42" s="140" t="s">
        <v>189</v>
      </c>
      <c r="F42" s="141"/>
    </row>
    <row r="43" spans="2:6" ht="27">
      <c r="B43" s="133"/>
      <c r="C43" s="130"/>
      <c r="D43" s="137"/>
      <c r="E43" s="140" t="s">
        <v>190</v>
      </c>
      <c r="F43" s="141"/>
    </row>
    <row r="44" spans="2:6" ht="27">
      <c r="B44" s="133"/>
      <c r="C44" s="130"/>
      <c r="D44" s="137"/>
      <c r="E44" s="140" t="s">
        <v>191</v>
      </c>
      <c r="F44" s="141"/>
    </row>
    <row r="45" spans="2:6" ht="27">
      <c r="B45" s="133"/>
      <c r="C45" s="130"/>
      <c r="D45" s="137"/>
      <c r="E45" s="140" t="s">
        <v>192</v>
      </c>
      <c r="F45" s="141"/>
    </row>
    <row r="46" spans="2:6" ht="27">
      <c r="B46" s="133"/>
      <c r="C46" s="130"/>
      <c r="D46" s="137"/>
      <c r="E46" s="140" t="s">
        <v>193</v>
      </c>
      <c r="F46" s="141"/>
    </row>
    <row r="47" spans="2:6" ht="27">
      <c r="B47" s="133"/>
      <c r="C47" s="130"/>
      <c r="D47" s="137"/>
      <c r="E47" s="140" t="s">
        <v>194</v>
      </c>
      <c r="F47" s="141"/>
    </row>
    <row r="48" spans="2:6" ht="27">
      <c r="B48" s="133"/>
      <c r="C48" s="130"/>
      <c r="D48" s="137"/>
      <c r="E48" s="140" t="s">
        <v>195</v>
      </c>
      <c r="F48" s="141"/>
    </row>
    <row r="49" spans="2:6" ht="27">
      <c r="B49" s="133"/>
      <c r="C49" s="130"/>
      <c r="D49" s="137"/>
      <c r="E49" s="140" t="s">
        <v>196</v>
      </c>
      <c r="F49" s="141"/>
    </row>
    <row r="50" spans="2:6" ht="27">
      <c r="B50" s="133"/>
      <c r="C50" s="130"/>
      <c r="D50" s="137"/>
      <c r="E50" s="140" t="s">
        <v>197</v>
      </c>
      <c r="F50" s="141"/>
    </row>
    <row r="51" spans="2:6" ht="27">
      <c r="B51" s="133"/>
      <c r="C51" s="130"/>
      <c r="D51" s="137"/>
      <c r="E51" s="140" t="s">
        <v>198</v>
      </c>
      <c r="F51" s="141"/>
    </row>
    <row r="52" spans="2:6" ht="27">
      <c r="B52" s="133"/>
      <c r="C52" s="130"/>
      <c r="D52" s="137"/>
      <c r="E52" s="140" t="s">
        <v>199</v>
      </c>
      <c r="F52" s="141"/>
    </row>
    <row r="53" spans="2:6" ht="27">
      <c r="B53" s="133"/>
      <c r="C53" s="130"/>
      <c r="D53" s="137"/>
      <c r="E53" s="140" t="s">
        <v>200</v>
      </c>
      <c r="F53" s="141"/>
    </row>
    <row r="54" spans="2:6" ht="27">
      <c r="B54" s="133"/>
      <c r="C54" s="130"/>
      <c r="D54" s="137"/>
      <c r="E54" s="140" t="s">
        <v>201</v>
      </c>
      <c r="F54" s="141"/>
    </row>
    <row r="55" spans="2:6" ht="27">
      <c r="B55" s="133"/>
      <c r="C55" s="130"/>
      <c r="D55" s="137"/>
      <c r="E55" s="140" t="s">
        <v>202</v>
      </c>
      <c r="F55" s="141"/>
    </row>
    <row r="56" spans="2:6" ht="27">
      <c r="B56" s="133"/>
      <c r="C56" s="130"/>
      <c r="D56" s="137"/>
      <c r="E56" s="140" t="s">
        <v>203</v>
      </c>
      <c r="F56" s="141"/>
    </row>
    <row r="57" spans="2:6" ht="27">
      <c r="B57" s="133"/>
      <c r="C57" s="130"/>
      <c r="D57" s="137"/>
      <c r="E57" s="140" t="s">
        <v>204</v>
      </c>
      <c r="F57" s="141"/>
    </row>
    <row r="58" spans="2:6" ht="27">
      <c r="B58" s="133"/>
      <c r="C58" s="130"/>
      <c r="D58" s="137"/>
      <c r="E58" s="140" t="s">
        <v>205</v>
      </c>
      <c r="F58" s="141"/>
    </row>
    <row r="59" spans="2:6" ht="27">
      <c r="B59" s="133"/>
      <c r="C59" s="130"/>
      <c r="D59" s="137"/>
      <c r="E59" s="140" t="s">
        <v>206</v>
      </c>
      <c r="F59" s="141"/>
    </row>
    <row r="60" spans="2:6" ht="27">
      <c r="B60" s="133"/>
      <c r="C60" s="130"/>
      <c r="D60" s="137"/>
      <c r="E60" s="140" t="s">
        <v>207</v>
      </c>
      <c r="F60" s="141"/>
    </row>
    <row r="61" spans="2:6" ht="27">
      <c r="B61" s="133"/>
      <c r="C61" s="130"/>
      <c r="D61" s="137"/>
      <c r="E61" s="140" t="s">
        <v>208</v>
      </c>
      <c r="F61" s="141"/>
    </row>
    <row r="62" spans="2:6" ht="27">
      <c r="B62" s="133"/>
      <c r="C62" s="130"/>
      <c r="D62" s="137"/>
      <c r="E62" s="140" t="s">
        <v>209</v>
      </c>
      <c r="F62" s="141"/>
    </row>
    <row r="63" spans="2:6" ht="27">
      <c r="B63" s="133"/>
      <c r="C63" s="130"/>
      <c r="D63" s="137"/>
      <c r="E63" s="140" t="s">
        <v>210</v>
      </c>
      <c r="F63" s="141"/>
    </row>
    <row r="64" spans="2:6" ht="27">
      <c r="B64" s="133"/>
      <c r="C64" s="130"/>
      <c r="D64" s="137"/>
      <c r="E64" s="140" t="s">
        <v>211</v>
      </c>
      <c r="F64" s="141"/>
    </row>
    <row r="65" spans="2:6" ht="27">
      <c r="B65" s="133"/>
      <c r="C65" s="130"/>
      <c r="D65" s="137"/>
      <c r="E65" s="140" t="s">
        <v>212</v>
      </c>
      <c r="F65" s="141"/>
    </row>
    <row r="66" spans="2:6" ht="27">
      <c r="B66" s="133"/>
      <c r="C66" s="130"/>
      <c r="D66" s="137"/>
      <c r="E66" s="140" t="s">
        <v>213</v>
      </c>
      <c r="F66" s="141"/>
    </row>
    <row r="67" spans="2:6" ht="27">
      <c r="B67" s="133"/>
      <c r="C67" s="130"/>
      <c r="D67" s="137"/>
      <c r="E67" s="140" t="s">
        <v>214</v>
      </c>
      <c r="F67" s="141"/>
    </row>
    <row r="68" spans="2:6" ht="27">
      <c r="B68" s="133"/>
      <c r="C68" s="130"/>
      <c r="D68" s="137"/>
      <c r="E68" s="140" t="s">
        <v>215</v>
      </c>
      <c r="F68" s="141"/>
    </row>
    <row r="69" spans="2:6" ht="27">
      <c r="B69" s="133"/>
      <c r="C69" s="130"/>
      <c r="D69" s="137"/>
      <c r="E69" s="140" t="s">
        <v>216</v>
      </c>
      <c r="F69" s="141"/>
    </row>
    <row r="70" spans="2:6" ht="27">
      <c r="B70" s="133"/>
      <c r="C70" s="130"/>
      <c r="D70" s="137"/>
      <c r="E70" s="140" t="s">
        <v>217</v>
      </c>
      <c r="F70" s="141"/>
    </row>
    <row r="71" spans="2:6" ht="27">
      <c r="B71" s="133"/>
      <c r="C71" s="130"/>
      <c r="D71" s="137"/>
      <c r="E71" s="140" t="s">
        <v>218</v>
      </c>
      <c r="F71" s="141"/>
    </row>
    <row r="72" spans="2:6" ht="27">
      <c r="B72" s="133"/>
      <c r="C72" s="130"/>
      <c r="D72" s="137"/>
      <c r="E72" s="140" t="s">
        <v>219</v>
      </c>
      <c r="F72" s="141"/>
    </row>
    <row r="73" spans="2:6" ht="27">
      <c r="B73" s="133"/>
      <c r="C73" s="130"/>
      <c r="D73" s="137"/>
      <c r="E73" s="140" t="s">
        <v>220</v>
      </c>
      <c r="F73" s="141"/>
    </row>
    <row r="74" spans="2:6" ht="27">
      <c r="B74" s="133"/>
      <c r="C74" s="130"/>
      <c r="D74" s="137"/>
      <c r="E74" s="140" t="s">
        <v>221</v>
      </c>
      <c r="F74" s="141"/>
    </row>
    <row r="75" spans="2:6" ht="27">
      <c r="B75" s="133"/>
      <c r="C75" s="130"/>
      <c r="D75" s="137"/>
      <c r="E75" s="140" t="s">
        <v>222</v>
      </c>
      <c r="F75" s="141"/>
    </row>
    <row r="76" spans="2:6" ht="27">
      <c r="B76" s="133"/>
      <c r="C76" s="130"/>
      <c r="D76" s="137"/>
      <c r="E76" s="140" t="s">
        <v>223</v>
      </c>
      <c r="F76" s="141"/>
    </row>
    <row r="77" spans="2:6" ht="27">
      <c r="B77" s="133"/>
      <c r="C77" s="130"/>
      <c r="D77" s="137"/>
      <c r="E77" s="140" t="s">
        <v>224</v>
      </c>
      <c r="F77" s="141"/>
    </row>
    <row r="78" spans="2:6" ht="27">
      <c r="B78" s="133"/>
      <c r="C78" s="130"/>
      <c r="D78" s="137"/>
      <c r="E78" s="140" t="s">
        <v>225</v>
      </c>
      <c r="F78" s="141"/>
    </row>
    <row r="79" spans="2:6" ht="27">
      <c r="B79" s="133"/>
      <c r="C79" s="130"/>
      <c r="D79" s="137"/>
      <c r="E79" s="140" t="s">
        <v>226</v>
      </c>
      <c r="F79" s="141"/>
    </row>
    <row r="80" spans="2:6" ht="27">
      <c r="B80" s="133"/>
      <c r="C80" s="130"/>
      <c r="D80" s="137"/>
      <c r="E80" s="140" t="s">
        <v>227</v>
      </c>
      <c r="F80" s="141"/>
    </row>
    <row r="81" spans="2:6" ht="27">
      <c r="B81" s="133"/>
      <c r="C81" s="130"/>
      <c r="D81" s="137"/>
      <c r="E81" s="140" t="s">
        <v>228</v>
      </c>
      <c r="F81" s="141"/>
    </row>
    <row r="82" spans="2:6" ht="27">
      <c r="B82" s="133"/>
      <c r="C82" s="130"/>
      <c r="D82" s="137"/>
      <c r="E82" s="140" t="s">
        <v>229</v>
      </c>
      <c r="F82" s="141"/>
    </row>
    <row r="83" spans="2:6" ht="27">
      <c r="B83" s="133"/>
      <c r="C83" s="130"/>
      <c r="D83" s="137"/>
      <c r="E83" s="140" t="s">
        <v>230</v>
      </c>
      <c r="F83" s="141"/>
    </row>
    <row r="84" spans="2:6" ht="27">
      <c r="B84" s="133"/>
      <c r="C84" s="130"/>
      <c r="D84" s="137"/>
      <c r="E84" s="140" t="s">
        <v>231</v>
      </c>
      <c r="F84" s="141"/>
    </row>
    <row r="85" spans="2:6" ht="27">
      <c r="B85" s="133"/>
      <c r="C85" s="130"/>
      <c r="D85" s="137"/>
      <c r="E85" s="140" t="s">
        <v>233</v>
      </c>
      <c r="F85" s="141" t="s">
        <v>232</v>
      </c>
    </row>
    <row r="86" spans="2:6" ht="27">
      <c r="B86" s="133"/>
      <c r="C86" s="130"/>
      <c r="D86" s="137"/>
      <c r="E86" s="140" t="s">
        <v>234</v>
      </c>
      <c r="F86" s="141"/>
    </row>
    <row r="87" spans="2:6" ht="27">
      <c r="B87" s="133"/>
      <c r="C87" s="130"/>
      <c r="D87" s="137"/>
      <c r="E87" s="140" t="s">
        <v>235</v>
      </c>
      <c r="F87" s="141"/>
    </row>
    <row r="88" spans="2:6" ht="27">
      <c r="B88" s="133"/>
      <c r="C88" s="130"/>
      <c r="D88" s="137"/>
      <c r="E88" s="140" t="s">
        <v>236</v>
      </c>
      <c r="F88" s="141"/>
    </row>
    <row r="89" spans="2:6" ht="27">
      <c r="B89" s="133"/>
      <c r="C89" s="130"/>
      <c r="D89" s="137"/>
      <c r="E89" s="140" t="s">
        <v>237</v>
      </c>
      <c r="F89" s="141"/>
    </row>
    <row r="90" spans="2:6" ht="27">
      <c r="B90" s="133"/>
      <c r="C90" s="130"/>
      <c r="D90" s="137"/>
      <c r="E90" s="140" t="s">
        <v>238</v>
      </c>
      <c r="F90" s="141"/>
    </row>
    <row r="91" spans="2:6" ht="27">
      <c r="B91" s="133"/>
      <c r="C91" s="130"/>
      <c r="D91" s="137"/>
      <c r="E91" s="140" t="s">
        <v>239</v>
      </c>
      <c r="F91" s="141"/>
    </row>
    <row r="92" spans="2:6" ht="27">
      <c r="B92" s="133"/>
      <c r="C92" s="130"/>
      <c r="D92" s="137"/>
      <c r="E92" s="140" t="s">
        <v>240</v>
      </c>
      <c r="F92" s="141"/>
    </row>
    <row r="93" spans="2:6" ht="27">
      <c r="B93" s="133"/>
      <c r="C93" s="130"/>
      <c r="D93" s="137"/>
      <c r="E93" s="140" t="s">
        <v>241</v>
      </c>
      <c r="F93" s="141"/>
    </row>
    <row r="94" spans="2:6" ht="27">
      <c r="B94" s="133"/>
      <c r="C94" s="130"/>
      <c r="D94" s="137"/>
      <c r="E94" s="140" t="s">
        <v>242</v>
      </c>
      <c r="F94" s="141"/>
    </row>
    <row r="95" spans="2:6" ht="27">
      <c r="B95" s="133"/>
      <c r="C95" s="130"/>
      <c r="D95" s="137"/>
      <c r="E95" s="140" t="s">
        <v>243</v>
      </c>
      <c r="F95" s="141"/>
    </row>
    <row r="96" spans="2:6" ht="27">
      <c r="B96" s="133"/>
      <c r="C96" s="130"/>
      <c r="D96" s="137"/>
      <c r="E96" s="140" t="s">
        <v>244</v>
      </c>
      <c r="F96" s="141"/>
    </row>
    <row r="97" spans="2:6" ht="27">
      <c r="B97" s="133"/>
      <c r="C97" s="130"/>
      <c r="D97" s="137"/>
      <c r="E97" s="140" t="s">
        <v>245</v>
      </c>
      <c r="F97" s="141"/>
    </row>
    <row r="98" spans="2:6" ht="27">
      <c r="B98" s="133"/>
      <c r="C98" s="130"/>
      <c r="D98" s="137"/>
      <c r="E98" s="140" t="s">
        <v>246</v>
      </c>
      <c r="F98" s="141"/>
    </row>
    <row r="99" spans="2:6" ht="27">
      <c r="B99" s="133"/>
      <c r="C99" s="130"/>
      <c r="D99" s="137"/>
      <c r="E99" s="140" t="s">
        <v>247</v>
      </c>
      <c r="F99" s="141"/>
    </row>
    <row r="100" spans="2:6" ht="27">
      <c r="B100" s="133"/>
      <c r="C100" s="130"/>
      <c r="D100" s="137"/>
      <c r="E100" s="140" t="s">
        <v>248</v>
      </c>
      <c r="F100" s="141"/>
    </row>
    <row r="101" spans="2:6" ht="27">
      <c r="B101" s="133"/>
      <c r="C101" s="130"/>
      <c r="D101" s="137"/>
      <c r="E101" s="140" t="s">
        <v>249</v>
      </c>
      <c r="F101" s="141"/>
    </row>
    <row r="102" spans="2:6" ht="27">
      <c r="B102" s="133"/>
      <c r="C102" s="130"/>
      <c r="D102" s="137"/>
      <c r="E102" s="140" t="s">
        <v>250</v>
      </c>
      <c r="F102" s="141"/>
    </row>
    <row r="103" spans="2:6" ht="27">
      <c r="B103" s="133"/>
      <c r="C103" s="130"/>
      <c r="D103" s="137"/>
      <c r="E103" s="140" t="s">
        <v>251</v>
      </c>
      <c r="F103" s="141"/>
    </row>
    <row r="104" spans="2:6" ht="27">
      <c r="B104" s="133"/>
      <c r="C104" s="130"/>
      <c r="D104" s="137"/>
      <c r="E104" s="140" t="s">
        <v>252</v>
      </c>
      <c r="F104" s="141"/>
    </row>
    <row r="105" spans="2:6" ht="27">
      <c r="B105" s="133"/>
      <c r="C105" s="130"/>
      <c r="D105" s="137"/>
      <c r="E105" s="140" t="s">
        <v>253</v>
      </c>
      <c r="F105" s="141"/>
    </row>
    <row r="106" spans="2:6" ht="27">
      <c r="B106" s="133"/>
      <c r="C106" s="130"/>
      <c r="D106" s="137"/>
      <c r="E106" s="140" t="s">
        <v>254</v>
      </c>
      <c r="F106" s="141"/>
    </row>
    <row r="107" spans="2:6" ht="27">
      <c r="B107" s="133"/>
      <c r="C107" s="130"/>
      <c r="D107" s="137"/>
      <c r="E107" s="140" t="s">
        <v>255</v>
      </c>
      <c r="F107" s="141"/>
    </row>
    <row r="108" spans="2:6" ht="27">
      <c r="B108" s="133"/>
      <c r="C108" s="130"/>
      <c r="D108" s="137"/>
      <c r="E108" s="140" t="s">
        <v>256</v>
      </c>
      <c r="F108" s="141"/>
    </row>
    <row r="109" spans="2:6" ht="27">
      <c r="B109" s="133"/>
      <c r="C109" s="130"/>
      <c r="D109" s="137"/>
      <c r="E109" s="140" t="s">
        <v>257</v>
      </c>
      <c r="F109" s="141"/>
    </row>
    <row r="110" spans="2:6" ht="27">
      <c r="B110" s="133"/>
      <c r="C110" s="130"/>
      <c r="D110" s="137"/>
      <c r="E110" s="140" t="s">
        <v>258</v>
      </c>
      <c r="F110" s="141"/>
    </row>
    <row r="111" spans="2:6" ht="27">
      <c r="B111" s="133"/>
      <c r="C111" s="130"/>
      <c r="D111" s="137"/>
      <c r="E111" s="140" t="s">
        <v>259</v>
      </c>
      <c r="F111" s="141"/>
    </row>
    <row r="112" spans="2:6" ht="27">
      <c r="B112" s="133"/>
      <c r="C112" s="130"/>
      <c r="D112" s="137"/>
      <c r="E112" s="140" t="s">
        <v>260</v>
      </c>
      <c r="F112" s="141"/>
    </row>
    <row r="113" spans="2:6" ht="27">
      <c r="B113" s="133"/>
      <c r="C113" s="130"/>
      <c r="D113" s="137"/>
      <c r="E113" s="140" t="s">
        <v>261</v>
      </c>
      <c r="F113" s="141"/>
    </row>
    <row r="114" spans="2:6" ht="27">
      <c r="B114" s="133"/>
      <c r="C114" s="130"/>
      <c r="D114" s="137"/>
      <c r="E114" s="140" t="s">
        <v>262</v>
      </c>
      <c r="F114" s="141"/>
    </row>
    <row r="115" spans="2:6" ht="27">
      <c r="B115" s="133"/>
      <c r="C115" s="130"/>
      <c r="D115" s="137"/>
      <c r="E115" s="140" t="s">
        <v>263</v>
      </c>
      <c r="F115" s="141"/>
    </row>
    <row r="116" spans="2:6" ht="27">
      <c r="B116" s="133"/>
      <c r="C116" s="130"/>
      <c r="D116" s="137"/>
      <c r="E116" s="140" t="s">
        <v>264</v>
      </c>
      <c r="F116" s="141"/>
    </row>
    <row r="117" spans="2:6" ht="27">
      <c r="B117" s="133"/>
      <c r="C117" s="130"/>
      <c r="D117" s="137"/>
      <c r="E117" s="140" t="s">
        <v>265</v>
      </c>
      <c r="F117" s="141"/>
    </row>
    <row r="118" spans="2:6" ht="27">
      <c r="B118" s="133"/>
      <c r="C118" s="130"/>
      <c r="D118" s="137"/>
      <c r="E118" s="140" t="s">
        <v>266</v>
      </c>
      <c r="F118" s="141"/>
    </row>
    <row r="119" spans="2:6" ht="27">
      <c r="B119" s="133"/>
      <c r="C119" s="130"/>
      <c r="D119" s="137"/>
      <c r="E119" s="140" t="s">
        <v>267</v>
      </c>
      <c r="F119" s="141"/>
    </row>
    <row r="120" spans="2:6" ht="27">
      <c r="B120" s="133"/>
      <c r="C120" s="130"/>
      <c r="D120" s="137"/>
      <c r="E120" s="140" t="s">
        <v>268</v>
      </c>
      <c r="F120" s="141"/>
    </row>
    <row r="121" spans="2:6" ht="27">
      <c r="B121" s="133"/>
      <c r="C121" s="130"/>
      <c r="D121" s="137"/>
      <c r="E121" s="140" t="s">
        <v>269</v>
      </c>
      <c r="F121" s="141"/>
    </row>
    <row r="122" spans="2:6" ht="27">
      <c r="B122" s="133"/>
      <c r="C122" s="130"/>
      <c r="D122" s="137"/>
      <c r="E122" s="140" t="s">
        <v>270</v>
      </c>
      <c r="F122" s="141"/>
    </row>
    <row r="123" spans="2:6" ht="27">
      <c r="B123" s="133"/>
      <c r="C123" s="130"/>
      <c r="D123" s="137"/>
      <c r="E123" s="140" t="s">
        <v>271</v>
      </c>
      <c r="F123" s="141"/>
    </row>
    <row r="124" spans="2:6" ht="27">
      <c r="B124" s="133"/>
      <c r="C124" s="130"/>
      <c r="D124" s="137"/>
      <c r="E124" s="140" t="s">
        <v>272</v>
      </c>
      <c r="F124" s="141"/>
    </row>
    <row r="125" spans="2:6" ht="27">
      <c r="B125" s="133"/>
      <c r="C125" s="130"/>
      <c r="D125" s="137"/>
      <c r="E125" s="140" t="s">
        <v>273</v>
      </c>
      <c r="F125" s="141"/>
    </row>
    <row r="126" spans="2:6" ht="27">
      <c r="B126" s="133"/>
      <c r="C126" s="130"/>
      <c r="D126" s="137"/>
      <c r="E126" s="140" t="s">
        <v>274</v>
      </c>
      <c r="F126" s="141"/>
    </row>
    <row r="127" spans="2:6" ht="27">
      <c r="B127" s="133"/>
      <c r="C127" s="130"/>
      <c r="D127" s="137"/>
      <c r="E127" s="140" t="s">
        <v>275</v>
      </c>
      <c r="F127" s="141"/>
    </row>
    <row r="128" spans="2:6" ht="27">
      <c r="B128" s="133"/>
      <c r="C128" s="130"/>
      <c r="D128" s="137"/>
      <c r="E128" s="140" t="s">
        <v>276</v>
      </c>
      <c r="F128" s="141"/>
    </row>
    <row r="129" spans="2:6" ht="27">
      <c r="B129" s="133"/>
      <c r="C129" s="130"/>
      <c r="D129" s="137"/>
      <c r="E129" s="140" t="s">
        <v>277</v>
      </c>
      <c r="F129" s="141"/>
    </row>
    <row r="130" spans="2:6" ht="27">
      <c r="B130" s="133"/>
      <c r="C130" s="130"/>
      <c r="D130" s="137"/>
      <c r="E130" s="140" t="s">
        <v>278</v>
      </c>
      <c r="F130" s="141"/>
    </row>
    <row r="131" spans="2:6" ht="27">
      <c r="B131" s="133"/>
      <c r="C131" s="130"/>
      <c r="D131" s="137"/>
      <c r="E131" s="140" t="s">
        <v>279</v>
      </c>
      <c r="F131" s="141"/>
    </row>
    <row r="132" spans="2:6" ht="27">
      <c r="B132" s="133"/>
      <c r="C132" s="130"/>
      <c r="D132" s="137"/>
      <c r="E132" s="140" t="s">
        <v>280</v>
      </c>
      <c r="F132" s="141"/>
    </row>
    <row r="133" spans="2:6" ht="27">
      <c r="B133" s="133"/>
      <c r="C133" s="130"/>
      <c r="D133" s="137"/>
      <c r="E133" s="140" t="s">
        <v>281</v>
      </c>
      <c r="F133" s="141"/>
    </row>
    <row r="134" spans="2:6" ht="27">
      <c r="B134" s="133"/>
      <c r="C134" s="130"/>
      <c r="D134" s="137"/>
      <c r="E134" s="140" t="s">
        <v>282</v>
      </c>
      <c r="F134" s="141"/>
    </row>
    <row r="135" spans="2:6" ht="27">
      <c r="B135" s="133"/>
      <c r="C135" s="130"/>
      <c r="D135" s="137"/>
      <c r="E135" s="140" t="s">
        <v>283</v>
      </c>
      <c r="F135" s="141"/>
    </row>
    <row r="136" spans="2:6" ht="27">
      <c r="B136" s="133"/>
      <c r="C136" s="130"/>
      <c r="D136" s="137"/>
      <c r="E136" s="140" t="s">
        <v>284</v>
      </c>
      <c r="F136" s="141"/>
    </row>
    <row r="137" spans="2:6" ht="27">
      <c r="B137" s="133"/>
      <c r="C137" s="130"/>
      <c r="D137" s="137"/>
      <c r="E137" s="140" t="s">
        <v>285</v>
      </c>
      <c r="F137" s="141"/>
    </row>
    <row r="138" spans="2:6" ht="27">
      <c r="B138" s="133"/>
      <c r="C138" s="130"/>
      <c r="D138" s="137"/>
      <c r="E138" s="140" t="s">
        <v>286</v>
      </c>
      <c r="F138" s="141"/>
    </row>
    <row r="139" spans="2:6" ht="27">
      <c r="B139" s="133"/>
      <c r="C139" s="130"/>
      <c r="D139" s="137"/>
      <c r="E139" s="140" t="s">
        <v>287</v>
      </c>
      <c r="F139" s="141"/>
    </row>
    <row r="140" spans="2:6" ht="27">
      <c r="B140" s="133"/>
      <c r="C140" s="130"/>
      <c r="D140" s="137"/>
      <c r="E140" s="140" t="s">
        <v>288</v>
      </c>
      <c r="F140" s="141"/>
    </row>
    <row r="141" spans="2:6" ht="27">
      <c r="B141" s="133"/>
      <c r="C141" s="130"/>
      <c r="D141" s="137"/>
      <c r="E141" s="140" t="s">
        <v>289</v>
      </c>
      <c r="F141" s="141"/>
    </row>
    <row r="142" spans="2:6" ht="27">
      <c r="B142" s="133"/>
      <c r="C142" s="130"/>
      <c r="D142" s="137"/>
      <c r="E142" s="140" t="s">
        <v>290</v>
      </c>
      <c r="F142" s="141"/>
    </row>
    <row r="143" spans="2:6" ht="27">
      <c r="B143" s="133"/>
      <c r="C143" s="130"/>
      <c r="D143" s="137"/>
      <c r="E143" s="140" t="s">
        <v>291</v>
      </c>
      <c r="F143" s="141"/>
    </row>
    <row r="144" spans="2:6" ht="27">
      <c r="B144" s="133"/>
      <c r="C144" s="130"/>
      <c r="D144" s="137"/>
      <c r="E144" s="140" t="s">
        <v>292</v>
      </c>
      <c r="F144" s="141"/>
    </row>
    <row r="145" spans="2:6" ht="27">
      <c r="B145" s="133"/>
      <c r="C145" s="130"/>
      <c r="D145" s="137"/>
      <c r="E145" s="140" t="s">
        <v>293</v>
      </c>
      <c r="F145" s="141"/>
    </row>
    <row r="146" spans="2:6" ht="27">
      <c r="B146" s="133"/>
      <c r="C146" s="130"/>
      <c r="D146" s="137"/>
      <c r="E146" s="140" t="s">
        <v>294</v>
      </c>
      <c r="F146" s="141"/>
    </row>
    <row r="147" spans="2:6" ht="27">
      <c r="B147" s="133"/>
      <c r="C147" s="130"/>
      <c r="D147" s="137"/>
      <c r="E147" s="140" t="s">
        <v>295</v>
      </c>
      <c r="F147" s="141"/>
    </row>
    <row r="148" spans="2:6" ht="27">
      <c r="B148" s="133"/>
      <c r="C148" s="130"/>
      <c r="D148" s="137"/>
      <c r="E148" s="140" t="s">
        <v>296</v>
      </c>
      <c r="F148" s="141"/>
    </row>
    <row r="149" spans="2:6" ht="27">
      <c r="B149" s="133"/>
      <c r="C149" s="130"/>
      <c r="D149" s="137"/>
      <c r="E149" s="140" t="s">
        <v>297</v>
      </c>
      <c r="F149" s="141"/>
    </row>
    <row r="150" spans="2:6" ht="27">
      <c r="B150" s="133"/>
      <c r="C150" s="130"/>
      <c r="D150" s="137"/>
      <c r="E150" s="140" t="s">
        <v>298</v>
      </c>
      <c r="F150" s="141"/>
    </row>
    <row r="151" spans="2:6" ht="27">
      <c r="B151" s="133"/>
      <c r="C151" s="130"/>
      <c r="D151" s="137"/>
      <c r="E151" s="140" t="s">
        <v>299</v>
      </c>
      <c r="F151" s="141"/>
    </row>
    <row r="152" spans="2:6" ht="27">
      <c r="B152" s="133"/>
      <c r="C152" s="130"/>
      <c r="D152" s="137"/>
      <c r="E152" s="140" t="s">
        <v>300</v>
      </c>
      <c r="F152" s="141"/>
    </row>
    <row r="153" spans="2:6" ht="27">
      <c r="B153" s="133"/>
      <c r="C153" s="130"/>
      <c r="D153" s="137"/>
      <c r="E153" s="140" t="s">
        <v>301</v>
      </c>
      <c r="F153" s="141"/>
    </row>
    <row r="154" spans="2:6" ht="27">
      <c r="B154" s="133"/>
      <c r="C154" s="130"/>
      <c r="D154" s="137"/>
      <c r="E154" s="140" t="s">
        <v>302</v>
      </c>
      <c r="F154" s="141"/>
    </row>
    <row r="155" spans="2:6" ht="27">
      <c r="B155" s="133"/>
      <c r="C155" s="130"/>
      <c r="D155" s="137"/>
      <c r="E155" s="140" t="s">
        <v>303</v>
      </c>
      <c r="F155" s="141"/>
    </row>
    <row r="156" spans="2:6" ht="27">
      <c r="B156" s="133"/>
      <c r="C156" s="130"/>
      <c r="D156" s="137"/>
      <c r="E156" s="140" t="s">
        <v>304</v>
      </c>
      <c r="F156" s="141"/>
    </row>
    <row r="157" spans="2:6" ht="27">
      <c r="B157" s="133"/>
      <c r="C157" s="130"/>
      <c r="D157" s="137"/>
      <c r="E157" s="140" t="s">
        <v>305</v>
      </c>
      <c r="F157" s="141"/>
    </row>
    <row r="158" spans="2:6" ht="27">
      <c r="B158" s="133"/>
      <c r="C158" s="130"/>
      <c r="D158" s="137"/>
      <c r="E158" s="140" t="s">
        <v>306</v>
      </c>
      <c r="F158" s="141"/>
    </row>
    <row r="159" spans="2:6" ht="27">
      <c r="B159" s="133"/>
      <c r="C159" s="130"/>
      <c r="D159" s="137"/>
      <c r="E159" s="140" t="s">
        <v>307</v>
      </c>
      <c r="F159" s="141"/>
    </row>
    <row r="160" spans="2:6" ht="27">
      <c r="B160" s="133"/>
      <c r="C160" s="130"/>
      <c r="D160" s="137"/>
      <c r="E160" s="140" t="s">
        <v>308</v>
      </c>
      <c r="F160" s="141"/>
    </row>
    <row r="161" spans="2:6" ht="40.5">
      <c r="B161" s="133"/>
      <c r="C161" s="130"/>
      <c r="D161" s="137"/>
      <c r="E161" s="140" t="s">
        <v>309</v>
      </c>
      <c r="F161" s="141" t="s">
        <v>232</v>
      </c>
    </row>
    <row r="162" spans="2:6" ht="40.5">
      <c r="B162" s="133"/>
      <c r="C162" s="130"/>
      <c r="D162" s="137"/>
      <c r="E162" s="140" t="s">
        <v>310</v>
      </c>
      <c r="F162" s="141"/>
    </row>
    <row r="163" spans="2:6" ht="40.5">
      <c r="B163" s="133"/>
      <c r="C163" s="130"/>
      <c r="D163" s="137"/>
      <c r="E163" s="140" t="s">
        <v>311</v>
      </c>
      <c r="F163" s="141"/>
    </row>
    <row r="164" spans="2:6" ht="40.5">
      <c r="B164" s="133"/>
      <c r="C164" s="130"/>
      <c r="D164" s="137"/>
      <c r="E164" s="140" t="s">
        <v>312</v>
      </c>
      <c r="F164" s="141"/>
    </row>
    <row r="165" spans="2:6" ht="40.5">
      <c r="B165" s="133"/>
      <c r="C165" s="130"/>
      <c r="D165" s="137"/>
      <c r="E165" s="140" t="s">
        <v>313</v>
      </c>
      <c r="F165" s="141"/>
    </row>
    <row r="166" spans="2:6" ht="40.5">
      <c r="B166" s="133"/>
      <c r="C166" s="130"/>
      <c r="D166" s="137"/>
      <c r="E166" s="140" t="s">
        <v>314</v>
      </c>
      <c r="F166" s="141"/>
    </row>
    <row r="167" spans="2:6" ht="40.5">
      <c r="B167" s="133"/>
      <c r="C167" s="130"/>
      <c r="D167" s="137"/>
      <c r="E167" s="140" t="s">
        <v>315</v>
      </c>
      <c r="F167" s="141"/>
    </row>
    <row r="168" spans="2:6" ht="40.5">
      <c r="B168" s="133"/>
      <c r="C168" s="130"/>
      <c r="D168" s="137"/>
      <c r="E168" s="140" t="s">
        <v>316</v>
      </c>
      <c r="F168" s="141"/>
    </row>
    <row r="169" spans="2:6" ht="40.5">
      <c r="B169" s="133"/>
      <c r="C169" s="130"/>
      <c r="D169" s="137"/>
      <c r="E169" s="140" t="s">
        <v>317</v>
      </c>
      <c r="F169" s="141"/>
    </row>
    <row r="170" spans="2:6" ht="27">
      <c r="B170" s="133"/>
      <c r="C170" s="130"/>
      <c r="D170" s="137"/>
      <c r="E170" s="140" t="s">
        <v>318</v>
      </c>
      <c r="F170" s="141"/>
    </row>
    <row r="171" spans="2:6" ht="27">
      <c r="B171" s="133"/>
      <c r="C171" s="130"/>
      <c r="D171" s="137"/>
      <c r="E171" s="140" t="s">
        <v>319</v>
      </c>
      <c r="F171" s="141"/>
    </row>
    <row r="172" spans="2:6" ht="27">
      <c r="B172" s="133"/>
      <c r="C172" s="130"/>
      <c r="D172" s="137"/>
      <c r="E172" s="140" t="s">
        <v>320</v>
      </c>
      <c r="F172" s="141"/>
    </row>
    <row r="173" spans="2:6" ht="27">
      <c r="B173" s="133"/>
      <c r="C173" s="130"/>
      <c r="D173" s="137"/>
      <c r="E173" s="140" t="s">
        <v>321</v>
      </c>
      <c r="F173" s="141"/>
    </row>
    <row r="174" spans="2:6" ht="27">
      <c r="B174" s="133"/>
      <c r="C174" s="130"/>
      <c r="D174" s="137"/>
      <c r="E174" s="140" t="s">
        <v>322</v>
      </c>
      <c r="F174" s="141"/>
    </row>
    <row r="175" spans="2:6" ht="27">
      <c r="B175" s="133"/>
      <c r="C175" s="130"/>
      <c r="D175" s="137"/>
      <c r="E175" s="140" t="s">
        <v>323</v>
      </c>
      <c r="F175" s="141"/>
    </row>
    <row r="176" spans="2:6" ht="27">
      <c r="B176" s="133"/>
      <c r="C176" s="130"/>
      <c r="D176" s="137"/>
      <c r="E176" s="140" t="s">
        <v>324</v>
      </c>
      <c r="F176" s="141"/>
    </row>
    <row r="177" spans="2:6" ht="40.5">
      <c r="B177" s="133"/>
      <c r="C177" s="130"/>
      <c r="D177" s="137"/>
      <c r="E177" s="140" t="s">
        <v>325</v>
      </c>
      <c r="F177" s="141"/>
    </row>
    <row r="178" spans="2:6" ht="40.5">
      <c r="B178" s="133"/>
      <c r="C178" s="130"/>
      <c r="D178" s="137"/>
      <c r="E178" s="140" t="s">
        <v>326</v>
      </c>
      <c r="F178" s="141"/>
    </row>
    <row r="179" spans="2:6" ht="40.5">
      <c r="B179" s="133"/>
      <c r="C179" s="130"/>
      <c r="D179" s="137"/>
      <c r="E179" s="140" t="s">
        <v>327</v>
      </c>
      <c r="F179" s="141"/>
    </row>
    <row r="180" spans="2:6" ht="40.5">
      <c r="B180" s="133"/>
      <c r="C180" s="130"/>
      <c r="D180" s="137"/>
      <c r="E180" s="140" t="s">
        <v>328</v>
      </c>
      <c r="F180" s="141"/>
    </row>
    <row r="181" spans="2:6" ht="27">
      <c r="B181" s="133"/>
      <c r="C181" s="130"/>
      <c r="D181" s="137"/>
      <c r="E181" s="140" t="s">
        <v>329</v>
      </c>
      <c r="F181" s="141"/>
    </row>
    <row r="182" spans="2:6" ht="40.5">
      <c r="B182" s="133"/>
      <c r="C182" s="130"/>
      <c r="D182" s="137"/>
      <c r="E182" s="140" t="s">
        <v>330</v>
      </c>
      <c r="F182" s="141"/>
    </row>
    <row r="183" spans="2:6" ht="40.5">
      <c r="B183" s="133"/>
      <c r="C183" s="130"/>
      <c r="D183" s="137"/>
      <c r="E183" s="140" t="s">
        <v>331</v>
      </c>
      <c r="F183" s="141"/>
    </row>
    <row r="184" spans="2:6" ht="40.5">
      <c r="B184" s="133"/>
      <c r="C184" s="130"/>
      <c r="D184" s="137"/>
      <c r="E184" s="140" t="s">
        <v>332</v>
      </c>
      <c r="F184" s="141"/>
    </row>
    <row r="185" spans="2:6" ht="40.5">
      <c r="B185" s="133"/>
      <c r="C185" s="130"/>
      <c r="D185" s="137"/>
      <c r="E185" s="140" t="s">
        <v>333</v>
      </c>
      <c r="F185" s="141"/>
    </row>
    <row r="186" spans="2:6" ht="40.5">
      <c r="B186" s="133"/>
      <c r="C186" s="130"/>
      <c r="D186" s="137"/>
      <c r="E186" s="140" t="s">
        <v>334</v>
      </c>
      <c r="F186" s="141"/>
    </row>
    <row r="187" spans="2:6" ht="40.5">
      <c r="B187" s="133"/>
      <c r="C187" s="130"/>
      <c r="D187" s="137"/>
      <c r="E187" s="140" t="s">
        <v>335</v>
      </c>
      <c r="F187" s="141"/>
    </row>
    <row r="188" spans="2:6" ht="40.5">
      <c r="B188" s="133"/>
      <c r="C188" s="130"/>
      <c r="D188" s="137"/>
      <c r="E188" s="140" t="s">
        <v>336</v>
      </c>
      <c r="F188" s="141"/>
    </row>
    <row r="189" spans="2:6" ht="27">
      <c r="B189" s="133"/>
      <c r="C189" s="130"/>
      <c r="D189" s="137"/>
      <c r="E189" s="140" t="s">
        <v>337</v>
      </c>
      <c r="F189" s="141"/>
    </row>
    <row r="190" spans="2:6" ht="27">
      <c r="B190" s="133"/>
      <c r="C190" s="130"/>
      <c r="D190" s="137"/>
      <c r="E190" s="140" t="s">
        <v>338</v>
      </c>
      <c r="F190" s="141"/>
    </row>
    <row r="191" spans="2:6" ht="27">
      <c r="B191" s="133"/>
      <c r="C191" s="130"/>
      <c r="D191" s="137"/>
      <c r="E191" s="140" t="s">
        <v>339</v>
      </c>
      <c r="F191" s="141"/>
    </row>
    <row r="192" spans="2:6" ht="27">
      <c r="B192" s="133"/>
      <c r="C192" s="130"/>
      <c r="D192" s="137"/>
      <c r="E192" s="140" t="s">
        <v>340</v>
      </c>
      <c r="F192" s="141"/>
    </row>
    <row r="193" spans="2:6" ht="27">
      <c r="B193" s="133"/>
      <c r="C193" s="130"/>
      <c r="D193" s="137"/>
      <c r="E193" s="140" t="s">
        <v>341</v>
      </c>
      <c r="F193" s="141"/>
    </row>
    <row r="194" spans="2:6" ht="27">
      <c r="B194" s="133"/>
      <c r="C194" s="130"/>
      <c r="D194" s="137"/>
      <c r="E194" s="140" t="s">
        <v>342</v>
      </c>
      <c r="F194" s="141"/>
    </row>
    <row r="195" spans="2:6" ht="40.5">
      <c r="B195" s="133"/>
      <c r="C195" s="130"/>
      <c r="D195" s="137"/>
      <c r="E195" s="140" t="s">
        <v>343</v>
      </c>
      <c r="F195" s="141"/>
    </row>
    <row r="196" spans="2:6" ht="40.5">
      <c r="B196" s="133"/>
      <c r="C196" s="130"/>
      <c r="D196" s="137"/>
      <c r="E196" s="140" t="s">
        <v>344</v>
      </c>
      <c r="F196" s="141"/>
    </row>
    <row r="197" spans="2:6" ht="40.5">
      <c r="B197" s="133"/>
      <c r="C197" s="130"/>
      <c r="D197" s="137"/>
      <c r="E197" s="140" t="s">
        <v>345</v>
      </c>
      <c r="F197" s="141"/>
    </row>
    <row r="198" spans="2:6" ht="40.5">
      <c r="B198" s="133"/>
      <c r="C198" s="130"/>
      <c r="D198" s="137"/>
      <c r="E198" s="140" t="s">
        <v>346</v>
      </c>
      <c r="F198" s="141"/>
    </row>
    <row r="199" spans="2:6" ht="40.5">
      <c r="B199" s="133"/>
      <c r="C199" s="130"/>
      <c r="D199" s="137"/>
      <c r="E199" s="140" t="s">
        <v>347</v>
      </c>
      <c r="F199" s="141"/>
    </row>
    <row r="200" spans="2:6" ht="40.5">
      <c r="B200" s="133"/>
      <c r="C200" s="130"/>
      <c r="D200" s="137"/>
      <c r="E200" s="140" t="s">
        <v>348</v>
      </c>
      <c r="F200" s="141"/>
    </row>
    <row r="201" spans="2:6" ht="40.5">
      <c r="B201" s="133"/>
      <c r="C201" s="130"/>
      <c r="D201" s="137"/>
      <c r="E201" s="140" t="s">
        <v>349</v>
      </c>
      <c r="F201" s="141"/>
    </row>
    <row r="202" spans="2:6" ht="40.5">
      <c r="B202" s="133"/>
      <c r="C202" s="130"/>
      <c r="D202" s="137"/>
      <c r="E202" s="140" t="s">
        <v>350</v>
      </c>
      <c r="F202" s="141"/>
    </row>
    <row r="203" spans="2:6" ht="40.5">
      <c r="B203" s="133"/>
      <c r="C203" s="130"/>
      <c r="D203" s="137"/>
      <c r="E203" s="140" t="s">
        <v>351</v>
      </c>
      <c r="F203" s="141"/>
    </row>
    <row r="204" spans="2:6" ht="40.5">
      <c r="B204" s="133"/>
      <c r="C204" s="130"/>
      <c r="D204" s="137"/>
      <c r="E204" s="140" t="s">
        <v>352</v>
      </c>
      <c r="F204" s="141"/>
    </row>
    <row r="205" spans="2:6" ht="40.5">
      <c r="B205" s="133"/>
      <c r="C205" s="130"/>
      <c r="D205" s="137"/>
      <c r="E205" s="140" t="s">
        <v>353</v>
      </c>
      <c r="F205" s="141"/>
    </row>
    <row r="206" spans="2:6" ht="40.5">
      <c r="B206" s="133"/>
      <c r="C206" s="130"/>
      <c r="D206" s="137"/>
      <c r="E206" s="140" t="s">
        <v>354</v>
      </c>
      <c r="F206" s="141"/>
    </row>
    <row r="207" spans="2:6" ht="27">
      <c r="B207" s="133"/>
      <c r="C207" s="130"/>
      <c r="D207" s="137"/>
      <c r="E207" s="140" t="s">
        <v>355</v>
      </c>
      <c r="F207" s="141"/>
    </row>
    <row r="208" spans="2:6" ht="27">
      <c r="B208" s="133"/>
      <c r="C208" s="130"/>
      <c r="D208" s="137"/>
      <c r="E208" s="140" t="s">
        <v>356</v>
      </c>
      <c r="F208" s="141"/>
    </row>
    <row r="209" spans="2:6" ht="27">
      <c r="B209" s="133"/>
      <c r="C209" s="130"/>
      <c r="D209" s="137"/>
      <c r="E209" s="140" t="s">
        <v>357</v>
      </c>
      <c r="F209" s="141"/>
    </row>
    <row r="210" spans="2:6" ht="27">
      <c r="B210" s="133"/>
      <c r="C210" s="130"/>
      <c r="D210" s="137"/>
      <c r="E210" s="140" t="s">
        <v>358</v>
      </c>
      <c r="F210" s="141"/>
    </row>
    <row r="211" spans="2:6" ht="27">
      <c r="B211" s="133"/>
      <c r="C211" s="130"/>
      <c r="D211" s="137"/>
      <c r="E211" s="140" t="s">
        <v>359</v>
      </c>
      <c r="F211" s="141"/>
    </row>
    <row r="212" spans="2:6" ht="27">
      <c r="B212" s="133"/>
      <c r="C212" s="130"/>
      <c r="D212" s="137"/>
      <c r="E212" s="140" t="s">
        <v>360</v>
      </c>
      <c r="F212" s="141"/>
    </row>
    <row r="213" spans="2:6" ht="40.5">
      <c r="B213" s="133"/>
      <c r="C213" s="130"/>
      <c r="D213" s="137"/>
      <c r="E213" s="140" t="s">
        <v>361</v>
      </c>
      <c r="F213" s="141"/>
    </row>
    <row r="214" spans="2:6" ht="40.5">
      <c r="B214" s="133"/>
      <c r="C214" s="130"/>
      <c r="D214" s="137"/>
      <c r="E214" s="140" t="s">
        <v>362</v>
      </c>
      <c r="F214" s="141"/>
    </row>
    <row r="215" spans="2:6" ht="40.5">
      <c r="B215" s="133"/>
      <c r="C215" s="130"/>
      <c r="D215" s="137"/>
      <c r="E215" s="140" t="s">
        <v>363</v>
      </c>
      <c r="F215" s="141"/>
    </row>
    <row r="216" spans="2:6" ht="40.5">
      <c r="B216" s="133"/>
      <c r="C216" s="130"/>
      <c r="D216" s="137"/>
      <c r="E216" s="140" t="s">
        <v>364</v>
      </c>
      <c r="F216" s="141"/>
    </row>
    <row r="217" spans="2:6" ht="40.5">
      <c r="B217" s="133"/>
      <c r="C217" s="130"/>
      <c r="D217" s="137"/>
      <c r="E217" s="140" t="s">
        <v>365</v>
      </c>
      <c r="F217" s="141"/>
    </row>
    <row r="218" spans="2:6" ht="40.5">
      <c r="B218" s="133"/>
      <c r="C218" s="130"/>
      <c r="D218" s="137"/>
      <c r="E218" s="140" t="s">
        <v>366</v>
      </c>
      <c r="F218" s="141"/>
    </row>
    <row r="219" spans="2:6" ht="40.5">
      <c r="B219" s="133"/>
      <c r="C219" s="130"/>
      <c r="D219" s="137"/>
      <c r="E219" s="140" t="s">
        <v>367</v>
      </c>
      <c r="F219" s="141"/>
    </row>
    <row r="220" spans="2:6" ht="40.5">
      <c r="B220" s="133"/>
      <c r="C220" s="130"/>
      <c r="D220" s="137"/>
      <c r="E220" s="140" t="s">
        <v>368</v>
      </c>
      <c r="F220" s="141"/>
    </row>
    <row r="221" spans="2:6" ht="40.5">
      <c r="B221" s="133"/>
      <c r="C221" s="130"/>
      <c r="D221" s="137"/>
      <c r="E221" s="140" t="s">
        <v>369</v>
      </c>
      <c r="F221" s="141"/>
    </row>
    <row r="222" spans="2:6" ht="40.5">
      <c r="B222" s="133"/>
      <c r="C222" s="130"/>
      <c r="D222" s="137"/>
      <c r="E222" s="140" t="s">
        <v>370</v>
      </c>
      <c r="F222" s="141"/>
    </row>
    <row r="223" spans="2:6" ht="40.5">
      <c r="B223" s="133"/>
      <c r="C223" s="130"/>
      <c r="D223" s="137"/>
      <c r="E223" s="140" t="s">
        <v>371</v>
      </c>
      <c r="F223" s="141"/>
    </row>
    <row r="224" spans="2:6" ht="40.5">
      <c r="B224" s="133"/>
      <c r="C224" s="130"/>
      <c r="D224" s="137"/>
      <c r="E224" s="140" t="s">
        <v>372</v>
      </c>
      <c r="F224" s="141"/>
    </row>
    <row r="225" spans="2:6" ht="27">
      <c r="B225" s="133"/>
      <c r="C225" s="130"/>
      <c r="D225" s="137"/>
      <c r="E225" s="140" t="s">
        <v>373</v>
      </c>
      <c r="F225" s="141"/>
    </row>
    <row r="226" spans="2:6" ht="27">
      <c r="B226" s="133"/>
      <c r="C226" s="130"/>
      <c r="D226" s="137"/>
      <c r="E226" s="140" t="s">
        <v>374</v>
      </c>
      <c r="F226" s="141"/>
    </row>
    <row r="227" spans="2:6" ht="27">
      <c r="B227" s="133"/>
      <c r="C227" s="130"/>
      <c r="D227" s="137"/>
      <c r="E227" s="140" t="s">
        <v>375</v>
      </c>
      <c r="F227" s="141"/>
    </row>
    <row r="228" spans="2:6" ht="27">
      <c r="B228" s="133"/>
      <c r="C228" s="130"/>
      <c r="D228" s="137"/>
      <c r="E228" s="140" t="s">
        <v>376</v>
      </c>
      <c r="F228" s="141"/>
    </row>
    <row r="229" spans="2:6" ht="27">
      <c r="B229" s="133"/>
      <c r="C229" s="130"/>
      <c r="D229" s="137"/>
      <c r="E229" s="140" t="s">
        <v>377</v>
      </c>
      <c r="F229" s="141"/>
    </row>
    <row r="230" spans="2:6" ht="27">
      <c r="B230" s="133"/>
      <c r="C230" s="130"/>
      <c r="D230" s="137"/>
      <c r="E230" s="140" t="s">
        <v>378</v>
      </c>
      <c r="F230" s="141"/>
    </row>
    <row r="231" spans="2:6" ht="40.5">
      <c r="B231" s="133"/>
      <c r="C231" s="130"/>
      <c r="D231" s="137"/>
      <c r="E231" s="140" t="s">
        <v>379</v>
      </c>
      <c r="F231" s="141"/>
    </row>
    <row r="232" spans="2:6" ht="40.5">
      <c r="B232" s="133"/>
      <c r="C232" s="130"/>
      <c r="D232" s="137"/>
      <c r="E232" s="140" t="s">
        <v>380</v>
      </c>
      <c r="F232" s="141"/>
    </row>
    <row r="233" spans="2:6" ht="40.5">
      <c r="B233" s="133"/>
      <c r="C233" s="130"/>
      <c r="D233" s="137"/>
      <c r="E233" s="140" t="s">
        <v>381</v>
      </c>
      <c r="F233" s="141"/>
    </row>
    <row r="234" spans="2:6" ht="40.5">
      <c r="B234" s="133"/>
      <c r="C234" s="130"/>
      <c r="D234" s="137"/>
      <c r="E234" s="140" t="s">
        <v>382</v>
      </c>
      <c r="F234" s="141"/>
    </row>
    <row r="235" spans="2:6" ht="40.5">
      <c r="B235" s="133"/>
      <c r="C235" s="130"/>
      <c r="D235" s="137"/>
      <c r="E235" s="140" t="s">
        <v>383</v>
      </c>
      <c r="F235" s="141"/>
    </row>
    <row r="236" spans="2:6" ht="40.5">
      <c r="B236" s="133"/>
      <c r="C236" s="130"/>
      <c r="D236" s="137"/>
      <c r="E236" s="140" t="s">
        <v>384</v>
      </c>
      <c r="F236" s="141"/>
    </row>
    <row r="237" spans="2:6" ht="40.5">
      <c r="B237" s="133"/>
      <c r="C237" s="130"/>
      <c r="D237" s="137"/>
      <c r="E237" s="140" t="s">
        <v>385</v>
      </c>
      <c r="F237" s="141" t="s">
        <v>232</v>
      </c>
    </row>
    <row r="238" spans="2:6" ht="40.5">
      <c r="B238" s="133"/>
      <c r="C238" s="130"/>
      <c r="D238" s="137"/>
      <c r="E238" s="140" t="s">
        <v>386</v>
      </c>
      <c r="F238" s="141"/>
    </row>
    <row r="239" spans="2:6" ht="40.5">
      <c r="B239" s="133"/>
      <c r="C239" s="130"/>
      <c r="D239" s="137"/>
      <c r="E239" s="140" t="s">
        <v>387</v>
      </c>
      <c r="F239" s="141"/>
    </row>
    <row r="240" spans="2:6" ht="40.5">
      <c r="B240" s="133"/>
      <c r="C240" s="130"/>
      <c r="D240" s="137"/>
      <c r="E240" s="140" t="s">
        <v>388</v>
      </c>
      <c r="F240" s="141"/>
    </row>
    <row r="241" spans="2:6" ht="40.5">
      <c r="B241" s="133"/>
      <c r="C241" s="130"/>
      <c r="D241" s="137"/>
      <c r="E241" s="140" t="s">
        <v>389</v>
      </c>
      <c r="F241" s="141"/>
    </row>
    <row r="242" spans="2:6" ht="40.5">
      <c r="B242" s="133"/>
      <c r="C242" s="130"/>
      <c r="D242" s="137"/>
      <c r="E242" s="140" t="s">
        <v>390</v>
      </c>
      <c r="F242" s="141"/>
    </row>
    <row r="243" spans="2:6" ht="40.5">
      <c r="B243" s="133"/>
      <c r="C243" s="130"/>
      <c r="D243" s="137"/>
      <c r="E243" s="140" t="s">
        <v>391</v>
      </c>
      <c r="F243" s="141"/>
    </row>
    <row r="244" spans="2:6" ht="27">
      <c r="B244" s="133"/>
      <c r="C244" s="130"/>
      <c r="D244" s="137"/>
      <c r="E244" s="140" t="s">
        <v>392</v>
      </c>
      <c r="F244" s="141"/>
    </row>
    <row r="245" spans="2:6" ht="40.5">
      <c r="B245" s="133"/>
      <c r="C245" s="130"/>
      <c r="D245" s="137"/>
      <c r="E245" s="140" t="s">
        <v>393</v>
      </c>
      <c r="F245" s="141"/>
    </row>
    <row r="246" spans="2:6" ht="40.5">
      <c r="B246" s="133"/>
      <c r="C246" s="130"/>
      <c r="D246" s="137"/>
      <c r="E246" s="140" t="s">
        <v>394</v>
      </c>
      <c r="F246" s="141"/>
    </row>
    <row r="247" spans="2:6" ht="27">
      <c r="B247" s="133"/>
      <c r="C247" s="130"/>
      <c r="D247" s="137"/>
      <c r="E247" s="140" t="s">
        <v>395</v>
      </c>
      <c r="F247" s="141"/>
    </row>
    <row r="248" spans="2:6" ht="27">
      <c r="B248" s="133"/>
      <c r="C248" s="130"/>
      <c r="D248" s="137"/>
      <c r="E248" s="140" t="s">
        <v>396</v>
      </c>
      <c r="F248" s="141"/>
    </row>
    <row r="249" spans="2:6" ht="27">
      <c r="B249" s="133"/>
      <c r="C249" s="130"/>
      <c r="D249" s="137"/>
      <c r="E249" s="140" t="s">
        <v>397</v>
      </c>
      <c r="F249" s="141"/>
    </row>
    <row r="250" spans="2:6" ht="27">
      <c r="B250" s="133"/>
      <c r="C250" s="130"/>
      <c r="D250" s="137"/>
      <c r="E250" s="140" t="s">
        <v>398</v>
      </c>
      <c r="F250" s="141"/>
    </row>
    <row r="251" spans="2:6" ht="27">
      <c r="B251" s="133"/>
      <c r="C251" s="130"/>
      <c r="D251" s="137"/>
      <c r="E251" s="140" t="s">
        <v>399</v>
      </c>
      <c r="F251" s="141"/>
    </row>
    <row r="252" spans="2:6" ht="27">
      <c r="B252" s="133"/>
      <c r="C252" s="130"/>
      <c r="D252" s="137"/>
      <c r="E252" s="140" t="s">
        <v>400</v>
      </c>
      <c r="F252" s="141"/>
    </row>
    <row r="253" spans="2:6" ht="40.5">
      <c r="B253" s="133"/>
      <c r="C253" s="130"/>
      <c r="D253" s="137"/>
      <c r="E253" s="140" t="s">
        <v>401</v>
      </c>
      <c r="F253" s="141"/>
    </row>
    <row r="254" spans="2:6" ht="40.5">
      <c r="B254" s="133"/>
      <c r="C254" s="130"/>
      <c r="D254" s="137"/>
      <c r="E254" s="140" t="s">
        <v>402</v>
      </c>
      <c r="F254" s="141"/>
    </row>
    <row r="255" spans="2:6" ht="27">
      <c r="B255" s="133"/>
      <c r="C255" s="130"/>
      <c r="D255" s="137"/>
      <c r="E255" s="140" t="s">
        <v>403</v>
      </c>
      <c r="F255" s="141"/>
    </row>
    <row r="256" spans="2:6" ht="40.5">
      <c r="B256" s="133"/>
      <c r="C256" s="130"/>
      <c r="D256" s="137"/>
      <c r="E256" s="140" t="s">
        <v>404</v>
      </c>
      <c r="F256" s="141"/>
    </row>
    <row r="257" spans="2:6" ht="40.5">
      <c r="B257" s="133"/>
      <c r="C257" s="130"/>
      <c r="D257" s="137"/>
      <c r="E257" s="140" t="s">
        <v>405</v>
      </c>
      <c r="F257" s="141"/>
    </row>
    <row r="258" spans="2:6" ht="40.5">
      <c r="B258" s="133"/>
      <c r="C258" s="130"/>
      <c r="D258" s="137"/>
      <c r="E258" s="140" t="s">
        <v>406</v>
      </c>
      <c r="F258" s="141"/>
    </row>
    <row r="259" spans="2:6" ht="40.5">
      <c r="B259" s="133"/>
      <c r="C259" s="130"/>
      <c r="D259" s="137"/>
      <c r="E259" s="140" t="s">
        <v>407</v>
      </c>
      <c r="F259" s="141"/>
    </row>
    <row r="260" spans="2:6" ht="40.5">
      <c r="B260" s="133"/>
      <c r="C260" s="130"/>
      <c r="D260" s="137"/>
      <c r="E260" s="140" t="s">
        <v>408</v>
      </c>
      <c r="F260" s="141"/>
    </row>
    <row r="261" spans="2:6" ht="40.5">
      <c r="B261" s="133"/>
      <c r="C261" s="130"/>
      <c r="D261" s="137"/>
      <c r="E261" s="140" t="s">
        <v>409</v>
      </c>
      <c r="F261" s="141"/>
    </row>
    <row r="262" spans="2:6" ht="40.5">
      <c r="B262" s="133"/>
      <c r="C262" s="130"/>
      <c r="D262" s="137"/>
      <c r="E262" s="140" t="s">
        <v>410</v>
      </c>
      <c r="F262" s="141"/>
    </row>
    <row r="263" spans="2:6" ht="40.5">
      <c r="B263" s="133"/>
      <c r="C263" s="130"/>
      <c r="D263" s="137"/>
      <c r="E263" s="140" t="s">
        <v>411</v>
      </c>
      <c r="F263" s="141"/>
    </row>
    <row r="264" spans="2:6" ht="40.5">
      <c r="B264" s="133"/>
      <c r="C264" s="130"/>
      <c r="D264" s="137"/>
      <c r="E264" s="140" t="s">
        <v>412</v>
      </c>
      <c r="F264" s="141"/>
    </row>
    <row r="265" spans="2:6" ht="27">
      <c r="B265" s="133"/>
      <c r="C265" s="130"/>
      <c r="D265" s="137"/>
      <c r="E265" s="140" t="s">
        <v>413</v>
      </c>
      <c r="F265" s="141"/>
    </row>
    <row r="266" spans="2:6" ht="27">
      <c r="B266" s="133"/>
      <c r="C266" s="130"/>
      <c r="D266" s="137"/>
      <c r="E266" s="140" t="s">
        <v>414</v>
      </c>
      <c r="F266" s="141"/>
    </row>
    <row r="267" spans="2:6" ht="27">
      <c r="B267" s="133"/>
      <c r="C267" s="130"/>
      <c r="D267" s="137"/>
      <c r="E267" s="140" t="s">
        <v>415</v>
      </c>
      <c r="F267" s="141"/>
    </row>
    <row r="268" spans="2:6" ht="27">
      <c r="B268" s="133"/>
      <c r="C268" s="130"/>
      <c r="D268" s="137"/>
      <c r="E268" s="140" t="s">
        <v>416</v>
      </c>
      <c r="F268" s="141"/>
    </row>
    <row r="269" spans="2:6" ht="27">
      <c r="B269" s="133"/>
      <c r="C269" s="130"/>
      <c r="D269" s="137"/>
      <c r="E269" s="140" t="s">
        <v>417</v>
      </c>
      <c r="F269" s="141"/>
    </row>
    <row r="270" spans="2:6" ht="27">
      <c r="B270" s="133"/>
      <c r="C270" s="130"/>
      <c r="D270" s="137"/>
      <c r="E270" s="140" t="s">
        <v>418</v>
      </c>
      <c r="F270" s="141"/>
    </row>
    <row r="271" spans="2:6" ht="40.5">
      <c r="B271" s="133"/>
      <c r="C271" s="130"/>
      <c r="D271" s="137"/>
      <c r="E271" s="140" t="s">
        <v>419</v>
      </c>
      <c r="F271" s="141"/>
    </row>
    <row r="272" spans="2:6" ht="40.5">
      <c r="B272" s="133"/>
      <c r="C272" s="130"/>
      <c r="D272" s="137"/>
      <c r="E272" s="140" t="s">
        <v>420</v>
      </c>
      <c r="F272" s="141"/>
    </row>
    <row r="273" spans="2:6" ht="40.5">
      <c r="B273" s="133"/>
      <c r="C273" s="130"/>
      <c r="D273" s="137"/>
      <c r="E273" s="140" t="s">
        <v>421</v>
      </c>
      <c r="F273" s="141"/>
    </row>
    <row r="274" spans="2:6" ht="40.5">
      <c r="B274" s="133"/>
      <c r="C274" s="130"/>
      <c r="D274" s="137"/>
      <c r="E274" s="140" t="s">
        <v>422</v>
      </c>
      <c r="F274" s="141"/>
    </row>
    <row r="275" spans="2:6" ht="40.5">
      <c r="B275" s="133"/>
      <c r="C275" s="130"/>
      <c r="D275" s="137"/>
      <c r="E275" s="140" t="s">
        <v>423</v>
      </c>
      <c r="F275" s="141"/>
    </row>
    <row r="276" spans="2:6" ht="40.5">
      <c r="B276" s="133"/>
      <c r="C276" s="130"/>
      <c r="D276" s="137"/>
      <c r="E276" s="140" t="s">
        <v>424</v>
      </c>
      <c r="F276" s="141"/>
    </row>
    <row r="277" spans="2:6" ht="40.5">
      <c r="B277" s="133"/>
      <c r="C277" s="130"/>
      <c r="D277" s="137"/>
      <c r="E277" s="140" t="s">
        <v>425</v>
      </c>
      <c r="F277" s="141"/>
    </row>
    <row r="278" spans="2:6" ht="40.5">
      <c r="B278" s="133"/>
      <c r="C278" s="130"/>
      <c r="D278" s="137"/>
      <c r="E278" s="140" t="s">
        <v>426</v>
      </c>
      <c r="F278" s="141"/>
    </row>
    <row r="279" spans="2:6" ht="40.5">
      <c r="B279" s="133"/>
      <c r="C279" s="130"/>
      <c r="D279" s="137"/>
      <c r="E279" s="140" t="s">
        <v>427</v>
      </c>
      <c r="F279" s="141"/>
    </row>
    <row r="280" spans="2:6" ht="40.5">
      <c r="B280" s="133"/>
      <c r="C280" s="130"/>
      <c r="D280" s="137"/>
      <c r="E280" s="140" t="s">
        <v>428</v>
      </c>
      <c r="F280" s="141"/>
    </row>
    <row r="281" spans="2:6" ht="40.5">
      <c r="B281" s="133"/>
      <c r="C281" s="130"/>
      <c r="D281" s="137"/>
      <c r="E281" s="140" t="s">
        <v>429</v>
      </c>
      <c r="F281" s="141"/>
    </row>
    <row r="282" spans="2:6" ht="40.5">
      <c r="B282" s="133"/>
      <c r="C282" s="130"/>
      <c r="D282" s="137"/>
      <c r="E282" s="140" t="s">
        <v>430</v>
      </c>
      <c r="F282" s="141"/>
    </row>
    <row r="283" spans="2:6" ht="27">
      <c r="B283" s="133"/>
      <c r="C283" s="130"/>
      <c r="D283" s="137"/>
      <c r="E283" s="140" t="s">
        <v>431</v>
      </c>
      <c r="F283" s="141"/>
    </row>
    <row r="284" spans="2:6" ht="27">
      <c r="B284" s="133"/>
      <c r="C284" s="130"/>
      <c r="D284" s="137"/>
      <c r="E284" s="140" t="s">
        <v>432</v>
      </c>
      <c r="F284" s="141"/>
    </row>
    <row r="285" spans="2:6" ht="27">
      <c r="B285" s="133"/>
      <c r="C285" s="130"/>
      <c r="D285" s="137"/>
      <c r="E285" s="140" t="s">
        <v>433</v>
      </c>
      <c r="F285" s="141"/>
    </row>
    <row r="286" spans="2:6" ht="27">
      <c r="B286" s="133"/>
      <c r="C286" s="130"/>
      <c r="D286" s="137"/>
      <c r="E286" s="140" t="s">
        <v>434</v>
      </c>
      <c r="F286" s="141"/>
    </row>
    <row r="287" spans="2:6" ht="27">
      <c r="B287" s="133"/>
      <c r="C287" s="130"/>
      <c r="D287" s="137"/>
      <c r="E287" s="140" t="s">
        <v>435</v>
      </c>
      <c r="F287" s="141"/>
    </row>
    <row r="288" spans="2:6" ht="27">
      <c r="B288" s="133"/>
      <c r="C288" s="130"/>
      <c r="D288" s="137"/>
      <c r="E288" s="140" t="s">
        <v>436</v>
      </c>
      <c r="F288" s="141"/>
    </row>
    <row r="289" spans="2:6" ht="40.5">
      <c r="B289" s="133"/>
      <c r="C289" s="130"/>
      <c r="D289" s="137"/>
      <c r="E289" s="140" t="s">
        <v>437</v>
      </c>
      <c r="F289" s="141"/>
    </row>
    <row r="290" spans="2:6" ht="40.5">
      <c r="B290" s="133"/>
      <c r="C290" s="130"/>
      <c r="D290" s="137"/>
      <c r="E290" s="140" t="s">
        <v>438</v>
      </c>
      <c r="F290" s="141"/>
    </row>
    <row r="291" spans="2:6" ht="40.5">
      <c r="B291" s="133"/>
      <c r="C291" s="130"/>
      <c r="D291" s="137"/>
      <c r="E291" s="140" t="s">
        <v>439</v>
      </c>
      <c r="F291" s="141"/>
    </row>
    <row r="292" spans="2:6" ht="40.5">
      <c r="B292" s="133"/>
      <c r="C292" s="130"/>
      <c r="D292" s="137"/>
      <c r="E292" s="140" t="s">
        <v>440</v>
      </c>
      <c r="F292" s="141"/>
    </row>
    <row r="293" spans="2:6" ht="40.5">
      <c r="B293" s="133"/>
      <c r="C293" s="130"/>
      <c r="D293" s="137"/>
      <c r="E293" s="140" t="s">
        <v>441</v>
      </c>
      <c r="F293" s="141"/>
    </row>
    <row r="294" spans="2:6" ht="40.5">
      <c r="B294" s="133"/>
      <c r="C294" s="130"/>
      <c r="D294" s="137"/>
      <c r="E294" s="140" t="s">
        <v>442</v>
      </c>
      <c r="F294" s="141"/>
    </row>
    <row r="295" spans="2:6" ht="40.5">
      <c r="B295" s="133"/>
      <c r="C295" s="130"/>
      <c r="D295" s="137"/>
      <c r="E295" s="140" t="s">
        <v>443</v>
      </c>
      <c r="F295" s="141"/>
    </row>
    <row r="296" spans="2:6" ht="40.5">
      <c r="B296" s="133"/>
      <c r="C296" s="130"/>
      <c r="D296" s="137"/>
      <c r="E296" s="140" t="s">
        <v>444</v>
      </c>
      <c r="F296" s="141"/>
    </row>
    <row r="297" spans="2:6" ht="40.5">
      <c r="B297" s="133"/>
      <c r="C297" s="130"/>
      <c r="D297" s="137"/>
      <c r="E297" s="140" t="s">
        <v>445</v>
      </c>
      <c r="F297" s="141"/>
    </row>
    <row r="298" spans="2:6" ht="40.5">
      <c r="B298" s="133"/>
      <c r="C298" s="130"/>
      <c r="D298" s="137"/>
      <c r="E298" s="140" t="s">
        <v>446</v>
      </c>
      <c r="F298" s="141"/>
    </row>
    <row r="299" spans="2:6" ht="40.5">
      <c r="B299" s="133"/>
      <c r="C299" s="130"/>
      <c r="D299" s="137"/>
      <c r="E299" s="140" t="s">
        <v>447</v>
      </c>
      <c r="F299" s="141"/>
    </row>
    <row r="300" spans="2:6" ht="40.5">
      <c r="B300" s="133"/>
      <c r="C300" s="130"/>
      <c r="D300" s="137"/>
      <c r="E300" s="140" t="s">
        <v>448</v>
      </c>
      <c r="F300" s="141"/>
    </row>
    <row r="301" spans="2:6" ht="27">
      <c r="B301" s="133"/>
      <c r="C301" s="130"/>
      <c r="D301" s="137"/>
      <c r="E301" s="140" t="s">
        <v>449</v>
      </c>
      <c r="F301" s="141"/>
    </row>
    <row r="302" spans="2:6" ht="27">
      <c r="B302" s="133"/>
      <c r="C302" s="130"/>
      <c r="D302" s="137"/>
      <c r="E302" s="140" t="s">
        <v>450</v>
      </c>
      <c r="F302" s="141"/>
    </row>
    <row r="303" spans="2:6" ht="27">
      <c r="B303" s="133"/>
      <c r="C303" s="130"/>
      <c r="D303" s="137"/>
      <c r="E303" s="140" t="s">
        <v>451</v>
      </c>
      <c r="F303" s="141"/>
    </row>
    <row r="304" spans="2:6" ht="27">
      <c r="B304" s="133"/>
      <c r="C304" s="130"/>
      <c r="D304" s="137"/>
      <c r="E304" s="140" t="s">
        <v>452</v>
      </c>
      <c r="F304" s="141"/>
    </row>
    <row r="305" spans="2:6" ht="27">
      <c r="B305" s="133"/>
      <c r="C305" s="130"/>
      <c r="D305" s="137"/>
      <c r="E305" s="140" t="s">
        <v>453</v>
      </c>
      <c r="F305" s="141"/>
    </row>
    <row r="306" spans="2:6" ht="27">
      <c r="B306" s="133"/>
      <c r="C306" s="130"/>
      <c r="D306" s="137"/>
      <c r="E306" s="140" t="s">
        <v>454</v>
      </c>
      <c r="F306" s="141"/>
    </row>
    <row r="307" spans="2:6" ht="40.5">
      <c r="B307" s="133"/>
      <c r="C307" s="130"/>
      <c r="D307" s="137"/>
      <c r="E307" s="140" t="s">
        <v>455</v>
      </c>
      <c r="F307" s="141"/>
    </row>
    <row r="308" spans="2:6" ht="40.5">
      <c r="B308" s="133"/>
      <c r="C308" s="130"/>
      <c r="D308" s="137"/>
      <c r="E308" s="140" t="s">
        <v>456</v>
      </c>
      <c r="F308" s="141"/>
    </row>
    <row r="309" spans="2:6" ht="40.5">
      <c r="B309" s="133"/>
      <c r="C309" s="130"/>
      <c r="D309" s="137"/>
      <c r="E309" s="140" t="s">
        <v>457</v>
      </c>
      <c r="F309" s="141"/>
    </row>
    <row r="310" spans="2:6" ht="40.5">
      <c r="B310" s="133"/>
      <c r="C310" s="130"/>
      <c r="D310" s="137"/>
      <c r="E310" s="140" t="s">
        <v>458</v>
      </c>
      <c r="F310" s="141"/>
    </row>
    <row r="311" spans="2:6" ht="40.5">
      <c r="B311" s="133"/>
      <c r="C311" s="130"/>
      <c r="D311" s="137"/>
      <c r="E311" s="140" t="s">
        <v>459</v>
      </c>
      <c r="F311" s="141"/>
    </row>
    <row r="312" spans="2:6" ht="41.25" thickBot="1">
      <c r="B312" s="134"/>
      <c r="C312" s="135"/>
      <c r="D312" s="142"/>
      <c r="E312" s="143" t="s">
        <v>460</v>
      </c>
      <c r="F312" s="144"/>
    </row>
    <row r="313" spans="2:6">
      <c r="B313" s="130"/>
      <c r="C313" s="130"/>
      <c r="D313" s="137"/>
      <c r="E313" s="137"/>
      <c r="F313" s="137"/>
    </row>
    <row r="314" spans="2:6">
      <c r="B314" s="130"/>
      <c r="C314" s="130"/>
      <c r="D314" s="137"/>
      <c r="E314" s="137"/>
      <c r="F314" s="137"/>
    </row>
  </sheetData>
  <phoneticPr fontId="2"/>
  <hyperlinks>
    <hyperlink ref="E9" location="'入力の仕方'!AL50:AM51" display="'入力の仕方'!AL50:AM51"/>
    <hyperlink ref="E10" location="'入力の仕方'!AL53:AM54" display="'入力の仕方'!AL53:AM54"/>
    <hyperlink ref="E11" location="'入力の仕方'!AL56:AM57" display="'入力の仕方'!AL56:AM57"/>
    <hyperlink ref="E12" location="'入力の仕方'!AL59:AM60" display="'入力の仕方'!AL59:AM60"/>
    <hyperlink ref="E13" location="'入力の仕方'!A10:G10" display="'入力の仕方'!A10:G10"/>
    <hyperlink ref="E14" location="'入力の仕方'!A16:G16" display="'入力の仕方'!A16:G16"/>
    <hyperlink ref="E15" location="'入力の仕方'!A7:G7" display="'入力の仕方'!A7:G7"/>
    <hyperlink ref="E16" location="'入力の仕方'!A13:G13" display="'入力の仕方'!A13:G13"/>
    <hyperlink ref="E17" location="'入力の仕方'!A22:G22" display="'入力の仕方'!A22:G22"/>
    <hyperlink ref="E18" location="'入力の仕方'!A19:G19" display="'入力の仕方'!A19:G19"/>
    <hyperlink ref="E19" location="'入力の仕方'!I22:O22" display="'入力の仕方'!I22:O22"/>
    <hyperlink ref="E20" location="'入力の仕方'!I16:O16" display="'入力の仕方'!I16:O16"/>
    <hyperlink ref="E21" location="'入力の仕方'!I13:O13" display="'入力の仕方'!I13:O13"/>
    <hyperlink ref="E22" location="'入力の仕方'!I7:O7" display="'入力の仕方'!I7:O7"/>
    <hyperlink ref="E23" location="'入力の仕方'!I10:O10" display="'入力の仕方'!I10:O10"/>
    <hyperlink ref="E24" location="'入力の仕方'!I19:O19" display="'入力の仕方'!I19:O19"/>
    <hyperlink ref="E25" location="'入力の仕方'!Q22:W22" display="'入力の仕方'!Q22:W22"/>
    <hyperlink ref="E26" location="'入力の仕方'!Q13:W13" display="'入力の仕方'!Q13:W13"/>
    <hyperlink ref="E27" location="'入力の仕方'!Q10:W10" display="'入力の仕方'!Q10:W10"/>
    <hyperlink ref="E28" location="'入力の仕方'!Q7:W7" display="'入力の仕方'!Q7:W7"/>
    <hyperlink ref="E29" location="'入力の仕方'!Q16:W16" display="'入力の仕方'!Q16:W16"/>
    <hyperlink ref="E30" location="'入力の仕方'!Q19:W19" display="'入力の仕方'!Q19:W19"/>
    <hyperlink ref="E31" location="'入力の仕方'!A32:G32" display="'入力の仕方'!A32:G32"/>
    <hyperlink ref="E32" location="'入力の仕方'!A41:G41" display="'入力の仕方'!A41:G41"/>
    <hyperlink ref="E33" location="'入力の仕方'!A29:G29" display="'入力の仕方'!A29:G29"/>
    <hyperlink ref="E34" location="'入力の仕方'!A35:G35" display="'入力の仕方'!A35:G35"/>
    <hyperlink ref="E35" location="'入力の仕方'!A44:G44" display="'入力の仕方'!A44:G44"/>
    <hyperlink ref="E36" location="'入力の仕方'!Q41:W41" display="'入力の仕方'!Q41:W41"/>
    <hyperlink ref="E37" location="'入力の仕方'!I32:O32" display="'入力の仕方'!I32:O32"/>
    <hyperlink ref="E38" location="'入力の仕方'!I38:O38" display="'入力の仕方'!I38:O38"/>
    <hyperlink ref="E39" location="'入力の仕方'!I44:O44" display="'入力の仕方'!I44:O44"/>
    <hyperlink ref="E40" location="'入力の仕方'!I29:O29" display="'入力の仕方'!I29:O29"/>
    <hyperlink ref="E41" location="'入力の仕方'!A38:G38" display="'入力の仕方'!A38:G38"/>
    <hyperlink ref="E42" location="'入力の仕方'!I41:O41" display="'入力の仕方'!I41:O41"/>
    <hyperlink ref="E43" location="'入力の仕方'!Q44:W44" display="'入力の仕方'!Q44:W44"/>
    <hyperlink ref="E44" location="'入力の仕方'!Q35:W35" display="'入力の仕方'!Q35:W35"/>
    <hyperlink ref="E45" location="'入力の仕方'!Q32:W32" display="'入力の仕方'!Q32:W32"/>
    <hyperlink ref="E46" location="'入力の仕方'!Q29:W29" display="'入力の仕方'!Q29:W29"/>
    <hyperlink ref="E47" location="'入力の仕方'!Q38:W38" display="'入力の仕方'!Q38:W38"/>
    <hyperlink ref="E48" location="'入力の仕方'!I35:O35" display="'入力の仕方'!I35:O35"/>
    <hyperlink ref="E49" location="'入力の仕方'!A54:G54" display="'入力の仕方'!A54:G54"/>
    <hyperlink ref="E50" location="'入力の仕方'!A63:G63" display="'入力の仕方'!A63:G63"/>
    <hyperlink ref="E51" location="'入力の仕方'!I60:O60" display="'入力の仕方'!I60:O60"/>
    <hyperlink ref="E52" location="'入力の仕方'!A57:G57" display="'入力の仕方'!A57:G57"/>
    <hyperlink ref="E53" location="'入力の仕方'!A66:G66" display="'入力の仕方'!A66:G66"/>
    <hyperlink ref="E54" location="'入力の仕方'!Q57:W57" display="'入力の仕方'!Q57:W57"/>
    <hyperlink ref="E55" location="'入力の仕方'!I54:O54" display="'入力の仕方'!I54:O54"/>
    <hyperlink ref="E56" location="'入力の仕方'!I57:O57" display="'入力の仕方'!I57:O57"/>
    <hyperlink ref="E57" location="'入力の仕方'!I66:O66" display="'入力の仕方'!I66:O66"/>
    <hyperlink ref="E58" location="'入力の仕方'!A51:G51" display="'入力の仕方'!A51:G51"/>
    <hyperlink ref="E59" location="'入力の仕方'!A60:G60" display="'入力の仕方'!A60:G60"/>
    <hyperlink ref="E60" location="'入力の仕方'!I63:O63" display="'入力の仕方'!I63:O63"/>
    <hyperlink ref="E61" location="'入力の仕方'!Q66:W66" display="'入力の仕方'!Q66:W66"/>
    <hyperlink ref="E62" location="'入力の仕方'!Q54:W54" display="'入力の仕方'!Q54:W54"/>
    <hyperlink ref="E63" location="'入力の仕方'!Q51:W51" display="'入力の仕方'!Q51:W51"/>
    <hyperlink ref="E64" location="'入力の仕方'!I51:O51" display="'入力の仕方'!I51:O51"/>
    <hyperlink ref="E65" location="'入力の仕方'!Q60:W60" display="'入力の仕方'!Q60:W60"/>
    <hyperlink ref="E66" location="'入力の仕方'!Q63:W63" display="'入力の仕方'!Q63:W63"/>
    <hyperlink ref="E67" location="'入力の仕方'!A76:G76" display="'入力の仕方'!A76:G76"/>
    <hyperlink ref="E68" location="'入力の仕方'!A85:G85" display="'入力の仕方'!A85:G85"/>
    <hyperlink ref="E69" location="'入力の仕方'!I82:O82" display="'入力の仕方'!I82:O82"/>
    <hyperlink ref="E70" location="'入力の仕方'!A79:G79" display="'入力の仕方'!A79:G79"/>
    <hyperlink ref="E71" location="'入力の仕方'!A73:G73" display="'入力の仕方'!A73:G73"/>
    <hyperlink ref="E72" location="'入力の仕方'!Q73:W73" display="'入力の仕方'!Q73:W73"/>
    <hyperlink ref="E73" location="'入力の仕方'!I73:O73" display="'入力の仕方'!I73:O73"/>
    <hyperlink ref="E74" location="'入力の仕方'!I79:O79" display="'入力の仕方'!I79:O79"/>
    <hyperlink ref="E75" location="'入力の仕方'!I88:O88" display="'入力の仕方'!I88:O88"/>
    <hyperlink ref="E76" location="'入力の仕方'!Q85:W85" display="'入力の仕方'!Q85:W85"/>
    <hyperlink ref="E77" location="'入力の仕方'!A88:G88" display="'入力の仕方'!A88:G88"/>
    <hyperlink ref="E78" location="'入力の仕方'!I85:O85" display="'入力の仕方'!I85:O85"/>
    <hyperlink ref="E79" location="'入力の仕方'!Q82:W82" display="'入力の仕方'!Q82:W82"/>
    <hyperlink ref="E80" location="'入力の仕方'!Q76:W76" display="'入力の仕方'!Q76:W76"/>
    <hyperlink ref="E81" location="'入力の仕方'!I76:O76" display="'入力の仕方'!I76:O76"/>
    <hyperlink ref="E82" location="'入力の仕方'!A82:G82" display="'入力の仕方'!A82:G82"/>
    <hyperlink ref="E83" location="'入力の仕方'!Q79:W79" display="'入力の仕方'!Q79:W79"/>
    <hyperlink ref="E84" location="'入力の仕方'!Q88:W88" display="'入力の仕方'!Q88:W88"/>
    <hyperlink ref="E85" location="'入力用(フリー）'!I66:O66" display="'入力用(フリー）'!I66:O66"/>
    <hyperlink ref="E86" location="'入力用(フリー）'!I57:O57" display="'入力用(フリー）'!I57:O57"/>
    <hyperlink ref="E87" location="'入力用(フリー）'!I51:O51" display="'入力用(フリー）'!I51:O51"/>
    <hyperlink ref="E88" location="'入力用(フリー）'!I54:O54" display="'入力用(フリー）'!I54:O54"/>
    <hyperlink ref="E89" location="'入力用(フリー）'!I63:O63" display="'入力用(フリー）'!I63:O63"/>
    <hyperlink ref="E90" location="'入力用(フリー）'!A22:G22" display="'入力用(フリー）'!A22:G22"/>
    <hyperlink ref="E91" location="'入力用(フリー）'!Q66:W66" display="'入力用(フリー）'!Q66:W66"/>
    <hyperlink ref="E92" location="'入力用(フリー）'!Q57:W57" display="'入力用(フリー）'!Q57:W57"/>
    <hyperlink ref="E93" location="'入力用(フリー）'!Q51:W51" display="'入力用(フリー）'!Q51:W51"/>
    <hyperlink ref="E94" location="'入力用(フリー）'!Q54:W54" display="'入力用(フリー）'!Q54:W54"/>
    <hyperlink ref="E95" location="'入力用(フリー）'!Q63:W63" display="'入力用(フリー）'!Q63:W63"/>
    <hyperlink ref="E96" location="'入力用(フリー）'!Q60:W60" display="'入力用(フリー）'!Q60:W60"/>
    <hyperlink ref="E97" location="'入力用(フリー）'!A66:G66" display="'入力用(フリー）'!A66:G66"/>
    <hyperlink ref="E98" location="'入力用(フリー）'!A57:G57" display="'入力用(フリー）'!A57:G57"/>
    <hyperlink ref="E99" location="'入力用(フリー）'!Q88:W88" display="'入力用(フリー）'!Q88:W88"/>
    <hyperlink ref="E100" location="'入力用(フリー）'!I88:O88" display="'入力用(フリー）'!I88:O88"/>
    <hyperlink ref="E101" location="'入力用(フリー）'!A51:G51" display="'入力用(フリー）'!A51:G51"/>
    <hyperlink ref="E102" location="'入力用(フリー）'!A54:G54" display="'入力用(フリー）'!A54:G54"/>
    <hyperlink ref="E103" location="'入力用(フリー）'!I22:O22" display="'入力用(フリー）'!I22:O22"/>
    <hyperlink ref="E104" location="'入力用(フリー）'!I13:O13" display="'入力用(フリー）'!I13:O13"/>
    <hyperlink ref="E105" location="'入力用(フリー）'!I7:O7" display="'入力用(フリー）'!I7:O7"/>
    <hyperlink ref="E106" location="'入力用(フリー）'!I10:O10" display="'入力用(フリー）'!I10:O10"/>
    <hyperlink ref="E107" location="'入力用(フリー）'!I19:O19" display="'入力用(フリー）'!I19:O19"/>
    <hyperlink ref="E108" location="'入力用(フリー）'!Q44:W44" display="'入力用(フリー）'!Q44:W44"/>
    <hyperlink ref="E109" location="'入力用(フリー）'!I44:O44" display="'入力用(フリー）'!I44:O44"/>
    <hyperlink ref="E110" location="'入力用(フリー）'!I35:O35" display="'入力用(フリー）'!I35:O35"/>
    <hyperlink ref="E111" location="'入力用(フリー）'!I29:O29" display="'入力用(フリー）'!I29:O29"/>
    <hyperlink ref="E112" location="'入力用(フリー）'!I32:O32" display="'入力用(フリー）'!I32:O32"/>
    <hyperlink ref="E113" location="'入力用(フリー）'!I16:O16" display="'入力用(フリー）'!I16:O16"/>
    <hyperlink ref="E114" location="'入力用(フリー）'!I41:O41" display="'入力用(フリー）'!I41:O41"/>
    <hyperlink ref="E115" location="'入力用(フリー）'!Q35:W35" display="'入力用(フリー）'!Q35:W35"/>
    <hyperlink ref="E116" location="'入力用(フリー）'!Q29:W29" display="'入力用(フリー）'!Q29:W29"/>
    <hyperlink ref="E117" location="'入力用(フリー）'!Q32:W32" display="'入力用(フリー）'!Q32:W32"/>
    <hyperlink ref="E118" location="'入力用(フリー）'!Q41:W41" display="'入力用(フリー）'!Q41:W41"/>
    <hyperlink ref="E119" location="'入力用(フリー）'!Q38:W38" display="'入力用(フリー）'!Q38:W38"/>
    <hyperlink ref="E120" location="'入力用(フリー）'!I38:O38" display="'入力用(フリー）'!I38:O38"/>
    <hyperlink ref="E121" location="'入力用(フリー）'!Q22:W22" display="'入力用(フリー）'!Q22:W22"/>
    <hyperlink ref="E122" location="'入力用(フリー）'!Q13:W13" display="'入力用(フリー）'!Q13:W13"/>
    <hyperlink ref="E123" location="'入力用(フリー）'!A44:G44" display="'入力用(フリー）'!A44:G44"/>
    <hyperlink ref="E124" location="'入力用(フリー）'!Q7:W7" display="'入力用(フリー）'!Q7:W7"/>
    <hyperlink ref="E125" location="'入力用(フリー）'!Q10:W10" display="'入力用(フリー）'!Q10:W10"/>
    <hyperlink ref="E126" location="'入力用(フリー）'!A13:G13" display="'入力用(フリー）'!A13:G13"/>
    <hyperlink ref="E127" location="'入力用(フリー）'!A35:G35" display="'入力用(フリー）'!A35:G35"/>
    <hyperlink ref="E128" location="'入力用(フリー）'!A29:G29" display="'入力用(フリー）'!A29:G29"/>
    <hyperlink ref="E129" location="'入力用(フリー）'!A32:G32" display="'入力用(フリー）'!A32:G32"/>
    <hyperlink ref="E130" location="'入力用(フリー）'!Q19:W19" display="'入力用(フリー）'!Q19:W19"/>
    <hyperlink ref="E131" location="'入力用(フリー）'!Q16:W16" display="'入力用(フリー）'!Q16:W16"/>
    <hyperlink ref="E132" location="'入力用(フリー）'!A41:G41" display="'入力用(フリー）'!A41:G41"/>
    <hyperlink ref="E133" location="'入力用(フリー）'!A7:G7" display="'入力用(フリー）'!A7:G7"/>
    <hyperlink ref="E134" location="'入力用(フリー）'!A10:G10" display="'入力用(フリー）'!A10:G10"/>
    <hyperlink ref="E135" location="'入力用(フリー）'!A19:G19" display="'入力用(フリー）'!A19:G19"/>
    <hyperlink ref="E136" location="'入力用(フリー）'!A38:G38" display="'入力用(フリー）'!A38:G38"/>
    <hyperlink ref="E137" location="'入力用(フリー）'!A16:G16" display="'入力用(フリー）'!A16:G16"/>
    <hyperlink ref="E138" location="'入力用(フリー）'!I60:O60" display="'入力用(フリー）'!I60:O60"/>
    <hyperlink ref="E139" location="'入力用(フリー）'!I79:O79" display="'入力用(フリー）'!I79:O79"/>
    <hyperlink ref="E140" location="'入力用(フリー）'!I73:O73" display="'入力用(フリー）'!I73:O73"/>
    <hyperlink ref="E141" location="'入力用(フリー）'!Q79:W79" display="'入力用(フリー）'!Q79:W79"/>
    <hyperlink ref="E142" location="'入力用(フリー）'!I76:O76" display="'入力用(フリー）'!I76:O76"/>
    <hyperlink ref="E143" location="'入力用(フリー）'!I85:O85" display="'入力用(フリー）'!I85:O85"/>
    <hyperlink ref="E144" location="'入力用(フリー）'!A63:G63" display="'入力用(フリー）'!A63:G63"/>
    <hyperlink ref="E145" location="'入力用(フリー）'!Q73:W73" display="'入力用(フリー）'!Q73:W73"/>
    <hyperlink ref="E146" location="'入力用(フリー）'!Q76:W76" display="'入力用(フリー）'!Q76:W76"/>
    <hyperlink ref="E147" location="'入力用(フリー）'!Q85:W85" display="'入力用(フリー）'!Q85:W85"/>
    <hyperlink ref="E148" location="'入力用(フリー）'!A60:G60" display="'入力用(フリー）'!A60:G60"/>
    <hyperlink ref="E149" location="'入力用(フリー）'!I82:O82" display="'入力用(フリー）'!I82:O82"/>
    <hyperlink ref="E150" location="'入力用(フリー）'!Q82:W82" display="'入力用(フリー）'!Q82:W82"/>
    <hyperlink ref="E151" location="'入力用(フリー）'!A88:G88" display="'入力用(フリー）'!A88:G88"/>
    <hyperlink ref="E152" location="'入力用(フリー）'!A79:G79" display="'入力用(フリー）'!A79:G79"/>
    <hyperlink ref="E153" location="'入力用(フリー）'!A73:G73" display="'入力用(フリー）'!A73:G73"/>
    <hyperlink ref="E154" location="'入力用(フリー）'!A76:G76" display="'入力用(フリー）'!A76:G76"/>
    <hyperlink ref="E155" location="'入力用(フリー）'!A85:G85" display="'入力用(フリー）'!A85:G85"/>
    <hyperlink ref="E156" location="'入力用(フリー）'!A82:G82" display="'入力用(フリー）'!A82:G82"/>
    <hyperlink ref="E157" location="'入力用(フリー）'!AL50:AM51" display="'入力用(フリー）'!AL50:AM51"/>
    <hyperlink ref="E158" location="'入力用(フリー）'!AL53:AM54" display="'入力用(フリー）'!AL53:AM54"/>
    <hyperlink ref="E159" location="'入力用(フリー）'!AL56:AM57" display="'入力用(フリー）'!AL56:AM57"/>
    <hyperlink ref="E160" location="'入力用(フリー）'!AL59:AM60" display="'入力用(フリー）'!AL59:AM60"/>
    <hyperlink ref="E161" location="'入力用(2024.1.1起算日)'!AL50:AM51" display="'入力用(2024.1.1起算日)'!AL50:AM51"/>
    <hyperlink ref="E162" location="'入力用(2024.1.1起算日)'!AL53:AM54" display="'入力用(2024.1.1起算日)'!AL53:AM54"/>
    <hyperlink ref="E163" location="'入力用(2024.1.1起算日)'!AL56:AM57" display="'入力用(2024.1.1起算日)'!AL56:AM57"/>
    <hyperlink ref="E164" location="'入力用(2024.1.1起算日)'!AL59:AM60" display="'入力用(2024.1.1起算日)'!AL59:AM60"/>
    <hyperlink ref="E165" location="'入力用(2024.1.1起算日)'!A10:G10" display="'入力用(2024.1.1起算日)'!A10:G10"/>
    <hyperlink ref="E166" location="'入力用(2024.1.1起算日)'!A16:G16" display="'入力用(2024.1.1起算日)'!A16:G16"/>
    <hyperlink ref="E167" location="'入力用(2024.1.1起算日)'!A22:G22" display="'入力用(2024.1.1起算日)'!A22:G22"/>
    <hyperlink ref="E168" location="'入力用(2024.1.1起算日)'!A19:G19" display="'入力用(2024.1.1起算日)'!A19:G19"/>
    <hyperlink ref="E169" location="'入力用(2024.1.1起算日)'!A13:G13" display="'入力用(2024.1.1起算日)'!A13:G13"/>
    <hyperlink ref="E170" location="'入力用(2024.1.1起算日)'!A7:G7" display="'入力用(2024.1.1起算日)'!A7:G7"/>
    <hyperlink ref="E171" location="'入力用(2024.1.1起算日)'!I10:O10" display="'入力用(2024.1.1起算日)'!I10:O10"/>
    <hyperlink ref="E172" location="'入力用(2024.1.1起算日)'!I16:O16" display="'入力用(2024.1.1起算日)'!I16:O16"/>
    <hyperlink ref="E173" location="'入力用(2024.1.1起算日)'!I22:O22" display="'入力用(2024.1.1起算日)'!I22:O22"/>
    <hyperlink ref="E174" location="'入力用(2024.1.1起算日)'!I7:O7" display="'入力用(2024.1.1起算日)'!I7:O7"/>
    <hyperlink ref="E175" location="'入力用(2024.1.1起算日)'!I19:O19" display="'入力用(2024.1.1起算日)'!I19:O19"/>
    <hyperlink ref="E176" location="'入力用(2024.1.1起算日)'!I13:O13" display="'入力用(2024.1.1起算日)'!I13:O13"/>
    <hyperlink ref="E177" location="'入力用(2024.1.1起算日)'!Q10:W10" display="'入力用(2024.1.1起算日)'!Q10:W10"/>
    <hyperlink ref="E178" location="'入力用(2024.1.1起算日)'!Q16:W16" display="'入力用(2024.1.1起算日)'!Q16:W16"/>
    <hyperlink ref="E179" location="'入力用(2024.1.1起算日)'!Q22:W22" display="'入力用(2024.1.1起算日)'!Q22:W22"/>
    <hyperlink ref="E180" location="'入力用(2024.1.1起算日)'!Q13:W13" display="'入力用(2024.1.1起算日)'!Q13:W13"/>
    <hyperlink ref="E181" location="'入力用(2024.1.1起算日)'!Q7:W7" display="'入力用(2024.1.1起算日)'!Q7:W7"/>
    <hyperlink ref="E182" location="'入力用(2024.1.1起算日)'!Q19:W19" display="'入力用(2024.1.1起算日)'!Q19:W19"/>
    <hyperlink ref="E183" location="'入力用(2024.1.1起算日)'!A38:G38" display="'入力用(2024.1.1起算日)'!A38:G38"/>
    <hyperlink ref="E184" location="'入力用(2024.1.1起算日)'!A44:G44" display="'入力用(2024.1.1起算日)'!A44:G44"/>
    <hyperlink ref="E185" location="'入力用(2024.1.1起算日)'!A35:G35" display="'入力用(2024.1.1起算日)'!A35:G35"/>
    <hyperlink ref="E186" location="'入力用(2024.1.1起算日)'!A29:G29" display="'入力用(2024.1.1起算日)'!A29:G29"/>
    <hyperlink ref="E187" location="'入力用(2024.1.1起算日)'!A41:G41" display="'入力用(2024.1.1起算日)'!A41:G41"/>
    <hyperlink ref="E188" location="'入力用(2024.1.1起算日)'!A32:G32" display="'入力用(2024.1.1起算日)'!A32:G32"/>
    <hyperlink ref="E189" location="'入力用(2024.1.1起算日)'!I35:O35" display="'入力用(2024.1.1起算日)'!I35:O35"/>
    <hyperlink ref="E190" location="'入力用(2024.1.1起算日)'!I41:O41" display="'入力用(2024.1.1起算日)'!I41:O41"/>
    <hyperlink ref="E191" location="'入力用(2024.1.1起算日)'!I29:O29" display="'入力用(2024.1.1起算日)'!I29:O29"/>
    <hyperlink ref="E192" location="'入力用(2024.1.1起算日)'!I44:O44" display="'入力用(2024.1.1起算日)'!I44:O44"/>
    <hyperlink ref="E193" location="'入力用(2024.1.1起算日)'!I38:O38" display="'入力用(2024.1.1起算日)'!I38:O38"/>
    <hyperlink ref="E194" location="'入力用(2024.1.1起算日)'!I32:O32" display="'入力用(2024.1.1起算日)'!I32:O32"/>
    <hyperlink ref="E195" location="'入力用(2024.1.1起算日)'!Q41:W41" display="'入力用(2024.1.1起算日)'!Q41:W41"/>
    <hyperlink ref="E196" location="'入力用(2024.1.1起算日)'!Q38:W38" display="'入力用(2024.1.1起算日)'!Q38:W38"/>
    <hyperlink ref="E197" location="'入力用(2024.1.1起算日)'!Q29:W29" display="'入力用(2024.1.1起算日)'!Q29:W29"/>
    <hyperlink ref="E198" location="'入力用(2024.1.1起算日)'!Q32:W32" display="'入力用(2024.1.1起算日)'!Q32:W32"/>
    <hyperlink ref="E199" location="'入力用(2024.1.1起算日)'!Q35:W35" display="'入力用(2024.1.1起算日)'!Q35:W35"/>
    <hyperlink ref="E200" location="'入力用(2024.1.1起算日)'!Q44:W44" display="'入力用(2024.1.1起算日)'!Q44:W44"/>
    <hyperlink ref="E201" location="'入力用(2024.1.1起算日)'!A57:G57" display="'入力用(2024.1.1起算日)'!A57:G57"/>
    <hyperlink ref="E202" location="'入力用(2024.1.1起算日)'!A60:G60" display="'入力用(2024.1.1起算日)'!A60:G60"/>
    <hyperlink ref="E203" location="'入力用(2024.1.1起算日)'!A63:G63" display="'入力用(2024.1.1起算日)'!A63:G63"/>
    <hyperlink ref="E204" location="'入力用(2024.1.1起算日)'!A51:G51" display="'入力用(2024.1.1起算日)'!A51:G51"/>
    <hyperlink ref="E205" location="'入力用(2024.1.1起算日)'!A54:G54" display="'入力用(2024.1.1起算日)'!A54:G54"/>
    <hyperlink ref="E206" location="'入力用(2024.1.1起算日)'!A66:G66" display="'入力用(2024.1.1起算日)'!A66:G66"/>
    <hyperlink ref="E207" location="'入力用(2024.1.1起算日)'!I54:O54" display="'入力用(2024.1.1起算日)'!I54:O54"/>
    <hyperlink ref="E208" location="'入力用(2024.1.1起算日)'!I51:O51" display="'入力用(2024.1.1起算日)'!I51:O51"/>
    <hyperlink ref="E209" location="'入力用(2024.1.1起算日)'!I60:O60" display="'入力用(2024.1.1起算日)'!I60:O60"/>
    <hyperlink ref="E210" location="'入力用(2024.1.1起算日)'!I63:O63" display="'入力用(2024.1.1起算日)'!I63:O63"/>
    <hyperlink ref="E211" location="'入力用(2024.1.1起算日)'!I66:O66" display="'入力用(2024.1.1起算日)'!I66:O66"/>
    <hyperlink ref="E212" location="'入力用(2024.1.1起算日)'!I57:O57" display="'入力用(2024.1.1起算日)'!I57:O57"/>
    <hyperlink ref="E213" location="'入力用(2024.1.1起算日)'!Q63:W63" display="'入力用(2024.1.1起算日)'!Q63:W63"/>
    <hyperlink ref="E214" location="'入力用(2024.1.1起算日)'!Q60:W60" display="'入力用(2024.1.1起算日)'!Q60:W60"/>
    <hyperlink ref="E215" location="'入力用(2024.1.1起算日)'!Q51:W51" display="'入力用(2024.1.1起算日)'!Q51:W51"/>
    <hyperlink ref="E216" location="'入力用(2024.1.1起算日)'!Q54:W54" display="'入力用(2024.1.1起算日)'!Q54:W54"/>
    <hyperlink ref="E217" location="'入力用(2024.1.1起算日)'!Q66:W66" display="'入力用(2024.1.1起算日)'!Q66:W66"/>
    <hyperlink ref="E218" location="'入力用(2024.1.1起算日)'!Q57:W57" display="'入力用(2024.1.1起算日)'!Q57:W57"/>
    <hyperlink ref="E219" location="'入力用(2024.1.1起算日)'!A82:G82" display="'入力用(2024.1.1起算日)'!A82:G82"/>
    <hyperlink ref="E220" location="'入力用(2024.1.1起算日)'!A88:G88" display="'入力用(2024.1.1起算日)'!A88:G88"/>
    <hyperlink ref="E221" location="'入力用(2024.1.1起算日)'!A73:G73" display="'入力用(2024.1.1起算日)'!A73:G73"/>
    <hyperlink ref="E222" location="'入力用(2024.1.1起算日)'!A76:G76" display="'入力用(2024.1.1起算日)'!A76:G76"/>
    <hyperlink ref="E223" location="'入力用(2024.1.1起算日)'!A79:G79" display="'入力用(2024.1.1起算日)'!A79:G79"/>
    <hyperlink ref="E224" location="'入力用(2024.1.1起算日)'!A85:G85" display="'入力用(2024.1.1起算日)'!A85:G85"/>
    <hyperlink ref="E225" location="'入力用(2024.1.1起算日)'!I79:O79" display="'入力用(2024.1.1起算日)'!I79:O79"/>
    <hyperlink ref="E226" location="'入力用(2024.1.1起算日)'!I82:O82" display="'入力用(2024.1.1起算日)'!I82:O82"/>
    <hyperlink ref="E227" location="'入力用(2024.1.1起算日)'!I73:O73" display="'入力用(2024.1.1起算日)'!I73:O73"/>
    <hyperlink ref="E228" location="'入力用(2024.1.1起算日)'!I76:O76" display="'入力用(2024.1.1起算日)'!I76:O76"/>
    <hyperlink ref="E229" location="'入力用(2024.1.1起算日)'!I85:O85" display="'入力用(2024.1.1起算日)'!I85:O85"/>
    <hyperlink ref="E230" location="'入力用(2024.1.1起算日)'!I88:O88" display="'入力用(2024.1.1起算日)'!I88:O88"/>
    <hyperlink ref="E231" location="'入力用(2024.1.1起算日)'!Q88:W88" display="'入力用(2024.1.1起算日)'!Q88:W88"/>
    <hyperlink ref="E232" location="'入力用(2024.1.1起算日)'!Q79:W79" display="'入力用(2024.1.1起算日)'!Q79:W79"/>
    <hyperlink ref="E233" location="'入力用(2024.1.1起算日)'!Q76:W76" display="'入力用(2024.1.1起算日)'!Q76:W76"/>
    <hyperlink ref="E234" location="'入力用(2024.1.1起算日)'!Q82:W82" display="'入力用(2024.1.1起算日)'!Q82:W82"/>
    <hyperlink ref="E235" location="'入力用(2024.1.1起算日)'!Q85:W85" display="'入力用(2024.1.1起算日)'!Q85:W85"/>
    <hyperlink ref="E236" location="'入力用(2024.1.1起算日)'!Q73:W73" display="'入力用(2024.1.1起算日)'!Q73:W73"/>
    <hyperlink ref="E237" location="'入力用(2024.4.1起算日)'!AL50:AM51" display="'入力用(2024.4.1起算日)'!AL50:AM51"/>
    <hyperlink ref="E238" location="'入力用(2024.4.1起算日)'!AL53:AM54" display="'入力用(2024.4.1起算日)'!AL53:AM54"/>
    <hyperlink ref="E239" location="'入力用(2024.4.1起算日)'!AL56:AM57" display="'入力用(2024.4.1起算日)'!AL56:AM57"/>
    <hyperlink ref="E240" location="'入力用(2024.4.1起算日)'!AL59:AM60" display="'入力用(2024.4.1起算日)'!AL59:AM60"/>
    <hyperlink ref="E241" location="'入力用(2024.4.1起算日)'!A16:G16" display="'入力用(2024.4.1起算日)'!A16:G16"/>
    <hyperlink ref="E242" location="'入力用(2024.4.1起算日)'!A22:G22" display="'入力用(2024.4.1起算日)'!A22:G22"/>
    <hyperlink ref="E243" location="'入力用(2024.4.1起算日)'!A13:G13" display="'入力用(2024.4.1起算日)'!A13:G13"/>
    <hyperlink ref="E244" location="'入力用(2024.4.1起算日)'!A7:G7" display="'入力用(2024.4.1起算日)'!A7:G7"/>
    <hyperlink ref="E245" location="'入力用(2024.4.1起算日)'!A19:G19" display="'入力用(2024.4.1起算日)'!A19:G19"/>
    <hyperlink ref="E246" location="'入力用(2024.4.1起算日)'!A10:G10" display="'入力用(2024.4.1起算日)'!A10:G10"/>
    <hyperlink ref="E247" location="'入力用(2024.4.1起算日)'!I13:O13" display="'入力用(2024.4.1起算日)'!I13:O13"/>
    <hyperlink ref="E248" location="'入力用(2024.4.1起算日)'!I19:O19" display="'入力用(2024.4.1起算日)'!I19:O19"/>
    <hyperlink ref="E249" location="'入力用(2024.4.1起算日)'!I7:O7" display="'入力用(2024.4.1起算日)'!I7:O7"/>
    <hyperlink ref="E250" location="'入力用(2024.4.1起算日)'!I22:O22" display="'入力用(2024.4.1起算日)'!I22:O22"/>
    <hyperlink ref="E251" location="'入力用(2024.4.1起算日)'!I16:O16" display="'入力用(2024.4.1起算日)'!I16:O16"/>
    <hyperlink ref="E252" location="'入力用(2024.4.1起算日)'!I10:O10" display="'入力用(2024.4.1起算日)'!I10:O10"/>
    <hyperlink ref="E253" location="'入力用(2024.4.1起算日)'!Q19:W19" display="'入力用(2024.4.1起算日)'!Q19:W19"/>
    <hyperlink ref="E254" location="'入力用(2024.4.1起算日)'!Q16:W16" display="'入力用(2024.4.1起算日)'!Q16:W16"/>
    <hyperlink ref="E255" location="'入力用(2024.4.1起算日)'!Q7:W7" display="'入力用(2024.4.1起算日)'!Q7:W7"/>
    <hyperlink ref="E256" location="'入力用(2024.4.1起算日)'!Q10:W10" display="'入力用(2024.4.1起算日)'!Q10:W10"/>
    <hyperlink ref="E257" location="'入力用(2024.4.1起算日)'!Q13:W13" display="'入力用(2024.4.1起算日)'!Q13:W13"/>
    <hyperlink ref="E258" location="'入力用(2024.4.1起算日)'!Q22:W22" display="'入力用(2024.4.1起算日)'!Q22:W22"/>
    <hyperlink ref="E259" location="'入力用(2024.4.1起算日)'!A35:G35" display="'入力用(2024.4.1起算日)'!A35:G35"/>
    <hyperlink ref="E260" location="'入力用(2024.4.1起算日)'!A38:G38" display="'入力用(2024.4.1起算日)'!A38:G38"/>
    <hyperlink ref="E261" location="'入力用(2024.4.1起算日)'!A41:G41" display="'入力用(2024.4.1起算日)'!A41:G41"/>
    <hyperlink ref="E262" location="'入力用(2024.4.1起算日)'!A29:G29" display="'入力用(2024.4.1起算日)'!A29:G29"/>
    <hyperlink ref="E263" location="'入力用(2024.4.1起算日)'!A32:G32" display="'入力用(2024.4.1起算日)'!A32:G32"/>
    <hyperlink ref="E264" location="'入力用(2024.4.1起算日)'!A44:G44" display="'入力用(2024.4.1起算日)'!A44:G44"/>
    <hyperlink ref="E265" location="'入力用(2024.4.1起算日)'!I32:O32" display="'入力用(2024.4.1起算日)'!I32:O32"/>
    <hyperlink ref="E266" location="'入力用(2024.4.1起算日)'!I29:O29" display="'入力用(2024.4.1起算日)'!I29:O29"/>
    <hyperlink ref="E267" location="'入力用(2024.4.1起算日)'!I38:O38" display="'入力用(2024.4.1起算日)'!I38:O38"/>
    <hyperlink ref="E268" location="'入力用(2024.4.1起算日)'!I41:O41" display="'入力用(2024.4.1起算日)'!I41:O41"/>
    <hyperlink ref="E269" location="'入力用(2024.4.1起算日)'!I44:O44" display="'入力用(2024.4.1起算日)'!I44:O44"/>
    <hyperlink ref="E270" location="'入力用(2024.4.1起算日)'!I35:O35" display="'入力用(2024.4.1起算日)'!I35:O35"/>
    <hyperlink ref="E271" location="'入力用(2024.4.1起算日)'!Q41:W41" display="'入力用(2024.4.1起算日)'!Q41:W41"/>
    <hyperlink ref="E272" location="'入力用(2024.4.1起算日)'!Q38:W38" display="'入力用(2024.4.1起算日)'!Q38:W38"/>
    <hyperlink ref="E273" location="'入力用(2024.4.1起算日)'!Q29:W29" display="'入力用(2024.4.1起算日)'!Q29:W29"/>
    <hyperlink ref="E274" location="'入力用(2024.4.1起算日)'!Q32:W32" display="'入力用(2024.4.1起算日)'!Q32:W32"/>
    <hyperlink ref="E275" location="'入力用(2024.4.1起算日)'!Q44:W44" display="'入力用(2024.4.1起算日)'!Q44:W44"/>
    <hyperlink ref="E276" location="'入力用(2024.4.1起算日)'!Q35:W35" display="'入力用(2024.4.1起算日)'!Q35:W35"/>
    <hyperlink ref="E277" location="'入力用(2024.4.1起算日)'!A60:G60" display="'入力用(2024.4.1起算日)'!A60:G60"/>
    <hyperlink ref="E278" location="'入力用(2024.4.1起算日)'!A66:G66" display="'入力用(2024.4.1起算日)'!A66:G66"/>
    <hyperlink ref="E279" location="'入力用(2024.4.1起算日)'!A51:G51" display="'入力用(2024.4.1起算日)'!A51:G51"/>
    <hyperlink ref="E280" location="'入力用(2024.4.1起算日)'!A54:G54" display="'入力用(2024.4.1起算日)'!A54:G54"/>
    <hyperlink ref="E281" location="'入力用(2024.4.1起算日)'!A57:G57" display="'入力用(2024.4.1起算日)'!A57:G57"/>
    <hyperlink ref="E282" location="'入力用(2024.4.1起算日)'!A63:G63" display="'入力用(2024.4.1起算日)'!A63:G63"/>
    <hyperlink ref="E283" location="'入力用(2024.4.1起算日)'!I57:O57" display="'入力用(2024.4.1起算日)'!I57:O57"/>
    <hyperlink ref="E284" location="'入力用(2024.4.1起算日)'!I60:O60" display="'入力用(2024.4.1起算日)'!I60:O60"/>
    <hyperlink ref="E285" location="'入力用(2024.4.1起算日)'!I51:O51" display="'入力用(2024.4.1起算日)'!I51:O51"/>
    <hyperlink ref="E286" location="'入力用(2024.4.1起算日)'!I54:O54" display="'入力用(2024.4.1起算日)'!I54:O54"/>
    <hyperlink ref="E287" location="'入力用(2024.4.1起算日)'!I63:O63" display="'入力用(2024.4.1起算日)'!I63:O63"/>
    <hyperlink ref="E288" location="'入力用(2024.4.1起算日)'!I66:O66" display="'入力用(2024.4.1起算日)'!I66:O66"/>
    <hyperlink ref="E289" location="'入力用(2024.4.1起算日)'!Q66:W66" display="'入力用(2024.4.1起算日)'!Q66:W66"/>
    <hyperlink ref="E290" location="'入力用(2024.4.1起算日)'!Q57:W57" display="'入力用(2024.4.1起算日)'!Q57:W57"/>
    <hyperlink ref="E291" location="'入力用(2024.4.1起算日)'!Q54:W54" display="'入力用(2024.4.1起算日)'!Q54:W54"/>
    <hyperlink ref="E292" location="'入力用(2024.4.1起算日)'!Q60:W60" display="'入力用(2024.4.1起算日)'!Q60:W60"/>
    <hyperlink ref="E293" location="'入力用(2024.4.1起算日)'!Q63:W63" display="'入力用(2024.4.1起算日)'!Q63:W63"/>
    <hyperlink ref="E294" location="'入力用(2024.4.1起算日)'!Q51:W51" display="'入力用(2024.4.1起算日)'!Q51:W51"/>
    <hyperlink ref="E295" location="'入力用(2024.4.1起算日)'!A79:G79" display="'入力用(2024.4.1起算日)'!A79:G79"/>
    <hyperlink ref="E296" location="'入力用(2024.4.1起算日)'!A85:G85" display="'入力用(2024.4.1起算日)'!A85:G85"/>
    <hyperlink ref="E297" location="'入力用(2024.4.1起算日)'!A73:G73" display="'入力用(2024.4.1起算日)'!A73:G73"/>
    <hyperlink ref="E298" location="'入力用(2024.4.1起算日)'!A88:G88" display="'入力用(2024.4.1起算日)'!A88:G88"/>
    <hyperlink ref="E299" location="'入力用(2024.4.1起算日)'!A82:G82" display="'入力用(2024.4.1起算日)'!A82:G82"/>
    <hyperlink ref="E300" location="'入力用(2024.4.1起算日)'!A76:G76" display="'入力用(2024.4.1起算日)'!A76:G76"/>
    <hyperlink ref="E301" location="'入力用(2024.4.1起算日)'!I85:O85" display="'入力用(2024.4.1起算日)'!I85:O85"/>
    <hyperlink ref="E302" location="'入力用(2024.4.1起算日)'!I82:O82" display="'入力用(2024.4.1起算日)'!I82:O82"/>
    <hyperlink ref="E303" location="'入力用(2024.4.1起算日)'!I73:O73" display="'入力用(2024.4.1起算日)'!I73:O73"/>
    <hyperlink ref="E304" location="'入力用(2024.4.1起算日)'!I76:O76" display="'入力用(2024.4.1起算日)'!I76:O76"/>
    <hyperlink ref="E305" location="'入力用(2024.4.1起算日)'!I79:O79" display="'入力用(2024.4.1起算日)'!I79:O79"/>
    <hyperlink ref="E306" location="'入力用(2024.4.1起算日)'!I88:O88" display="'入力用(2024.4.1起算日)'!I88:O88"/>
    <hyperlink ref="E307" location="'入力用(2024.4.1起算日)'!Q85:W85" display="'入力用(2024.4.1起算日)'!Q85:W85"/>
    <hyperlink ref="E308" location="'入力用(2024.4.1起算日)'!Q82:W82" display="'入力用(2024.4.1起算日)'!Q82:W82"/>
    <hyperlink ref="E309" location="'入力用(2024.4.1起算日)'!Q73:W73" display="'入力用(2024.4.1起算日)'!Q73:W73"/>
    <hyperlink ref="E310" location="'入力用(2024.4.1起算日)'!Q76:W76" display="'入力用(2024.4.1起算日)'!Q76:W76"/>
    <hyperlink ref="E311" location="'入力用(2024.4.1起算日)'!Q79:W79" display="'入力用(2024.4.1起算日)'!Q79:W79"/>
    <hyperlink ref="E312" location="'入力用(2024.4.1起算日)'!Q88:W88" display="'入力用(2024.4.1起算日)'!Q88:W88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詳細説明</vt:lpstr>
      <vt:lpstr>問合せ先</vt:lpstr>
      <vt:lpstr>入力の仕方</vt:lpstr>
      <vt:lpstr>入力用(フリー）</vt:lpstr>
      <vt:lpstr>入力用(2024.1.1起算日)</vt:lpstr>
      <vt:lpstr>入力用(2024.4.1起算日)</vt:lpstr>
      <vt:lpstr>入力用(2024.3.21起算日)</vt:lpstr>
      <vt:lpstr>互換性レポート</vt:lpstr>
      <vt:lpstr>入力の仕方!Print_Area</vt:lpstr>
      <vt:lpstr>'入力用(2024.1.1起算日)'!Print_Area</vt:lpstr>
      <vt:lpstr>'入力用(2024.3.21起算日)'!Print_Area</vt:lpstr>
      <vt:lpstr>'入力用(2024.4.1起算日)'!Print_Area</vt:lpstr>
      <vt:lpstr>'入力用(フリー）'!Print_Area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2024-03-07T00:30:38Z</cp:lastPrinted>
  <dcterms:created xsi:type="dcterms:W3CDTF">2015-05-15T05:24:02Z</dcterms:created>
  <dcterms:modified xsi:type="dcterms:W3CDTF">2024-03-07T00:33:23Z</dcterms:modified>
</cp:coreProperties>
</file>