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v-10c8.lansys.mhlw.go.jp\d\課4\14053000_熊本労働局\43000熊本労働局職業安定部(所を除く)\移行用\R6年度\③職業安定課（管理者：安定補佐）\12_相談員\田山\☆HP掲載データ(令和6年度)\訓練課\2.石山担当官\〇掲載データ （新規・追加・修正等）\「高卒求人票補助シート」\"/>
    </mc:Choice>
  </mc:AlternateContent>
  <bookViews>
    <workbookView xWindow="0" yWindow="0" windowWidth="14370" windowHeight="7335" tabRatio="700"/>
  </bookViews>
  <sheets>
    <sheet name="一般の事業以外（通勤のみ）" sheetId="10" r:id="rId1"/>
    <sheet name="一般の事業以外（住込あり）" sheetId="14" r:id="rId2"/>
    <sheet name="早見表" sheetId="7" state="hidden" r:id="rId3"/>
    <sheet name="内訳シート" sheetId="8" state="hidden" r:id="rId4"/>
    <sheet name="社会保険料率（熊本県）" sheetId="9" state="hidden" r:id="rId5"/>
  </sheets>
  <definedNames>
    <definedName name="_xlnm.Print_Area" localSheetId="1">'一般の事業以外（住込あり）'!$A$1:$AL$64</definedName>
    <definedName name="_xlnm.Print_Area" localSheetId="0">'一般の事業以外（通勤のみ）'!$A$1:$AL$64</definedName>
    <definedName name="_xlnm.Print_Area" localSheetId="4">'社会保険料率（熊本県）'!$A$1:$H$63</definedName>
    <definedName name="社会保険料">'社会保険料率（熊本県）'!$A$1:$H$62</definedName>
    <definedName name="税額" localSheetId="1">#REF!</definedName>
    <definedName name="税額" localSheetId="0">#REF!</definedName>
    <definedName name="税額" localSheetId="2">早見表!$T$3:$X$93</definedName>
    <definedName name="税額" localSheetId="3">内訳シート!$R$4:$V$98</definedName>
    <definedName name="税額">#REF!</definedName>
  </definedNames>
  <calcPr calcId="162913"/>
</workbook>
</file>

<file path=xl/calcChain.xml><?xml version="1.0" encoding="utf-8"?>
<calcChain xmlns="http://schemas.openxmlformats.org/spreadsheetml/2006/main">
  <c r="I10" i="8" l="1"/>
  <c r="K10" i="8" s="1"/>
  <c r="B10" i="8"/>
  <c r="I6" i="8"/>
  <c r="K6" i="8" s="1"/>
  <c r="B6" i="8"/>
  <c r="J6" i="8" s="1"/>
  <c r="E62" i="9" l="1"/>
  <c r="F62" i="9" s="1"/>
  <c r="E61" i="9"/>
  <c r="F61" i="9" s="1"/>
  <c r="E60" i="9"/>
  <c r="F60" i="9" s="1"/>
  <c r="E59" i="9"/>
  <c r="F59" i="9" s="1"/>
  <c r="E58" i="9"/>
  <c r="F58" i="9" s="1"/>
  <c r="E57" i="9"/>
  <c r="F57" i="9" s="1"/>
  <c r="P23" i="7"/>
  <c r="P24" i="7"/>
  <c r="P25" i="7"/>
  <c r="P26" i="7"/>
  <c r="P27" i="7"/>
  <c r="P28" i="7"/>
  <c r="P29" i="7"/>
  <c r="P30" i="7"/>
  <c r="P31" i="7"/>
  <c r="P32" i="7"/>
  <c r="P33" i="7"/>
  <c r="P34" i="7"/>
  <c r="P35" i="7"/>
  <c r="P36" i="7"/>
  <c r="P37" i="7"/>
  <c r="P38" i="7"/>
  <c r="P39" i="7"/>
  <c r="P40" i="7"/>
  <c r="P41" i="7"/>
  <c r="P42" i="7"/>
  <c r="P43" i="7"/>
  <c r="P44" i="7"/>
  <c r="P45" i="7"/>
  <c r="P46" i="7"/>
  <c r="P47" i="7"/>
  <c r="P48" i="7"/>
  <c r="P49" i="7"/>
  <c r="P50" i="7"/>
  <c r="P51" i="7"/>
  <c r="P52" i="7"/>
  <c r="P53" i="7"/>
  <c r="P54" i="7"/>
  <c r="P55" i="7"/>
  <c r="P56" i="7"/>
  <c r="P57" i="7"/>
  <c r="P58" i="7"/>
  <c r="P59" i="7"/>
  <c r="P60" i="7"/>
  <c r="P61" i="7"/>
  <c r="P62" i="7"/>
  <c r="P63" i="7"/>
  <c r="P64" i="7"/>
  <c r="P65" i="7"/>
  <c r="P66" i="7"/>
  <c r="P67" i="7"/>
  <c r="P68" i="7"/>
  <c r="P69" i="7"/>
  <c r="P70" i="7"/>
  <c r="P71" i="7"/>
  <c r="P72" i="7"/>
  <c r="P73" i="7"/>
  <c r="P74" i="7"/>
  <c r="P75" i="7"/>
  <c r="P76" i="7"/>
  <c r="P77" i="7"/>
  <c r="P78" i="7"/>
  <c r="P79" i="7"/>
  <c r="P80" i="7"/>
  <c r="P81" i="7"/>
  <c r="P82" i="7"/>
  <c r="P83" i="7"/>
  <c r="P84" i="7"/>
  <c r="P85" i="7"/>
  <c r="P86" i="7"/>
  <c r="P87" i="7"/>
  <c r="P88" i="7"/>
  <c r="P89" i="7"/>
  <c r="P90" i="7"/>
  <c r="P91" i="7"/>
  <c r="P92" i="7"/>
  <c r="P93" i="7"/>
  <c r="P6" i="7"/>
  <c r="P7" i="7"/>
  <c r="P8" i="7"/>
  <c r="P9" i="7"/>
  <c r="P10" i="7"/>
  <c r="P11" i="7"/>
  <c r="P12" i="7"/>
  <c r="P13" i="7"/>
  <c r="P14" i="7"/>
  <c r="P15" i="7"/>
  <c r="P16" i="7"/>
  <c r="P17" i="7"/>
  <c r="P18" i="7"/>
  <c r="P19" i="7"/>
  <c r="P20" i="7"/>
  <c r="P21" i="7"/>
  <c r="P22" i="7"/>
  <c r="P5"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6" i="7"/>
  <c r="O7" i="7"/>
  <c r="O8" i="7"/>
  <c r="O9" i="7"/>
  <c r="O10" i="7"/>
  <c r="O11" i="7"/>
  <c r="O12" i="7"/>
  <c r="O13" i="7"/>
  <c r="O14" i="7"/>
  <c r="O15" i="7"/>
  <c r="O16" i="7"/>
  <c r="O17" i="7"/>
  <c r="O18" i="7"/>
  <c r="O19" i="7"/>
  <c r="O20" i="7"/>
  <c r="O21" i="7"/>
  <c r="O22" i="7"/>
  <c r="O23" i="7"/>
  <c r="O24" i="7"/>
  <c r="O25" i="7"/>
  <c r="O26" i="7"/>
  <c r="O27" i="7"/>
  <c r="O28" i="7"/>
  <c r="O29" i="7"/>
  <c r="O30" i="7"/>
  <c r="O31" i="7"/>
  <c r="O32" i="7"/>
  <c r="O5" i="7"/>
  <c r="G16" i="9" l="1"/>
  <c r="H16" i="9" s="1"/>
  <c r="J10" i="8" l="1"/>
  <c r="E56" i="9"/>
  <c r="F56" i="9" s="1"/>
  <c r="E55" i="9"/>
  <c r="F55" i="9" s="1"/>
  <c r="E54" i="9"/>
  <c r="F54" i="9" s="1"/>
  <c r="E53" i="9"/>
  <c r="F53" i="9" s="1"/>
  <c r="E52" i="9"/>
  <c r="F52" i="9" s="1"/>
  <c r="E51" i="9"/>
  <c r="F51" i="9" s="1"/>
  <c r="E50" i="9"/>
  <c r="F50" i="9" s="1"/>
  <c r="E49" i="9"/>
  <c r="F49" i="9" s="1"/>
  <c r="E48" i="9"/>
  <c r="F48" i="9" s="1"/>
  <c r="E47" i="9"/>
  <c r="F47" i="9" s="1"/>
  <c r="G46" i="9"/>
  <c r="H46" i="9" s="1"/>
  <c r="E46" i="9"/>
  <c r="F46" i="9" s="1"/>
  <c r="G45" i="9"/>
  <c r="H45" i="9" s="1"/>
  <c r="E45" i="9"/>
  <c r="F45" i="9" s="1"/>
  <c r="G44" i="9"/>
  <c r="H44" i="9" s="1"/>
  <c r="E44" i="9"/>
  <c r="F44" i="9" s="1"/>
  <c r="G43" i="9"/>
  <c r="H43" i="9" s="1"/>
  <c r="E43" i="9"/>
  <c r="F43" i="9" s="1"/>
  <c r="G42" i="9"/>
  <c r="H42" i="9" s="1"/>
  <c r="E42" i="9"/>
  <c r="F42" i="9" s="1"/>
  <c r="G41" i="9"/>
  <c r="H41" i="9" s="1"/>
  <c r="E41" i="9"/>
  <c r="F41" i="9" s="1"/>
  <c r="G40" i="9"/>
  <c r="H40" i="9" s="1"/>
  <c r="E40" i="9"/>
  <c r="F40" i="9" s="1"/>
  <c r="G39" i="9"/>
  <c r="H39" i="9" s="1"/>
  <c r="E39" i="9"/>
  <c r="F39" i="9" s="1"/>
  <c r="G38" i="9"/>
  <c r="H38" i="9" s="1"/>
  <c r="E38" i="9"/>
  <c r="F38" i="9" s="1"/>
  <c r="G37" i="9"/>
  <c r="H37" i="9" s="1"/>
  <c r="E37" i="9"/>
  <c r="F37" i="9" s="1"/>
  <c r="G36" i="9"/>
  <c r="H36" i="9" s="1"/>
  <c r="E36" i="9"/>
  <c r="F36" i="9" s="1"/>
  <c r="G35" i="9"/>
  <c r="H35" i="9" s="1"/>
  <c r="E35" i="9"/>
  <c r="F35" i="9" s="1"/>
  <c r="G34" i="9"/>
  <c r="H34" i="9" s="1"/>
  <c r="E34" i="9"/>
  <c r="F34" i="9" s="1"/>
  <c r="G33" i="9"/>
  <c r="H33" i="9" s="1"/>
  <c r="E33" i="9"/>
  <c r="F33" i="9" s="1"/>
  <c r="G32" i="9"/>
  <c r="H32" i="9" s="1"/>
  <c r="E32" i="9"/>
  <c r="F32" i="9" s="1"/>
  <c r="G31" i="9"/>
  <c r="H31" i="9" s="1"/>
  <c r="E31" i="9"/>
  <c r="F31" i="9" s="1"/>
  <c r="G30" i="9"/>
  <c r="H30" i="9" s="1"/>
  <c r="E30" i="9"/>
  <c r="F30" i="9" s="1"/>
  <c r="G29" i="9"/>
  <c r="H29" i="9" s="1"/>
  <c r="L10" i="8" s="1"/>
  <c r="E29" i="9"/>
  <c r="F29" i="9" s="1"/>
  <c r="G28" i="9"/>
  <c r="H28" i="9" s="1"/>
  <c r="E28" i="9"/>
  <c r="F28" i="9" s="1"/>
  <c r="G27" i="9"/>
  <c r="H27" i="9" s="1"/>
  <c r="E27" i="9"/>
  <c r="F27" i="9" s="1"/>
  <c r="G26" i="9"/>
  <c r="H26" i="9" s="1"/>
  <c r="E26" i="9"/>
  <c r="F26" i="9" s="1"/>
  <c r="G25" i="9"/>
  <c r="H25" i="9" s="1"/>
  <c r="E25" i="9"/>
  <c r="F25" i="9" s="1"/>
  <c r="G24" i="9"/>
  <c r="H24" i="9" s="1"/>
  <c r="E24" i="9"/>
  <c r="F24" i="9" s="1"/>
  <c r="G23" i="9"/>
  <c r="H23" i="9" s="1"/>
  <c r="E23" i="9"/>
  <c r="F23" i="9" s="1"/>
  <c r="G22" i="9"/>
  <c r="H22" i="9" s="1"/>
  <c r="E22" i="9"/>
  <c r="F22" i="9" s="1"/>
  <c r="G21" i="9"/>
  <c r="H21" i="9" s="1"/>
  <c r="E21" i="9"/>
  <c r="F21" i="9" s="1"/>
  <c r="G20" i="9"/>
  <c r="H20" i="9" s="1"/>
  <c r="E20" i="9"/>
  <c r="F20" i="9" s="1"/>
  <c r="G19" i="9"/>
  <c r="H19" i="9" s="1"/>
  <c r="E19" i="9"/>
  <c r="F19" i="9" s="1"/>
  <c r="G18" i="9"/>
  <c r="H18" i="9" s="1"/>
  <c r="E18" i="9"/>
  <c r="F18" i="9" s="1"/>
  <c r="G17" i="9"/>
  <c r="H17" i="9" s="1"/>
  <c r="E17" i="9"/>
  <c r="F17" i="9" s="1"/>
  <c r="E16" i="9"/>
  <c r="F16" i="9" s="1"/>
  <c r="E15" i="9"/>
  <c r="F15" i="9" s="1"/>
  <c r="E14" i="9"/>
  <c r="F14" i="9" s="1"/>
  <c r="E13" i="9"/>
  <c r="F13" i="9" s="1"/>
  <c r="D10" i="8" l="1"/>
  <c r="L6" i="8"/>
  <c r="D6" i="8" s="1"/>
  <c r="R24" i="7"/>
  <c r="R28" i="7"/>
  <c r="R30" i="7"/>
  <c r="R27" i="7"/>
  <c r="R25" i="7"/>
  <c r="R29" i="7"/>
  <c r="R26" i="7"/>
  <c r="R31" i="7"/>
  <c r="R64" i="7"/>
  <c r="R60" i="7"/>
  <c r="R58" i="7"/>
  <c r="R59" i="7"/>
  <c r="R65" i="7"/>
  <c r="R57" i="7"/>
  <c r="R61" i="7"/>
  <c r="R66" i="7"/>
  <c r="R62" i="7"/>
  <c r="R63" i="7"/>
  <c r="C63" i="7" s="1"/>
  <c r="D63" i="7" s="1"/>
  <c r="B63" i="7" s="1"/>
  <c r="E63" i="7" s="1"/>
  <c r="F63" i="7" s="1"/>
  <c r="R16" i="7"/>
  <c r="R20" i="7"/>
  <c r="R22" i="7"/>
  <c r="R19" i="7"/>
  <c r="R17" i="7"/>
  <c r="R21" i="7"/>
  <c r="R18" i="7"/>
  <c r="R23" i="7"/>
  <c r="R48" i="7"/>
  <c r="I48" i="7" s="1"/>
  <c r="J48" i="7" s="1"/>
  <c r="H48" i="7" s="1"/>
  <c r="K48" i="7" s="1"/>
  <c r="L48" i="7" s="1"/>
  <c r="R52" i="7"/>
  <c r="C52" i="7" s="1"/>
  <c r="D52" i="7" s="1"/>
  <c r="B52" i="7" s="1"/>
  <c r="E52" i="7" s="1"/>
  <c r="F52" i="7" s="1"/>
  <c r="R56" i="7"/>
  <c r="R50" i="7"/>
  <c r="R51" i="7"/>
  <c r="C51" i="7" s="1"/>
  <c r="D51" i="7" s="1"/>
  <c r="B51" i="7" s="1"/>
  <c r="E51" i="7" s="1"/>
  <c r="F51" i="7" s="1"/>
  <c r="R49" i="7"/>
  <c r="R53" i="7"/>
  <c r="R54" i="7"/>
  <c r="R55" i="7"/>
  <c r="C55" i="7" s="1"/>
  <c r="D55" i="7" s="1"/>
  <c r="B55" i="7" s="1"/>
  <c r="E55" i="7" s="1"/>
  <c r="F55" i="7" s="1"/>
  <c r="R88" i="7"/>
  <c r="C88" i="7" s="1"/>
  <c r="D88" i="7" s="1"/>
  <c r="B88" i="7" s="1"/>
  <c r="E88" i="7" s="1"/>
  <c r="F88" i="7" s="1"/>
  <c r="R92" i="7"/>
  <c r="R91" i="7"/>
  <c r="R89" i="7"/>
  <c r="I89" i="7" s="1"/>
  <c r="J89" i="7" s="1"/>
  <c r="H89" i="7" s="1"/>
  <c r="K89" i="7" s="1"/>
  <c r="L89" i="7" s="1"/>
  <c r="R93" i="7"/>
  <c r="C93" i="7" s="1"/>
  <c r="D93" i="7" s="1"/>
  <c r="B93" i="7" s="1"/>
  <c r="E93" i="7" s="1"/>
  <c r="F93" i="7" s="1"/>
  <c r="R90" i="7"/>
  <c r="I90" i="7" s="1"/>
  <c r="J90" i="7" s="1"/>
  <c r="H90" i="7" s="1"/>
  <c r="K90" i="7" s="1"/>
  <c r="L90" i="7" s="1"/>
  <c r="R87" i="7"/>
  <c r="R12" i="7"/>
  <c r="R14" i="7"/>
  <c r="I14" i="7" s="1"/>
  <c r="J14" i="7" s="1"/>
  <c r="H14" i="7" s="1"/>
  <c r="K14" i="7" s="1"/>
  <c r="L14" i="7" s="1"/>
  <c r="R11" i="7"/>
  <c r="R9" i="7"/>
  <c r="R13" i="7"/>
  <c r="R10" i="7"/>
  <c r="R15" i="7"/>
  <c r="R40" i="7"/>
  <c r="R44" i="7"/>
  <c r="R42" i="7"/>
  <c r="R43" i="7"/>
  <c r="R41" i="7"/>
  <c r="R45" i="7"/>
  <c r="R46" i="7"/>
  <c r="R47" i="7"/>
  <c r="R80" i="7"/>
  <c r="R84" i="7"/>
  <c r="R78" i="7"/>
  <c r="R86" i="7"/>
  <c r="R83" i="7"/>
  <c r="R77" i="7"/>
  <c r="R81" i="7"/>
  <c r="R85" i="7"/>
  <c r="R82" i="7"/>
  <c r="R79" i="7"/>
  <c r="R8" i="7"/>
  <c r="R6" i="7"/>
  <c r="R7" i="7"/>
  <c r="R5" i="7"/>
  <c r="R32" i="7"/>
  <c r="C32" i="7" s="1"/>
  <c r="D32" i="7" s="1"/>
  <c r="B32" i="7" s="1"/>
  <c r="E32" i="7" s="1"/>
  <c r="F32" i="7" s="1"/>
  <c r="R36" i="7"/>
  <c r="R34" i="7"/>
  <c r="R35" i="7"/>
  <c r="I35" i="7" s="1"/>
  <c r="J35" i="7" s="1"/>
  <c r="H35" i="7" s="1"/>
  <c r="K35" i="7" s="1"/>
  <c r="L35" i="7" s="1"/>
  <c r="R33" i="7"/>
  <c r="R37" i="7"/>
  <c r="R38" i="7"/>
  <c r="R39" i="7"/>
  <c r="I39" i="7" s="1"/>
  <c r="J39" i="7" s="1"/>
  <c r="H39" i="7" s="1"/>
  <c r="K39" i="7" s="1"/>
  <c r="L39" i="7" s="1"/>
  <c r="R68" i="7"/>
  <c r="R72" i="7"/>
  <c r="R76" i="7"/>
  <c r="R70" i="7"/>
  <c r="R67" i="7"/>
  <c r="I67" i="7" s="1"/>
  <c r="J67" i="7" s="1"/>
  <c r="H67" i="7" s="1"/>
  <c r="K67" i="7" s="1"/>
  <c r="L67" i="7" s="1"/>
  <c r="R75" i="7"/>
  <c r="R69" i="7"/>
  <c r="R73" i="7"/>
  <c r="I73" i="7" s="1"/>
  <c r="J73" i="7" s="1"/>
  <c r="H73" i="7" s="1"/>
  <c r="K73" i="7" s="1"/>
  <c r="L73" i="7" s="1"/>
  <c r="R74" i="7"/>
  <c r="R71" i="7"/>
  <c r="Q11" i="7"/>
  <c r="Q15" i="7"/>
  <c r="I15" i="7" s="1"/>
  <c r="J15" i="7" s="1"/>
  <c r="H15" i="7" s="1"/>
  <c r="K15" i="7" s="1"/>
  <c r="L15" i="7" s="1"/>
  <c r="Q9" i="7"/>
  <c r="Q12" i="7"/>
  <c r="Q13" i="7"/>
  <c r="Q14" i="7"/>
  <c r="Q10" i="7"/>
  <c r="Q27" i="7"/>
  <c r="Q31" i="7"/>
  <c r="Q29" i="7"/>
  <c r="C29" i="7" s="1"/>
  <c r="D29" i="7" s="1"/>
  <c r="B29" i="7" s="1"/>
  <c r="E29" i="7" s="1"/>
  <c r="F29" i="7" s="1"/>
  <c r="Q26" i="7"/>
  <c r="Q24" i="7"/>
  <c r="C24" i="7" s="1"/>
  <c r="D24" i="7" s="1"/>
  <c r="B24" i="7" s="1"/>
  <c r="E24" i="7" s="1"/>
  <c r="F24" i="7" s="1"/>
  <c r="Q28" i="7"/>
  <c r="Q25" i="7"/>
  <c r="Q30" i="7"/>
  <c r="I30" i="7" s="1"/>
  <c r="J30" i="7" s="1"/>
  <c r="H30" i="7" s="1"/>
  <c r="K30" i="7" s="1"/>
  <c r="L30" i="7" s="1"/>
  <c r="Q43" i="7"/>
  <c r="Q47" i="7"/>
  <c r="C47" i="7" s="1"/>
  <c r="D47" i="7" s="1"/>
  <c r="B47" i="7" s="1"/>
  <c r="E47" i="7" s="1"/>
  <c r="F47" i="7" s="1"/>
  <c r="Q45" i="7"/>
  <c r="C45" i="7" s="1"/>
  <c r="D45" i="7" s="1"/>
  <c r="B45" i="7" s="1"/>
  <c r="E45" i="7" s="1"/>
  <c r="F45" i="7" s="1"/>
  <c r="Q42" i="7"/>
  <c r="I42" i="7" s="1"/>
  <c r="J42" i="7" s="1"/>
  <c r="H42" i="7" s="1"/>
  <c r="K42" i="7" s="1"/>
  <c r="L42" i="7" s="1"/>
  <c r="Q40" i="7"/>
  <c r="Q44" i="7"/>
  <c r="Q41" i="7"/>
  <c r="C41" i="7" s="1"/>
  <c r="D41" i="7" s="1"/>
  <c r="B41" i="7" s="1"/>
  <c r="E41" i="7" s="1"/>
  <c r="F41" i="7" s="1"/>
  <c r="Q46" i="7"/>
  <c r="I46" i="7" s="1"/>
  <c r="J46" i="7" s="1"/>
  <c r="H46" i="7" s="1"/>
  <c r="K46" i="7" s="1"/>
  <c r="L46" i="7" s="1"/>
  <c r="Q59" i="7"/>
  <c r="Q63" i="7"/>
  <c r="Q61" i="7"/>
  <c r="Q58" i="7"/>
  <c r="Q66" i="7"/>
  <c r="Q60" i="7"/>
  <c r="I60" i="7" s="1"/>
  <c r="J60" i="7" s="1"/>
  <c r="H60" i="7" s="1"/>
  <c r="K60" i="7" s="1"/>
  <c r="L60" i="7" s="1"/>
  <c r="Q64" i="7"/>
  <c r="I64" i="7" s="1"/>
  <c r="J64" i="7" s="1"/>
  <c r="H64" i="7" s="1"/>
  <c r="K64" i="7" s="1"/>
  <c r="L64" i="7" s="1"/>
  <c r="Q57" i="7"/>
  <c r="Q65" i="7"/>
  <c r="Q62" i="7"/>
  <c r="Q79" i="7"/>
  <c r="C79" i="7" s="1"/>
  <c r="D79" i="7" s="1"/>
  <c r="B79" i="7" s="1"/>
  <c r="E79" i="7" s="1"/>
  <c r="F79" i="7" s="1"/>
  <c r="Q83" i="7"/>
  <c r="I83" i="7" s="1"/>
  <c r="J83" i="7" s="1"/>
  <c r="H83" i="7" s="1"/>
  <c r="K83" i="7" s="1"/>
  <c r="L83" i="7" s="1"/>
  <c r="Q81" i="7"/>
  <c r="Q80" i="7"/>
  <c r="I80" i="7" s="1"/>
  <c r="J80" i="7" s="1"/>
  <c r="H80" i="7" s="1"/>
  <c r="K80" i="7" s="1"/>
  <c r="L80" i="7" s="1"/>
  <c r="Q84" i="7"/>
  <c r="C84" i="7" s="1"/>
  <c r="D84" i="7" s="1"/>
  <c r="B84" i="7" s="1"/>
  <c r="E84" i="7" s="1"/>
  <c r="F84" i="7" s="1"/>
  <c r="Q77" i="7"/>
  <c r="C77" i="7" s="1"/>
  <c r="D77" i="7" s="1"/>
  <c r="B77" i="7" s="1"/>
  <c r="E77" i="7" s="1"/>
  <c r="F77" i="7" s="1"/>
  <c r="Q85" i="7"/>
  <c r="C85" i="7" s="1"/>
  <c r="D85" i="7" s="1"/>
  <c r="B85" i="7" s="1"/>
  <c r="E85" i="7" s="1"/>
  <c r="F85" i="7" s="1"/>
  <c r="Q78" i="7"/>
  <c r="Q86" i="7"/>
  <c r="C86" i="7" s="1"/>
  <c r="D86" i="7" s="1"/>
  <c r="B86" i="7" s="1"/>
  <c r="E86" i="7" s="1"/>
  <c r="F86" i="7" s="1"/>
  <c r="Q82" i="7"/>
  <c r="C82" i="7" s="1"/>
  <c r="D82" i="7" s="1"/>
  <c r="B82" i="7" s="1"/>
  <c r="E82" i="7" s="1"/>
  <c r="F82" i="7" s="1"/>
  <c r="Q7" i="7"/>
  <c r="Q5" i="7"/>
  <c r="Q8" i="7"/>
  <c r="I8" i="7" s="1"/>
  <c r="J8" i="7" s="1"/>
  <c r="H8" i="7" s="1"/>
  <c r="K8" i="7" s="1"/>
  <c r="L8" i="7" s="1"/>
  <c r="Q6" i="7"/>
  <c r="C6" i="7" s="1"/>
  <c r="D6" i="7" s="1"/>
  <c r="B6" i="7" s="1"/>
  <c r="E6" i="7" s="1"/>
  <c r="F6" i="7" s="1"/>
  <c r="Q23" i="7"/>
  <c r="Q19" i="7"/>
  <c r="Q17" i="7"/>
  <c r="Q16" i="7"/>
  <c r="Q20" i="7"/>
  <c r="Q21" i="7"/>
  <c r="Q18" i="7"/>
  <c r="Q22" i="7"/>
  <c r="Q35" i="7"/>
  <c r="Q39" i="7"/>
  <c r="Q37" i="7"/>
  <c r="Q34" i="7"/>
  <c r="Q32" i="7"/>
  <c r="Q36" i="7"/>
  <c r="Q33" i="7"/>
  <c r="Q38" i="7"/>
  <c r="Q51" i="7"/>
  <c r="Q55" i="7"/>
  <c r="Q53" i="7"/>
  <c r="Q50" i="7"/>
  <c r="Q48" i="7"/>
  <c r="Q52" i="7"/>
  <c r="Q56" i="7"/>
  <c r="Q49" i="7"/>
  <c r="Q54" i="7"/>
  <c r="Q67" i="7"/>
  <c r="Q71" i="7"/>
  <c r="Q75" i="7"/>
  <c r="Q69" i="7"/>
  <c r="Q73" i="7"/>
  <c r="Q74" i="7"/>
  <c r="Q68" i="7"/>
  <c r="Q72" i="7"/>
  <c r="Q76" i="7"/>
  <c r="Q70" i="7"/>
  <c r="Q87" i="7"/>
  <c r="Q91" i="7"/>
  <c r="Q89" i="7"/>
  <c r="Q88" i="7"/>
  <c r="Q92" i="7"/>
  <c r="Q93" i="7"/>
  <c r="Q90" i="7"/>
  <c r="C60" i="7"/>
  <c r="D60" i="7" s="1"/>
  <c r="B60" i="7" s="1"/>
  <c r="E60" i="7" s="1"/>
  <c r="F60" i="7" s="1"/>
  <c r="C36" i="7"/>
  <c r="D36" i="7" s="1"/>
  <c r="B36" i="7" s="1"/>
  <c r="E36" i="7" s="1"/>
  <c r="F36" i="7" s="1"/>
  <c r="I85" i="7"/>
  <c r="J85" i="7" s="1"/>
  <c r="H85" i="7" s="1"/>
  <c r="K85" i="7" s="1"/>
  <c r="L85" i="7" s="1"/>
  <c r="C40" i="7"/>
  <c r="D40" i="7" s="1"/>
  <c r="B40" i="7" s="1"/>
  <c r="E40" i="7" s="1"/>
  <c r="F40" i="7" s="1"/>
  <c r="I36" i="7"/>
  <c r="J36" i="7" s="1"/>
  <c r="H36" i="7" s="1"/>
  <c r="K36" i="7" s="1"/>
  <c r="L36" i="7" s="1"/>
  <c r="C28" i="7"/>
  <c r="D28" i="7" s="1"/>
  <c r="B28" i="7" s="1"/>
  <c r="E28" i="7" s="1"/>
  <c r="F28" i="7" s="1"/>
  <c r="I28" i="7"/>
  <c r="J28" i="7" s="1"/>
  <c r="H28" i="7" s="1"/>
  <c r="K28" i="7" s="1"/>
  <c r="L28" i="7" s="1"/>
  <c r="I43" i="7"/>
  <c r="J43" i="7" s="1"/>
  <c r="H43" i="7" s="1"/>
  <c r="K43" i="7" s="1"/>
  <c r="L43" i="7" s="1"/>
  <c r="I62" i="7" l="1"/>
  <c r="J62" i="7" s="1"/>
  <c r="H62" i="7" s="1"/>
  <c r="K62" i="7" s="1"/>
  <c r="L62" i="7" s="1"/>
  <c r="I66" i="7"/>
  <c r="J66" i="7" s="1"/>
  <c r="H66" i="7" s="1"/>
  <c r="K66" i="7" s="1"/>
  <c r="L66" i="7" s="1"/>
  <c r="C12" i="7"/>
  <c r="D12" i="7" s="1"/>
  <c r="B12" i="7" s="1"/>
  <c r="E12" i="7" s="1"/>
  <c r="F12" i="7" s="1"/>
  <c r="C43" i="7"/>
  <c r="D43" i="7" s="1"/>
  <c r="B43" i="7" s="1"/>
  <c r="E43" i="7" s="1"/>
  <c r="F43" i="7" s="1"/>
  <c r="C21" i="7"/>
  <c r="D21" i="7" s="1"/>
  <c r="B21" i="7" s="1"/>
  <c r="E21" i="7" s="1"/>
  <c r="F21" i="7" s="1"/>
  <c r="I19" i="7"/>
  <c r="J19" i="7" s="1"/>
  <c r="H19" i="7" s="1"/>
  <c r="K19" i="7" s="1"/>
  <c r="L19" i="7" s="1"/>
  <c r="C17" i="7"/>
  <c r="D17" i="7" s="1"/>
  <c r="B17" i="7" s="1"/>
  <c r="E17" i="7" s="1"/>
  <c r="F17" i="7" s="1"/>
  <c r="C9" i="7"/>
  <c r="D9" i="7" s="1"/>
  <c r="B9" i="7" s="1"/>
  <c r="E9" i="7" s="1"/>
  <c r="F9" i="7" s="1"/>
  <c r="I11" i="7"/>
  <c r="J11" i="7" s="1"/>
  <c r="H11" i="7" s="1"/>
  <c r="K11" i="7" s="1"/>
  <c r="L11" i="7" s="1"/>
  <c r="C23" i="7"/>
  <c r="D23" i="7" s="1"/>
  <c r="B23" i="7" s="1"/>
  <c r="E23" i="7" s="1"/>
  <c r="F23" i="7" s="1"/>
  <c r="C13" i="7"/>
  <c r="D13" i="7" s="1"/>
  <c r="B13" i="7" s="1"/>
  <c r="E13" i="7" s="1"/>
  <c r="F13" i="7" s="1"/>
  <c r="I16" i="14"/>
  <c r="I13" i="14"/>
  <c r="I16" i="7"/>
  <c r="J16" i="7" s="1"/>
  <c r="H16" i="7" s="1"/>
  <c r="K16" i="7" s="1"/>
  <c r="L16" i="7" s="1"/>
  <c r="C90" i="7"/>
  <c r="D90" i="7" s="1"/>
  <c r="B90" i="7" s="1"/>
  <c r="E90" i="7" s="1"/>
  <c r="F90" i="7" s="1"/>
  <c r="I59" i="7"/>
  <c r="J59" i="7" s="1"/>
  <c r="H59" i="7" s="1"/>
  <c r="K59" i="7" s="1"/>
  <c r="L59" i="7" s="1"/>
  <c r="I63" i="7"/>
  <c r="J63" i="7" s="1"/>
  <c r="H63" i="7" s="1"/>
  <c r="K63" i="7" s="1"/>
  <c r="L63" i="7" s="1"/>
  <c r="I65" i="7"/>
  <c r="J65" i="7" s="1"/>
  <c r="H65" i="7" s="1"/>
  <c r="K65" i="7" s="1"/>
  <c r="L65" i="7" s="1"/>
  <c r="C62" i="7"/>
  <c r="D62" i="7" s="1"/>
  <c r="B62" i="7" s="1"/>
  <c r="E62" i="7" s="1"/>
  <c r="F62" i="7" s="1"/>
  <c r="I10" i="7"/>
  <c r="J10" i="7" s="1"/>
  <c r="H10" i="7" s="1"/>
  <c r="K10" i="7" s="1"/>
  <c r="L10" i="7" s="1"/>
  <c r="C5" i="7"/>
  <c r="D5" i="7" s="1"/>
  <c r="B5" i="7" s="1"/>
  <c r="E5" i="7" s="1"/>
  <c r="F5" i="7" s="1"/>
  <c r="C19" i="7"/>
  <c r="D19" i="7" s="1"/>
  <c r="B19" i="7" s="1"/>
  <c r="E19" i="7" s="1"/>
  <c r="F19" i="7" s="1"/>
  <c r="I58" i="7"/>
  <c r="J58" i="7" s="1"/>
  <c r="H58" i="7" s="1"/>
  <c r="K58" i="7" s="1"/>
  <c r="L58" i="7" s="1"/>
  <c r="C20" i="7"/>
  <c r="D20" i="7" s="1"/>
  <c r="B20" i="7" s="1"/>
  <c r="E20" i="7" s="1"/>
  <c r="F20" i="7" s="1"/>
  <c r="I76" i="7"/>
  <c r="J76" i="7" s="1"/>
  <c r="H76" i="7" s="1"/>
  <c r="K76" i="7" s="1"/>
  <c r="L76" i="7" s="1"/>
  <c r="C68" i="7"/>
  <c r="D68" i="7" s="1"/>
  <c r="B68" i="7" s="1"/>
  <c r="E68" i="7" s="1"/>
  <c r="F68" i="7" s="1"/>
  <c r="I69" i="7"/>
  <c r="J69" i="7" s="1"/>
  <c r="H69" i="7" s="1"/>
  <c r="K69" i="7" s="1"/>
  <c r="L69" i="7" s="1"/>
  <c r="I75" i="7"/>
  <c r="J75" i="7" s="1"/>
  <c r="H75" i="7" s="1"/>
  <c r="K75" i="7" s="1"/>
  <c r="L75" i="7" s="1"/>
  <c r="I61" i="7"/>
  <c r="J61" i="7" s="1"/>
  <c r="H61" i="7" s="1"/>
  <c r="K61" i="7" s="1"/>
  <c r="L61" i="7" s="1"/>
  <c r="C70" i="7"/>
  <c r="D70" i="7" s="1"/>
  <c r="B70" i="7" s="1"/>
  <c r="E70" i="7" s="1"/>
  <c r="F70" i="7" s="1"/>
  <c r="I72" i="7"/>
  <c r="J72" i="7" s="1"/>
  <c r="H72" i="7" s="1"/>
  <c r="K72" i="7" s="1"/>
  <c r="L72" i="7" s="1"/>
  <c r="I57" i="7"/>
  <c r="J57" i="7" s="1"/>
  <c r="H57" i="7" s="1"/>
  <c r="K57" i="7" s="1"/>
  <c r="L57" i="7" s="1"/>
  <c r="C71" i="7"/>
  <c r="D71" i="7" s="1"/>
  <c r="B71" i="7" s="1"/>
  <c r="E71" i="7" s="1"/>
  <c r="F71" i="7" s="1"/>
  <c r="C54" i="7"/>
  <c r="D54" i="7" s="1"/>
  <c r="B54" i="7" s="1"/>
  <c r="E54" i="7" s="1"/>
  <c r="F54" i="7" s="1"/>
  <c r="C11" i="7"/>
  <c r="D11" i="7" s="1"/>
  <c r="B11" i="7" s="1"/>
  <c r="E11" i="7" s="1"/>
  <c r="F11" i="7" s="1"/>
  <c r="C92" i="7"/>
  <c r="D92" i="7" s="1"/>
  <c r="B92" i="7" s="1"/>
  <c r="E92" i="7" s="1"/>
  <c r="F92" i="7" s="1"/>
  <c r="C53" i="7"/>
  <c r="D53" i="7" s="1"/>
  <c r="B53" i="7" s="1"/>
  <c r="E53" i="7" s="1"/>
  <c r="F53" i="7" s="1"/>
  <c r="I31" i="7"/>
  <c r="J31" i="7" s="1"/>
  <c r="H31" i="7" s="1"/>
  <c r="K31" i="7" s="1"/>
  <c r="L31" i="7" s="1"/>
  <c r="C91" i="7"/>
  <c r="D91" i="7" s="1"/>
  <c r="B91" i="7" s="1"/>
  <c r="E91" i="7" s="1"/>
  <c r="F91" i="7" s="1"/>
  <c r="C87" i="7"/>
  <c r="D87" i="7" s="1"/>
  <c r="B87" i="7" s="1"/>
  <c r="E87" i="7" s="1"/>
  <c r="F87" i="7" s="1"/>
  <c r="I49" i="7"/>
  <c r="J49" i="7" s="1"/>
  <c r="H49" i="7" s="1"/>
  <c r="K49" i="7" s="1"/>
  <c r="L49" i="7" s="1"/>
  <c r="I25" i="7"/>
  <c r="J25" i="7" s="1"/>
  <c r="H25" i="7" s="1"/>
  <c r="K25" i="7" s="1"/>
  <c r="L25" i="7" s="1"/>
  <c r="I24" i="7"/>
  <c r="J24" i="7" s="1"/>
  <c r="H24" i="7" s="1"/>
  <c r="K24" i="7" s="1"/>
  <c r="L24" i="7" s="1"/>
  <c r="I81" i="7"/>
  <c r="J81" i="7" s="1"/>
  <c r="H81" i="7" s="1"/>
  <c r="K81" i="7" s="1"/>
  <c r="L81" i="7" s="1"/>
  <c r="C56" i="7"/>
  <c r="D56" i="7" s="1"/>
  <c r="B56" i="7" s="1"/>
  <c r="E56" i="7" s="1"/>
  <c r="F56" i="7" s="1"/>
  <c r="C80" i="7"/>
  <c r="D80" i="7" s="1"/>
  <c r="B80" i="7" s="1"/>
  <c r="E80" i="7" s="1"/>
  <c r="F80" i="7" s="1"/>
  <c r="C50" i="7"/>
  <c r="D50" i="7" s="1"/>
  <c r="B50" i="7" s="1"/>
  <c r="E50" i="7" s="1"/>
  <c r="F50" i="7" s="1"/>
  <c r="I78" i="7"/>
  <c r="J78" i="7" s="1"/>
  <c r="H78" i="7" s="1"/>
  <c r="K78" i="7" s="1"/>
  <c r="L78" i="7" s="1"/>
  <c r="I34" i="7"/>
  <c r="J34" i="7" s="1"/>
  <c r="H34" i="7" s="1"/>
  <c r="K34" i="7" s="1"/>
  <c r="L34" i="7" s="1"/>
  <c r="I26" i="7"/>
  <c r="J26" i="7" s="1"/>
  <c r="H26" i="7" s="1"/>
  <c r="K26" i="7" s="1"/>
  <c r="L26" i="7" s="1"/>
  <c r="I27" i="7"/>
  <c r="J27" i="7" s="1"/>
  <c r="H27" i="7" s="1"/>
  <c r="K27" i="7" s="1"/>
  <c r="L27" i="7" s="1"/>
  <c r="I51" i="7"/>
  <c r="J51" i="7" s="1"/>
  <c r="H51" i="7" s="1"/>
  <c r="K51" i="7" s="1"/>
  <c r="L51" i="7" s="1"/>
  <c r="I44" i="7"/>
  <c r="J44" i="7" s="1"/>
  <c r="H44" i="7" s="1"/>
  <c r="K44" i="7" s="1"/>
  <c r="L44" i="7" s="1"/>
  <c r="I38" i="7"/>
  <c r="J38" i="7" s="1"/>
  <c r="H38" i="7" s="1"/>
  <c r="K38" i="7" s="1"/>
  <c r="L38" i="7" s="1"/>
  <c r="C65" i="7"/>
  <c r="D65" i="7" s="1"/>
  <c r="B65" i="7" s="1"/>
  <c r="E65" i="7" s="1"/>
  <c r="F65" i="7" s="1"/>
  <c r="C37" i="7"/>
  <c r="D37" i="7" s="1"/>
  <c r="B37" i="7" s="1"/>
  <c r="E37" i="7" s="1"/>
  <c r="F37" i="7" s="1"/>
  <c r="I22" i="7"/>
  <c r="J22" i="7" s="1"/>
  <c r="H22" i="7" s="1"/>
  <c r="K22" i="7" s="1"/>
  <c r="L22" i="7" s="1"/>
  <c r="I18" i="7"/>
  <c r="J18" i="7" s="1"/>
  <c r="H18" i="7" s="1"/>
  <c r="K18" i="7" s="1"/>
  <c r="L18" i="7" s="1"/>
  <c r="C76" i="7"/>
  <c r="D76" i="7" s="1"/>
  <c r="B76" i="7" s="1"/>
  <c r="E76" i="7" s="1"/>
  <c r="F76" i="7" s="1"/>
  <c r="I7" i="7"/>
  <c r="J7" i="7" s="1"/>
  <c r="H7" i="7" s="1"/>
  <c r="K7" i="7" s="1"/>
  <c r="L7" i="7" s="1"/>
  <c r="I40" i="7"/>
  <c r="J40" i="7" s="1"/>
  <c r="H40" i="7" s="1"/>
  <c r="K40" i="7" s="1"/>
  <c r="L40" i="7" s="1"/>
  <c r="I54" i="7"/>
  <c r="J54" i="7" s="1"/>
  <c r="H54" i="7" s="1"/>
  <c r="K54" i="7" s="1"/>
  <c r="L54" i="7" s="1"/>
  <c r="C72" i="7"/>
  <c r="D72" i="7" s="1"/>
  <c r="B72" i="7" s="1"/>
  <c r="E72" i="7" s="1"/>
  <c r="F72" i="7" s="1"/>
  <c r="I91" i="7"/>
  <c r="J91" i="7" s="1"/>
  <c r="H91" i="7" s="1"/>
  <c r="K91" i="7" s="1"/>
  <c r="L91" i="7" s="1"/>
  <c r="C69" i="7"/>
  <c r="D69" i="7" s="1"/>
  <c r="B69" i="7" s="1"/>
  <c r="E69" i="7" s="1"/>
  <c r="F69" i="7" s="1"/>
  <c r="I23" i="7"/>
  <c r="J23" i="7" s="1"/>
  <c r="H23" i="7" s="1"/>
  <c r="K23" i="7" s="1"/>
  <c r="L23" i="7" s="1"/>
  <c r="I70" i="7"/>
  <c r="J70" i="7" s="1"/>
  <c r="H70" i="7" s="1"/>
  <c r="K70" i="7" s="1"/>
  <c r="L70" i="7" s="1"/>
  <c r="C44" i="7"/>
  <c r="D44" i="7" s="1"/>
  <c r="B44" i="7" s="1"/>
  <c r="E44" i="7" s="1"/>
  <c r="F44" i="7" s="1"/>
  <c r="C61" i="7"/>
  <c r="D61" i="7" s="1"/>
  <c r="B61" i="7" s="1"/>
  <c r="E61" i="7" s="1"/>
  <c r="F61" i="7" s="1"/>
  <c r="I56" i="7"/>
  <c r="J56" i="7" s="1"/>
  <c r="H56" i="7" s="1"/>
  <c r="K56" i="7" s="1"/>
  <c r="L56" i="7" s="1"/>
  <c r="I13" i="7"/>
  <c r="J13" i="7" s="1"/>
  <c r="H13" i="7" s="1"/>
  <c r="K13" i="7" s="1"/>
  <c r="L13" i="7" s="1"/>
  <c r="I79" i="7"/>
  <c r="J79" i="7" s="1"/>
  <c r="H79" i="7" s="1"/>
  <c r="K79" i="7" s="1"/>
  <c r="L79" i="7" s="1"/>
  <c r="C18" i="7"/>
  <c r="D18" i="7" s="1"/>
  <c r="B18" i="7" s="1"/>
  <c r="E18" i="7" s="1"/>
  <c r="F18" i="7" s="1"/>
  <c r="I82" i="7"/>
  <c r="J82" i="7" s="1"/>
  <c r="H82" i="7" s="1"/>
  <c r="K82" i="7" s="1"/>
  <c r="L82" i="7" s="1"/>
  <c r="C8" i="7"/>
  <c r="D8" i="7" s="1"/>
  <c r="B8" i="7" s="1"/>
  <c r="E8" i="7" s="1"/>
  <c r="F8" i="7" s="1"/>
  <c r="I53" i="7"/>
  <c r="J53" i="7" s="1"/>
  <c r="H53" i="7" s="1"/>
  <c r="K53" i="7" s="1"/>
  <c r="L53" i="7" s="1"/>
  <c r="I84" i="7"/>
  <c r="J84" i="7" s="1"/>
  <c r="H84" i="7" s="1"/>
  <c r="K84" i="7" s="1"/>
  <c r="L84" i="7" s="1"/>
  <c r="C25" i="7"/>
  <c r="D25" i="7" s="1"/>
  <c r="B25" i="7" s="1"/>
  <c r="E25" i="7" s="1"/>
  <c r="F25" i="7" s="1"/>
  <c r="C73" i="7"/>
  <c r="D73" i="7" s="1"/>
  <c r="B73" i="7" s="1"/>
  <c r="E73" i="7" s="1"/>
  <c r="F73" i="7" s="1"/>
  <c r="I55" i="7"/>
  <c r="J55" i="7" s="1"/>
  <c r="H55" i="7" s="1"/>
  <c r="K55" i="7" s="1"/>
  <c r="L55" i="7" s="1"/>
  <c r="I37" i="7"/>
  <c r="J37" i="7" s="1"/>
  <c r="H37" i="7" s="1"/>
  <c r="K37" i="7" s="1"/>
  <c r="L37" i="7" s="1"/>
  <c r="C49" i="7"/>
  <c r="D49" i="7" s="1"/>
  <c r="B49" i="7" s="1"/>
  <c r="E49" i="7" s="1"/>
  <c r="F49" i="7" s="1"/>
  <c r="I17" i="7"/>
  <c r="J17" i="7" s="1"/>
  <c r="H17" i="7" s="1"/>
  <c r="K17" i="7" s="1"/>
  <c r="L17" i="7" s="1"/>
  <c r="C48" i="7"/>
  <c r="D48" i="7" s="1"/>
  <c r="B48" i="7" s="1"/>
  <c r="E48" i="7" s="1"/>
  <c r="F48" i="7" s="1"/>
  <c r="I77" i="7"/>
  <c r="J77" i="7" s="1"/>
  <c r="H77" i="7" s="1"/>
  <c r="K77" i="7" s="1"/>
  <c r="L77" i="7" s="1"/>
  <c r="I88" i="7"/>
  <c r="J88" i="7" s="1"/>
  <c r="H88" i="7" s="1"/>
  <c r="K88" i="7" s="1"/>
  <c r="L88" i="7" s="1"/>
  <c r="C14" i="7"/>
  <c r="D14" i="7" s="1"/>
  <c r="B14" i="7" s="1"/>
  <c r="E14" i="7" s="1"/>
  <c r="F14" i="7" s="1"/>
  <c r="I41" i="7"/>
  <c r="J41" i="7" s="1"/>
  <c r="H41" i="7" s="1"/>
  <c r="K41" i="7" s="1"/>
  <c r="L41" i="7" s="1"/>
  <c r="C66" i="7"/>
  <c r="D66" i="7" s="1"/>
  <c r="B66" i="7" s="1"/>
  <c r="E66" i="7" s="1"/>
  <c r="F66" i="7" s="1"/>
  <c r="I92" i="7"/>
  <c r="J92" i="7" s="1"/>
  <c r="H92" i="7" s="1"/>
  <c r="K92" i="7" s="1"/>
  <c r="L92" i="7" s="1"/>
  <c r="C64" i="7"/>
  <c r="D64" i="7" s="1"/>
  <c r="B64" i="7" s="1"/>
  <c r="E64" i="7" s="1"/>
  <c r="F64" i="7" s="1"/>
  <c r="C75" i="7"/>
  <c r="D75" i="7" s="1"/>
  <c r="B75" i="7" s="1"/>
  <c r="E75" i="7" s="1"/>
  <c r="F75" i="7" s="1"/>
  <c r="C10" i="7"/>
  <c r="D10" i="7" s="1"/>
  <c r="B10" i="7" s="1"/>
  <c r="E10" i="7" s="1"/>
  <c r="F10" i="7" s="1"/>
  <c r="C74" i="7"/>
  <c r="D74" i="7" s="1"/>
  <c r="B74" i="7" s="1"/>
  <c r="E74" i="7" s="1"/>
  <c r="F74" i="7" s="1"/>
  <c r="I33" i="7"/>
  <c r="J33" i="7" s="1"/>
  <c r="H33" i="7" s="1"/>
  <c r="K33" i="7" s="1"/>
  <c r="L33" i="7" s="1"/>
  <c r="C89" i="7"/>
  <c r="D89" i="7" s="1"/>
  <c r="B89" i="7" s="1"/>
  <c r="E89" i="7" s="1"/>
  <c r="F89" i="7" s="1"/>
  <c r="I29" i="7"/>
  <c r="J29" i="7" s="1"/>
  <c r="H29" i="7" s="1"/>
  <c r="K29" i="7" s="1"/>
  <c r="L29" i="7" s="1"/>
  <c r="I20" i="7"/>
  <c r="J20" i="7" s="1"/>
  <c r="H20" i="7" s="1"/>
  <c r="K20" i="7" s="1"/>
  <c r="L20" i="7" s="1"/>
  <c r="C39" i="7"/>
  <c r="D39" i="7" s="1"/>
  <c r="B39" i="7" s="1"/>
  <c r="E39" i="7" s="1"/>
  <c r="F39" i="7" s="1"/>
  <c r="I5" i="7"/>
  <c r="J5" i="7" s="1"/>
  <c r="H5" i="7" s="1"/>
  <c r="K5" i="7" s="1"/>
  <c r="L5" i="7" s="1"/>
  <c r="I32" i="7"/>
  <c r="J32" i="7" s="1"/>
  <c r="H32" i="7" s="1"/>
  <c r="K32" i="7" s="1"/>
  <c r="L32" i="7" s="1"/>
  <c r="I71" i="7"/>
  <c r="J71" i="7" s="1"/>
  <c r="H71" i="7" s="1"/>
  <c r="K71" i="7" s="1"/>
  <c r="L71" i="7" s="1"/>
  <c r="C30" i="7"/>
  <c r="D30" i="7" s="1"/>
  <c r="B30" i="7" s="1"/>
  <c r="E30" i="7" s="1"/>
  <c r="F30" i="7" s="1"/>
  <c r="C35" i="7"/>
  <c r="D35" i="7" s="1"/>
  <c r="B35" i="7" s="1"/>
  <c r="E35" i="7" s="1"/>
  <c r="F35" i="7" s="1"/>
  <c r="C7" i="7"/>
  <c r="D7" i="7" s="1"/>
  <c r="B7" i="7" s="1"/>
  <c r="E7" i="7" s="1"/>
  <c r="F7" i="7" s="1"/>
  <c r="I21" i="7"/>
  <c r="J21" i="7" s="1"/>
  <c r="H21" i="7" s="1"/>
  <c r="K21" i="7" s="1"/>
  <c r="L21" i="7" s="1"/>
  <c r="C34" i="7"/>
  <c r="D34" i="7" s="1"/>
  <c r="B34" i="7" s="1"/>
  <c r="E34" i="7" s="1"/>
  <c r="F34" i="7" s="1"/>
  <c r="C42" i="7"/>
  <c r="D42" i="7" s="1"/>
  <c r="B42" i="7" s="1"/>
  <c r="E42" i="7" s="1"/>
  <c r="F42" i="7" s="1"/>
  <c r="I6" i="7"/>
  <c r="J6" i="7" s="1"/>
  <c r="H6" i="7" s="1"/>
  <c r="K6" i="7" s="1"/>
  <c r="L6" i="7" s="1"/>
  <c r="C26" i="7"/>
  <c r="D26" i="7" s="1"/>
  <c r="B26" i="7" s="1"/>
  <c r="E26" i="7" s="1"/>
  <c r="F26" i="7" s="1"/>
  <c r="I87" i="7"/>
  <c r="J87" i="7" s="1"/>
  <c r="H87" i="7" s="1"/>
  <c r="K87" i="7" s="1"/>
  <c r="L87" i="7" s="1"/>
  <c r="I93" i="7"/>
  <c r="J93" i="7" s="1"/>
  <c r="H93" i="7" s="1"/>
  <c r="K93" i="7" s="1"/>
  <c r="L93" i="7" s="1"/>
  <c r="C81" i="7"/>
  <c r="D81" i="7" s="1"/>
  <c r="B81" i="7" s="1"/>
  <c r="E81" i="7" s="1"/>
  <c r="F81" i="7" s="1"/>
  <c r="C78" i="7"/>
  <c r="D78" i="7" s="1"/>
  <c r="B78" i="7" s="1"/>
  <c r="E78" i="7" s="1"/>
  <c r="F78" i="7" s="1"/>
  <c r="I12" i="7"/>
  <c r="J12" i="7" s="1"/>
  <c r="H12" i="7" s="1"/>
  <c r="K12" i="7" s="1"/>
  <c r="L12" i="7" s="1"/>
  <c r="C59" i="7"/>
  <c r="D59" i="7" s="1"/>
  <c r="B59" i="7" s="1"/>
  <c r="E59" i="7" s="1"/>
  <c r="F59" i="7" s="1"/>
  <c r="C58" i="7"/>
  <c r="D58" i="7" s="1"/>
  <c r="B58" i="7" s="1"/>
  <c r="E58" i="7" s="1"/>
  <c r="F58" i="7" s="1"/>
  <c r="C15" i="7"/>
  <c r="D15" i="7" s="1"/>
  <c r="B15" i="7" s="1"/>
  <c r="E15" i="7" s="1"/>
  <c r="F15" i="7" s="1"/>
  <c r="I50" i="7"/>
  <c r="J50" i="7" s="1"/>
  <c r="H50" i="7" s="1"/>
  <c r="K50" i="7" s="1"/>
  <c r="L50" i="7" s="1"/>
  <c r="C38" i="7"/>
  <c r="D38" i="7" s="1"/>
  <c r="B38" i="7" s="1"/>
  <c r="E38" i="7" s="1"/>
  <c r="F38" i="7" s="1"/>
  <c r="I74" i="7"/>
  <c r="J74" i="7" s="1"/>
  <c r="H74" i="7" s="1"/>
  <c r="K74" i="7" s="1"/>
  <c r="L74" i="7" s="1"/>
  <c r="C33" i="7"/>
  <c r="D33" i="7" s="1"/>
  <c r="B33" i="7" s="1"/>
  <c r="E33" i="7" s="1"/>
  <c r="F33" i="7" s="1"/>
  <c r="C22" i="7"/>
  <c r="D22" i="7" s="1"/>
  <c r="B22" i="7" s="1"/>
  <c r="E22" i="7" s="1"/>
  <c r="F22" i="7" s="1"/>
  <c r="I86" i="7"/>
  <c r="J86" i="7" s="1"/>
  <c r="H86" i="7" s="1"/>
  <c r="K86" i="7" s="1"/>
  <c r="L86" i="7" s="1"/>
  <c r="C46" i="7"/>
  <c r="D46" i="7" s="1"/>
  <c r="B46" i="7" s="1"/>
  <c r="E46" i="7" s="1"/>
  <c r="F46" i="7" s="1"/>
  <c r="C67" i="7"/>
  <c r="D67" i="7" s="1"/>
  <c r="B67" i="7" s="1"/>
  <c r="E67" i="7" s="1"/>
  <c r="F67" i="7" s="1"/>
  <c r="I47" i="7"/>
  <c r="J47" i="7" s="1"/>
  <c r="H47" i="7" s="1"/>
  <c r="K47" i="7" s="1"/>
  <c r="L47" i="7" s="1"/>
  <c r="C31" i="7"/>
  <c r="D31" i="7" s="1"/>
  <c r="B31" i="7" s="1"/>
  <c r="E31" i="7" s="1"/>
  <c r="F31" i="7" s="1"/>
  <c r="I52" i="7"/>
  <c r="J52" i="7" s="1"/>
  <c r="H52" i="7" s="1"/>
  <c r="K52" i="7" s="1"/>
  <c r="L52" i="7" s="1"/>
  <c r="C83" i="7"/>
  <c r="D83" i="7" s="1"/>
  <c r="B83" i="7" s="1"/>
  <c r="E83" i="7" s="1"/>
  <c r="F83" i="7" s="1"/>
  <c r="I68" i="7"/>
  <c r="J68" i="7" s="1"/>
  <c r="H68" i="7" s="1"/>
  <c r="K68" i="7" s="1"/>
  <c r="L68" i="7" s="1"/>
  <c r="I9" i="7"/>
  <c r="J9" i="7" s="1"/>
  <c r="H9" i="7" s="1"/>
  <c r="K9" i="7" s="1"/>
  <c r="L9" i="7" s="1"/>
  <c r="C16" i="7"/>
  <c r="D16" i="7" s="1"/>
  <c r="B16" i="7" s="1"/>
  <c r="E16" i="7" s="1"/>
  <c r="F16" i="7" s="1"/>
  <c r="I45" i="7"/>
  <c r="J45" i="7" s="1"/>
  <c r="H45" i="7" s="1"/>
  <c r="K45" i="7" s="1"/>
  <c r="L45" i="7" s="1"/>
  <c r="C57" i="7"/>
  <c r="D57" i="7" s="1"/>
  <c r="B57" i="7" s="1"/>
  <c r="E57" i="7" s="1"/>
  <c r="F57" i="7" s="1"/>
  <c r="C27" i="7"/>
  <c r="D27" i="7" s="1"/>
  <c r="B27" i="7" s="1"/>
  <c r="E27" i="7" s="1"/>
  <c r="F27" i="7" s="1"/>
  <c r="I13" i="10"/>
  <c r="E10" i="8" l="1"/>
  <c r="C10" i="8" s="1"/>
  <c r="E6" i="8"/>
  <c r="C6" i="8" s="1"/>
  <c r="D13" i="10" s="1"/>
  <c r="D16" i="14" l="1"/>
  <c r="AA16" i="14" s="1"/>
  <c r="AA22" i="14" s="1"/>
  <c r="D13" i="14"/>
  <c r="AA13" i="14" s="1"/>
  <c r="AA19" i="14" s="1"/>
  <c r="AA13" i="10"/>
  <c r="AA19" i="10" s="1"/>
  <c r="F10" i="8"/>
  <c r="G10" i="8" s="1"/>
  <c r="F6" i="8"/>
  <c r="G6" i="8" s="1"/>
</calcChain>
</file>

<file path=xl/comments1.xml><?xml version="1.0" encoding="utf-8"?>
<comments xmlns="http://schemas.openxmlformats.org/spreadsheetml/2006/main">
  <authors>
    <author>ハローワークシステム</author>
  </authors>
  <commentList>
    <comment ref="B6" authorId="0" shapeId="0">
      <text>
        <r>
          <rPr>
            <b/>
            <sz val="9"/>
            <color indexed="81"/>
            <rFont val="ＭＳ Ｐゴシック"/>
            <family val="3"/>
            <charset val="128"/>
          </rPr>
          <t>この欄に金額を入力してください(*^_^*)</t>
        </r>
      </text>
    </comment>
    <comment ref="I6" authorId="0" shapeId="0">
      <text>
        <r>
          <rPr>
            <b/>
            <sz val="9"/>
            <color indexed="81"/>
            <rFont val="ＭＳ Ｐゴシック"/>
            <family val="3"/>
            <charset val="128"/>
          </rPr>
          <t>この欄に金額を入力してください(*^_^*)</t>
        </r>
      </text>
    </comment>
    <comment ref="B10" authorId="0" shapeId="0">
      <text>
        <r>
          <rPr>
            <b/>
            <sz val="9"/>
            <color indexed="81"/>
            <rFont val="ＭＳ Ｐゴシック"/>
            <family val="3"/>
            <charset val="128"/>
          </rPr>
          <t>この欄に金額を入力してください(*^_^*)</t>
        </r>
      </text>
    </comment>
  </commentList>
</comments>
</file>

<file path=xl/comments2.xml><?xml version="1.0" encoding="utf-8"?>
<comments xmlns="http://schemas.openxmlformats.org/spreadsheetml/2006/main">
  <authors>
    <author>ハローワークシステム</author>
  </authors>
  <commentList>
    <comment ref="E8" authorId="0" shapeId="0">
      <text>
        <r>
          <rPr>
            <sz val="9"/>
            <color indexed="81"/>
            <rFont val="HG丸ｺﾞｼｯｸM-PRO"/>
            <family val="3"/>
            <charset val="128"/>
          </rPr>
          <t>★料率変更時は
このセルに
「数字のみ」
入力してください！</t>
        </r>
      </text>
    </comment>
    <comment ref="G8" authorId="0" shapeId="0">
      <text>
        <r>
          <rPr>
            <sz val="9"/>
            <color indexed="81"/>
            <rFont val="HG丸ｺﾞｼｯｸM-PRO"/>
            <family val="3"/>
            <charset val="128"/>
          </rPr>
          <t xml:space="preserve">★料率変更時は
このセルに、
「数字のみ」入力してください！
</t>
        </r>
      </text>
    </comment>
  </commentList>
</comments>
</file>

<file path=xl/sharedStrings.xml><?xml version="1.0" encoding="utf-8"?>
<sst xmlns="http://schemas.openxmlformats.org/spreadsheetml/2006/main" count="297" uniqueCount="134">
  <si>
    <t>◎賃金について</t>
    <rPh sb="1" eb="3">
      <t>チンギン</t>
    </rPh>
    <phoneticPr fontId="2"/>
  </si>
  <si>
    <t>推薦人員</t>
    <rPh sb="0" eb="2">
      <t>スイセン</t>
    </rPh>
    <rPh sb="2" eb="4">
      <t>ジンイン</t>
    </rPh>
    <phoneticPr fontId="2"/>
  </si>
  <si>
    <t>校</t>
    <rPh sb="0" eb="1">
      <t>コウ</t>
    </rPh>
    <phoneticPr fontId="2"/>
  </si>
  <si>
    <t>人</t>
    <rPh sb="0" eb="1">
      <t>ニン</t>
    </rPh>
    <phoneticPr fontId="2"/>
  </si>
  <si>
    <t>ア　税金</t>
    <phoneticPr fontId="2"/>
  </si>
  <si>
    <t>イ　社会保険料</t>
    <phoneticPr fontId="2"/>
  </si>
  <si>
    <t>ウ　宿舎費</t>
    <phoneticPr fontId="2"/>
  </si>
  <si>
    <t>エ　食費</t>
    <phoneticPr fontId="2"/>
  </si>
  <si>
    <t>円</t>
    <rPh sb="0" eb="1">
      <t>エン</t>
    </rPh>
    <phoneticPr fontId="2"/>
  </si>
  <si>
    <t>　※給与形態が日給制・時給制の場合は勤務日数・時間により</t>
    <rPh sb="2" eb="4">
      <t>キュウヨ</t>
    </rPh>
    <rPh sb="4" eb="6">
      <t>ケイタイ</t>
    </rPh>
    <rPh sb="7" eb="10">
      <t>ニッキュウセイ</t>
    </rPh>
    <rPh sb="11" eb="14">
      <t>ジキュウセイ</t>
    </rPh>
    <rPh sb="15" eb="17">
      <t>バアイ</t>
    </rPh>
    <phoneticPr fontId="2"/>
  </si>
  <si>
    <t>総支給額が変動します。</t>
    <phoneticPr fontId="2"/>
  </si>
  <si>
    <t>１部屋</t>
    <rPh sb="1" eb="3">
      <t>ヘヤ</t>
    </rPh>
    <phoneticPr fontId="2"/>
  </si>
  <si>
    <t>１人当たり</t>
    <rPh sb="0" eb="2">
      <t>ヒトリ</t>
    </rPh>
    <rPh sb="2" eb="3">
      <t>ア</t>
    </rPh>
    <phoneticPr fontId="2"/>
  </si>
  <si>
    <t>畳</t>
    <rPh sb="0" eb="1">
      <t>タタミ</t>
    </rPh>
    <phoneticPr fontId="2"/>
  </si>
  <si>
    <t>推薦依頼総数</t>
  </si>
  <si>
    <t>（管　内）</t>
  </si>
  <si>
    <t>（管　外）</t>
    <rPh sb="3" eb="4">
      <t>ガイ</t>
    </rPh>
    <phoneticPr fontId="2"/>
  </si>
  <si>
    <r>
      <t>(ｱ+ｲ+ｳ+ｴ)</t>
    </r>
    <r>
      <rPr>
        <sz val="6"/>
        <color theme="1"/>
        <rFont val="ＭＳ Ｐゴシック"/>
        <family val="2"/>
        <charset val="128"/>
        <scheme val="minor"/>
      </rPr>
      <t xml:space="preserve">
</t>
    </r>
    <r>
      <rPr>
        <sz val="8"/>
        <color theme="1"/>
        <rFont val="ＭＳ Ｐゴシック"/>
        <family val="3"/>
        <charset val="128"/>
        <scheme val="minor"/>
      </rPr>
      <t>⑵控除額合計</t>
    </r>
    <phoneticPr fontId="2"/>
  </si>
  <si>
    <t>　　（⑴‐⑵）
　手取り額</t>
    <phoneticPr fontId="2"/>
  </si>
  <si>
    <t>賃金形態等　　</t>
    <rPh sb="0" eb="2">
      <t>チンギン</t>
    </rPh>
    <rPh sb="2" eb="4">
      <t>ケイタイ</t>
    </rPh>
    <rPh sb="4" eb="5">
      <t>トウ</t>
    </rPh>
    <phoneticPr fontId="2"/>
  </si>
  <si>
    <t>勤務先までの時間</t>
  </si>
  <si>
    <t>分</t>
  </si>
  <si>
    <t xml:space="preserve"> 控除するもの
賃金から</t>
    <phoneticPr fontId="2"/>
  </si>
  <si>
    <t>単身用住宅</t>
    <rPh sb="0" eb="3">
      <t>タンシンヨウ</t>
    </rPh>
    <rPh sb="3" eb="5">
      <t>ジュウタク</t>
    </rPh>
    <phoneticPr fontId="2"/>
  </si>
  <si>
    <t>世帯用住宅</t>
    <rPh sb="0" eb="2">
      <t>セタイ</t>
    </rPh>
    <rPh sb="2" eb="3">
      <t>ヨウ</t>
    </rPh>
    <rPh sb="3" eb="5">
      <t>ジュウタク</t>
    </rPh>
    <phoneticPr fontId="2"/>
  </si>
  <si>
    <t>住宅費（月）</t>
    <rPh sb="0" eb="3">
      <t>ジュウタクヒ</t>
    </rPh>
    <rPh sb="4" eb="5">
      <t>ツキ</t>
    </rPh>
    <phoneticPr fontId="2"/>
  </si>
  <si>
    <t>◎入居可能住宅情報（「あり」の場合）</t>
    <rPh sb="15" eb="17">
      <t>バアイ</t>
    </rPh>
    <phoneticPr fontId="2"/>
  </si>
  <si>
    <t>◎通学情報（「可」の場合）</t>
    <rPh sb="1" eb="3">
      <t>ツウガク</t>
    </rPh>
    <rPh sb="7" eb="8">
      <t>カ</t>
    </rPh>
    <rPh sb="10" eb="12">
      <t>バアイ</t>
    </rPh>
    <phoneticPr fontId="2"/>
  </si>
  <si>
    <r>
      <t xml:space="preserve">総支給額（1）
</t>
    </r>
    <r>
      <rPr>
        <sz val="9"/>
        <color theme="1"/>
        <rFont val="ＭＳ Ｐゴシック"/>
        <family val="3"/>
        <charset val="128"/>
        <scheme val="minor"/>
      </rPr>
      <t>（ａ）＋（ｂ）＋（ｃ）</t>
    </r>
    <phoneticPr fontId="2"/>
  </si>
  <si>
    <t>分</t>
    <rPh sb="0" eb="1">
      <t>フン</t>
    </rPh>
    <phoneticPr fontId="2"/>
  </si>
  <si>
    <t>交通手段</t>
    <rPh sb="0" eb="2">
      <t>コウツウ</t>
    </rPh>
    <rPh sb="2" eb="4">
      <t>シュダン</t>
    </rPh>
    <phoneticPr fontId="2"/>
  </si>
  <si>
    <t>通学</t>
    <rPh sb="0" eb="2">
      <t>ツウガク</t>
    </rPh>
    <phoneticPr fontId="2"/>
  </si>
  <si>
    <t>授業料月額</t>
    <rPh sb="0" eb="3">
      <t>ジュギョウリョウ</t>
    </rPh>
    <rPh sb="3" eb="5">
      <t>ゲツガク</t>
    </rPh>
    <phoneticPr fontId="2"/>
  </si>
  <si>
    <t>[</t>
    <phoneticPr fontId="2"/>
  </si>
  <si>
    <t>]</t>
    <phoneticPr fontId="2"/>
  </si>
  <si>
    <t>学 校 名</t>
    <rPh sb="0" eb="1">
      <t>ガク</t>
    </rPh>
    <rPh sb="2" eb="3">
      <t>コウ</t>
    </rPh>
    <rPh sb="4" eb="5">
      <t>メイ</t>
    </rPh>
    <phoneticPr fontId="2"/>
  </si>
  <si>
    <t>事業所名</t>
    <rPh sb="0" eb="3">
      <t>ジギョウショ</t>
    </rPh>
    <rPh sb="3" eb="4">
      <t>メイ</t>
    </rPh>
    <phoneticPr fontId="2"/>
  </si>
  <si>
    <t>HW商事㈱</t>
    <rPh sb="2" eb="4">
      <t>ショウジ</t>
    </rPh>
    <phoneticPr fontId="2"/>
  </si>
  <si>
    <t>職種</t>
    <rPh sb="0" eb="2">
      <t>ショクシュ</t>
    </rPh>
    <phoneticPr fontId="2"/>
  </si>
  <si>
    <t>○○○○-○○○○○○-○</t>
    <phoneticPr fontId="2"/>
  </si>
  <si>
    <t>事務</t>
    <rPh sb="0" eb="2">
      <t>ジム</t>
    </rPh>
    <phoneticPr fontId="2"/>
  </si>
  <si>
    <t>（事業所番号）</t>
    <rPh sb="1" eb="4">
      <t>ジギョウショ</t>
    </rPh>
    <rPh sb="4" eb="6">
      <t>バンゴウ</t>
    </rPh>
    <phoneticPr fontId="2"/>
  </si>
  <si>
    <t>月給制（欠勤控除あり）</t>
    <rPh sb="0" eb="2">
      <t>ゲッキュウ</t>
    </rPh>
    <rPh sb="2" eb="3">
      <t>セイ</t>
    </rPh>
    <rPh sb="4" eb="6">
      <t>ケッキン</t>
    </rPh>
    <rPh sb="6" eb="8">
      <t>コウジョ</t>
    </rPh>
    <phoneticPr fontId="2"/>
  </si>
  <si>
    <t>月給制（欠勤控除なし）</t>
    <rPh sb="0" eb="2">
      <t>ゲッキュウ</t>
    </rPh>
    <rPh sb="2" eb="3">
      <t>セイ</t>
    </rPh>
    <rPh sb="4" eb="6">
      <t>ケッキン</t>
    </rPh>
    <rPh sb="6" eb="8">
      <t>コウジョ</t>
    </rPh>
    <phoneticPr fontId="2"/>
  </si>
  <si>
    <t>日給制</t>
    <rPh sb="0" eb="3">
      <t>ニッキュウセイ</t>
    </rPh>
    <phoneticPr fontId="2"/>
  </si>
  <si>
    <t>時給制</t>
    <rPh sb="0" eb="3">
      <t>ジキュウセイ</t>
    </rPh>
    <phoneticPr fontId="2"/>
  </si>
  <si>
    <t>年俸制</t>
    <rPh sb="0" eb="3">
      <t>ネンポウセイ</t>
    </rPh>
    <phoneticPr fontId="2"/>
  </si>
  <si>
    <t>その他</t>
    <rPh sb="2" eb="3">
      <t>タ</t>
    </rPh>
    <phoneticPr fontId="2"/>
  </si>
  <si>
    <t>　通学時間　</t>
    <rPh sb="1" eb="3">
      <t>ツウガク</t>
    </rPh>
    <rPh sb="3" eb="5">
      <t>ジカン</t>
    </rPh>
    <phoneticPr fontId="2"/>
  </si>
  <si>
    <t>学　　校</t>
    <rPh sb="0" eb="1">
      <t>ガク</t>
    </rPh>
    <rPh sb="3" eb="4">
      <t>コウ</t>
    </rPh>
    <phoneticPr fontId="2"/>
  </si>
  <si>
    <t>　※社会保険料＝健康保険料＋厚生年金保険料＋雇用保険料</t>
    <rPh sb="2" eb="4">
      <t>シャカイ</t>
    </rPh>
    <rPh sb="4" eb="7">
      <t>ホケンリョウ</t>
    </rPh>
    <rPh sb="8" eb="10">
      <t>ケンコウ</t>
    </rPh>
    <rPh sb="10" eb="12">
      <t>ホケン</t>
    </rPh>
    <rPh sb="12" eb="13">
      <t>リョウ</t>
    </rPh>
    <rPh sb="14" eb="16">
      <t>コウセイ</t>
    </rPh>
    <rPh sb="16" eb="18">
      <t>ネンキン</t>
    </rPh>
    <rPh sb="18" eb="21">
      <t>ホケンリョウ</t>
    </rPh>
    <rPh sb="22" eb="24">
      <t>コヨウ</t>
    </rPh>
    <rPh sb="24" eb="26">
      <t>ホケン</t>
    </rPh>
    <rPh sb="26" eb="27">
      <t>リョウ</t>
    </rPh>
    <phoneticPr fontId="2"/>
  </si>
  <si>
    <t>賃金形態等プルダウンメニュー</t>
    <rPh sb="0" eb="2">
      <t>チンギン</t>
    </rPh>
    <rPh sb="2" eb="4">
      <t>ケイタイ</t>
    </rPh>
    <rPh sb="4" eb="5">
      <t>トウ</t>
    </rPh>
    <phoneticPr fontId="2"/>
  </si>
  <si>
    <t>所得税・保険料控除早見表（「健康・厚生・雇用」に加入の場合の求人票賃金欄用）</t>
    <rPh sb="0" eb="3">
      <t>ショトクゼイ</t>
    </rPh>
    <rPh sb="4" eb="7">
      <t>ホケンリョウ</t>
    </rPh>
    <rPh sb="7" eb="9">
      <t>コウジョ</t>
    </rPh>
    <rPh sb="9" eb="11">
      <t>ハヤミ</t>
    </rPh>
    <rPh sb="11" eb="12">
      <t>ヒョウ</t>
    </rPh>
    <rPh sb="14" eb="16">
      <t>ケンコウ</t>
    </rPh>
    <rPh sb="17" eb="19">
      <t>コウセイ</t>
    </rPh>
    <rPh sb="20" eb="22">
      <t>コヨウ</t>
    </rPh>
    <rPh sb="24" eb="26">
      <t>カニュウ</t>
    </rPh>
    <rPh sb="27" eb="29">
      <t>バアイ</t>
    </rPh>
    <rPh sb="30" eb="32">
      <t>キュウジン</t>
    </rPh>
    <rPh sb="32" eb="33">
      <t>ヒョウ</t>
    </rPh>
    <rPh sb="33" eb="35">
      <t>チンギン</t>
    </rPh>
    <rPh sb="35" eb="36">
      <t>ラン</t>
    </rPh>
    <rPh sb="36" eb="37">
      <t>ヨウ</t>
    </rPh>
    <phoneticPr fontId="22"/>
  </si>
  <si>
    <t>【社会保険料内訳】</t>
    <rPh sb="1" eb="3">
      <t>シャカイ</t>
    </rPh>
    <rPh sb="3" eb="5">
      <t>ホケン</t>
    </rPh>
    <rPh sb="5" eb="6">
      <t>リョウ</t>
    </rPh>
    <rPh sb="6" eb="8">
      <t>ウチワケ</t>
    </rPh>
    <phoneticPr fontId="22"/>
  </si>
  <si>
    <t>【給与所得の源泉徴収税額表】</t>
    <phoneticPr fontId="22"/>
  </si>
  <si>
    <t>賃金総額</t>
    <rPh sb="0" eb="2">
      <t>チンギン</t>
    </rPh>
    <rPh sb="2" eb="4">
      <t>ソウガク</t>
    </rPh>
    <phoneticPr fontId="22"/>
  </si>
  <si>
    <t>雇用保険Ａ適用</t>
    <rPh sb="0" eb="2">
      <t>コヨウ</t>
    </rPh>
    <rPh sb="2" eb="4">
      <t>ホケン</t>
    </rPh>
    <rPh sb="5" eb="7">
      <t>テキヨウ</t>
    </rPh>
    <phoneticPr fontId="22"/>
  </si>
  <si>
    <t>雇用保険Ｂ適用</t>
    <rPh sb="0" eb="2">
      <t>コヨウ</t>
    </rPh>
    <rPh sb="2" eb="4">
      <t>ホケン</t>
    </rPh>
    <rPh sb="5" eb="7">
      <t>テキヨウ</t>
    </rPh>
    <phoneticPr fontId="22"/>
  </si>
  <si>
    <t>（月額表…所得税法別表第二）</t>
    <rPh sb="12" eb="13">
      <t>ニ</t>
    </rPh>
    <phoneticPr fontId="22"/>
  </si>
  <si>
    <t>所得税</t>
    <rPh sb="0" eb="3">
      <t>ショトクゼイ</t>
    </rPh>
    <phoneticPr fontId="22"/>
  </si>
  <si>
    <t>社会保険料等</t>
    <rPh sb="0" eb="2">
      <t>シャカイ</t>
    </rPh>
    <rPh sb="2" eb="5">
      <t>ホケンリョウ</t>
    </rPh>
    <rPh sb="5" eb="6">
      <t>トウ</t>
    </rPh>
    <phoneticPr fontId="22"/>
  </si>
  <si>
    <t>課税対象</t>
    <rPh sb="0" eb="2">
      <t>カゼイ</t>
    </rPh>
    <rPh sb="2" eb="4">
      <t>タイショウ</t>
    </rPh>
    <phoneticPr fontId="22"/>
  </si>
  <si>
    <t>控除額</t>
    <rPh sb="0" eb="2">
      <t>コウジョ</t>
    </rPh>
    <rPh sb="2" eb="3">
      <t>ガク</t>
    </rPh>
    <phoneticPr fontId="22"/>
  </si>
  <si>
    <t>手取額</t>
    <rPh sb="0" eb="2">
      <t>テド</t>
    </rPh>
    <rPh sb="2" eb="3">
      <t>ガク</t>
    </rPh>
    <phoneticPr fontId="22"/>
  </si>
  <si>
    <t>雇用保険Ａ</t>
    <rPh sb="0" eb="2">
      <t>コヨウ</t>
    </rPh>
    <rPh sb="2" eb="4">
      <t>ホケン</t>
    </rPh>
    <phoneticPr fontId="22"/>
  </si>
  <si>
    <t>雇用保険Ｂ</t>
    <rPh sb="0" eb="2">
      <t>コヨウ</t>
    </rPh>
    <rPh sb="2" eb="4">
      <t>ホケン</t>
    </rPh>
    <phoneticPr fontId="22"/>
  </si>
  <si>
    <t>健康保険</t>
    <rPh sb="0" eb="2">
      <t>ケンコウ</t>
    </rPh>
    <rPh sb="2" eb="4">
      <t>ホケン</t>
    </rPh>
    <phoneticPr fontId="22"/>
  </si>
  <si>
    <t>厚生年金</t>
    <rPh sb="0" eb="2">
      <t>コウセイ</t>
    </rPh>
    <rPh sb="2" eb="4">
      <t>ネンキン</t>
    </rPh>
    <phoneticPr fontId="22"/>
  </si>
  <si>
    <t xml:space="preserve">   その月の社会保</t>
  </si>
  <si>
    <t>甲</t>
  </si>
  <si>
    <t xml:space="preserve">   険料等控除後の</t>
    <rPh sb="5" eb="6">
      <t>トウ</t>
    </rPh>
    <phoneticPr fontId="22"/>
  </si>
  <si>
    <t>扶養親族等の数</t>
    <phoneticPr fontId="22"/>
  </si>
  <si>
    <t xml:space="preserve">   給与等の金額</t>
    <rPh sb="3" eb="5">
      <t>キュウヨ</t>
    </rPh>
    <phoneticPr fontId="22"/>
  </si>
  <si>
    <t>0 人</t>
    <phoneticPr fontId="22"/>
  </si>
  <si>
    <t>1 人</t>
    <phoneticPr fontId="22"/>
  </si>
  <si>
    <t>2 人</t>
    <phoneticPr fontId="22"/>
  </si>
  <si>
    <t>以  上</t>
  </si>
  <si>
    <t>未  満</t>
  </si>
  <si>
    <t>税額</t>
    <phoneticPr fontId="22"/>
  </si>
  <si>
    <t>円</t>
  </si>
  <si>
    <t>円未満</t>
  </si>
  <si>
    <t>※社会保険料等は健康保険・厚生年金・雇用保険の合計です。健康保険は熊本県の料率です。健康保険はH31.4.1～・厚生年金はH29.9.1～適用の率で、
　所得税は扶養家族が0人のケースで算出しています。
※雇用保険料は賃金総額に1000分の3(一般の事業以外は1000分の4)を乗じて得た額となります。
※雇用保険B適用は農林水産・清酒製造、建設の事業(1000分の4)です。それ以外の事業はＡ適用(1000分の3)です。
※この早見表は社会保険料等を控除する場合のみの適用です。社会保険料を控除しない場合の税金額は異なります。賞与には適用できません。</t>
    <rPh sb="264" eb="266">
      <t>ショウヨ</t>
    </rPh>
    <rPh sb="268" eb="270">
      <t>テキヨウ</t>
    </rPh>
    <phoneticPr fontId="22"/>
  </si>
  <si>
    <t>※この表は一部です。</t>
    <rPh sb="3" eb="4">
      <t>ヒョウ</t>
    </rPh>
    <rPh sb="5" eb="7">
      <t>イチブ</t>
    </rPh>
    <phoneticPr fontId="22"/>
  </si>
  <si>
    <t>熊本県　社会保険料</t>
    <rPh sb="0" eb="3">
      <t>クマモトケン</t>
    </rPh>
    <rPh sb="4" eb="6">
      <t>シャカイ</t>
    </rPh>
    <rPh sb="6" eb="9">
      <t>ホケンリョウ</t>
    </rPh>
    <phoneticPr fontId="22"/>
  </si>
  <si>
    <t>※健康保険、厚生年金ともに折半額：51銭以上は切り上げで表示しています。</t>
    <rPh sb="1" eb="3">
      <t>ケンコウ</t>
    </rPh>
    <rPh sb="3" eb="5">
      <t>ホケン</t>
    </rPh>
    <rPh sb="6" eb="8">
      <t>コウセイ</t>
    </rPh>
    <rPh sb="8" eb="10">
      <t>ネンキン</t>
    </rPh>
    <rPh sb="13" eb="15">
      <t>セッパン</t>
    </rPh>
    <rPh sb="15" eb="16">
      <t>ガク</t>
    </rPh>
    <rPh sb="19" eb="20">
      <t>セン</t>
    </rPh>
    <rPh sb="20" eb="22">
      <t>イジョウ</t>
    </rPh>
    <rPh sb="23" eb="24">
      <t>キ</t>
    </rPh>
    <rPh sb="25" eb="26">
      <t>ア</t>
    </rPh>
    <rPh sb="28" eb="30">
      <t>ヒョウジ</t>
    </rPh>
    <phoneticPr fontId="22"/>
  </si>
  <si>
    <t>報　酬　月　額</t>
    <phoneticPr fontId="22"/>
  </si>
  <si>
    <t>健康保険料</t>
    <phoneticPr fontId="22"/>
  </si>
  <si>
    <t>雇用保険料</t>
    <rPh sb="0" eb="2">
      <t>コヨウ</t>
    </rPh>
    <rPh sb="2" eb="4">
      <t>ホケン</t>
    </rPh>
    <rPh sb="4" eb="5">
      <t>リョウ</t>
    </rPh>
    <phoneticPr fontId="22"/>
  </si>
  <si>
    <t>介護保険第２号被保険者
に該当しない場合</t>
    <phoneticPr fontId="22"/>
  </si>
  <si>
    <t>一般</t>
    <rPh sb="0" eb="2">
      <t>イッパン</t>
    </rPh>
    <phoneticPr fontId="22"/>
  </si>
  <si>
    <t>一般以外</t>
    <rPh sb="0" eb="2">
      <t>イッパン</t>
    </rPh>
    <rPh sb="2" eb="4">
      <t>イガイ</t>
    </rPh>
    <phoneticPr fontId="22"/>
  </si>
  <si>
    <t>月　額</t>
    <phoneticPr fontId="22"/>
  </si>
  <si>
    <t>日　額</t>
    <phoneticPr fontId="22"/>
  </si>
  <si>
    <t>全　額</t>
    <phoneticPr fontId="22"/>
  </si>
  <si>
    <t>折半額</t>
  </si>
  <si>
    <t>全　額</t>
    <rPh sb="0" eb="1">
      <t>ゼン</t>
    </rPh>
    <rPh sb="2" eb="3">
      <t>ガク</t>
    </rPh>
    <phoneticPr fontId="22"/>
  </si>
  <si>
    <t>折半額</t>
    <rPh sb="0" eb="2">
      <t>セッパン</t>
    </rPh>
    <rPh sb="2" eb="3">
      <t>ガク</t>
    </rPh>
    <phoneticPr fontId="22"/>
  </si>
  <si>
    <t>円以上</t>
  </si>
  <si>
    <t>【社会保険料等 内訳】</t>
    <rPh sb="1" eb="3">
      <t>シャカイ</t>
    </rPh>
    <rPh sb="3" eb="5">
      <t>ホケン</t>
    </rPh>
    <rPh sb="5" eb="6">
      <t>リョウ</t>
    </rPh>
    <rPh sb="6" eb="7">
      <t>トウ</t>
    </rPh>
    <rPh sb="8" eb="10">
      <t>ウチワケ</t>
    </rPh>
    <phoneticPr fontId="22"/>
  </si>
  <si>
    <t xml:space="preserve">※厚生年金基金に加入する方の厚生年金保険の保
　険料率は、基金ごとに定められている免除保険
　料率(2.4%～5.0%)を控除した率となり、次の範
　囲内で基金ごとに定められています。
　加入する基金ごとに異なりますので、免除保険
　料率および厚生年金基金の掛金については、加
　入する厚生年金基金にお問い合わせください。
</t>
    <phoneticPr fontId="22"/>
  </si>
  <si>
    <t>一般、坑内員・船員の被保険者等</t>
    <rPh sb="0" eb="2">
      <t>イッパン</t>
    </rPh>
    <rPh sb="3" eb="5">
      <t>コウナイ</t>
    </rPh>
    <rPh sb="5" eb="6">
      <t>イン</t>
    </rPh>
    <rPh sb="7" eb="9">
      <t>センイン</t>
    </rPh>
    <rPh sb="10" eb="14">
      <t>ヒホケンシャ</t>
    </rPh>
    <rPh sb="14" eb="15">
      <t>トウ</t>
    </rPh>
    <phoneticPr fontId="22"/>
  </si>
  <si>
    <r>
      <t xml:space="preserve">厚生年金保険料 </t>
    </r>
    <r>
      <rPr>
        <sz val="8"/>
        <rFont val="ＭＳ Ｐゴシック"/>
        <family val="3"/>
        <charset val="128"/>
      </rPr>
      <t>(厚生年金基金加入員を除く)</t>
    </r>
    <rPh sb="0" eb="2">
      <t>コウセイ</t>
    </rPh>
    <rPh sb="2" eb="4">
      <t>ネンキン</t>
    </rPh>
    <rPh sb="4" eb="7">
      <t>ホケンリョウ</t>
    </rPh>
    <rPh sb="9" eb="11">
      <t>コウセイ</t>
    </rPh>
    <rPh sb="11" eb="13">
      <t>ネンキン</t>
    </rPh>
    <rPh sb="13" eb="15">
      <t>キキン</t>
    </rPh>
    <rPh sb="15" eb="18">
      <t>カニュウイン</t>
    </rPh>
    <rPh sb="19" eb="20">
      <t>ノゾ</t>
    </rPh>
    <phoneticPr fontId="22"/>
  </si>
  <si>
    <t>　★シート保護解除後、緑のセルに
　　料率を数字のみで入力してください。</t>
    <rPh sb="5" eb="7">
      <t>ホゴ</t>
    </rPh>
    <rPh sb="7" eb="9">
      <t>カイジョ</t>
    </rPh>
    <rPh sb="9" eb="10">
      <t>ゴ</t>
    </rPh>
    <rPh sb="11" eb="12">
      <t>ミドリ</t>
    </rPh>
    <rPh sb="19" eb="21">
      <t>リョウリツ</t>
    </rPh>
    <rPh sb="22" eb="24">
      <t>スウジ</t>
    </rPh>
    <rPh sb="27" eb="29">
      <t>ニュウリョク</t>
    </rPh>
    <phoneticPr fontId="2"/>
  </si>
  <si>
    <t>　★このシートで料率変更後、
　　早見表シートは自動変更されます。</t>
    <rPh sb="8" eb="10">
      <t>リョウリツ</t>
    </rPh>
    <rPh sb="10" eb="12">
      <t>ヘンコウ</t>
    </rPh>
    <rPh sb="12" eb="13">
      <t>ゴ</t>
    </rPh>
    <rPh sb="17" eb="20">
      <t>ハヤミヒョウ</t>
    </rPh>
    <rPh sb="24" eb="26">
      <t>ジドウ</t>
    </rPh>
    <rPh sb="26" eb="28">
      <t>ヘンコウ</t>
    </rPh>
    <phoneticPr fontId="2"/>
  </si>
  <si>
    <t>　（ａ）＋（ｂ）＋（ｃ）と同額になります。</t>
    <rPh sb="13" eb="15">
      <t>ドウガク</t>
    </rPh>
    <phoneticPr fontId="2"/>
  </si>
  <si>
    <t>※総支給額は求人票に記載している月額</t>
    <rPh sb="1" eb="2">
      <t>ソウ</t>
    </rPh>
    <rPh sb="2" eb="5">
      <t>シキュウガク</t>
    </rPh>
    <rPh sb="6" eb="9">
      <t>キュウジンヒョウ</t>
    </rPh>
    <rPh sb="10" eb="12">
      <t>キサイ</t>
    </rPh>
    <rPh sb="16" eb="18">
      <t>ゲツガク</t>
    </rPh>
    <phoneticPr fontId="2"/>
  </si>
  <si>
    <t>◎求人推薦数</t>
    <rPh sb="1" eb="3">
      <t>キュウジン</t>
    </rPh>
    <rPh sb="3" eb="5">
      <t>スイセン</t>
    </rPh>
    <rPh sb="5" eb="6">
      <t>スウ</t>
    </rPh>
    <phoneticPr fontId="2"/>
  </si>
  <si>
    <t>求人番号</t>
    <rPh sb="0" eb="2">
      <t>キュウジン</t>
    </rPh>
    <rPh sb="2" eb="4">
      <t>バンゴウ</t>
    </rPh>
    <phoneticPr fontId="2"/>
  </si>
  <si>
    <t>《備考》</t>
    <rPh sb="1" eb="3">
      <t>ビコウ</t>
    </rPh>
    <phoneticPr fontId="2"/>
  </si>
  <si>
    <t>受理・受付印</t>
    <rPh sb="0" eb="2">
      <t>ジュリ</t>
    </rPh>
    <rPh sb="3" eb="6">
      <t>ウケツケイン</t>
    </rPh>
    <phoneticPr fontId="2"/>
  </si>
  <si>
    <t>※安　定　所　記　載　欄</t>
    <rPh sb="1" eb="2">
      <t>アン</t>
    </rPh>
    <rPh sb="3" eb="4">
      <t>サダム</t>
    </rPh>
    <rPh sb="5" eb="6">
      <t>ショ</t>
    </rPh>
    <rPh sb="7" eb="8">
      <t>キ</t>
    </rPh>
    <rPh sb="9" eb="10">
      <t>ミツル</t>
    </rPh>
    <rPh sb="11" eb="12">
      <t>ラン</t>
    </rPh>
    <phoneticPr fontId="2"/>
  </si>
  <si>
    <t>通勤</t>
    <rPh sb="0" eb="2">
      <t>ツウキン</t>
    </rPh>
    <phoneticPr fontId="2"/>
  </si>
  <si>
    <t>通勤</t>
    <rPh sb="0" eb="2">
      <t>ツウキン</t>
    </rPh>
    <phoneticPr fontId="2"/>
  </si>
  <si>
    <t>エ　食費</t>
    <phoneticPr fontId="2"/>
  </si>
  <si>
    <t>住込</t>
    <rPh sb="0" eb="2">
      <t>スミコ</t>
    </rPh>
    <phoneticPr fontId="2"/>
  </si>
  <si>
    <r>
      <t xml:space="preserve">総支給額（1）
</t>
    </r>
    <r>
      <rPr>
        <sz val="9"/>
        <color theme="1"/>
        <rFont val="ＭＳ Ｐゴシック"/>
        <family val="3"/>
        <charset val="128"/>
        <scheme val="minor"/>
      </rPr>
      <t>（ａ）＋（ｂ）＋（ｃ）</t>
    </r>
    <phoneticPr fontId="2"/>
  </si>
  <si>
    <t xml:space="preserve"> 控除するもの
賃金から</t>
    <phoneticPr fontId="2"/>
  </si>
  <si>
    <t>ア　税金</t>
    <phoneticPr fontId="2"/>
  </si>
  <si>
    <t>イ　社会保険料</t>
    <phoneticPr fontId="2"/>
  </si>
  <si>
    <t>ウ　宿舎費</t>
    <phoneticPr fontId="2"/>
  </si>
  <si>
    <r>
      <t>(ｱ+ｲ+ｳ+ｴ)</t>
    </r>
    <r>
      <rPr>
        <sz val="6"/>
        <color theme="1"/>
        <rFont val="ＭＳ Ｐゴシック"/>
        <family val="2"/>
        <charset val="128"/>
        <scheme val="minor"/>
      </rPr>
      <t xml:space="preserve">
</t>
    </r>
    <r>
      <rPr>
        <sz val="8"/>
        <color theme="1"/>
        <rFont val="ＭＳ Ｐゴシック"/>
        <family val="3"/>
        <charset val="128"/>
        <scheme val="minor"/>
      </rPr>
      <t>⑵控除額合計</t>
    </r>
    <phoneticPr fontId="2"/>
  </si>
  <si>
    <t>　　（⑴‐⑵）
　手取り額</t>
    <phoneticPr fontId="2"/>
  </si>
  <si>
    <t>総支給額が変動します。</t>
    <phoneticPr fontId="2"/>
  </si>
  <si>
    <t>[</t>
    <phoneticPr fontId="2"/>
  </si>
  <si>
    <t>]</t>
    <phoneticPr fontId="2"/>
  </si>
  <si>
    <t>[</t>
    <phoneticPr fontId="2"/>
  </si>
  <si>
    <t>]</t>
    <phoneticPr fontId="2"/>
  </si>
  <si>
    <r>
      <t>雇用保険Ｂ適用（一般の事業以外）</t>
    </r>
    <r>
      <rPr>
        <b/>
        <sz val="9"/>
        <color rgb="FFFF0000"/>
        <rFont val="HG丸ｺﾞｼｯｸM-PRO"/>
        <family val="3"/>
        <charset val="128"/>
      </rPr>
      <t>通勤のみシート</t>
    </r>
    <rPh sb="0" eb="2">
      <t>コヨウ</t>
    </rPh>
    <rPh sb="2" eb="4">
      <t>ホケン</t>
    </rPh>
    <rPh sb="5" eb="7">
      <t>テキヨウ</t>
    </rPh>
    <rPh sb="8" eb="10">
      <t>イッパン</t>
    </rPh>
    <rPh sb="11" eb="13">
      <t>ジギョウ</t>
    </rPh>
    <rPh sb="13" eb="15">
      <t>イガイ</t>
    </rPh>
    <rPh sb="16" eb="18">
      <t>ツウキン</t>
    </rPh>
    <phoneticPr fontId="22"/>
  </si>
  <si>
    <r>
      <t>雇用保険Ｂ適用（一般の事業以外）</t>
    </r>
    <r>
      <rPr>
        <b/>
        <sz val="9"/>
        <color rgb="FFFF0000"/>
        <rFont val="HG丸ｺﾞｼｯｸM-PRO"/>
        <family val="3"/>
        <charset val="128"/>
      </rPr>
      <t>住込ありシート</t>
    </r>
    <rPh sb="0" eb="2">
      <t>コヨウ</t>
    </rPh>
    <rPh sb="2" eb="4">
      <t>ホケン</t>
    </rPh>
    <rPh sb="5" eb="7">
      <t>テキヨウ</t>
    </rPh>
    <rPh sb="8" eb="10">
      <t>イッパン</t>
    </rPh>
    <rPh sb="11" eb="13">
      <t>ジギョウ</t>
    </rPh>
    <rPh sb="13" eb="15">
      <t>イガイ</t>
    </rPh>
    <rPh sb="16" eb="17">
      <t>ス</t>
    </rPh>
    <rPh sb="17" eb="18">
      <t>コ</t>
    </rPh>
    <phoneticPr fontId="22"/>
  </si>
  <si>
    <t>　※社会保険料は通勤手当や残業手当等の支給があった場合は増加します。</t>
    <rPh sb="2" eb="4">
      <t>シャカイ</t>
    </rPh>
    <rPh sb="4" eb="7">
      <t>ホケンリョウ</t>
    </rPh>
    <rPh sb="8" eb="10">
      <t>ツウキン</t>
    </rPh>
    <rPh sb="10" eb="12">
      <t>テアテ</t>
    </rPh>
    <rPh sb="13" eb="15">
      <t>ザンギョウ</t>
    </rPh>
    <rPh sb="15" eb="17">
      <t>テアテ</t>
    </rPh>
    <rPh sb="17" eb="18">
      <t>トウ</t>
    </rPh>
    <rPh sb="19" eb="21">
      <t>シキュウ</t>
    </rPh>
    <rPh sb="25" eb="27">
      <t>バアイ</t>
    </rPh>
    <rPh sb="28" eb="30">
      <t>ゾウカ</t>
    </rPh>
    <phoneticPr fontId="2"/>
  </si>
  <si>
    <t>R7年4月現在</t>
    <phoneticPr fontId="22"/>
  </si>
  <si>
    <r>
      <t>※社会保険料等は健康保険・厚生年金・雇用保険の合計です。健康保険は熊本県の料率です。健康保険はR6.3.1～・厚生年金はH29.9.1～適用の率で、
　所得税は扶養家族が0人のケースで算出しています。
※雇用保険料は賃金総額に1000分の5.5(一般の事業以外は1000分の6.5)を乗じて得た額となります。
※</t>
    </r>
    <r>
      <rPr>
        <sz val="10"/>
        <color indexed="10"/>
        <rFont val="HG丸ｺﾞｼｯｸM-PRO"/>
        <family val="3"/>
        <charset val="128"/>
      </rPr>
      <t>雇用保険B適用</t>
    </r>
    <r>
      <rPr>
        <sz val="10"/>
        <rFont val="HG丸ｺﾞｼｯｸM-PRO"/>
        <family val="3"/>
        <charset val="128"/>
      </rPr>
      <t>は</t>
    </r>
    <r>
      <rPr>
        <sz val="10"/>
        <color indexed="10"/>
        <rFont val="HG丸ｺﾞｼｯｸM-PRO"/>
        <family val="3"/>
        <charset val="128"/>
      </rPr>
      <t>農林水産・清酒製造、建設の事業</t>
    </r>
    <r>
      <rPr>
        <sz val="10"/>
        <rFont val="HG丸ｺﾞｼｯｸM-PRO"/>
        <family val="3"/>
        <charset val="128"/>
      </rPr>
      <t>(1000分の6.5)です。それ以外の事業はＡ適用(1000分の5.5)です。
※この早見表は社会保険料等を控除する場合のみの適用です。社会保険料を控除しない場合の税金額は異なります。賞与には適用できません。</t>
    </r>
    <rPh sb="271" eb="273">
      <t>ショウヨ</t>
    </rPh>
    <rPh sb="275" eb="277">
      <t>テキヨウ</t>
    </rPh>
    <phoneticPr fontId="22"/>
  </si>
  <si>
    <t>令和7年4月現在</t>
    <rPh sb="0" eb="2">
      <t>レイワ</t>
    </rPh>
    <phoneticPr fontId="22"/>
  </si>
  <si>
    <r>
      <t>高卒求人票補助シート</t>
    </r>
    <r>
      <rPr>
        <sz val="12"/>
        <color theme="1"/>
        <rFont val="ＭＳ Ｐゴシック"/>
        <family val="3"/>
        <charset val="128"/>
        <scheme val="minor"/>
      </rPr>
      <t>（令和8年3月新規高卒者用）</t>
    </r>
    <rPh sb="11" eb="13">
      <t>レイワ</t>
    </rPh>
    <rPh sb="14" eb="15">
      <t>ネン</t>
    </rPh>
    <rPh sb="16" eb="17">
      <t>ガツ</t>
    </rPh>
    <rPh sb="17" eb="19">
      <t>シンキ</t>
    </rPh>
    <rPh sb="19" eb="22">
      <t>コウソツシャ</t>
    </rPh>
    <rPh sb="22" eb="2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</si>
</sst>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000;[Red]\-#,##0.000"/>
    <numFmt numFmtId="178" formatCode="0.000%\※"/>
    <numFmt numFmtId="179" formatCode="#,##0_ "/>
    <numFmt numFmtId="180" formatCode="#,##0.0000;[Red]\-#,##0.0000"/>
  </numFmts>
  <fonts count="4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24"/>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9"/>
      <color theme="1"/>
      <name val="ＭＳ Ｐゴシック"/>
      <family val="2"/>
      <charset val="128"/>
      <scheme val="minor"/>
    </font>
    <font>
      <u/>
      <sz val="11"/>
      <color theme="1"/>
      <name val="ＭＳ Ｐゴシック"/>
      <family val="3"/>
      <charset val="128"/>
      <scheme val="minor"/>
    </font>
    <font>
      <sz val="16"/>
      <color theme="1"/>
      <name val="ＭＳ Ｐゴシック"/>
      <family val="3"/>
      <charset val="128"/>
      <scheme val="minor"/>
    </font>
    <font>
      <sz val="9"/>
      <color rgb="FF000000"/>
      <name val="MS UI Gothic"/>
      <family val="3"/>
      <charset val="128"/>
    </font>
    <font>
      <sz val="11"/>
      <name val="ＭＳ Ｐゴシック"/>
      <family val="3"/>
      <charset val="128"/>
    </font>
    <font>
      <b/>
      <sz val="14"/>
      <name val="HG丸ｺﾞｼｯｸM-PRO"/>
      <family val="3"/>
      <charset val="128"/>
    </font>
    <font>
      <sz val="6"/>
      <name val="ＭＳ Ｐゴシック"/>
      <family val="3"/>
      <charset val="128"/>
    </font>
    <font>
      <sz val="9"/>
      <name val="HG丸ｺﾞｼｯｸM-PRO"/>
      <family val="3"/>
      <charset val="128"/>
    </font>
    <font>
      <b/>
      <sz val="12"/>
      <name val="HG丸ｺﾞｼｯｸM-PRO"/>
      <family val="3"/>
      <charset val="128"/>
    </font>
    <font>
      <sz val="8"/>
      <name val="HG丸ｺﾞｼｯｸM-PRO"/>
      <family val="3"/>
      <charset val="128"/>
    </font>
    <font>
      <b/>
      <sz val="11"/>
      <name val="HG丸ｺﾞｼｯｸM-PRO"/>
      <family val="3"/>
      <charset val="128"/>
    </font>
    <font>
      <sz val="7.5"/>
      <name val="HG丸ｺﾞｼｯｸM-PRO"/>
      <family val="3"/>
      <charset val="128"/>
    </font>
    <font>
      <b/>
      <sz val="6.5"/>
      <name val="HG丸ｺﾞｼｯｸM-PRO"/>
      <family val="3"/>
      <charset val="128"/>
    </font>
    <font>
      <sz val="6.5"/>
      <name val="HG丸ｺﾞｼｯｸM-PRO"/>
      <family val="3"/>
      <charset val="128"/>
    </font>
    <font>
      <sz val="7"/>
      <name val="HG丸ｺﾞｼｯｸM-PRO"/>
      <family val="3"/>
      <charset val="128"/>
    </font>
    <font>
      <sz val="10"/>
      <name val="HG丸ｺﾞｼｯｸM-PRO"/>
      <family val="3"/>
      <charset val="128"/>
    </font>
    <font>
      <b/>
      <sz val="8"/>
      <name val="HG丸ｺﾞｼｯｸM-PRO"/>
      <family val="3"/>
      <charset val="128"/>
    </font>
    <font>
      <sz val="10"/>
      <color indexed="10"/>
      <name val="HG丸ｺﾞｼｯｸM-PRO"/>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12"/>
      <name val="ＭＳ ゴシック"/>
      <family val="3"/>
      <charset val="128"/>
    </font>
    <font>
      <sz val="9"/>
      <color indexed="81"/>
      <name val="HG丸ｺﾞｼｯｸM-PRO"/>
      <family val="3"/>
      <charset val="128"/>
    </font>
    <font>
      <sz val="9"/>
      <name val="ＭＳ Ｐゴシック"/>
      <family val="3"/>
      <charset val="128"/>
    </font>
    <font>
      <sz val="8"/>
      <name val="ＭＳ Ｐゴシック"/>
      <family val="3"/>
      <charset val="128"/>
    </font>
    <font>
      <sz val="10"/>
      <color rgb="FFFF0000"/>
      <name val="HG丸ｺﾞｼｯｸM-PRO"/>
      <family val="3"/>
      <charset val="128"/>
    </font>
    <font>
      <b/>
      <sz val="16"/>
      <name val="ＭＳ Ｐゴシック"/>
      <family val="3"/>
      <charset val="128"/>
    </font>
    <font>
      <b/>
      <sz val="9"/>
      <name val="HG丸ｺﾞｼｯｸM-PRO"/>
      <family val="3"/>
      <charset val="128"/>
    </font>
    <font>
      <b/>
      <sz val="9"/>
      <color rgb="FFFF0000"/>
      <name val="HG丸ｺﾞｼｯｸM-PRO"/>
      <family val="3"/>
      <charset val="128"/>
    </font>
    <font>
      <sz val="11"/>
      <color theme="1"/>
      <name val="ＭＳ Ｐゴシック"/>
      <family val="3"/>
      <charset val="128"/>
      <scheme val="minor"/>
    </font>
  </fonts>
  <fills count="11">
    <fill>
      <patternFill patternType="none"/>
    </fill>
    <fill>
      <patternFill patternType="gray125"/>
    </fill>
    <fill>
      <patternFill patternType="solid">
        <fgColor rgb="FFCCFFCC"/>
        <bgColor indexed="64"/>
      </patternFill>
    </fill>
    <fill>
      <patternFill patternType="solid">
        <fgColor indexed="41"/>
        <bgColor indexed="64"/>
      </patternFill>
    </fill>
    <fill>
      <patternFill patternType="solid">
        <fgColor indexed="47"/>
        <bgColor indexed="64"/>
      </patternFill>
    </fill>
    <fill>
      <patternFill patternType="solid">
        <fgColor rgb="FFCCFFFF"/>
        <bgColor indexed="64"/>
      </patternFill>
    </fill>
    <fill>
      <patternFill patternType="solid">
        <fgColor rgb="FFFF99FF"/>
        <bgColor indexed="64"/>
      </patternFill>
    </fill>
    <fill>
      <patternFill patternType="solid">
        <fgColor rgb="FF92D050"/>
        <bgColor indexed="64"/>
      </patternFill>
    </fill>
    <fill>
      <patternFill patternType="solid">
        <fgColor indexed="45"/>
        <bgColor indexed="64"/>
      </patternFill>
    </fill>
    <fill>
      <patternFill patternType="solid">
        <fgColor rgb="FFFF99CC"/>
        <bgColor indexed="64"/>
      </patternFill>
    </fill>
    <fill>
      <patternFill patternType="solid">
        <fgColor theme="0"/>
        <bgColor indexed="64"/>
      </patternFill>
    </fill>
  </fills>
  <borders count="153">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double">
        <color auto="1"/>
      </top>
      <bottom/>
      <diagonal/>
    </border>
    <border>
      <left/>
      <right style="thin">
        <color indexed="64"/>
      </right>
      <top/>
      <bottom style="double">
        <color auto="1"/>
      </bottom>
      <diagonal/>
    </border>
    <border>
      <left style="thin">
        <color auto="1"/>
      </left>
      <right/>
      <top style="double">
        <color auto="1"/>
      </top>
      <bottom/>
      <diagonal/>
    </border>
    <border>
      <left/>
      <right style="double">
        <color auto="1"/>
      </right>
      <top/>
      <bottom style="thin">
        <color auto="1"/>
      </bottom>
      <diagonal/>
    </border>
    <border>
      <left/>
      <right style="double">
        <color auto="1"/>
      </right>
      <top style="thin">
        <color auto="1"/>
      </top>
      <bottom/>
      <diagonal/>
    </border>
    <border>
      <left style="thin">
        <color auto="1"/>
      </left>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8"/>
      </left>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8"/>
      </left>
      <right/>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top style="thin">
        <color indexed="8"/>
      </top>
      <bottom/>
      <diagonal/>
    </border>
    <border>
      <left style="hair">
        <color indexed="64"/>
      </left>
      <right style="double">
        <color indexed="64"/>
      </right>
      <top style="thin">
        <color indexed="64"/>
      </top>
      <bottom/>
      <diagonal/>
    </border>
    <border>
      <left style="double">
        <color indexed="64"/>
      </left>
      <right/>
      <top/>
      <bottom style="thin">
        <color indexed="64"/>
      </bottom>
      <diagonal/>
    </border>
    <border>
      <left style="hair">
        <color indexed="64"/>
      </left>
      <right style="double">
        <color indexed="64"/>
      </right>
      <top/>
      <bottom style="thin">
        <color indexed="64"/>
      </bottom>
      <diagonal/>
    </border>
    <border>
      <left style="hair">
        <color indexed="64"/>
      </left>
      <right style="double">
        <color indexed="64"/>
      </right>
      <top/>
      <bottom/>
      <diagonal/>
    </border>
    <border>
      <left/>
      <right/>
      <top style="hair">
        <color indexed="64"/>
      </top>
      <bottom style="hair">
        <color indexed="64"/>
      </bottom>
      <diagonal/>
    </border>
    <border>
      <left style="thin">
        <color indexed="8"/>
      </left>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bottom style="hair">
        <color indexed="64"/>
      </bottom>
      <diagonal/>
    </border>
    <border>
      <left style="hair">
        <color indexed="64"/>
      </left>
      <right style="double">
        <color indexed="64"/>
      </right>
      <top/>
      <bottom style="hair">
        <color indexed="64"/>
      </bottom>
      <diagonal/>
    </border>
    <border>
      <left/>
      <right/>
      <top/>
      <bottom style="hair">
        <color indexed="8"/>
      </bottom>
      <diagonal/>
    </border>
    <border>
      <left style="thin">
        <color indexed="8"/>
      </left>
      <right/>
      <top/>
      <bottom style="hair">
        <color indexed="8"/>
      </bottom>
      <diagonal/>
    </border>
    <border>
      <left style="double">
        <color indexed="64"/>
      </left>
      <right/>
      <top/>
      <bottom style="hair">
        <color indexed="8"/>
      </bottom>
      <diagonal/>
    </border>
    <border>
      <left style="thin">
        <color indexed="64"/>
      </left>
      <right/>
      <top/>
      <bottom style="hair">
        <color indexed="8"/>
      </bottom>
      <diagonal/>
    </border>
    <border>
      <left style="hair">
        <color indexed="64"/>
      </left>
      <right style="double">
        <color indexed="64"/>
      </right>
      <top/>
      <bottom style="hair">
        <color indexed="8"/>
      </bottom>
      <diagonal/>
    </border>
    <border>
      <left style="double">
        <color indexed="64"/>
      </left>
      <right/>
      <top style="hair">
        <color indexed="8"/>
      </top>
      <bottom style="hair">
        <color indexed="8"/>
      </bottom>
      <diagonal/>
    </border>
    <border>
      <left style="hair">
        <color indexed="64"/>
      </left>
      <right style="double">
        <color indexed="64"/>
      </right>
      <top style="hair">
        <color indexed="64"/>
      </top>
      <bottom style="thin">
        <color indexed="64"/>
      </bottom>
      <diagonal/>
    </border>
    <border>
      <left style="double">
        <color indexed="64"/>
      </left>
      <right/>
      <top style="hair">
        <color indexed="8"/>
      </top>
      <bottom/>
      <diagonal/>
    </border>
    <border>
      <left style="thin">
        <color indexed="64"/>
      </left>
      <right/>
      <top/>
      <bottom/>
      <diagonal/>
    </border>
    <border>
      <left/>
      <right style="thin">
        <color indexed="64"/>
      </right>
      <top style="hair">
        <color indexed="64"/>
      </top>
      <bottom style="hair">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hair">
        <color indexed="64"/>
      </top>
      <bottom/>
      <diagonal/>
    </border>
    <border>
      <left/>
      <right style="thin">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style="thin">
        <color indexed="64"/>
      </left>
      <right style="thin">
        <color auto="1"/>
      </right>
      <top/>
      <bottom style="thin">
        <color auto="1"/>
      </bottom>
      <diagonal/>
    </border>
    <border>
      <left style="thin">
        <color auto="1"/>
      </left>
      <right style="thin">
        <color auto="1"/>
      </right>
      <top style="double">
        <color auto="1"/>
      </top>
      <bottom/>
      <diagonal/>
    </border>
    <border>
      <left/>
      <right style="double">
        <color auto="1"/>
      </right>
      <top style="thin">
        <color auto="1"/>
      </top>
      <bottom/>
      <diagonal/>
    </border>
    <border>
      <left style="thin">
        <color auto="1"/>
      </left>
      <right style="thin">
        <color auto="1"/>
      </right>
      <top/>
      <bottom style="double">
        <color auto="1"/>
      </bottom>
      <diagonal/>
    </border>
    <border>
      <left style="thin">
        <color indexed="64"/>
      </left>
      <right/>
      <top/>
      <bottom style="thin">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20" fillId="0" borderId="0"/>
    <xf numFmtId="9" fontId="20" fillId="0" borderId="0" applyFont="0" applyFill="0" applyBorder="0" applyAlignment="0" applyProtection="0">
      <alignment vertical="center"/>
    </xf>
  </cellStyleXfs>
  <cellXfs count="591">
    <xf numFmtId="0" fontId="0" fillId="0" borderId="0" xfId="0">
      <alignment vertical="center"/>
    </xf>
    <xf numFmtId="0" fontId="23" fillId="0" borderId="0" xfId="2" applyFont="1">
      <alignment vertical="center"/>
    </xf>
    <xf numFmtId="0" fontId="25" fillId="0" borderId="0" xfId="2" applyFont="1" applyFill="1" applyBorder="1" applyAlignment="1">
      <alignment vertical="center"/>
    </xf>
    <xf numFmtId="0" fontId="25" fillId="0" borderId="42" xfId="2" applyFont="1" applyBorder="1" applyAlignment="1">
      <alignment horizontal="center" vertical="center"/>
    </xf>
    <xf numFmtId="0" fontId="27" fillId="0" borderId="42" xfId="2" applyFont="1" applyBorder="1" applyAlignment="1">
      <alignment horizontal="center" vertical="center"/>
    </xf>
    <xf numFmtId="0" fontId="25" fillId="0" borderId="43" xfId="2" applyFont="1" applyBorder="1" applyAlignment="1">
      <alignment horizontal="center" vertical="center"/>
    </xf>
    <xf numFmtId="0" fontId="25" fillId="0" borderId="0" xfId="2" applyFont="1">
      <alignment vertical="center"/>
    </xf>
    <xf numFmtId="0" fontId="25" fillId="0" borderId="41" xfId="2" applyFont="1" applyBorder="1" applyAlignment="1">
      <alignment horizontal="center" vertical="center"/>
    </xf>
    <xf numFmtId="0" fontId="25" fillId="2" borderId="44" xfId="2" applyFont="1" applyFill="1" applyBorder="1" applyAlignment="1">
      <alignment horizontal="center" vertical="center"/>
    </xf>
    <xf numFmtId="0" fontId="25" fillId="5" borderId="45" xfId="2" applyFont="1" applyFill="1" applyBorder="1" applyAlignment="1">
      <alignment horizontal="center" vertical="center"/>
    </xf>
    <xf numFmtId="0" fontId="25" fillId="4" borderId="39" xfId="2" applyFont="1" applyFill="1" applyBorder="1" applyAlignment="1">
      <alignment horizontal="center" vertical="center"/>
    </xf>
    <xf numFmtId="0" fontId="25" fillId="0" borderId="39" xfId="2" applyFont="1" applyFill="1" applyBorder="1" applyAlignment="1">
      <alignment horizontal="center" vertical="center"/>
    </xf>
    <xf numFmtId="0" fontId="25" fillId="0" borderId="40" xfId="2" applyFont="1" applyFill="1" applyBorder="1" applyAlignment="1">
      <alignment horizontal="center" vertical="center"/>
    </xf>
    <xf numFmtId="38" fontId="28" fillId="0" borderId="47" xfId="3" applyFont="1" applyBorder="1">
      <alignment vertical="center"/>
    </xf>
    <xf numFmtId="38" fontId="28" fillId="0" borderId="48" xfId="3" applyFont="1" applyBorder="1">
      <alignment vertical="center"/>
    </xf>
    <xf numFmtId="38" fontId="28" fillId="0" borderId="49" xfId="3" applyFont="1" applyBorder="1">
      <alignment vertical="center"/>
    </xf>
    <xf numFmtId="38" fontId="28" fillId="0" borderId="0" xfId="3" applyFont="1">
      <alignment vertical="center"/>
    </xf>
    <xf numFmtId="38" fontId="28" fillId="0" borderId="50" xfId="3" applyFont="1" applyBorder="1">
      <alignment vertical="center"/>
    </xf>
    <xf numFmtId="38" fontId="28" fillId="0" borderId="51" xfId="3" applyFont="1" applyBorder="1">
      <alignment vertical="center"/>
    </xf>
    <xf numFmtId="38" fontId="28" fillId="0" borderId="52" xfId="3" applyFont="1" applyFill="1" applyBorder="1" applyAlignment="1">
      <alignment vertical="center"/>
    </xf>
    <xf numFmtId="38" fontId="28" fillId="0" borderId="53" xfId="3" applyFont="1" applyFill="1" applyBorder="1" applyAlignment="1">
      <alignment vertical="center"/>
    </xf>
    <xf numFmtId="0" fontId="29" fillId="0" borderId="54" xfId="2" applyFont="1" applyBorder="1" applyAlignment="1">
      <alignment horizontal="left" vertical="center"/>
    </xf>
    <xf numFmtId="0" fontId="29" fillId="0" borderId="55" xfId="2" applyFont="1" applyBorder="1" applyAlignment="1">
      <alignment horizontal="left" vertical="center"/>
    </xf>
    <xf numFmtId="0" fontId="29" fillId="0" borderId="45" xfId="2" applyFont="1" applyBorder="1" applyAlignment="1">
      <alignment horizontal="centerContinuous" vertical="center"/>
    </xf>
    <xf numFmtId="0" fontId="29" fillId="0" borderId="56" xfId="2" applyFont="1" applyBorder="1" applyAlignment="1">
      <alignment horizontal="centerContinuous" vertical="center"/>
    </xf>
    <xf numFmtId="0" fontId="29" fillId="0" borderId="57" xfId="2" applyFont="1" applyBorder="1" applyAlignment="1">
      <alignment horizontal="centerContinuous" vertical="center"/>
    </xf>
    <xf numFmtId="38" fontId="28" fillId="0" borderId="58" xfId="3" applyFont="1" applyBorder="1">
      <alignment vertical="center"/>
    </xf>
    <xf numFmtId="38" fontId="28" fillId="0" borderId="59" xfId="3" applyFont="1" applyBorder="1">
      <alignment vertical="center"/>
    </xf>
    <xf numFmtId="38" fontId="28" fillId="0" borderId="60" xfId="3" applyFont="1" applyBorder="1">
      <alignment vertical="center"/>
    </xf>
    <xf numFmtId="38" fontId="28" fillId="0" borderId="61" xfId="3" applyFont="1" applyBorder="1">
      <alignment vertical="center"/>
    </xf>
    <xf numFmtId="38" fontId="28" fillId="0" borderId="62" xfId="3" applyFont="1" applyFill="1" applyBorder="1" applyAlignment="1">
      <alignment vertical="center"/>
    </xf>
    <xf numFmtId="38" fontId="28" fillId="0" borderId="59" xfId="3" applyFont="1" applyFill="1" applyBorder="1" applyAlignment="1">
      <alignment vertical="center"/>
    </xf>
    <xf numFmtId="38" fontId="28" fillId="0" borderId="60" xfId="3" applyFont="1" applyFill="1" applyBorder="1" applyAlignment="1">
      <alignment vertical="center"/>
    </xf>
    <xf numFmtId="0" fontId="29" fillId="0" borderId="63" xfId="2" applyFont="1" applyBorder="1" applyAlignment="1">
      <alignment horizontal="left" vertical="center"/>
    </xf>
    <xf numFmtId="0" fontId="29" fillId="0" borderId="13" xfId="2" applyFont="1" applyBorder="1" applyAlignment="1">
      <alignment horizontal="left" vertical="center"/>
    </xf>
    <xf numFmtId="0" fontId="29" fillId="0" borderId="27" xfId="2" applyFont="1" applyBorder="1" applyAlignment="1">
      <alignment horizontal="centerContinuous" vertical="center"/>
    </xf>
    <xf numFmtId="0" fontId="29" fillId="0" borderId="28" xfId="2" applyFont="1" applyBorder="1" applyAlignment="1">
      <alignment horizontal="centerContinuous" vertical="center"/>
    </xf>
    <xf numFmtId="0" fontId="29" fillId="0" borderId="64" xfId="2" applyFont="1" applyBorder="1" applyAlignment="1">
      <alignment horizontal="centerContinuous" vertical="center"/>
    </xf>
    <xf numFmtId="0" fontId="29" fillId="0" borderId="65" xfId="2" applyFont="1" applyBorder="1" applyAlignment="1">
      <alignment vertical="center"/>
    </xf>
    <xf numFmtId="0" fontId="29" fillId="0" borderId="20" xfId="2" applyFont="1" applyBorder="1" applyAlignment="1">
      <alignment vertical="center"/>
    </xf>
    <xf numFmtId="0" fontId="29" fillId="0" borderId="10" xfId="2" applyFont="1" applyBorder="1" applyAlignment="1">
      <alignment horizontal="center" vertical="center"/>
    </xf>
    <xf numFmtId="0" fontId="29" fillId="0" borderId="66" xfId="2" applyFont="1" applyBorder="1" applyAlignment="1">
      <alignment horizontal="center" vertical="center"/>
    </xf>
    <xf numFmtId="0" fontId="29" fillId="0" borderId="67" xfId="2" applyFont="1" applyBorder="1" applyAlignment="1">
      <alignment horizontal="center" vertical="center"/>
    </xf>
    <xf numFmtId="0" fontId="29" fillId="0" borderId="42" xfId="2" applyFont="1" applyBorder="1" applyAlignment="1">
      <alignment horizontal="center" vertical="center"/>
    </xf>
    <xf numFmtId="0" fontId="29" fillId="0" borderId="42" xfId="2" applyFont="1" applyBorder="1" applyAlignment="1">
      <alignment horizontal="centerContinuous" vertical="center"/>
    </xf>
    <xf numFmtId="0" fontId="29" fillId="0" borderId="43" xfId="2" applyFont="1" applyBorder="1" applyAlignment="1">
      <alignment horizontal="centerContinuous" vertical="center"/>
    </xf>
    <xf numFmtId="0" fontId="29" fillId="0" borderId="68" xfId="2" applyFont="1" applyBorder="1" applyAlignment="1">
      <alignment horizontal="right" vertical="top"/>
    </xf>
    <xf numFmtId="0" fontId="29" fillId="0" borderId="11" xfId="2" applyFont="1" applyBorder="1" applyAlignment="1">
      <alignment horizontal="right" vertical="top"/>
    </xf>
    <xf numFmtId="0" fontId="29" fillId="0" borderId="69" xfId="2" applyFont="1" applyBorder="1" applyAlignment="1">
      <alignment horizontal="right" vertical="top"/>
    </xf>
    <xf numFmtId="3" fontId="29" fillId="0" borderId="63" xfId="2" applyNumberFormat="1" applyFont="1" applyBorder="1">
      <alignment vertical="center"/>
    </xf>
    <xf numFmtId="0" fontId="29" fillId="0" borderId="13" xfId="2" applyFont="1" applyBorder="1">
      <alignment vertical="center"/>
    </xf>
    <xf numFmtId="0" fontId="29" fillId="0" borderId="11" xfId="2" applyFont="1" applyBorder="1">
      <alignment vertical="center"/>
    </xf>
    <xf numFmtId="0" fontId="29" fillId="0" borderId="69" xfId="2" applyFont="1" applyBorder="1">
      <alignment vertical="center"/>
    </xf>
    <xf numFmtId="38" fontId="28" fillId="0" borderId="70" xfId="3" applyFont="1" applyBorder="1">
      <alignment vertical="center"/>
    </xf>
    <xf numFmtId="38" fontId="28" fillId="0" borderId="71" xfId="3" applyFont="1" applyBorder="1">
      <alignment vertical="center"/>
    </xf>
    <xf numFmtId="38" fontId="28" fillId="0" borderId="72" xfId="3" applyFont="1" applyBorder="1">
      <alignment vertical="center"/>
    </xf>
    <xf numFmtId="38" fontId="28" fillId="0" borderId="73" xfId="3" applyFont="1" applyBorder="1">
      <alignment vertical="center"/>
    </xf>
    <xf numFmtId="38" fontId="28" fillId="0" borderId="74" xfId="3" applyFont="1" applyFill="1" applyBorder="1" applyAlignment="1">
      <alignment vertical="center"/>
    </xf>
    <xf numFmtId="38" fontId="28" fillId="0" borderId="71" xfId="3" applyFont="1" applyFill="1" applyBorder="1" applyAlignment="1">
      <alignment vertical="center"/>
    </xf>
    <xf numFmtId="38" fontId="28" fillId="0" borderId="72" xfId="3" applyFont="1" applyFill="1" applyBorder="1" applyAlignment="1">
      <alignment vertical="center"/>
    </xf>
    <xf numFmtId="38" fontId="28" fillId="0" borderId="75" xfId="3" applyFont="1" applyFill="1" applyBorder="1" applyAlignment="1">
      <alignment vertical="center"/>
    </xf>
    <xf numFmtId="38" fontId="28" fillId="0" borderId="48" xfId="3" applyFont="1" applyFill="1" applyBorder="1" applyAlignment="1">
      <alignment vertical="center"/>
    </xf>
    <xf numFmtId="38" fontId="28" fillId="0" borderId="49" xfId="3" applyFont="1" applyFill="1" applyBorder="1" applyAlignment="1">
      <alignment vertical="center"/>
    </xf>
    <xf numFmtId="3" fontId="29" fillId="0" borderId="63" xfId="2" applyNumberFormat="1" applyFont="1" applyFill="1" applyBorder="1">
      <alignment vertical="center"/>
    </xf>
    <xf numFmtId="0" fontId="29" fillId="0" borderId="11" xfId="2" applyFont="1" applyFill="1" applyBorder="1">
      <alignment vertical="center"/>
    </xf>
    <xf numFmtId="0" fontId="29" fillId="0" borderId="69" xfId="2" applyFont="1" applyFill="1" applyBorder="1">
      <alignment vertical="center"/>
    </xf>
    <xf numFmtId="3" fontId="29" fillId="0" borderId="68" xfId="2" applyNumberFormat="1" applyFont="1" applyFill="1" applyBorder="1">
      <alignment vertical="center"/>
    </xf>
    <xf numFmtId="3" fontId="29" fillId="0" borderId="11" xfId="2" applyNumberFormat="1" applyFont="1" applyFill="1" applyBorder="1">
      <alignment vertical="center"/>
    </xf>
    <xf numFmtId="3" fontId="29" fillId="0" borderId="76" xfId="2" applyNumberFormat="1" applyFont="1" applyFill="1" applyBorder="1">
      <alignment vertical="center"/>
    </xf>
    <xf numFmtId="3" fontId="29" fillId="0" borderId="12" xfId="2" applyNumberFormat="1" applyFont="1" applyFill="1" applyBorder="1">
      <alignment vertical="center"/>
    </xf>
    <xf numFmtId="0" fontId="29" fillId="0" borderId="12" xfId="2" applyFont="1" applyFill="1" applyBorder="1">
      <alignment vertical="center"/>
    </xf>
    <xf numFmtId="0" fontId="29" fillId="0" borderId="77" xfId="2" applyFont="1" applyFill="1" applyBorder="1">
      <alignment vertical="center"/>
    </xf>
    <xf numFmtId="38" fontId="29" fillId="0" borderId="11" xfId="3" applyFont="1" applyFill="1" applyBorder="1">
      <alignment vertical="center"/>
    </xf>
    <xf numFmtId="38" fontId="29" fillId="0" borderId="69" xfId="3" applyFont="1" applyFill="1" applyBorder="1">
      <alignment vertical="center"/>
    </xf>
    <xf numFmtId="38" fontId="29" fillId="0" borderId="12" xfId="3" applyFont="1" applyFill="1" applyBorder="1">
      <alignment vertical="center"/>
    </xf>
    <xf numFmtId="38" fontId="29" fillId="0" borderId="77" xfId="3" applyFont="1" applyFill="1" applyBorder="1">
      <alignment vertical="center"/>
    </xf>
    <xf numFmtId="38" fontId="28" fillId="0" borderId="78" xfId="3" applyFont="1" applyBorder="1">
      <alignment vertical="center"/>
    </xf>
    <xf numFmtId="38" fontId="28" fillId="0" borderId="79" xfId="3" applyFont="1" applyBorder="1">
      <alignment vertical="center"/>
    </xf>
    <xf numFmtId="38" fontId="28" fillId="0" borderId="80" xfId="3" applyFont="1" applyBorder="1">
      <alignment vertical="center"/>
    </xf>
    <xf numFmtId="38" fontId="28" fillId="0" borderId="81" xfId="3" applyFont="1" applyBorder="1">
      <alignment vertical="center"/>
    </xf>
    <xf numFmtId="38" fontId="28" fillId="0" borderId="82" xfId="3" applyFont="1" applyFill="1" applyBorder="1" applyAlignment="1">
      <alignment vertical="center"/>
    </xf>
    <xf numFmtId="38" fontId="28" fillId="0" borderId="79" xfId="3" applyFont="1" applyFill="1" applyBorder="1" applyAlignment="1">
      <alignment vertical="center"/>
    </xf>
    <xf numFmtId="38" fontId="28" fillId="0" borderId="80" xfId="3" applyFont="1" applyFill="1" applyBorder="1" applyAlignment="1">
      <alignment vertical="center"/>
    </xf>
    <xf numFmtId="3" fontId="29" fillId="0" borderId="81" xfId="2" applyNumberFormat="1" applyFont="1" applyFill="1" applyBorder="1">
      <alignment vertical="center"/>
    </xf>
    <xf numFmtId="3" fontId="29" fillId="0" borderId="79" xfId="2" applyNumberFormat="1" applyFont="1" applyFill="1" applyBorder="1">
      <alignment vertical="center"/>
    </xf>
    <xf numFmtId="38" fontId="29" fillId="0" borderId="79" xfId="3" applyFont="1" applyFill="1" applyBorder="1">
      <alignment vertical="center"/>
    </xf>
    <xf numFmtId="38" fontId="29" fillId="0" borderId="80" xfId="3" applyFont="1" applyFill="1" applyBorder="1">
      <alignment vertical="center"/>
    </xf>
    <xf numFmtId="38" fontId="23" fillId="0" borderId="0" xfId="3" applyFont="1">
      <alignment vertical="center"/>
    </xf>
    <xf numFmtId="38" fontId="23" fillId="0" borderId="0" xfId="3" applyFont="1" applyAlignment="1">
      <alignment vertical="center"/>
    </xf>
    <xf numFmtId="0" fontId="25" fillId="0" borderId="0" xfId="2" applyFont="1" applyAlignment="1">
      <alignment vertical="top"/>
    </xf>
    <xf numFmtId="0" fontId="23" fillId="0" borderId="0" xfId="2" applyFont="1" applyAlignment="1">
      <alignment vertical="center"/>
    </xf>
    <xf numFmtId="0" fontId="23" fillId="0" borderId="0" xfId="2" applyFont="1" applyProtection="1">
      <alignment vertical="center"/>
    </xf>
    <xf numFmtId="0" fontId="23" fillId="0" borderId="0" xfId="2" applyFont="1" applyAlignment="1" applyProtection="1">
      <alignment vertical="center"/>
    </xf>
    <xf numFmtId="0" fontId="25" fillId="0" borderId="0" xfId="2" applyFont="1" applyFill="1" applyBorder="1" applyAlignment="1" applyProtection="1">
      <alignment vertical="center"/>
    </xf>
    <xf numFmtId="0" fontId="25" fillId="0" borderId="42" xfId="2" applyFont="1" applyBorder="1" applyAlignment="1" applyProtection="1">
      <alignment horizontal="center" vertical="center"/>
    </xf>
    <xf numFmtId="0" fontId="27" fillId="0" borderId="42" xfId="2" applyFont="1" applyBorder="1" applyAlignment="1" applyProtection="1">
      <alignment horizontal="center" vertical="center"/>
    </xf>
    <xf numFmtId="0" fontId="25" fillId="0" borderId="43" xfId="2" applyFont="1" applyBorder="1" applyAlignment="1" applyProtection="1">
      <alignment horizontal="center" vertical="center"/>
    </xf>
    <xf numFmtId="0" fontId="25" fillId="0" borderId="0" xfId="2" applyFont="1" applyProtection="1">
      <alignment vertical="center"/>
    </xf>
    <xf numFmtId="0" fontId="25" fillId="0" borderId="41" xfId="2" applyFont="1" applyBorder="1" applyAlignment="1" applyProtection="1">
      <alignment horizontal="center" vertical="center"/>
    </xf>
    <xf numFmtId="0" fontId="25" fillId="2" borderId="44" xfId="2" applyFont="1" applyFill="1" applyBorder="1" applyAlignment="1" applyProtection="1">
      <alignment horizontal="center" vertical="center"/>
    </xf>
    <xf numFmtId="0" fontId="25" fillId="4" borderId="83" xfId="2" applyFont="1" applyFill="1" applyBorder="1" applyAlignment="1" applyProtection="1">
      <alignment horizontal="center" vertical="center"/>
    </xf>
    <xf numFmtId="0" fontId="25" fillId="0" borderId="83" xfId="2" applyFont="1" applyFill="1" applyBorder="1" applyAlignment="1" applyProtection="1">
      <alignment horizontal="center" vertical="center"/>
    </xf>
    <xf numFmtId="0" fontId="25" fillId="0" borderId="84" xfId="2" applyFont="1" applyFill="1" applyBorder="1" applyAlignment="1" applyProtection="1">
      <alignment horizontal="center" vertical="center"/>
    </xf>
    <xf numFmtId="38" fontId="28" fillId="0" borderId="0" xfId="3" applyFont="1" applyProtection="1">
      <alignment vertical="center"/>
    </xf>
    <xf numFmtId="0" fontId="29" fillId="0" borderId="54" xfId="2" applyFont="1" applyBorder="1" applyAlignment="1" applyProtection="1">
      <alignment horizontal="left" vertical="center"/>
    </xf>
    <xf numFmtId="0" fontId="29" fillId="0" borderId="55" xfId="2" applyFont="1" applyBorder="1" applyAlignment="1" applyProtection="1">
      <alignment horizontal="left" vertical="center"/>
    </xf>
    <xf numFmtId="0" fontId="29" fillId="0" borderId="45" xfId="2" applyFont="1" applyBorder="1" applyAlignment="1" applyProtection="1">
      <alignment horizontal="centerContinuous" vertical="center"/>
    </xf>
    <xf numFmtId="0" fontId="29" fillId="0" borderId="56" xfId="2" applyFont="1" applyBorder="1" applyAlignment="1" applyProtection="1">
      <alignment horizontal="centerContinuous" vertical="center"/>
    </xf>
    <xf numFmtId="0" fontId="29" fillId="0" borderId="57" xfId="2" applyFont="1" applyBorder="1" applyAlignment="1" applyProtection="1">
      <alignment horizontal="centerContinuous" vertical="center"/>
    </xf>
    <xf numFmtId="38" fontId="23" fillId="0" borderId="0" xfId="3" applyFont="1" applyProtection="1">
      <alignment vertical="center"/>
    </xf>
    <xf numFmtId="38" fontId="23" fillId="0" borderId="0" xfId="3" applyFont="1" applyAlignment="1" applyProtection="1">
      <alignment vertical="center"/>
    </xf>
    <xf numFmtId="0" fontId="29" fillId="0" borderId="63" xfId="2" applyFont="1" applyBorder="1" applyAlignment="1" applyProtection="1">
      <alignment horizontal="left" vertical="center"/>
    </xf>
    <xf numFmtId="0" fontId="29" fillId="0" borderId="13" xfId="2" applyFont="1" applyBorder="1" applyAlignment="1" applyProtection="1">
      <alignment horizontal="left" vertical="center"/>
    </xf>
    <xf numFmtId="0" fontId="29" fillId="0" borderId="27" xfId="2" applyFont="1" applyBorder="1" applyAlignment="1" applyProtection="1">
      <alignment horizontal="centerContinuous" vertical="center"/>
    </xf>
    <xf numFmtId="0" fontId="29" fillId="0" borderId="28" xfId="2" applyFont="1" applyBorder="1" applyAlignment="1" applyProtection="1">
      <alignment horizontal="centerContinuous" vertical="center"/>
    </xf>
    <xf numFmtId="0" fontId="29" fillId="0" borderId="64" xfId="2" applyFont="1" applyBorder="1" applyAlignment="1" applyProtection="1">
      <alignment horizontal="centerContinuous" vertical="center"/>
    </xf>
    <xf numFmtId="0" fontId="29" fillId="0" borderId="65" xfId="2" applyFont="1" applyBorder="1" applyAlignment="1" applyProtection="1">
      <alignment vertical="center"/>
    </xf>
    <xf numFmtId="0" fontId="29" fillId="0" borderId="20" xfId="2" applyFont="1" applyBorder="1" applyAlignment="1" applyProtection="1">
      <alignment vertical="center"/>
    </xf>
    <xf numFmtId="0" fontId="29" fillId="0" borderId="10" xfId="2" applyFont="1" applyBorder="1" applyAlignment="1" applyProtection="1">
      <alignment horizontal="center" vertical="center"/>
    </xf>
    <xf numFmtId="0" fontId="29" fillId="0" borderId="66" xfId="2" applyFont="1" applyBorder="1" applyAlignment="1" applyProtection="1">
      <alignment horizontal="center" vertical="center"/>
    </xf>
    <xf numFmtId="0" fontId="29" fillId="0" borderId="67" xfId="2" applyFont="1" applyBorder="1" applyAlignment="1" applyProtection="1">
      <alignment horizontal="center" vertical="center"/>
    </xf>
    <xf numFmtId="0" fontId="29" fillId="0" borderId="42" xfId="2" applyFont="1" applyBorder="1" applyAlignment="1" applyProtection="1">
      <alignment horizontal="center" vertical="center"/>
    </xf>
    <xf numFmtId="0" fontId="29" fillId="0" borderId="42" xfId="2" applyFont="1" applyBorder="1" applyAlignment="1" applyProtection="1">
      <alignment horizontal="centerContinuous" vertical="center"/>
    </xf>
    <xf numFmtId="0" fontId="29" fillId="0" borderId="43" xfId="2" applyFont="1" applyBorder="1" applyAlignment="1" applyProtection="1">
      <alignment horizontal="centerContinuous" vertical="center"/>
    </xf>
    <xf numFmtId="0" fontId="29" fillId="0" borderId="68" xfId="2" applyFont="1" applyBorder="1" applyAlignment="1" applyProtection="1">
      <alignment horizontal="right" vertical="top"/>
    </xf>
    <xf numFmtId="0" fontId="29" fillId="0" borderId="11" xfId="2" applyFont="1" applyBorder="1" applyAlignment="1" applyProtection="1">
      <alignment horizontal="right" vertical="top"/>
    </xf>
    <xf numFmtId="0" fontId="29" fillId="0" borderId="69" xfId="2" applyFont="1" applyBorder="1" applyAlignment="1" applyProtection="1">
      <alignment horizontal="right" vertical="top"/>
    </xf>
    <xf numFmtId="3" fontId="29" fillId="0" borderId="63" xfId="2" applyNumberFormat="1" applyFont="1" applyBorder="1" applyProtection="1">
      <alignment vertical="center"/>
    </xf>
    <xf numFmtId="0" fontId="29" fillId="0" borderId="13" xfId="2" applyFont="1" applyBorder="1" applyProtection="1">
      <alignment vertical="center"/>
    </xf>
    <xf numFmtId="0" fontId="29" fillId="0" borderId="11" xfId="2" applyFont="1" applyBorder="1" applyProtection="1">
      <alignment vertical="center"/>
    </xf>
    <xf numFmtId="0" fontId="29" fillId="0" borderId="69" xfId="2" applyFont="1" applyBorder="1" applyProtection="1">
      <alignment vertical="center"/>
    </xf>
    <xf numFmtId="3" fontId="29" fillId="0" borderId="63" xfId="2" applyNumberFormat="1" applyFont="1" applyFill="1" applyBorder="1" applyProtection="1">
      <alignment vertical="center"/>
    </xf>
    <xf numFmtId="0" fontId="29" fillId="0" borderId="11" xfId="2" applyFont="1" applyFill="1" applyBorder="1" applyProtection="1">
      <alignment vertical="center"/>
    </xf>
    <xf numFmtId="0" fontId="29" fillId="0" borderId="69" xfId="2" applyFont="1" applyFill="1" applyBorder="1" applyProtection="1">
      <alignment vertical="center"/>
    </xf>
    <xf numFmtId="3" fontId="29" fillId="0" borderId="68" xfId="2" applyNumberFormat="1" applyFont="1" applyFill="1" applyBorder="1" applyProtection="1">
      <alignment vertical="center"/>
    </xf>
    <xf numFmtId="3" fontId="29" fillId="0" borderId="11" xfId="2" applyNumberFormat="1" applyFont="1" applyFill="1" applyBorder="1" applyProtection="1">
      <alignment vertical="center"/>
    </xf>
    <xf numFmtId="3" fontId="29" fillId="0" borderId="76" xfId="2" applyNumberFormat="1" applyFont="1" applyFill="1" applyBorder="1" applyProtection="1">
      <alignment vertical="center"/>
    </xf>
    <xf numFmtId="3" fontId="29" fillId="0" borderId="12" xfId="2" applyNumberFormat="1" applyFont="1" applyFill="1" applyBorder="1" applyProtection="1">
      <alignment vertical="center"/>
    </xf>
    <xf numFmtId="0" fontId="29" fillId="0" borderId="12" xfId="2" applyFont="1" applyFill="1" applyBorder="1" applyProtection="1">
      <alignment vertical="center"/>
    </xf>
    <xf numFmtId="0" fontId="29" fillId="0" borderId="77" xfId="2" applyFont="1" applyFill="1" applyBorder="1" applyProtection="1">
      <alignment vertical="center"/>
    </xf>
    <xf numFmtId="38" fontId="29" fillId="0" borderId="11" xfId="3" applyFont="1" applyFill="1" applyBorder="1" applyProtection="1">
      <alignment vertical="center"/>
    </xf>
    <xf numFmtId="38" fontId="29" fillId="0" borderId="69" xfId="3" applyFont="1" applyFill="1" applyBorder="1" applyProtection="1">
      <alignment vertical="center"/>
    </xf>
    <xf numFmtId="38" fontId="29" fillId="0" borderId="12" xfId="3" applyFont="1" applyFill="1" applyBorder="1" applyProtection="1">
      <alignment vertical="center"/>
    </xf>
    <xf numFmtId="38" fontId="29" fillId="0" borderId="77" xfId="3" applyFont="1" applyFill="1" applyBorder="1" applyProtection="1">
      <alignment vertical="center"/>
    </xf>
    <xf numFmtId="3" fontId="29" fillId="0" borderId="81" xfId="2" applyNumberFormat="1" applyFont="1" applyFill="1" applyBorder="1" applyProtection="1">
      <alignment vertical="center"/>
    </xf>
    <xf numFmtId="3" fontId="29" fillId="0" borderId="79" xfId="2" applyNumberFormat="1" applyFont="1" applyFill="1" applyBorder="1" applyProtection="1">
      <alignment vertical="center"/>
    </xf>
    <xf numFmtId="38" fontId="29" fillId="0" borderId="79" xfId="3" applyFont="1" applyFill="1" applyBorder="1" applyProtection="1">
      <alignment vertical="center"/>
    </xf>
    <xf numFmtId="38" fontId="29" fillId="0" borderId="80" xfId="3" applyFont="1" applyFill="1" applyBorder="1" applyProtection="1">
      <alignment vertical="center"/>
    </xf>
    <xf numFmtId="0" fontId="25" fillId="0" borderId="0" xfId="2" applyFont="1" applyAlignment="1" applyProtection="1">
      <alignment vertical="top"/>
    </xf>
    <xf numFmtId="38" fontId="35" fillId="0" borderId="0" xfId="3" applyFont="1" applyAlignment="1">
      <alignment vertical="center"/>
    </xf>
    <xf numFmtId="38" fontId="35" fillId="0" borderId="7" xfId="3" applyFont="1" applyFill="1" applyBorder="1" applyAlignment="1">
      <alignment vertical="center" wrapText="1"/>
    </xf>
    <xf numFmtId="38" fontId="36" fillId="0" borderId="0" xfId="3" applyFont="1" applyFill="1" applyAlignment="1">
      <alignment vertical="center"/>
    </xf>
    <xf numFmtId="176" fontId="35" fillId="0" borderId="0" xfId="3" applyNumberFormat="1" applyFont="1" applyAlignment="1">
      <alignment vertical="center"/>
    </xf>
    <xf numFmtId="38" fontId="37" fillId="0" borderId="0" xfId="3" applyFont="1" applyFill="1" applyBorder="1" applyAlignment="1">
      <alignment horizontal="left" vertical="center" wrapText="1"/>
    </xf>
    <xf numFmtId="38" fontId="36" fillId="0" borderId="0" xfId="3" applyFont="1" applyAlignment="1">
      <alignment vertical="center"/>
    </xf>
    <xf numFmtId="177" fontId="36" fillId="0" borderId="99" xfId="3" applyNumberFormat="1" applyFont="1" applyBorder="1" applyAlignment="1">
      <alignment horizontal="center" vertical="center"/>
    </xf>
    <xf numFmtId="177" fontId="36" fillId="0" borderId="100" xfId="3" applyNumberFormat="1" applyFont="1" applyBorder="1" applyAlignment="1">
      <alignment horizontal="center" vertical="center"/>
    </xf>
    <xf numFmtId="38" fontId="36" fillId="0" borderId="0" xfId="3" applyFont="1" applyAlignment="1">
      <alignment horizontal="center" vertical="center"/>
    </xf>
    <xf numFmtId="38" fontId="36" fillId="0" borderId="15" xfId="3" applyFont="1" applyFill="1" applyBorder="1" applyAlignment="1">
      <alignment horizontal="right" vertical="center"/>
    </xf>
    <xf numFmtId="38" fontId="36" fillId="0" borderId="97" xfId="3" applyFont="1" applyFill="1" applyBorder="1" applyAlignment="1">
      <alignment horizontal="right" vertical="center"/>
    </xf>
    <xf numFmtId="38" fontId="36" fillId="0" borderId="4" xfId="3" applyFont="1" applyFill="1" applyBorder="1" applyAlignment="1">
      <alignment horizontal="right" vertical="center"/>
    </xf>
    <xf numFmtId="38" fontId="36" fillId="0" borderId="0" xfId="3" applyFont="1" applyFill="1" applyBorder="1" applyAlignment="1">
      <alignment horizontal="right" vertical="center"/>
    </xf>
    <xf numFmtId="38" fontId="36" fillId="0" borderId="17" xfId="3" applyFont="1" applyFill="1" applyBorder="1" applyAlignment="1">
      <alignment horizontal="centerContinuous" vertical="center"/>
    </xf>
    <xf numFmtId="38" fontId="36" fillId="0" borderId="108" xfId="3" applyFont="1" applyFill="1" applyBorder="1" applyAlignment="1">
      <alignment horizontal="centerContinuous" vertical="center"/>
    </xf>
    <xf numFmtId="38" fontId="36" fillId="0" borderId="0" xfId="3" applyFont="1" applyFill="1" applyBorder="1" applyAlignment="1">
      <alignment horizontal="centerContinuous" vertical="center"/>
    </xf>
    <xf numFmtId="38" fontId="36" fillId="0" borderId="111" xfId="3" applyFont="1" applyFill="1" applyBorder="1" applyAlignment="1">
      <alignment horizontal="centerContinuous" vertical="center"/>
    </xf>
    <xf numFmtId="38" fontId="36" fillId="0" borderId="0" xfId="3" applyFont="1" applyFill="1" applyBorder="1" applyAlignment="1">
      <alignment horizontal="right" vertical="center" shrinkToFit="1"/>
    </xf>
    <xf numFmtId="38" fontId="36" fillId="0" borderId="101" xfId="3" applyFont="1" applyFill="1" applyBorder="1" applyAlignment="1">
      <alignment horizontal="right" vertical="center" shrinkToFit="1"/>
    </xf>
    <xf numFmtId="38" fontId="36" fillId="0" borderId="4" xfId="3" applyFont="1" applyFill="1" applyBorder="1" applyAlignment="1">
      <alignment horizontal="right" vertical="center" shrinkToFit="1"/>
    </xf>
    <xf numFmtId="176" fontId="36" fillId="0" borderId="17" xfId="3" applyNumberFormat="1" applyFont="1" applyFill="1" applyBorder="1" applyAlignment="1">
      <alignment vertical="center" shrinkToFit="1"/>
    </xf>
    <xf numFmtId="176" fontId="36" fillId="0" borderId="111" xfId="3" applyNumberFormat="1" applyFont="1" applyFill="1" applyBorder="1" applyAlignment="1">
      <alignment vertical="center" shrinkToFit="1"/>
    </xf>
    <xf numFmtId="38" fontId="36" fillId="8" borderId="112" xfId="3" applyFont="1" applyFill="1" applyBorder="1" applyAlignment="1">
      <alignment horizontal="right" vertical="center" shrinkToFit="1"/>
    </xf>
    <xf numFmtId="38" fontId="36" fillId="8" borderId="113" xfId="3" applyFont="1" applyFill="1" applyBorder="1" applyAlignment="1">
      <alignment horizontal="right" vertical="center" shrinkToFit="1"/>
    </xf>
    <xf numFmtId="38" fontId="36" fillId="8" borderId="114" xfId="3" applyFont="1" applyFill="1" applyBorder="1" applyAlignment="1">
      <alignment horizontal="right" vertical="center" shrinkToFit="1"/>
    </xf>
    <xf numFmtId="176" fontId="36" fillId="8" borderId="62" xfId="3" applyNumberFormat="1" applyFont="1" applyFill="1" applyBorder="1" applyAlignment="1">
      <alignment vertical="center" shrinkToFit="1"/>
    </xf>
    <xf numFmtId="176" fontId="36" fillId="8" borderId="115" xfId="3" applyNumberFormat="1" applyFont="1" applyFill="1" applyBorder="1" applyAlignment="1">
      <alignment vertical="center" shrinkToFit="1"/>
    </xf>
    <xf numFmtId="38" fontId="36" fillId="0" borderId="112" xfId="3" applyFont="1" applyFill="1" applyBorder="1" applyAlignment="1">
      <alignment horizontal="right" vertical="center" shrinkToFit="1"/>
    </xf>
    <xf numFmtId="38" fontId="36" fillId="0" borderId="113" xfId="3" applyFont="1" applyFill="1" applyBorder="1" applyAlignment="1">
      <alignment horizontal="right" vertical="center" shrinkToFit="1"/>
    </xf>
    <xf numFmtId="38" fontId="36" fillId="0" borderId="114" xfId="3" applyFont="1" applyFill="1" applyBorder="1" applyAlignment="1">
      <alignment horizontal="right" vertical="center" shrinkToFit="1"/>
    </xf>
    <xf numFmtId="176" fontId="36" fillId="0" borderId="62" xfId="3" applyNumberFormat="1" applyFont="1" applyFill="1" applyBorder="1" applyAlignment="1">
      <alignment vertical="center" shrinkToFit="1"/>
    </xf>
    <xf numFmtId="176" fontId="36" fillId="0" borderId="115" xfId="3" applyNumberFormat="1" applyFont="1" applyFill="1" applyBorder="1" applyAlignment="1">
      <alignment vertical="center" shrinkToFit="1"/>
    </xf>
    <xf numFmtId="38" fontId="36" fillId="0" borderId="112" xfId="3" applyFont="1" applyFill="1" applyBorder="1" applyAlignment="1">
      <alignment vertical="center" shrinkToFit="1"/>
    </xf>
    <xf numFmtId="176" fontId="36" fillId="0" borderId="62" xfId="3" applyNumberFormat="1" applyFont="1" applyFill="1" applyBorder="1" applyAlignment="1">
      <alignment horizontal="right" vertical="center" shrinkToFit="1"/>
    </xf>
    <xf numFmtId="176" fontId="36" fillId="0" borderId="115" xfId="3" applyNumberFormat="1" applyFont="1" applyFill="1" applyBorder="1" applyAlignment="1">
      <alignment horizontal="right" vertical="center" shrinkToFit="1"/>
    </xf>
    <xf numFmtId="40" fontId="36" fillId="0" borderId="116" xfId="3" applyNumberFormat="1" applyFont="1" applyFill="1" applyBorder="1" applyAlignment="1">
      <alignment horizontal="right" vertical="center" shrinkToFit="1"/>
    </xf>
    <xf numFmtId="40" fontId="36" fillId="0" borderId="117" xfId="3" applyNumberFormat="1" applyFont="1" applyFill="1" applyBorder="1" applyAlignment="1">
      <alignment horizontal="right" vertical="center" shrinkToFit="1"/>
    </xf>
    <xf numFmtId="38" fontId="36" fillId="8" borderId="112" xfId="3" applyFont="1" applyFill="1" applyBorder="1" applyAlignment="1">
      <alignment vertical="center" shrinkToFit="1"/>
    </xf>
    <xf numFmtId="176" fontId="36" fillId="8" borderId="62" xfId="3" applyNumberFormat="1" applyFont="1" applyFill="1" applyBorder="1" applyAlignment="1">
      <alignment horizontal="right" vertical="center" shrinkToFit="1"/>
    </xf>
    <xf numFmtId="176" fontId="36" fillId="8" borderId="115" xfId="3" applyNumberFormat="1" applyFont="1" applyFill="1" applyBorder="1" applyAlignment="1">
      <alignment horizontal="right" vertical="center" shrinkToFit="1"/>
    </xf>
    <xf numFmtId="40" fontId="36" fillId="8" borderId="112" xfId="3" applyNumberFormat="1" applyFont="1" applyFill="1" applyBorder="1" applyAlignment="1">
      <alignment horizontal="right" vertical="center" shrinkToFit="1"/>
    </xf>
    <xf numFmtId="40" fontId="36" fillId="8" borderId="115" xfId="3" applyNumberFormat="1" applyFont="1" applyFill="1" applyBorder="1" applyAlignment="1">
      <alignment horizontal="right" vertical="center" shrinkToFit="1"/>
    </xf>
    <xf numFmtId="40" fontId="36" fillId="0" borderId="112" xfId="3" applyNumberFormat="1" applyFont="1" applyFill="1" applyBorder="1" applyAlignment="1">
      <alignment horizontal="right" vertical="center" shrinkToFit="1"/>
    </xf>
    <xf numFmtId="40" fontId="36" fillId="0" borderId="115" xfId="3" applyNumberFormat="1" applyFont="1" applyFill="1" applyBorder="1" applyAlignment="1">
      <alignment horizontal="right" vertical="center" shrinkToFit="1"/>
    </xf>
    <xf numFmtId="38" fontId="36" fillId="8" borderId="118" xfId="3" applyFont="1" applyFill="1" applyBorder="1" applyAlignment="1">
      <alignment horizontal="right" vertical="center" shrinkToFit="1"/>
    </xf>
    <xf numFmtId="38" fontId="36" fillId="8" borderId="119" xfId="3" applyFont="1" applyFill="1" applyBorder="1" applyAlignment="1">
      <alignment horizontal="right" vertical="center" shrinkToFit="1"/>
    </xf>
    <xf numFmtId="38" fontId="36" fillId="8" borderId="120" xfId="3" applyFont="1" applyFill="1" applyBorder="1" applyAlignment="1">
      <alignment horizontal="right" vertical="center" shrinkToFit="1"/>
    </xf>
    <xf numFmtId="38" fontId="36" fillId="8" borderId="118" xfId="3" applyFont="1" applyFill="1" applyBorder="1" applyAlignment="1">
      <alignment vertical="center" shrinkToFit="1"/>
    </xf>
    <xf numFmtId="176" fontId="36" fillId="8" borderId="121" xfId="3" applyNumberFormat="1" applyFont="1" applyFill="1" applyBorder="1" applyAlignment="1">
      <alignment horizontal="right" vertical="center" shrinkToFit="1"/>
    </xf>
    <xf numFmtId="176" fontId="36" fillId="8" borderId="122" xfId="3" applyNumberFormat="1" applyFont="1" applyFill="1" applyBorder="1" applyAlignment="1">
      <alignment horizontal="right" vertical="center" shrinkToFit="1"/>
    </xf>
    <xf numFmtId="38" fontId="36" fillId="0" borderId="118" xfId="3" applyFont="1" applyFill="1" applyBorder="1" applyAlignment="1">
      <alignment horizontal="right" vertical="center" shrinkToFit="1"/>
    </xf>
    <xf numFmtId="38" fontId="36" fillId="0" borderId="119" xfId="3" applyFont="1" applyFill="1" applyBorder="1" applyAlignment="1">
      <alignment horizontal="right" vertical="center" shrinkToFit="1"/>
    </xf>
    <xf numFmtId="38" fontId="36" fillId="0" borderId="123" xfId="3" applyFont="1" applyFill="1" applyBorder="1" applyAlignment="1">
      <alignment horizontal="right" vertical="center" shrinkToFit="1"/>
    </xf>
    <xf numFmtId="38" fontId="36" fillId="0" borderId="118" xfId="3" applyFont="1" applyFill="1" applyBorder="1" applyAlignment="1">
      <alignment vertical="center" shrinkToFit="1"/>
    </xf>
    <xf numFmtId="176" fontId="36" fillId="0" borderId="121" xfId="3" applyNumberFormat="1" applyFont="1" applyFill="1" applyBorder="1" applyAlignment="1">
      <alignment horizontal="right" vertical="center" shrinkToFit="1"/>
    </xf>
    <xf numFmtId="176" fontId="36" fillId="0" borderId="122" xfId="3" applyNumberFormat="1" applyFont="1" applyFill="1" applyBorder="1" applyAlignment="1">
      <alignment horizontal="right" vertical="center" shrinkToFit="1"/>
    </xf>
    <xf numFmtId="38" fontId="36" fillId="8" borderId="123" xfId="3" applyFont="1" applyFill="1" applyBorder="1" applyAlignment="1">
      <alignment horizontal="right" vertical="center" shrinkToFit="1"/>
    </xf>
    <xf numFmtId="40" fontId="36" fillId="8" borderId="106" xfId="3" applyNumberFormat="1" applyFont="1" applyFill="1" applyBorder="1" applyAlignment="1">
      <alignment horizontal="right" vertical="center" shrinkToFit="1"/>
    </xf>
    <xf numFmtId="40" fontId="36" fillId="8" borderId="124" xfId="3" applyNumberFormat="1" applyFont="1" applyFill="1" applyBorder="1" applyAlignment="1">
      <alignment horizontal="right" vertical="center" shrinkToFit="1"/>
    </xf>
    <xf numFmtId="38" fontId="36" fillId="0" borderId="4" xfId="3" applyFont="1" applyFill="1" applyBorder="1" applyAlignment="1">
      <alignment vertical="center"/>
    </xf>
    <xf numFmtId="176" fontId="36" fillId="0" borderId="0" xfId="3" applyNumberFormat="1" applyFont="1" applyFill="1" applyBorder="1" applyAlignment="1">
      <alignment vertical="center" shrinkToFit="1"/>
    </xf>
    <xf numFmtId="38" fontId="36" fillId="0" borderId="125" xfId="3" applyFont="1" applyFill="1" applyBorder="1" applyAlignment="1">
      <alignment horizontal="right" vertical="center" shrinkToFit="1"/>
    </xf>
    <xf numFmtId="38" fontId="36" fillId="0" borderId="0" xfId="3" applyFont="1" applyFill="1" applyBorder="1" applyAlignment="1">
      <alignment vertical="center" shrinkToFit="1"/>
    </xf>
    <xf numFmtId="176" fontId="36" fillId="0" borderId="126" xfId="3" applyNumberFormat="1" applyFont="1" applyFill="1" applyBorder="1" applyAlignment="1">
      <alignment horizontal="right" vertical="center" shrinkToFit="1"/>
    </xf>
    <xf numFmtId="176" fontId="36" fillId="0" borderId="111" xfId="3" applyNumberFormat="1" applyFont="1" applyFill="1" applyBorder="1" applyAlignment="1">
      <alignment horizontal="right" vertical="center" shrinkToFit="1"/>
    </xf>
    <xf numFmtId="38" fontId="36" fillId="0" borderId="0" xfId="3" applyFont="1" applyBorder="1" applyAlignment="1">
      <alignment vertical="center"/>
    </xf>
    <xf numFmtId="38" fontId="36" fillId="8" borderId="127" xfId="3" applyFont="1" applyFill="1" applyBorder="1" applyAlignment="1">
      <alignment vertical="center" shrinkToFit="1"/>
    </xf>
    <xf numFmtId="38" fontId="36" fillId="0" borderId="127" xfId="3" applyFont="1" applyFill="1" applyBorder="1" applyAlignment="1">
      <alignment vertical="center" shrinkToFit="1"/>
    </xf>
    <xf numFmtId="38" fontId="36" fillId="0" borderId="0" xfId="3" applyFont="1" applyFill="1" applyBorder="1" applyAlignment="1">
      <alignment vertical="center" wrapText="1"/>
    </xf>
    <xf numFmtId="38" fontId="36" fillId="0" borderId="0" xfId="3" applyFont="1" applyAlignment="1">
      <alignment horizontal="right" vertical="center"/>
    </xf>
    <xf numFmtId="176" fontId="36" fillId="0" borderId="0" xfId="3" applyNumberFormat="1" applyFont="1" applyAlignment="1">
      <alignment vertical="center"/>
    </xf>
    <xf numFmtId="38" fontId="35" fillId="0" borderId="0" xfId="3" applyFont="1" applyAlignment="1">
      <alignment horizontal="right" vertical="center"/>
    </xf>
    <xf numFmtId="40" fontId="36" fillId="9" borderId="116" xfId="3" applyNumberFormat="1" applyFont="1" applyFill="1" applyBorder="1" applyAlignment="1">
      <alignment horizontal="right" vertical="center" shrinkToFit="1"/>
    </xf>
    <xf numFmtId="40" fontId="36" fillId="9" borderId="117" xfId="3" applyNumberFormat="1" applyFont="1" applyFill="1" applyBorder="1" applyAlignment="1">
      <alignment horizontal="right" vertical="center" shrinkToFit="1"/>
    </xf>
    <xf numFmtId="38" fontId="36" fillId="0" borderId="106" xfId="3" applyFont="1" applyFill="1" applyBorder="1" applyAlignment="1">
      <alignment horizontal="right" vertical="center" shrinkToFit="1"/>
    </xf>
    <xf numFmtId="38" fontId="36" fillId="0" borderId="136" xfId="3" applyFont="1" applyFill="1" applyBorder="1" applyAlignment="1">
      <alignment horizontal="right" vertical="center" shrinkToFit="1"/>
    </xf>
    <xf numFmtId="38" fontId="36" fillId="0" borderId="137" xfId="3" applyFont="1" applyFill="1" applyBorder="1" applyAlignment="1">
      <alignment vertical="center" shrinkToFit="1"/>
    </xf>
    <xf numFmtId="176" fontId="36" fillId="0" borderId="105" xfId="3" applyNumberFormat="1" applyFont="1" applyFill="1" applyBorder="1" applyAlignment="1">
      <alignment horizontal="right" vertical="center" shrinkToFit="1"/>
    </xf>
    <xf numFmtId="176" fontId="36" fillId="0" borderId="138" xfId="3" applyNumberFormat="1" applyFont="1" applyFill="1" applyBorder="1" applyAlignment="1">
      <alignment horizontal="right" vertical="center" shrinkToFit="1"/>
    </xf>
    <xf numFmtId="38" fontId="36" fillId="8" borderId="128" xfId="3" applyFont="1" applyFill="1" applyBorder="1" applyAlignment="1">
      <alignment horizontal="right" vertical="center" shrinkToFit="1"/>
    </xf>
    <xf numFmtId="38" fontId="36" fillId="8" borderId="129" xfId="3" applyFont="1" applyFill="1" applyBorder="1" applyAlignment="1">
      <alignment horizontal="right" vertical="center" shrinkToFit="1"/>
    </xf>
    <xf numFmtId="38" fontId="36" fillId="8" borderId="130" xfId="3" applyFont="1" applyFill="1" applyBorder="1" applyAlignment="1">
      <alignment vertical="center" shrinkToFit="1"/>
    </xf>
    <xf numFmtId="176" fontId="36" fillId="8" borderId="131" xfId="3" applyNumberFormat="1" applyFont="1" applyFill="1" applyBorder="1" applyAlignment="1">
      <alignment horizontal="right" vertical="center" shrinkToFit="1"/>
    </xf>
    <xf numFmtId="176" fontId="36" fillId="8" borderId="132" xfId="3" applyNumberFormat="1" applyFont="1" applyFill="1" applyBorder="1" applyAlignment="1">
      <alignment horizontal="right" vertical="center" shrinkToFit="1"/>
    </xf>
    <xf numFmtId="38" fontId="36" fillId="8" borderId="140" xfId="3" applyFont="1" applyFill="1" applyBorder="1" applyAlignment="1">
      <alignment horizontal="right" vertical="center" shrinkToFit="1"/>
    </xf>
    <xf numFmtId="38" fontId="36" fillId="0" borderId="140" xfId="3" applyFont="1" applyFill="1" applyBorder="1" applyAlignment="1">
      <alignment horizontal="right" vertical="center" shrinkToFit="1"/>
    </xf>
    <xf numFmtId="38" fontId="36" fillId="0" borderId="141" xfId="3" applyFont="1" applyFill="1" applyBorder="1" applyAlignment="1">
      <alignment horizontal="right" vertical="center" shrinkToFit="1"/>
    </xf>
    <xf numFmtId="38" fontId="36" fillId="8" borderId="139" xfId="3" applyFont="1" applyFill="1" applyBorder="1" applyAlignment="1">
      <alignment horizontal="right" vertical="center" shrinkToFit="1"/>
    </xf>
    <xf numFmtId="38" fontId="36" fillId="9" borderId="0" xfId="3" applyFont="1" applyFill="1" applyBorder="1" applyAlignment="1">
      <alignment horizontal="center" vertical="center" shrinkToFit="1"/>
    </xf>
    <xf numFmtId="38" fontId="36" fillId="9" borderId="111" xfId="3" applyFont="1" applyFill="1" applyBorder="1" applyAlignment="1">
      <alignment horizontal="center" vertical="center" shrinkToFit="1"/>
    </xf>
    <xf numFmtId="0" fontId="23" fillId="2" borderId="44" xfId="2" applyFont="1" applyFill="1" applyBorder="1" applyAlignment="1" applyProtection="1">
      <alignment horizontal="center" vertical="center"/>
    </xf>
    <xf numFmtId="0" fontId="23" fillId="2" borderId="133" xfId="2" applyFont="1" applyFill="1" applyBorder="1" applyAlignment="1" applyProtection="1">
      <alignment horizontal="center" vertical="center"/>
    </xf>
    <xf numFmtId="0" fontId="31" fillId="0" borderId="0" xfId="2" applyFont="1" applyAlignment="1" applyProtection="1">
      <alignment vertical="center"/>
    </xf>
    <xf numFmtId="38" fontId="28" fillId="0" borderId="0" xfId="3" applyFont="1" applyFill="1" applyBorder="1" applyAlignment="1" applyProtection="1">
      <alignment vertical="center"/>
    </xf>
    <xf numFmtId="38" fontId="32" fillId="0" borderId="0" xfId="3" applyFont="1" applyFill="1" applyBorder="1" applyProtection="1">
      <alignment vertical="center"/>
      <protection locked="0"/>
    </xf>
    <xf numFmtId="38" fontId="28" fillId="0" borderId="0" xfId="3" applyFont="1" applyFill="1" applyBorder="1" applyProtection="1">
      <alignment vertical="center"/>
    </xf>
    <xf numFmtId="38" fontId="23" fillId="0" borderId="0" xfId="3" applyFont="1" applyFill="1" applyProtection="1">
      <alignment vertical="center"/>
    </xf>
    <xf numFmtId="38" fontId="28" fillId="0" borderId="0" xfId="3" applyFont="1" applyFill="1" applyProtection="1">
      <alignment vertical="center"/>
    </xf>
    <xf numFmtId="0" fontId="29" fillId="0" borderId="63" xfId="2" applyFont="1" applyFill="1" applyBorder="1" applyAlignment="1" applyProtection="1">
      <alignment horizontal="left" vertical="center"/>
    </xf>
    <xf numFmtId="0" fontId="29" fillId="0" borderId="13" xfId="2" applyFont="1" applyFill="1" applyBorder="1" applyAlignment="1" applyProtection="1">
      <alignment horizontal="left" vertical="center"/>
    </xf>
    <xf numFmtId="0" fontId="29" fillId="0" borderId="27" xfId="2" applyFont="1" applyFill="1" applyBorder="1" applyAlignment="1" applyProtection="1">
      <alignment horizontal="centerContinuous" vertical="center"/>
    </xf>
    <xf numFmtId="0" fontId="29" fillId="0" borderId="28" xfId="2" applyFont="1" applyFill="1" applyBorder="1" applyAlignment="1" applyProtection="1">
      <alignment horizontal="centerContinuous" vertical="center"/>
    </xf>
    <xf numFmtId="0" fontId="29" fillId="0" borderId="64" xfId="2" applyFont="1" applyFill="1" applyBorder="1" applyAlignment="1" applyProtection="1">
      <alignment horizontal="centerContinuous" vertical="center"/>
    </xf>
    <xf numFmtId="38" fontId="32" fillId="0" borderId="86" xfId="3" applyFont="1" applyBorder="1" applyProtection="1">
      <alignment vertical="center"/>
    </xf>
    <xf numFmtId="38" fontId="32" fillId="0" borderId="87" xfId="3" applyFont="1" applyBorder="1" applyProtection="1">
      <alignment vertical="center"/>
    </xf>
    <xf numFmtId="38" fontId="32" fillId="0" borderId="88" xfId="3" applyFont="1" applyBorder="1" applyProtection="1">
      <alignment vertical="center"/>
    </xf>
    <xf numFmtId="38" fontId="32" fillId="0" borderId="89" xfId="3" applyFont="1" applyBorder="1" applyProtection="1">
      <alignment vertical="center"/>
    </xf>
    <xf numFmtId="38" fontId="43" fillId="6" borderId="85" xfId="3" applyFont="1" applyFill="1" applyBorder="1" applyProtection="1">
      <alignment vertical="center"/>
      <protection locked="0"/>
    </xf>
    <xf numFmtId="38" fontId="32" fillId="0" borderId="87" xfId="3" applyFont="1" applyFill="1" applyBorder="1" applyAlignment="1" applyProtection="1">
      <alignment vertical="center"/>
    </xf>
    <xf numFmtId="38" fontId="32" fillId="0" borderId="88" xfId="3" applyFont="1" applyFill="1" applyBorder="1" applyAlignment="1" applyProtection="1">
      <alignment vertical="center"/>
    </xf>
    <xf numFmtId="38" fontId="32" fillId="0" borderId="90" xfId="3" applyFont="1" applyBorder="1" applyAlignment="1" applyProtection="1">
      <alignment vertical="center"/>
    </xf>
    <xf numFmtId="38" fontId="32" fillId="0" borderId="147" xfId="3" applyFont="1" applyFill="1" applyBorder="1" applyAlignment="1" applyProtection="1">
      <alignment vertical="center"/>
    </xf>
    <xf numFmtId="38" fontId="43" fillId="0" borderId="85" xfId="3" applyFont="1" applyFill="1" applyBorder="1" applyProtection="1">
      <alignment vertical="center"/>
      <protection locked="0"/>
    </xf>
    <xf numFmtId="0" fontId="0" fillId="10" borderId="0" xfId="0" applyFill="1" applyProtection="1">
      <alignment vertical="center"/>
      <protection locked="0"/>
    </xf>
    <xf numFmtId="0" fontId="14" fillId="10" borderId="0" xfId="0" applyFont="1" applyFill="1" applyAlignment="1" applyProtection="1">
      <alignment horizontal="left" vertical="center"/>
      <protection locked="0"/>
    </xf>
    <xf numFmtId="0" fontId="14" fillId="10" borderId="0" xfId="0" applyFont="1" applyFill="1" applyProtection="1">
      <alignment vertical="center"/>
      <protection locked="0"/>
    </xf>
    <xf numFmtId="0" fontId="10" fillId="10" borderId="0" xfId="0" applyFont="1" applyFill="1" applyProtection="1">
      <alignment vertical="center"/>
      <protection locked="0"/>
    </xf>
    <xf numFmtId="0" fontId="4" fillId="10" borderId="19" xfId="0" applyFont="1" applyFill="1" applyBorder="1" applyAlignment="1" applyProtection="1">
      <alignment horizontal="left" vertical="center"/>
      <protection locked="0"/>
    </xf>
    <xf numFmtId="0" fontId="14" fillId="10" borderId="28" xfId="0" applyFont="1" applyFill="1" applyBorder="1" applyAlignment="1" applyProtection="1">
      <alignment horizontal="left" vertical="center"/>
      <protection locked="0"/>
    </xf>
    <xf numFmtId="0" fontId="4" fillId="10" borderId="0" xfId="0" applyFont="1" applyFill="1" applyProtection="1">
      <alignment vertical="center"/>
      <protection locked="0"/>
    </xf>
    <xf numFmtId="0" fontId="11" fillId="10" borderId="27" xfId="0" applyFont="1" applyFill="1" applyBorder="1" applyProtection="1">
      <alignment vertical="center"/>
      <protection locked="0"/>
    </xf>
    <xf numFmtId="0" fontId="0" fillId="10" borderId="28" xfId="0" applyFill="1" applyBorder="1" applyProtection="1">
      <alignment vertical="center"/>
      <protection locked="0"/>
    </xf>
    <xf numFmtId="0" fontId="0" fillId="10" borderId="9" xfId="0" applyFill="1" applyBorder="1" applyProtection="1">
      <alignment vertical="center"/>
      <protection locked="0"/>
    </xf>
    <xf numFmtId="0" fontId="0" fillId="10" borderId="27" xfId="0" applyFill="1" applyBorder="1" applyProtection="1">
      <alignment vertical="center"/>
      <protection locked="0"/>
    </xf>
    <xf numFmtId="0" fontId="0" fillId="10" borderId="15" xfId="0" applyFill="1" applyBorder="1" applyProtection="1">
      <alignment vertical="center"/>
      <protection locked="0"/>
    </xf>
    <xf numFmtId="0" fontId="0" fillId="10" borderId="16" xfId="0" applyFill="1" applyBorder="1" applyProtection="1">
      <alignment vertical="center"/>
      <protection locked="0"/>
    </xf>
    <xf numFmtId="0" fontId="4" fillId="10" borderId="0" xfId="0" applyFont="1" applyFill="1" applyBorder="1" applyProtection="1">
      <alignment vertical="center"/>
      <protection locked="0"/>
    </xf>
    <xf numFmtId="0" fontId="14" fillId="10" borderId="0" xfId="0" applyFont="1" applyFill="1" applyBorder="1" applyProtection="1">
      <alignment vertical="center"/>
      <protection locked="0"/>
    </xf>
    <xf numFmtId="0" fontId="0" fillId="10" borderId="13" xfId="0" applyFill="1" applyBorder="1" applyProtection="1">
      <alignment vertical="center"/>
      <protection locked="0"/>
    </xf>
    <xf numFmtId="0" fontId="0" fillId="10" borderId="0" xfId="0" applyFill="1" applyBorder="1" applyProtection="1">
      <alignment vertical="center"/>
      <protection locked="0"/>
    </xf>
    <xf numFmtId="0" fontId="0" fillId="10" borderId="19" xfId="0" applyFill="1" applyBorder="1" applyProtection="1">
      <alignment vertical="center"/>
      <protection locked="0"/>
    </xf>
    <xf numFmtId="0" fontId="0" fillId="10" borderId="20" xfId="0" applyFill="1" applyBorder="1" applyProtection="1">
      <alignment vertical="center"/>
      <protection locked="0"/>
    </xf>
    <xf numFmtId="0" fontId="15" fillId="10" borderId="0" xfId="0" applyFont="1" applyFill="1" applyProtection="1">
      <alignment vertical="center"/>
      <protection locked="0"/>
    </xf>
    <xf numFmtId="0" fontId="11" fillId="10" borderId="0" xfId="0" applyFont="1" applyFill="1" applyBorder="1" applyProtection="1">
      <alignment vertical="center"/>
      <protection locked="0"/>
    </xf>
    <xf numFmtId="0" fontId="12" fillId="10" borderId="0" xfId="0" applyFont="1" applyFill="1" applyProtection="1">
      <alignment vertical="center"/>
      <protection locked="0"/>
    </xf>
    <xf numFmtId="0" fontId="11" fillId="10" borderId="15" xfId="0" applyFont="1" applyFill="1" applyBorder="1" applyProtection="1">
      <alignment vertical="center"/>
      <protection locked="0"/>
    </xf>
    <xf numFmtId="0" fontId="12" fillId="10" borderId="14" xfId="0" applyFont="1" applyFill="1" applyBorder="1" applyAlignment="1" applyProtection="1">
      <alignment vertical="center" wrapText="1"/>
      <protection locked="0"/>
    </xf>
    <xf numFmtId="0" fontId="12" fillId="10" borderId="15" xfId="0" applyFont="1" applyFill="1" applyBorder="1" applyAlignment="1" applyProtection="1">
      <alignment vertical="center" wrapText="1"/>
      <protection locked="0"/>
    </xf>
    <xf numFmtId="0" fontId="11" fillId="10" borderId="16" xfId="0" applyFont="1" applyFill="1" applyBorder="1" applyProtection="1">
      <alignment vertical="center"/>
      <protection locked="0"/>
    </xf>
    <xf numFmtId="0" fontId="12" fillId="10" borderId="17" xfId="0" applyFont="1" applyFill="1" applyBorder="1" applyAlignment="1" applyProtection="1">
      <alignment vertical="center" wrapText="1"/>
      <protection locked="0"/>
    </xf>
    <xf numFmtId="0" fontId="12" fillId="10" borderId="0" xfId="0" applyFont="1" applyFill="1" applyBorder="1" applyAlignment="1" applyProtection="1">
      <alignment vertical="center" wrapText="1"/>
      <protection locked="0"/>
    </xf>
    <xf numFmtId="0" fontId="12" fillId="10" borderId="13" xfId="0" applyFont="1" applyFill="1" applyBorder="1" applyProtection="1">
      <alignment vertical="center"/>
      <protection locked="0"/>
    </xf>
    <xf numFmtId="0" fontId="16" fillId="10" borderId="0" xfId="0" applyFont="1" applyFill="1" applyBorder="1" applyProtection="1">
      <alignment vertical="center"/>
      <protection locked="0"/>
    </xf>
    <xf numFmtId="0" fontId="13" fillId="10" borderId="0" xfId="0" applyFont="1" applyFill="1" applyBorder="1" applyProtection="1">
      <alignment vertical="center"/>
      <protection locked="0"/>
    </xf>
    <xf numFmtId="0" fontId="13" fillId="10" borderId="0" xfId="0" applyFont="1" applyFill="1" applyBorder="1" applyAlignment="1" applyProtection="1">
      <alignment vertical="center" wrapText="1"/>
      <protection locked="0"/>
    </xf>
    <xf numFmtId="0" fontId="11" fillId="10" borderId="13" xfId="0" applyFont="1" applyFill="1" applyBorder="1" applyProtection="1">
      <alignment vertical="center"/>
      <protection locked="0"/>
    </xf>
    <xf numFmtId="0" fontId="12" fillId="10" borderId="19" xfId="0" applyFont="1" applyFill="1" applyBorder="1" applyProtection="1">
      <alignment vertical="center"/>
      <protection locked="0"/>
    </xf>
    <xf numFmtId="0" fontId="12" fillId="10" borderId="18" xfId="0" applyFont="1" applyFill="1" applyBorder="1" applyAlignment="1" applyProtection="1">
      <alignment vertical="center" wrapText="1"/>
      <protection locked="0"/>
    </xf>
    <xf numFmtId="0" fontId="12" fillId="10" borderId="19" xfId="0" applyFont="1" applyFill="1" applyBorder="1" applyAlignment="1" applyProtection="1">
      <alignment vertical="center" wrapText="1"/>
      <protection locked="0"/>
    </xf>
    <xf numFmtId="0" fontId="12" fillId="10" borderId="20" xfId="0" applyFont="1" applyFill="1" applyBorder="1" applyProtection="1">
      <alignment vertical="center"/>
      <protection locked="0"/>
    </xf>
    <xf numFmtId="0" fontId="6" fillId="10" borderId="16" xfId="0" applyFont="1" applyFill="1" applyBorder="1" applyAlignment="1" applyProtection="1">
      <protection locked="0"/>
    </xf>
    <xf numFmtId="0" fontId="7" fillId="10" borderId="20" xfId="0" applyFont="1" applyFill="1" applyBorder="1" applyAlignment="1" applyProtection="1">
      <protection locked="0"/>
    </xf>
    <xf numFmtId="0" fontId="4" fillId="10" borderId="142" xfId="0" applyFont="1" applyFill="1" applyBorder="1" applyAlignment="1" applyProtection="1">
      <alignment vertical="center"/>
      <protection locked="0"/>
    </xf>
    <xf numFmtId="0" fontId="4" fillId="10" borderId="0" xfId="0" applyFont="1" applyFill="1" applyAlignment="1" applyProtection="1">
      <alignment vertical="center"/>
      <protection locked="0"/>
    </xf>
    <xf numFmtId="0" fontId="17" fillId="10" borderId="0" xfId="0" applyFont="1" applyFill="1" applyProtection="1">
      <alignment vertical="center"/>
      <protection locked="0"/>
    </xf>
    <xf numFmtId="0" fontId="0" fillId="10" borderId="10" xfId="0" applyFill="1" applyBorder="1" applyProtection="1">
      <alignment vertical="center"/>
      <protection locked="0"/>
    </xf>
    <xf numFmtId="0" fontId="0" fillId="10" borderId="142" xfId="0" applyFill="1" applyBorder="1" applyProtection="1">
      <alignment vertical="center"/>
      <protection locked="0"/>
    </xf>
    <xf numFmtId="0" fontId="0" fillId="10" borderId="144" xfId="0" applyFill="1" applyBorder="1" applyProtection="1">
      <alignment vertical="center"/>
      <protection locked="0"/>
    </xf>
    <xf numFmtId="0" fontId="11" fillId="10" borderId="142" xfId="0" applyFont="1" applyFill="1" applyBorder="1" applyProtection="1">
      <alignment vertical="center"/>
      <protection locked="0"/>
    </xf>
    <xf numFmtId="0" fontId="12" fillId="10" borderId="143" xfId="0" applyFont="1" applyFill="1" applyBorder="1" applyAlignment="1" applyProtection="1">
      <alignment vertical="center" wrapText="1"/>
      <protection locked="0"/>
    </xf>
    <xf numFmtId="0" fontId="12" fillId="10" borderId="142" xfId="0" applyFont="1" applyFill="1" applyBorder="1" applyAlignment="1" applyProtection="1">
      <alignment vertical="center" wrapText="1"/>
      <protection locked="0"/>
    </xf>
    <xf numFmtId="0" fontId="11" fillId="10" borderId="144" xfId="0" applyFont="1" applyFill="1" applyBorder="1" applyProtection="1">
      <alignment vertical="center"/>
      <protection locked="0"/>
    </xf>
    <xf numFmtId="0" fontId="6" fillId="10" borderId="144" xfId="0" applyFont="1" applyFill="1" applyBorder="1" applyAlignment="1" applyProtection="1">
      <protection locked="0"/>
    </xf>
    <xf numFmtId="0" fontId="11" fillId="10" borderId="0" xfId="0" applyFont="1" applyFill="1" applyBorder="1" applyAlignment="1" applyProtection="1">
      <alignment vertical="center" shrinkToFit="1"/>
      <protection locked="0"/>
    </xf>
    <xf numFmtId="180" fontId="36" fillId="7" borderId="102" xfId="3" applyNumberFormat="1" applyFont="1" applyFill="1" applyBorder="1" applyAlignment="1">
      <alignment horizontal="center" vertical="center"/>
    </xf>
    <xf numFmtId="180" fontId="36" fillId="7" borderId="103" xfId="3" applyNumberFormat="1" applyFont="1" applyFill="1" applyBorder="1" applyAlignment="1">
      <alignment horizontal="center" vertical="center"/>
    </xf>
    <xf numFmtId="0" fontId="0" fillId="10" borderId="0" xfId="0" applyFill="1" applyAlignment="1" applyProtection="1">
      <alignment vertical="center" shrinkToFit="1"/>
      <protection locked="0"/>
    </xf>
    <xf numFmtId="0" fontId="0" fillId="0" borderId="0" xfId="0" applyAlignment="1">
      <alignment vertical="center" shrinkToFit="1"/>
    </xf>
    <xf numFmtId="179" fontId="11" fillId="10" borderId="0" xfId="0" applyNumberFormat="1" applyFont="1" applyFill="1" applyBorder="1" applyAlignment="1" applyProtection="1">
      <alignment horizontal="right" vertical="center" shrinkToFit="1"/>
      <protection locked="0"/>
    </xf>
    <xf numFmtId="0" fontId="0" fillId="0" borderId="0" xfId="0" applyAlignment="1">
      <alignment horizontal="right" vertical="center" shrinkToFit="1"/>
    </xf>
    <xf numFmtId="0" fontId="0" fillId="10" borderId="145" xfId="0" applyFill="1" applyBorder="1" applyAlignment="1" applyProtection="1">
      <alignment horizontal="center" vertical="center" textRotation="255"/>
      <protection locked="0"/>
    </xf>
    <xf numFmtId="0" fontId="0" fillId="10" borderId="146" xfId="0" applyFill="1" applyBorder="1" applyAlignment="1" applyProtection="1">
      <alignment horizontal="center" vertical="center" textRotation="255"/>
      <protection locked="0"/>
    </xf>
    <xf numFmtId="0" fontId="0" fillId="10" borderId="12" xfId="0" applyFill="1" applyBorder="1" applyAlignment="1" applyProtection="1">
      <alignment horizontal="center" vertical="center" textRotation="255"/>
      <protection locked="0"/>
    </xf>
    <xf numFmtId="0" fontId="0" fillId="10" borderId="143" xfId="0" applyFill="1" applyBorder="1" applyAlignment="1" applyProtection="1">
      <alignment horizontal="center" vertical="center"/>
      <protection locked="0"/>
    </xf>
    <xf numFmtId="0" fontId="0" fillId="10" borderId="142" xfId="0" applyFill="1" applyBorder="1" applyAlignment="1" applyProtection="1">
      <alignment horizontal="center" vertical="center"/>
      <protection locked="0"/>
    </xf>
    <xf numFmtId="0" fontId="0" fillId="10" borderId="18" xfId="0" applyFill="1" applyBorder="1" applyAlignment="1" applyProtection="1">
      <alignment horizontal="center" vertical="center"/>
      <protection locked="0"/>
    </xf>
    <xf numFmtId="0" fontId="0" fillId="10" borderId="19" xfId="0" applyFill="1" applyBorder="1" applyAlignment="1" applyProtection="1">
      <alignment horizontal="center" vertical="center"/>
      <protection locked="0"/>
    </xf>
    <xf numFmtId="0" fontId="4" fillId="10" borderId="142" xfId="0" applyFont="1" applyFill="1" applyBorder="1" applyAlignment="1" applyProtection="1">
      <alignment horizontal="center" vertical="center"/>
      <protection locked="0"/>
    </xf>
    <xf numFmtId="0" fontId="0" fillId="10" borderId="10" xfId="0" applyFill="1" applyBorder="1" applyAlignment="1" applyProtection="1">
      <alignment horizontal="center" vertical="center" textRotation="255"/>
      <protection locked="0"/>
    </xf>
    <xf numFmtId="0" fontId="0" fillId="10" borderId="143" xfId="0" applyFill="1" applyBorder="1" applyAlignment="1" applyProtection="1">
      <alignment horizontal="center" vertical="center" shrinkToFit="1"/>
      <protection locked="0"/>
    </xf>
    <xf numFmtId="0" fontId="0" fillId="10" borderId="142" xfId="0" applyFill="1" applyBorder="1" applyAlignment="1" applyProtection="1">
      <alignment horizontal="center" vertical="center" shrinkToFit="1"/>
      <protection locked="0"/>
    </xf>
    <xf numFmtId="0" fontId="0" fillId="10" borderId="144" xfId="0" applyFill="1" applyBorder="1" applyAlignment="1" applyProtection="1">
      <alignment horizontal="center" vertical="center" shrinkToFit="1"/>
      <protection locked="0"/>
    </xf>
    <xf numFmtId="0" fontId="0" fillId="10" borderId="126" xfId="0" applyFill="1" applyBorder="1" applyAlignment="1" applyProtection="1">
      <alignment horizontal="center" vertical="center" shrinkToFit="1"/>
      <protection locked="0"/>
    </xf>
    <xf numFmtId="0" fontId="0" fillId="10" borderId="0" xfId="0" applyFill="1" applyBorder="1" applyAlignment="1" applyProtection="1">
      <alignment horizontal="center" vertical="center" shrinkToFit="1"/>
      <protection locked="0"/>
    </xf>
    <xf numFmtId="0" fontId="0" fillId="10" borderId="13" xfId="0" applyFill="1" applyBorder="1" applyAlignment="1" applyProtection="1">
      <alignment horizontal="center" vertical="center" shrinkToFit="1"/>
      <protection locked="0"/>
    </xf>
    <xf numFmtId="0" fontId="0" fillId="10" borderId="18" xfId="0" applyFill="1" applyBorder="1" applyAlignment="1" applyProtection="1">
      <alignment horizontal="center" vertical="center" shrinkToFit="1"/>
      <protection locked="0"/>
    </xf>
    <xf numFmtId="0" fontId="0" fillId="10" borderId="19" xfId="0" applyFill="1" applyBorder="1" applyAlignment="1" applyProtection="1">
      <alignment horizontal="center" vertical="center" shrinkToFit="1"/>
      <protection locked="0"/>
    </xf>
    <xf numFmtId="0" fontId="0" fillId="10" borderId="20" xfId="0" applyFill="1" applyBorder="1" applyAlignment="1" applyProtection="1">
      <alignment horizontal="center" vertical="center" shrinkToFit="1"/>
      <protection locked="0"/>
    </xf>
    <xf numFmtId="0" fontId="0" fillId="10" borderId="143" xfId="0" applyFill="1" applyBorder="1" applyAlignment="1" applyProtection="1">
      <alignment horizontal="center" vertical="center" textRotation="255"/>
      <protection locked="0"/>
    </xf>
    <xf numFmtId="0" fontId="0" fillId="10" borderId="142" xfId="0" applyFill="1" applyBorder="1" applyAlignment="1" applyProtection="1">
      <alignment horizontal="center" vertical="center" textRotation="255"/>
      <protection locked="0"/>
    </xf>
    <xf numFmtId="0" fontId="0" fillId="10" borderId="144" xfId="0" applyFill="1" applyBorder="1" applyAlignment="1" applyProtection="1">
      <alignment horizontal="center" vertical="center" textRotation="255"/>
      <protection locked="0"/>
    </xf>
    <xf numFmtId="0" fontId="0" fillId="10" borderId="126" xfId="0" applyFill="1" applyBorder="1" applyAlignment="1" applyProtection="1">
      <alignment horizontal="center" vertical="center" textRotation="255"/>
      <protection locked="0"/>
    </xf>
    <xf numFmtId="0" fontId="0" fillId="10" borderId="0" xfId="0" applyFill="1" applyBorder="1" applyAlignment="1" applyProtection="1">
      <alignment horizontal="center" vertical="center" textRotation="255"/>
      <protection locked="0"/>
    </xf>
    <xf numFmtId="0" fontId="0" fillId="10" borderId="13" xfId="0" applyFill="1" applyBorder="1" applyAlignment="1" applyProtection="1">
      <alignment horizontal="center" vertical="center" textRotation="255"/>
      <protection locked="0"/>
    </xf>
    <xf numFmtId="0" fontId="0" fillId="10" borderId="18" xfId="0" applyFill="1" applyBorder="1" applyAlignment="1" applyProtection="1">
      <alignment horizontal="center" vertical="center" textRotation="255"/>
      <protection locked="0"/>
    </xf>
    <xf numFmtId="0" fontId="0" fillId="10" borderId="19" xfId="0" applyFill="1" applyBorder="1" applyAlignment="1" applyProtection="1">
      <alignment horizontal="center" vertical="center" textRotation="255"/>
      <protection locked="0"/>
    </xf>
    <xf numFmtId="0" fontId="0" fillId="10" borderId="20" xfId="0" applyFill="1" applyBorder="1" applyAlignment="1" applyProtection="1">
      <alignment horizontal="center" vertical="center" textRotation="255"/>
      <protection locked="0"/>
    </xf>
    <xf numFmtId="0" fontId="4" fillId="10" borderId="0" xfId="0" applyFont="1" applyFill="1" applyAlignment="1" applyProtection="1">
      <alignment horizontal="center" vertical="center"/>
      <protection locked="0"/>
    </xf>
    <xf numFmtId="38" fontId="10" fillId="10" borderId="143" xfId="1" applyFont="1" applyFill="1" applyBorder="1" applyAlignment="1" applyProtection="1">
      <alignment horizontal="center" vertical="center"/>
    </xf>
    <xf numFmtId="38" fontId="10" fillId="10" borderId="142" xfId="1" applyFont="1" applyFill="1" applyBorder="1" applyAlignment="1" applyProtection="1">
      <alignment horizontal="center" vertical="center"/>
    </xf>
    <xf numFmtId="38" fontId="10" fillId="10" borderId="144" xfId="1" applyFont="1" applyFill="1" applyBorder="1" applyAlignment="1" applyProtection="1">
      <alignment horizontal="center" vertical="center"/>
    </xf>
    <xf numFmtId="38" fontId="10" fillId="10" borderId="17" xfId="1" applyFont="1" applyFill="1" applyBorder="1" applyAlignment="1" applyProtection="1">
      <alignment horizontal="center" vertical="center"/>
    </xf>
    <xf numFmtId="38" fontId="10" fillId="10" borderId="0" xfId="1" applyFont="1" applyFill="1" applyBorder="1" applyAlignment="1" applyProtection="1">
      <alignment horizontal="center" vertical="center"/>
    </xf>
    <xf numFmtId="38" fontId="10" fillId="10" borderId="13" xfId="1" applyFont="1" applyFill="1" applyBorder="1" applyAlignment="1" applyProtection="1">
      <alignment horizontal="center" vertical="center"/>
    </xf>
    <xf numFmtId="38" fontId="10" fillId="10" borderId="18" xfId="1" applyFont="1" applyFill="1" applyBorder="1" applyAlignment="1" applyProtection="1">
      <alignment horizontal="center" vertical="center"/>
    </xf>
    <xf numFmtId="38" fontId="10" fillId="10" borderId="19" xfId="1" applyFont="1" applyFill="1" applyBorder="1" applyAlignment="1" applyProtection="1">
      <alignment horizontal="center" vertical="center"/>
    </xf>
    <xf numFmtId="38" fontId="10" fillId="10" borderId="20" xfId="1" applyFont="1" applyFill="1" applyBorder="1" applyAlignment="1" applyProtection="1">
      <alignment horizontal="center" vertical="center"/>
    </xf>
    <xf numFmtId="0" fontId="0" fillId="10" borderId="29" xfId="0" applyFill="1" applyBorder="1" applyAlignment="1" applyProtection="1">
      <alignment horizontal="center" vertical="center"/>
      <protection locked="0"/>
    </xf>
    <xf numFmtId="0" fontId="0" fillId="10" borderId="30" xfId="0" applyFill="1" applyBorder="1" applyAlignment="1" applyProtection="1">
      <alignment horizontal="center" vertical="center"/>
      <protection locked="0"/>
    </xf>
    <xf numFmtId="0" fontId="0" fillId="10" borderId="31" xfId="0" applyFill="1" applyBorder="1" applyAlignment="1" applyProtection="1">
      <alignment horizontal="center" vertical="center"/>
      <protection locked="0"/>
    </xf>
    <xf numFmtId="0" fontId="0" fillId="10" borderId="32" xfId="0" applyFill="1" applyBorder="1" applyAlignment="1" applyProtection="1">
      <alignment horizontal="center" vertical="center"/>
      <protection locked="0"/>
    </xf>
    <xf numFmtId="0" fontId="0" fillId="10" borderId="33" xfId="0" applyFill="1" applyBorder="1" applyAlignment="1" applyProtection="1">
      <alignment horizontal="center" vertical="center"/>
      <protection locked="0"/>
    </xf>
    <xf numFmtId="0" fontId="0" fillId="10" borderId="34" xfId="0" applyFill="1" applyBorder="1" applyAlignment="1" applyProtection="1">
      <alignment horizontal="center" vertical="center"/>
      <protection locked="0"/>
    </xf>
    <xf numFmtId="0" fontId="0" fillId="10" borderId="35" xfId="0" applyFill="1" applyBorder="1" applyAlignment="1" applyProtection="1">
      <alignment horizontal="center" vertical="center"/>
      <protection locked="0"/>
    </xf>
    <xf numFmtId="0" fontId="0" fillId="10" borderId="36" xfId="0" applyFill="1" applyBorder="1" applyAlignment="1" applyProtection="1">
      <alignment horizontal="center" vertical="center"/>
      <protection locked="0"/>
    </xf>
    <xf numFmtId="0" fontId="0" fillId="10" borderId="37" xfId="0" applyFill="1" applyBorder="1" applyAlignment="1" applyProtection="1">
      <alignment horizontal="center" vertical="center"/>
      <protection locked="0"/>
    </xf>
    <xf numFmtId="38" fontId="10" fillId="10" borderId="143" xfId="1" applyFont="1" applyFill="1" applyBorder="1" applyAlignment="1" applyProtection="1">
      <alignment horizontal="center" vertical="center"/>
      <protection locked="0"/>
    </xf>
    <xf numFmtId="38" fontId="10" fillId="10" borderId="142" xfId="1" applyFont="1" applyFill="1" applyBorder="1" applyAlignment="1" applyProtection="1">
      <alignment horizontal="center" vertical="center"/>
      <protection locked="0"/>
    </xf>
    <xf numFmtId="38" fontId="10" fillId="10" borderId="144" xfId="1" applyFont="1" applyFill="1" applyBorder="1" applyAlignment="1" applyProtection="1">
      <alignment horizontal="center" vertical="center"/>
      <protection locked="0"/>
    </xf>
    <xf numFmtId="38" fontId="10" fillId="10" borderId="17" xfId="1" applyFont="1" applyFill="1" applyBorder="1" applyAlignment="1" applyProtection="1">
      <alignment horizontal="center" vertical="center"/>
      <protection locked="0"/>
    </xf>
    <xf numFmtId="38" fontId="10" fillId="10" borderId="0" xfId="1" applyFont="1" applyFill="1" applyBorder="1" applyAlignment="1" applyProtection="1">
      <alignment horizontal="center" vertical="center"/>
      <protection locked="0"/>
    </xf>
    <xf numFmtId="38" fontId="10" fillId="10" borderId="13" xfId="1" applyFont="1" applyFill="1" applyBorder="1" applyAlignment="1" applyProtection="1">
      <alignment horizontal="center" vertical="center"/>
      <protection locked="0"/>
    </xf>
    <xf numFmtId="38" fontId="10" fillId="10" borderId="18" xfId="1" applyFont="1" applyFill="1" applyBorder="1" applyAlignment="1" applyProtection="1">
      <alignment horizontal="center" vertical="center"/>
      <protection locked="0"/>
    </xf>
    <xf numFmtId="38" fontId="10" fillId="10" borderId="19" xfId="1" applyFont="1" applyFill="1" applyBorder="1" applyAlignment="1" applyProtection="1">
      <alignment horizontal="center" vertical="center"/>
      <protection locked="0"/>
    </xf>
    <xf numFmtId="38" fontId="10" fillId="10" borderId="20" xfId="1" applyFont="1" applyFill="1" applyBorder="1" applyAlignment="1" applyProtection="1">
      <alignment horizontal="center" vertical="center"/>
      <protection locked="0"/>
    </xf>
    <xf numFmtId="0" fontId="11" fillId="10" borderId="143" xfId="0" applyFont="1" applyFill="1" applyBorder="1" applyAlignment="1" applyProtection="1">
      <alignment horizontal="center" vertical="top" textRotation="255" wrapText="1"/>
      <protection locked="0"/>
    </xf>
    <xf numFmtId="0" fontId="11" fillId="10" borderId="142" xfId="0" applyFont="1" applyFill="1" applyBorder="1" applyAlignment="1" applyProtection="1">
      <alignment horizontal="center" vertical="top" textRotation="255" wrapText="1"/>
      <protection locked="0"/>
    </xf>
    <xf numFmtId="0" fontId="11" fillId="10" borderId="126" xfId="0" applyFont="1" applyFill="1" applyBorder="1" applyAlignment="1" applyProtection="1">
      <alignment horizontal="center" vertical="top" textRotation="255" wrapText="1"/>
      <protection locked="0"/>
    </xf>
    <xf numFmtId="0" fontId="11" fillId="10" borderId="0" xfId="0" applyFont="1" applyFill="1" applyBorder="1" applyAlignment="1" applyProtection="1">
      <alignment horizontal="center" vertical="top" textRotation="255" wrapText="1"/>
      <protection locked="0"/>
    </xf>
    <xf numFmtId="0" fontId="11" fillId="10" borderId="18" xfId="0" applyFont="1" applyFill="1" applyBorder="1" applyAlignment="1" applyProtection="1">
      <alignment horizontal="center" vertical="top" textRotation="255" wrapText="1"/>
      <protection locked="0"/>
    </xf>
    <xf numFmtId="0" fontId="11" fillId="10" borderId="19" xfId="0" applyFont="1" applyFill="1" applyBorder="1" applyAlignment="1" applyProtection="1">
      <alignment horizontal="center" vertical="top" textRotation="255" wrapText="1"/>
      <protection locked="0"/>
    </xf>
    <xf numFmtId="0" fontId="11" fillId="10" borderId="145" xfId="0" applyFont="1" applyFill="1" applyBorder="1" applyAlignment="1" applyProtection="1">
      <alignment horizontal="center" vertical="center" textRotation="255" wrapText="1"/>
      <protection locked="0"/>
    </xf>
    <xf numFmtId="0" fontId="11" fillId="10" borderId="146" xfId="0" applyFont="1" applyFill="1" applyBorder="1" applyAlignment="1" applyProtection="1">
      <alignment horizontal="center" vertical="center" textRotation="255" wrapText="1"/>
      <protection locked="0"/>
    </xf>
    <xf numFmtId="0" fontId="11" fillId="10" borderId="148" xfId="0" applyFont="1" applyFill="1" applyBorder="1" applyAlignment="1" applyProtection="1">
      <alignment horizontal="center" vertical="center" textRotation="255" wrapText="1"/>
      <protection locked="0"/>
    </xf>
    <xf numFmtId="0" fontId="0" fillId="10" borderId="142" xfId="0" applyFill="1" applyBorder="1" applyAlignment="1" applyProtection="1">
      <alignment horizontal="center" vertical="center"/>
    </xf>
    <xf numFmtId="0" fontId="0" fillId="10" borderId="144" xfId="0" applyFill="1" applyBorder="1" applyAlignment="1" applyProtection="1">
      <alignment horizontal="center" vertical="center"/>
    </xf>
    <xf numFmtId="0" fontId="0" fillId="10" borderId="0" xfId="0" applyFill="1" applyBorder="1" applyAlignment="1" applyProtection="1">
      <alignment horizontal="center" vertical="center"/>
    </xf>
    <xf numFmtId="0" fontId="0" fillId="10" borderId="13" xfId="0" applyFill="1" applyBorder="1" applyAlignment="1" applyProtection="1">
      <alignment horizontal="center" vertical="center"/>
    </xf>
    <xf numFmtId="0" fontId="0" fillId="10" borderId="7" xfId="0" applyFill="1" applyBorder="1" applyAlignment="1" applyProtection="1">
      <alignment horizontal="center" vertical="center"/>
    </xf>
    <xf numFmtId="0" fontId="0" fillId="10" borderId="22" xfId="0" applyFill="1" applyBorder="1" applyAlignment="1" applyProtection="1">
      <alignment horizontal="center" vertical="center"/>
    </xf>
    <xf numFmtId="0" fontId="0" fillId="10" borderId="2" xfId="0" applyFill="1" applyBorder="1" applyAlignment="1" applyProtection="1">
      <alignment horizontal="center" vertical="center"/>
    </xf>
    <xf numFmtId="0" fontId="0" fillId="10" borderId="3" xfId="0" applyFill="1" applyBorder="1" applyAlignment="1" applyProtection="1">
      <alignment horizontal="center" vertical="center"/>
    </xf>
    <xf numFmtId="0" fontId="0" fillId="10" borderId="5" xfId="0" applyFill="1" applyBorder="1" applyAlignment="1" applyProtection="1">
      <alignment horizontal="center" vertical="center"/>
    </xf>
    <xf numFmtId="0" fontId="0" fillId="10" borderId="8" xfId="0" applyFill="1" applyBorder="1" applyAlignment="1" applyProtection="1">
      <alignment horizontal="center" vertical="center"/>
    </xf>
    <xf numFmtId="38" fontId="3" fillId="10" borderId="143" xfId="0" applyNumberFormat="1" applyFont="1" applyFill="1" applyBorder="1" applyAlignment="1" applyProtection="1">
      <alignment vertical="center"/>
    </xf>
    <xf numFmtId="38" fontId="3" fillId="10" borderId="142" xfId="0" applyNumberFormat="1" applyFont="1" applyFill="1" applyBorder="1" applyAlignment="1" applyProtection="1">
      <alignment vertical="center"/>
    </xf>
    <xf numFmtId="38" fontId="3" fillId="10" borderId="17" xfId="0" applyNumberFormat="1" applyFont="1" applyFill="1" applyBorder="1" applyAlignment="1" applyProtection="1">
      <alignment vertical="center"/>
    </xf>
    <xf numFmtId="38" fontId="3" fillId="10" borderId="0" xfId="0" applyNumberFormat="1" applyFont="1" applyFill="1" applyBorder="1" applyAlignment="1" applyProtection="1">
      <alignment vertical="center"/>
    </xf>
    <xf numFmtId="38" fontId="3" fillId="10" borderId="26" xfId="0" applyNumberFormat="1" applyFont="1" applyFill="1" applyBorder="1" applyAlignment="1" applyProtection="1">
      <alignment vertical="center"/>
    </xf>
    <xf numFmtId="38" fontId="3" fillId="10" borderId="7" xfId="0" applyNumberFormat="1" applyFont="1" applyFill="1" applyBorder="1" applyAlignment="1" applyProtection="1">
      <alignment vertical="center"/>
    </xf>
    <xf numFmtId="38" fontId="3" fillId="10" borderId="23" xfId="0" applyNumberFormat="1" applyFont="1" applyFill="1" applyBorder="1" applyAlignment="1" applyProtection="1">
      <alignment vertical="center"/>
    </xf>
    <xf numFmtId="38" fontId="3" fillId="10" borderId="2" xfId="0" applyNumberFormat="1" applyFont="1" applyFill="1" applyBorder="1" applyAlignment="1" applyProtection="1">
      <alignment vertical="center"/>
    </xf>
    <xf numFmtId="0" fontId="3" fillId="10" borderId="0" xfId="0" applyFont="1" applyFill="1" applyAlignment="1" applyProtection="1">
      <alignment horizontal="center" vertical="center"/>
      <protection locked="0"/>
    </xf>
    <xf numFmtId="0" fontId="5" fillId="10" borderId="14" xfId="0" applyFont="1" applyFill="1" applyBorder="1" applyAlignment="1" applyProtection="1">
      <alignment horizontal="center" vertical="center" wrapText="1"/>
      <protection locked="0"/>
    </xf>
    <xf numFmtId="0" fontId="5" fillId="10" borderId="15" xfId="0" applyFont="1" applyFill="1" applyBorder="1" applyAlignment="1" applyProtection="1">
      <alignment horizontal="center" vertical="center"/>
      <protection locked="0"/>
    </xf>
    <xf numFmtId="0" fontId="5" fillId="10" borderId="16" xfId="0" applyFont="1" applyFill="1" applyBorder="1" applyAlignment="1" applyProtection="1">
      <alignment horizontal="center" vertical="center"/>
      <protection locked="0"/>
    </xf>
    <xf numFmtId="0" fontId="5" fillId="10" borderId="17" xfId="0" applyFont="1" applyFill="1" applyBorder="1" applyAlignment="1" applyProtection="1">
      <alignment horizontal="center" vertical="center"/>
      <protection locked="0"/>
    </xf>
    <xf numFmtId="0" fontId="5" fillId="10" borderId="0" xfId="0" applyFont="1" applyFill="1" applyBorder="1" applyAlignment="1" applyProtection="1">
      <alignment horizontal="center" vertical="center"/>
      <protection locked="0"/>
    </xf>
    <xf numFmtId="0" fontId="5" fillId="10" borderId="13" xfId="0" applyFont="1" applyFill="1" applyBorder="1" applyAlignment="1" applyProtection="1">
      <alignment horizontal="center" vertical="center"/>
      <protection locked="0"/>
    </xf>
    <xf numFmtId="0" fontId="5" fillId="10" borderId="18" xfId="0" applyFont="1" applyFill="1" applyBorder="1" applyAlignment="1" applyProtection="1">
      <alignment horizontal="center" vertical="center"/>
      <protection locked="0"/>
    </xf>
    <xf numFmtId="0" fontId="5" fillId="10" borderId="19" xfId="0" applyFont="1" applyFill="1" applyBorder="1" applyAlignment="1" applyProtection="1">
      <alignment horizontal="center" vertical="center"/>
      <protection locked="0"/>
    </xf>
    <xf numFmtId="0" fontId="5" fillId="10" borderId="20" xfId="0" applyFont="1" applyFill="1" applyBorder="1" applyAlignment="1" applyProtection="1">
      <alignment horizontal="center" vertical="center"/>
      <protection locked="0"/>
    </xf>
    <xf numFmtId="38" fontId="3" fillId="10" borderId="14" xfId="1" applyFont="1" applyFill="1" applyBorder="1" applyAlignment="1" applyProtection="1">
      <alignment horizontal="center" vertical="center"/>
      <protection locked="0"/>
    </xf>
    <xf numFmtId="38" fontId="3" fillId="10" borderId="15" xfId="1" applyFont="1" applyFill="1" applyBorder="1" applyAlignment="1" applyProtection="1">
      <alignment horizontal="center" vertical="center"/>
      <protection locked="0"/>
    </xf>
    <xf numFmtId="38" fontId="3" fillId="10" borderId="16" xfId="1" applyFont="1" applyFill="1" applyBorder="1" applyAlignment="1" applyProtection="1">
      <alignment horizontal="center" vertical="center"/>
      <protection locked="0"/>
    </xf>
    <xf numFmtId="38" fontId="3" fillId="10" borderId="17" xfId="1" applyFont="1" applyFill="1" applyBorder="1" applyAlignment="1" applyProtection="1">
      <alignment horizontal="center" vertical="center"/>
      <protection locked="0"/>
    </xf>
    <xf numFmtId="38" fontId="3" fillId="10" borderId="0" xfId="1" applyFont="1" applyFill="1" applyBorder="1" applyAlignment="1" applyProtection="1">
      <alignment horizontal="center" vertical="center"/>
      <protection locked="0"/>
    </xf>
    <xf numFmtId="38" fontId="3" fillId="10" borderId="13" xfId="1" applyFont="1" applyFill="1" applyBorder="1" applyAlignment="1" applyProtection="1">
      <alignment horizontal="center" vertical="center"/>
      <protection locked="0"/>
    </xf>
    <xf numFmtId="38" fontId="3" fillId="10" borderId="18" xfId="1" applyFont="1" applyFill="1" applyBorder="1" applyAlignment="1" applyProtection="1">
      <alignment horizontal="center" vertical="center"/>
      <protection locked="0"/>
    </xf>
    <xf numFmtId="38" fontId="3" fillId="10" borderId="19" xfId="1" applyFont="1" applyFill="1" applyBorder="1" applyAlignment="1" applyProtection="1">
      <alignment horizontal="center" vertical="center"/>
      <protection locked="0"/>
    </xf>
    <xf numFmtId="38" fontId="3" fillId="10" borderId="20" xfId="1" applyFont="1" applyFill="1" applyBorder="1" applyAlignment="1" applyProtection="1">
      <alignment horizontal="center" vertical="center"/>
      <protection locked="0"/>
    </xf>
    <xf numFmtId="0" fontId="11" fillId="10" borderId="27" xfId="0" applyFont="1" applyFill="1" applyBorder="1" applyAlignment="1" applyProtection="1">
      <alignment horizontal="left" vertical="center"/>
      <protection locked="0"/>
    </xf>
    <xf numFmtId="0" fontId="12" fillId="10" borderId="28" xfId="0" applyFont="1" applyFill="1" applyBorder="1" applyAlignment="1" applyProtection="1">
      <alignment horizontal="left" vertical="center"/>
      <protection locked="0"/>
    </xf>
    <xf numFmtId="0" fontId="12" fillId="10" borderId="9" xfId="0" applyFont="1" applyFill="1" applyBorder="1" applyAlignment="1" applyProtection="1">
      <alignment horizontal="left" vertical="center"/>
      <protection locked="0"/>
    </xf>
    <xf numFmtId="0" fontId="12" fillId="10" borderId="27" xfId="0" applyFont="1" applyFill="1" applyBorder="1" applyAlignment="1" applyProtection="1">
      <alignment horizontal="left" vertical="center" shrinkToFit="1"/>
      <protection locked="0"/>
    </xf>
    <xf numFmtId="0" fontId="12" fillId="10" borderId="28" xfId="0" applyFont="1" applyFill="1" applyBorder="1" applyAlignment="1" applyProtection="1">
      <alignment horizontal="left" vertical="center" shrinkToFit="1"/>
      <protection locked="0"/>
    </xf>
    <xf numFmtId="0" fontId="12" fillId="10" borderId="9" xfId="0" applyFont="1" applyFill="1" applyBorder="1" applyAlignment="1" applyProtection="1">
      <alignment horizontal="left" vertical="center" shrinkToFit="1"/>
      <protection locked="0"/>
    </xf>
    <xf numFmtId="0" fontId="14" fillId="10" borderId="27" xfId="0" applyFont="1" applyFill="1" applyBorder="1" applyAlignment="1" applyProtection="1">
      <alignment horizontal="left" vertical="center"/>
      <protection locked="0"/>
    </xf>
    <xf numFmtId="0" fontId="14" fillId="10" borderId="28" xfId="0" applyFont="1" applyFill="1" applyBorder="1" applyAlignment="1" applyProtection="1">
      <alignment horizontal="left" vertical="center"/>
      <protection locked="0"/>
    </xf>
    <xf numFmtId="0" fontId="14" fillId="10" borderId="9" xfId="0" applyFont="1" applyFill="1" applyBorder="1" applyAlignment="1" applyProtection="1">
      <alignment horizontal="left" vertical="center"/>
      <protection locked="0"/>
    </xf>
    <xf numFmtId="3" fontId="18" fillId="10" borderId="0" xfId="0" applyNumberFormat="1" applyFont="1" applyFill="1" applyBorder="1" applyAlignment="1" applyProtection="1">
      <alignment horizontal="right" vertical="center"/>
      <protection locked="0"/>
    </xf>
    <xf numFmtId="0" fontId="18" fillId="10" borderId="0" xfId="0" applyFont="1" applyFill="1" applyBorder="1" applyAlignment="1" applyProtection="1">
      <alignment horizontal="right" vertical="center"/>
      <protection locked="0"/>
    </xf>
    <xf numFmtId="0" fontId="4" fillId="10" borderId="19" xfId="0" applyFont="1" applyFill="1" applyBorder="1" applyAlignment="1" applyProtection="1">
      <alignment horizontal="left" vertical="center" shrinkToFit="1"/>
      <protection locked="0"/>
    </xf>
    <xf numFmtId="0" fontId="0" fillId="0" borderId="19" xfId="0" applyBorder="1" applyAlignment="1">
      <alignment horizontal="left" vertical="center" shrinkToFit="1"/>
    </xf>
    <xf numFmtId="0" fontId="14" fillId="10" borderId="28" xfId="0" applyFont="1" applyFill="1" applyBorder="1" applyAlignment="1" applyProtection="1">
      <alignment horizontal="left" vertical="center" shrinkToFit="1"/>
      <protection locked="0"/>
    </xf>
    <xf numFmtId="0" fontId="0" fillId="0" borderId="28" xfId="0" applyBorder="1" applyAlignment="1">
      <alignment horizontal="left" vertical="center" shrinkToFit="1"/>
    </xf>
    <xf numFmtId="0" fontId="9" fillId="10" borderId="143" xfId="0" applyFont="1" applyFill="1" applyBorder="1" applyAlignment="1" applyProtection="1">
      <alignment horizontal="center" vertical="top" textRotation="255" wrapText="1"/>
      <protection locked="0"/>
    </xf>
    <xf numFmtId="0" fontId="9" fillId="10" borderId="142" xfId="0" applyFont="1" applyFill="1" applyBorder="1" applyAlignment="1" applyProtection="1">
      <alignment horizontal="center" vertical="top" textRotation="255" wrapText="1"/>
      <protection locked="0"/>
    </xf>
    <xf numFmtId="0" fontId="9" fillId="10" borderId="144" xfId="0" applyFont="1" applyFill="1" applyBorder="1" applyAlignment="1" applyProtection="1">
      <alignment horizontal="center" vertical="top" textRotation="255" wrapText="1"/>
      <protection locked="0"/>
    </xf>
    <xf numFmtId="0" fontId="9" fillId="10" borderId="17" xfId="0" applyFont="1" applyFill="1" applyBorder="1" applyAlignment="1" applyProtection="1">
      <alignment horizontal="center" vertical="top" textRotation="255" wrapText="1"/>
      <protection locked="0"/>
    </xf>
    <xf numFmtId="0" fontId="9" fillId="10" borderId="0" xfId="0" applyFont="1" applyFill="1" applyBorder="1" applyAlignment="1" applyProtection="1">
      <alignment horizontal="center" vertical="top" textRotation="255" wrapText="1"/>
      <protection locked="0"/>
    </xf>
    <xf numFmtId="0" fontId="9" fillId="10" borderId="13" xfId="0" applyFont="1" applyFill="1" applyBorder="1" applyAlignment="1" applyProtection="1">
      <alignment horizontal="center" vertical="top" textRotation="255" wrapText="1"/>
      <protection locked="0"/>
    </xf>
    <xf numFmtId="0" fontId="9" fillId="10" borderId="26" xfId="0" applyFont="1" applyFill="1" applyBorder="1" applyAlignment="1" applyProtection="1">
      <alignment horizontal="center" vertical="top" textRotation="255" wrapText="1"/>
      <protection locked="0"/>
    </xf>
    <xf numFmtId="0" fontId="9" fillId="10" borderId="7" xfId="0" applyFont="1" applyFill="1" applyBorder="1" applyAlignment="1" applyProtection="1">
      <alignment horizontal="center" vertical="top" textRotation="255" wrapText="1"/>
      <protection locked="0"/>
    </xf>
    <xf numFmtId="0" fontId="9" fillId="10" borderId="22" xfId="0" applyFont="1" applyFill="1" applyBorder="1" applyAlignment="1" applyProtection="1">
      <alignment horizontal="center" vertical="top" textRotation="255" wrapText="1"/>
      <protection locked="0"/>
    </xf>
    <xf numFmtId="0" fontId="6" fillId="10" borderId="1" xfId="0" applyFont="1" applyFill="1" applyBorder="1" applyAlignment="1" applyProtection="1">
      <alignment horizontal="center" vertical="top" textRotation="255" wrapText="1"/>
      <protection locked="0"/>
    </xf>
    <xf numFmtId="0" fontId="6" fillId="10" borderId="2" xfId="0" applyFont="1" applyFill="1" applyBorder="1" applyAlignment="1" applyProtection="1">
      <alignment horizontal="center" vertical="top" textRotation="255" wrapText="1"/>
      <protection locked="0"/>
    </xf>
    <xf numFmtId="0" fontId="6" fillId="10" borderId="21" xfId="0" applyFont="1" applyFill="1" applyBorder="1" applyAlignment="1" applyProtection="1">
      <alignment horizontal="center" vertical="top" textRotation="255" wrapText="1"/>
      <protection locked="0"/>
    </xf>
    <xf numFmtId="0" fontId="6" fillId="10" borderId="4" xfId="0" applyFont="1" applyFill="1" applyBorder="1" applyAlignment="1" applyProtection="1">
      <alignment horizontal="center" vertical="top" textRotation="255" wrapText="1"/>
      <protection locked="0"/>
    </xf>
    <xf numFmtId="0" fontId="6" fillId="10" borderId="0" xfId="0" applyFont="1" applyFill="1" applyBorder="1" applyAlignment="1" applyProtection="1">
      <alignment horizontal="center" vertical="top" textRotation="255" wrapText="1"/>
      <protection locked="0"/>
    </xf>
    <xf numFmtId="0" fontId="6" fillId="10" borderId="13" xfId="0" applyFont="1" applyFill="1" applyBorder="1" applyAlignment="1" applyProtection="1">
      <alignment horizontal="center" vertical="top" textRotation="255" wrapText="1"/>
      <protection locked="0"/>
    </xf>
    <xf numFmtId="0" fontId="6" fillId="10" borderId="6" xfId="0" applyFont="1" applyFill="1" applyBorder="1" applyAlignment="1" applyProtection="1">
      <alignment horizontal="center" vertical="top" textRotation="255" wrapText="1"/>
      <protection locked="0"/>
    </xf>
    <xf numFmtId="0" fontId="6" fillId="10" borderId="7" xfId="0" applyFont="1" applyFill="1" applyBorder="1" applyAlignment="1" applyProtection="1">
      <alignment horizontal="center" vertical="top" textRotation="255" wrapText="1"/>
      <protection locked="0"/>
    </xf>
    <xf numFmtId="0" fontId="6" fillId="10" borderId="22" xfId="0" applyFont="1" applyFill="1" applyBorder="1" applyAlignment="1" applyProtection="1">
      <alignment horizontal="center" vertical="top" textRotation="255" wrapText="1"/>
      <protection locked="0"/>
    </xf>
    <xf numFmtId="0" fontId="0" fillId="10" borderId="143" xfId="0" applyFont="1" applyFill="1" applyBorder="1" applyAlignment="1" applyProtection="1">
      <alignment horizontal="left" vertical="top"/>
      <protection locked="0"/>
    </xf>
    <xf numFmtId="0" fontId="45" fillId="0" borderId="142" xfId="0" applyFont="1" applyBorder="1" applyAlignment="1">
      <alignment horizontal="left" vertical="top"/>
    </xf>
    <xf numFmtId="0" fontId="45" fillId="0" borderId="144" xfId="0" applyFont="1" applyBorder="1" applyAlignment="1">
      <alignment horizontal="left" vertical="top"/>
    </xf>
    <xf numFmtId="0" fontId="4" fillId="10" borderId="126"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152"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1" fillId="10" borderId="14" xfId="0" applyFont="1" applyFill="1" applyBorder="1" applyAlignment="1" applyProtection="1">
      <alignment horizontal="center" vertical="center" textRotation="255"/>
      <protection locked="0"/>
    </xf>
    <xf numFmtId="0" fontId="12" fillId="10" borderId="16" xfId="0" applyFont="1" applyFill="1" applyBorder="1" applyAlignment="1" applyProtection="1">
      <alignment horizontal="center" vertical="center" textRotation="255"/>
      <protection locked="0"/>
    </xf>
    <xf numFmtId="0" fontId="12" fillId="10" borderId="17" xfId="0" applyFont="1" applyFill="1" applyBorder="1" applyAlignment="1" applyProtection="1">
      <alignment horizontal="center" vertical="center" textRotation="255"/>
      <protection locked="0"/>
    </xf>
    <xf numFmtId="0" fontId="12" fillId="10" borderId="13" xfId="0" applyFont="1" applyFill="1" applyBorder="1" applyAlignment="1" applyProtection="1">
      <alignment horizontal="center" vertical="center" textRotation="255"/>
      <protection locked="0"/>
    </xf>
    <xf numFmtId="0" fontId="12" fillId="10" borderId="18" xfId="0" applyFont="1" applyFill="1" applyBorder="1" applyAlignment="1" applyProtection="1">
      <alignment horizontal="center" vertical="center" textRotation="255"/>
      <protection locked="0"/>
    </xf>
    <xf numFmtId="0" fontId="12" fillId="10" borderId="20" xfId="0" applyFont="1" applyFill="1" applyBorder="1" applyAlignment="1" applyProtection="1">
      <alignment horizontal="center" vertical="center" textRotation="255"/>
      <protection locked="0"/>
    </xf>
    <xf numFmtId="0" fontId="14" fillId="10" borderId="27" xfId="0" applyFont="1" applyFill="1" applyBorder="1" applyAlignment="1" applyProtection="1">
      <alignment horizontal="center" vertical="center"/>
      <protection locked="0"/>
    </xf>
    <xf numFmtId="0" fontId="14" fillId="10" borderId="28" xfId="0" applyFont="1" applyFill="1" applyBorder="1" applyAlignment="1" applyProtection="1">
      <alignment horizontal="center" vertical="center"/>
      <protection locked="0"/>
    </xf>
    <xf numFmtId="0" fontId="14" fillId="10" borderId="9" xfId="0" applyFont="1" applyFill="1" applyBorder="1" applyAlignment="1" applyProtection="1">
      <alignment horizontal="center" vertical="center"/>
      <protection locked="0"/>
    </xf>
    <xf numFmtId="0" fontId="4" fillId="10" borderId="17" xfId="0" applyFont="1" applyFill="1" applyBorder="1" applyAlignment="1" applyProtection="1">
      <alignment horizontal="right" vertical="center"/>
      <protection locked="0"/>
    </xf>
    <xf numFmtId="0" fontId="4" fillId="10" borderId="0" xfId="0" applyFont="1" applyFill="1" applyBorder="1" applyAlignment="1" applyProtection="1">
      <alignment horizontal="right" vertical="center"/>
      <protection locked="0"/>
    </xf>
    <xf numFmtId="0" fontId="12" fillId="10" borderId="144" xfId="0" applyFont="1" applyFill="1" applyBorder="1" applyAlignment="1" applyProtection="1">
      <alignment horizontal="center" vertical="top" textRotation="255"/>
      <protection locked="0"/>
    </xf>
    <xf numFmtId="0" fontId="12" fillId="10" borderId="17" xfId="0" applyFont="1" applyFill="1" applyBorder="1" applyAlignment="1" applyProtection="1">
      <alignment horizontal="center" vertical="top" textRotation="255"/>
      <protection locked="0"/>
    </xf>
    <xf numFmtId="0" fontId="12" fillId="10" borderId="13" xfId="0" applyFont="1" applyFill="1" applyBorder="1" applyAlignment="1" applyProtection="1">
      <alignment horizontal="center" vertical="top" textRotation="255"/>
      <protection locked="0"/>
    </xf>
    <xf numFmtId="0" fontId="12" fillId="10" borderId="18" xfId="0" applyFont="1" applyFill="1" applyBorder="1" applyAlignment="1" applyProtection="1">
      <alignment horizontal="center" vertical="top" textRotation="255"/>
      <protection locked="0"/>
    </xf>
    <xf numFmtId="0" fontId="12" fillId="10" borderId="20" xfId="0" applyFont="1" applyFill="1" applyBorder="1" applyAlignment="1" applyProtection="1">
      <alignment horizontal="center" vertical="top" textRotation="255"/>
      <protection locked="0"/>
    </xf>
    <xf numFmtId="0" fontId="11" fillId="10" borderId="145" xfId="0" applyFont="1" applyFill="1" applyBorder="1" applyAlignment="1" applyProtection="1">
      <alignment horizontal="center" vertical="center" textRotation="255"/>
      <protection locked="0"/>
    </xf>
    <xf numFmtId="0" fontId="12" fillId="10" borderId="146" xfId="0" applyFont="1" applyFill="1" applyBorder="1" applyAlignment="1" applyProtection="1">
      <alignment horizontal="center" vertical="center" textRotation="255"/>
      <protection locked="0"/>
    </xf>
    <xf numFmtId="0" fontId="12" fillId="10" borderId="12" xfId="0" applyFont="1" applyFill="1" applyBorder="1" applyAlignment="1" applyProtection="1">
      <alignment horizontal="center" vertical="center" textRotation="255"/>
      <protection locked="0"/>
    </xf>
    <xf numFmtId="38" fontId="3" fillId="10" borderId="143" xfId="0" applyNumberFormat="1" applyFont="1" applyFill="1" applyBorder="1" applyAlignment="1" applyProtection="1">
      <alignment horizontal="right" vertical="center"/>
    </xf>
    <xf numFmtId="0" fontId="3" fillId="10" borderId="142" xfId="0" applyFont="1" applyFill="1" applyBorder="1" applyAlignment="1" applyProtection="1">
      <alignment horizontal="right" vertical="center"/>
    </xf>
    <xf numFmtId="0" fontId="3" fillId="10" borderId="17" xfId="0" applyFont="1" applyFill="1" applyBorder="1" applyAlignment="1" applyProtection="1">
      <alignment horizontal="right" vertical="center"/>
    </xf>
    <xf numFmtId="0" fontId="3" fillId="10" borderId="0" xfId="0" applyFont="1" applyFill="1" applyBorder="1" applyAlignment="1" applyProtection="1">
      <alignment horizontal="right" vertical="center"/>
    </xf>
    <xf numFmtId="0" fontId="3" fillId="10" borderId="18" xfId="0" applyFont="1" applyFill="1" applyBorder="1" applyAlignment="1" applyProtection="1">
      <alignment horizontal="right" vertical="center"/>
    </xf>
    <xf numFmtId="0" fontId="3" fillId="10" borderId="19" xfId="0" applyFont="1" applyFill="1" applyBorder="1" applyAlignment="1" applyProtection="1">
      <alignment horizontal="right" vertical="center"/>
    </xf>
    <xf numFmtId="0" fontId="0" fillId="10" borderId="19" xfId="0" applyFill="1" applyBorder="1" applyAlignment="1" applyProtection="1">
      <alignment horizontal="center" vertical="center"/>
    </xf>
    <xf numFmtId="0" fontId="0" fillId="10" borderId="20" xfId="0" applyFill="1" applyBorder="1" applyAlignment="1" applyProtection="1">
      <alignment horizontal="center" vertical="center"/>
    </xf>
    <xf numFmtId="0" fontId="12" fillId="10" borderId="145" xfId="0" applyFont="1" applyFill="1" applyBorder="1" applyAlignment="1" applyProtection="1">
      <alignment horizontal="center" vertical="center" textRotation="255"/>
      <protection locked="0"/>
    </xf>
    <xf numFmtId="0" fontId="5" fillId="10" borderId="143" xfId="0" applyFont="1" applyFill="1" applyBorder="1" applyAlignment="1" applyProtection="1">
      <alignment horizontal="center" vertical="center" wrapText="1"/>
      <protection locked="0"/>
    </xf>
    <xf numFmtId="0" fontId="5" fillId="10" borderId="142" xfId="0" applyFont="1" applyFill="1" applyBorder="1" applyAlignment="1" applyProtection="1">
      <alignment horizontal="center" vertical="center"/>
      <protection locked="0"/>
    </xf>
    <xf numFmtId="0" fontId="5" fillId="10" borderId="144" xfId="0" applyFont="1" applyFill="1" applyBorder="1" applyAlignment="1" applyProtection="1">
      <alignment horizontal="center" vertical="center"/>
      <protection locked="0"/>
    </xf>
    <xf numFmtId="38" fontId="3" fillId="10" borderId="143" xfId="1" applyFont="1" applyFill="1" applyBorder="1" applyAlignment="1" applyProtection="1">
      <alignment horizontal="center" vertical="center"/>
      <protection locked="0"/>
    </xf>
    <xf numFmtId="38" fontId="3" fillId="10" borderId="142" xfId="1" applyFont="1" applyFill="1" applyBorder="1" applyAlignment="1" applyProtection="1">
      <alignment horizontal="center" vertical="center"/>
      <protection locked="0"/>
    </xf>
    <xf numFmtId="38" fontId="3" fillId="10" borderId="144" xfId="1" applyFont="1" applyFill="1" applyBorder="1" applyAlignment="1" applyProtection="1">
      <alignment horizontal="center" vertical="center"/>
      <protection locked="0"/>
    </xf>
    <xf numFmtId="0" fontId="7" fillId="10" borderId="21" xfId="0" applyFont="1" applyFill="1" applyBorder="1" applyAlignment="1" applyProtection="1">
      <alignment horizontal="center" vertical="top" textRotation="255"/>
      <protection locked="0"/>
    </xf>
    <xf numFmtId="0" fontId="7" fillId="10" borderId="4" xfId="0" applyFont="1" applyFill="1" applyBorder="1" applyAlignment="1" applyProtection="1">
      <alignment horizontal="center" vertical="top" textRotation="255"/>
      <protection locked="0"/>
    </xf>
    <xf numFmtId="0" fontId="7" fillId="10" borderId="13" xfId="0" applyFont="1" applyFill="1" applyBorder="1" applyAlignment="1" applyProtection="1">
      <alignment horizontal="center" vertical="top" textRotation="255"/>
      <protection locked="0"/>
    </xf>
    <xf numFmtId="0" fontId="7" fillId="10" borderId="6" xfId="0" applyFont="1" applyFill="1" applyBorder="1" applyAlignment="1" applyProtection="1">
      <alignment horizontal="center" vertical="top" textRotation="255"/>
      <protection locked="0"/>
    </xf>
    <xf numFmtId="0" fontId="7" fillId="10" borderId="22" xfId="0" applyFont="1" applyFill="1" applyBorder="1" applyAlignment="1" applyProtection="1">
      <alignment horizontal="center" vertical="top" textRotation="255"/>
      <protection locked="0"/>
    </xf>
    <xf numFmtId="0" fontId="12" fillId="10" borderId="149" xfId="0" applyFont="1" applyFill="1" applyBorder="1" applyAlignment="1" applyProtection="1">
      <alignment horizontal="center" vertical="center" textRotation="255"/>
      <protection locked="0"/>
    </xf>
    <xf numFmtId="38" fontId="3" fillId="10" borderId="23" xfId="0" applyNumberFormat="1" applyFont="1" applyFill="1" applyBorder="1" applyAlignment="1" applyProtection="1">
      <alignment horizontal="right" vertical="center"/>
    </xf>
    <xf numFmtId="0" fontId="3" fillId="10" borderId="2" xfId="0" applyFont="1" applyFill="1" applyBorder="1" applyAlignment="1" applyProtection="1">
      <alignment horizontal="right" vertical="center"/>
    </xf>
    <xf numFmtId="0" fontId="0" fillId="10" borderId="24" xfId="0" applyFill="1" applyBorder="1" applyAlignment="1" applyProtection="1">
      <alignment horizontal="center" vertical="center"/>
    </xf>
    <xf numFmtId="0" fontId="12" fillId="10" borderId="151" xfId="0" applyFont="1" applyFill="1" applyBorder="1" applyAlignment="1" applyProtection="1">
      <alignment horizontal="center" vertical="center" textRotation="255"/>
      <protection locked="0"/>
    </xf>
    <xf numFmtId="0" fontId="3" fillId="10" borderId="26" xfId="0" applyFont="1" applyFill="1" applyBorder="1" applyAlignment="1" applyProtection="1">
      <alignment horizontal="right" vertical="center"/>
    </xf>
    <xf numFmtId="0" fontId="3" fillId="10" borderId="7" xfId="0" applyFont="1" applyFill="1" applyBorder="1" applyAlignment="1" applyProtection="1">
      <alignment horizontal="right" vertical="center"/>
    </xf>
    <xf numFmtId="0" fontId="0" fillId="10" borderId="150" xfId="0" applyFill="1" applyBorder="1" applyAlignment="1" applyProtection="1">
      <alignment horizontal="center" vertical="center"/>
    </xf>
    <xf numFmtId="0" fontId="9" fillId="10" borderId="144" xfId="0" applyFont="1" applyFill="1" applyBorder="1" applyAlignment="1" applyProtection="1">
      <alignment horizontal="center" vertical="top" textRotation="255"/>
      <protection locked="0"/>
    </xf>
    <xf numFmtId="0" fontId="9" fillId="10" borderId="17" xfId="0" applyFont="1" applyFill="1" applyBorder="1" applyAlignment="1" applyProtection="1">
      <alignment horizontal="center" vertical="top" textRotation="255"/>
      <protection locked="0"/>
    </xf>
    <xf numFmtId="0" fontId="9" fillId="10" borderId="13" xfId="0" applyFont="1" applyFill="1" applyBorder="1" applyAlignment="1" applyProtection="1">
      <alignment horizontal="center" vertical="top" textRotation="255"/>
      <protection locked="0"/>
    </xf>
    <xf numFmtId="0" fontId="9" fillId="10" borderId="26" xfId="0" applyFont="1" applyFill="1" applyBorder="1" applyAlignment="1" applyProtection="1">
      <alignment horizontal="center" vertical="top" textRotation="255"/>
      <protection locked="0"/>
    </xf>
    <xf numFmtId="0" fontId="9" fillId="10" borderId="22" xfId="0" applyFont="1" applyFill="1" applyBorder="1" applyAlignment="1" applyProtection="1">
      <alignment horizontal="center" vertical="top" textRotation="255"/>
      <protection locked="0"/>
    </xf>
    <xf numFmtId="0" fontId="11" fillId="10" borderId="143" xfId="0" applyFont="1" applyFill="1" applyBorder="1" applyAlignment="1" applyProtection="1">
      <alignment horizontal="center" vertical="center" textRotation="255"/>
      <protection locked="0"/>
    </xf>
    <xf numFmtId="0" fontId="12" fillId="10" borderId="144" xfId="0" applyFont="1" applyFill="1" applyBorder="1" applyAlignment="1" applyProtection="1">
      <alignment horizontal="center" vertical="center" textRotation="255"/>
      <protection locked="0"/>
    </xf>
    <xf numFmtId="0" fontId="0" fillId="10" borderId="17" xfId="0" applyFill="1" applyBorder="1" applyAlignment="1" applyProtection="1">
      <alignment horizontal="center" vertical="center" textRotation="255"/>
      <protection locked="0"/>
    </xf>
    <xf numFmtId="0" fontId="0" fillId="10" borderId="17" xfId="0" applyFill="1" applyBorder="1" applyAlignment="1" applyProtection="1">
      <alignment horizontal="center" vertical="center" shrinkToFit="1"/>
      <protection locked="0"/>
    </xf>
    <xf numFmtId="38" fontId="30" fillId="0" borderId="0" xfId="3" applyFont="1" applyAlignment="1">
      <alignment vertical="top" wrapText="1"/>
    </xf>
    <xf numFmtId="0" fontId="21" fillId="0" borderId="0" xfId="2" applyFont="1" applyAlignment="1">
      <alignment horizontal="center" vertical="center"/>
    </xf>
    <xf numFmtId="0" fontId="24" fillId="0" borderId="0" xfId="2" applyFont="1" applyAlignment="1">
      <alignment horizontal="center"/>
    </xf>
    <xf numFmtId="0" fontId="25" fillId="0" borderId="0" xfId="2" applyFont="1" applyBorder="1" applyAlignment="1">
      <alignment horizontal="center" vertical="center"/>
    </xf>
    <xf numFmtId="0" fontId="23" fillId="2" borderId="38" xfId="2" applyFont="1" applyFill="1" applyBorder="1" applyAlignment="1">
      <alignment horizontal="center" vertical="center"/>
    </xf>
    <xf numFmtId="0" fontId="23" fillId="2" borderId="41" xfId="2" applyFont="1" applyFill="1" applyBorder="1" applyAlignment="1">
      <alignment horizontal="center" vertical="center"/>
    </xf>
    <xf numFmtId="0" fontId="23" fillId="3" borderId="39" xfId="2" applyFont="1" applyFill="1" applyBorder="1" applyAlignment="1">
      <alignment horizontal="center"/>
    </xf>
    <xf numFmtId="0" fontId="23" fillId="3" borderId="40" xfId="2" applyFont="1" applyFill="1" applyBorder="1" applyAlignment="1">
      <alignment horizontal="center"/>
    </xf>
    <xf numFmtId="0" fontId="23" fillId="4" borderId="38" xfId="2" applyFont="1" applyFill="1" applyBorder="1" applyAlignment="1">
      <alignment horizontal="center"/>
    </xf>
    <xf numFmtId="0" fontId="23" fillId="4" borderId="39" xfId="2" applyFont="1" applyFill="1" applyBorder="1" applyAlignment="1">
      <alignment horizontal="center"/>
    </xf>
    <xf numFmtId="0" fontId="23" fillId="4" borderId="40" xfId="2" applyFont="1" applyFill="1" applyBorder="1" applyAlignment="1">
      <alignment horizontal="center"/>
    </xf>
    <xf numFmtId="0" fontId="25" fillId="0" borderId="0" xfId="2" applyFont="1" applyFill="1" applyBorder="1" applyAlignment="1">
      <alignment horizontal="center" vertical="center"/>
    </xf>
    <xf numFmtId="0" fontId="26" fillId="0" borderId="0" xfId="2" applyFont="1" applyAlignment="1">
      <alignment horizontal="center" vertical="center"/>
    </xf>
    <xf numFmtId="0" fontId="26" fillId="0" borderId="46" xfId="2" applyFont="1" applyBorder="1" applyAlignment="1">
      <alignment horizontal="center" vertical="center"/>
    </xf>
    <xf numFmtId="38" fontId="31" fillId="0" borderId="0" xfId="3" applyFont="1" applyAlignment="1" applyProtection="1">
      <alignment vertical="distributed" wrapText="1"/>
    </xf>
    <xf numFmtId="0" fontId="24" fillId="0" borderId="0" xfId="2" applyFont="1" applyAlignment="1" applyProtection="1">
      <alignment horizontal="center"/>
    </xf>
    <xf numFmtId="0" fontId="25" fillId="0" borderId="0" xfId="2" applyFont="1" applyFill="1" applyBorder="1" applyAlignment="1" applyProtection="1">
      <alignment horizontal="center" vertical="center"/>
    </xf>
    <xf numFmtId="0" fontId="26" fillId="0" borderId="0" xfId="2" applyFont="1" applyAlignment="1" applyProtection="1">
      <alignment horizontal="center" vertical="center"/>
    </xf>
    <xf numFmtId="0" fontId="26" fillId="0" borderId="46" xfId="2" applyFont="1" applyBorder="1" applyAlignment="1" applyProtection="1">
      <alignment horizontal="center" vertical="center"/>
    </xf>
    <xf numFmtId="0" fontId="23" fillId="4" borderId="54" xfId="2" applyFont="1" applyFill="1" applyBorder="1" applyAlignment="1" applyProtection="1">
      <alignment horizontal="center" vertical="center"/>
    </xf>
    <xf numFmtId="0" fontId="23" fillId="4" borderId="134" xfId="2" applyFont="1" applyFill="1" applyBorder="1" applyAlignment="1" applyProtection="1">
      <alignment horizontal="center" vertical="center"/>
    </xf>
    <xf numFmtId="0" fontId="23" fillId="4" borderId="135" xfId="2" applyFont="1" applyFill="1" applyBorder="1" applyAlignment="1" applyProtection="1">
      <alignment horizontal="center" vertical="center"/>
    </xf>
    <xf numFmtId="38" fontId="41" fillId="0" borderId="4" xfId="3" applyFont="1" applyBorder="1" applyAlignment="1">
      <alignment vertical="center" wrapText="1"/>
    </xf>
    <xf numFmtId="38" fontId="41" fillId="0" borderId="0" xfId="3" applyFont="1" applyAlignment="1">
      <alignment vertical="center" wrapText="1"/>
    </xf>
    <xf numFmtId="0" fontId="42" fillId="0" borderId="0" xfId="4" applyFont="1" applyAlignment="1">
      <alignment horizontal="center" vertical="center" wrapText="1"/>
    </xf>
    <xf numFmtId="38" fontId="36" fillId="0" borderId="2" xfId="3" applyFont="1" applyFill="1" applyBorder="1" applyAlignment="1">
      <alignment horizontal="center" vertical="center"/>
    </xf>
    <xf numFmtId="38" fontId="36" fillId="0" borderId="0" xfId="3" applyFont="1" applyFill="1" applyBorder="1" applyAlignment="1">
      <alignment horizontal="center" vertical="center"/>
    </xf>
    <xf numFmtId="176" fontId="36" fillId="0" borderId="15" xfId="3" applyNumberFormat="1" applyFont="1" applyFill="1" applyBorder="1" applyAlignment="1">
      <alignment horizontal="center" vertical="center" wrapText="1" shrinkToFit="1"/>
    </xf>
    <xf numFmtId="176" fontId="36" fillId="0" borderId="25" xfId="3" applyNumberFormat="1" applyFont="1" applyFill="1" applyBorder="1" applyAlignment="1">
      <alignment horizontal="center" vertical="center" wrapText="1" shrinkToFit="1"/>
    </xf>
    <xf numFmtId="176" fontId="36" fillId="0" borderId="0" xfId="3" applyNumberFormat="1" applyFont="1" applyFill="1" applyBorder="1" applyAlignment="1">
      <alignment horizontal="center" vertical="center" wrapText="1" shrinkToFit="1"/>
    </xf>
    <xf numFmtId="176" fontId="36" fillId="0" borderId="5" xfId="3" applyNumberFormat="1" applyFont="1" applyFill="1" applyBorder="1" applyAlignment="1">
      <alignment horizontal="center" vertical="center" wrapText="1" shrinkToFit="1"/>
    </xf>
    <xf numFmtId="176" fontId="36" fillId="0" borderId="7" xfId="3" applyNumberFormat="1" applyFont="1" applyFill="1" applyBorder="1" applyAlignment="1">
      <alignment horizontal="center" vertical="center" wrapText="1" shrinkToFit="1"/>
    </xf>
    <xf numFmtId="176" fontId="36" fillId="0" borderId="8" xfId="3" applyNumberFormat="1" applyFont="1" applyFill="1" applyBorder="1" applyAlignment="1">
      <alignment horizontal="center" vertical="center" wrapText="1" shrinkToFit="1"/>
    </xf>
    <xf numFmtId="38" fontId="36" fillId="0" borderId="107" xfId="3" applyFont="1" applyFill="1" applyBorder="1" applyAlignment="1">
      <alignment horizontal="center" vertical="center"/>
    </xf>
    <xf numFmtId="38" fontId="36" fillId="0" borderId="19" xfId="3" applyFont="1" applyFill="1" applyBorder="1" applyAlignment="1">
      <alignment horizontal="center" vertical="center"/>
    </xf>
    <xf numFmtId="38" fontId="36" fillId="0" borderId="98" xfId="3" applyFont="1" applyFill="1" applyBorder="1" applyAlignment="1">
      <alignment horizontal="center" vertical="center"/>
    </xf>
    <xf numFmtId="38" fontId="36" fillId="0" borderId="18" xfId="3" applyFont="1" applyFill="1" applyBorder="1" applyAlignment="1">
      <alignment horizontal="center" vertical="center"/>
    </xf>
    <xf numFmtId="38" fontId="36" fillId="0" borderId="18" xfId="3" quotePrefix="1" applyFont="1" applyFill="1" applyBorder="1" applyAlignment="1">
      <alignment horizontal="center" vertical="center"/>
    </xf>
    <xf numFmtId="38" fontId="36" fillId="0" borderId="108" xfId="3" quotePrefix="1" applyFont="1" applyFill="1" applyBorder="1" applyAlignment="1">
      <alignment horizontal="center" vertical="center"/>
    </xf>
    <xf numFmtId="38" fontId="36" fillId="0" borderId="110" xfId="3" quotePrefix="1" applyFont="1" applyFill="1" applyBorder="1" applyAlignment="1">
      <alignment horizontal="center" vertical="center"/>
    </xf>
    <xf numFmtId="38" fontId="36" fillId="0" borderId="15" xfId="3" applyFont="1" applyFill="1" applyBorder="1" applyAlignment="1">
      <alignment horizontal="center" vertical="center"/>
    </xf>
    <xf numFmtId="0" fontId="20" fillId="0" borderId="19" xfId="4" applyBorder="1" applyAlignment="1">
      <alignment horizontal="center" vertical="center"/>
    </xf>
    <xf numFmtId="38" fontId="36" fillId="0" borderId="108" xfId="3" applyFont="1" applyFill="1" applyBorder="1" applyAlignment="1">
      <alignment horizontal="center" vertical="center"/>
    </xf>
    <xf numFmtId="38" fontId="36" fillId="0" borderId="1" xfId="3" applyFont="1" applyFill="1" applyBorder="1" applyAlignment="1">
      <alignment horizontal="center" vertical="center"/>
    </xf>
    <xf numFmtId="38" fontId="36" fillId="0" borderId="4" xfId="3" applyFont="1" applyFill="1" applyBorder="1" applyAlignment="1">
      <alignment horizontal="center" vertical="center"/>
    </xf>
    <xf numFmtId="38" fontId="36" fillId="0" borderId="109" xfId="3" applyFont="1" applyFill="1" applyBorder="1" applyAlignment="1">
      <alignment horizontal="center" vertical="center"/>
    </xf>
    <xf numFmtId="38" fontId="36" fillId="0" borderId="91" xfId="3" applyFont="1" applyFill="1" applyBorder="1" applyAlignment="1">
      <alignment horizontal="center" vertical="center"/>
    </xf>
    <xf numFmtId="38" fontId="36" fillId="0" borderId="92" xfId="3" applyFont="1" applyFill="1" applyBorder="1" applyAlignment="1">
      <alignment horizontal="center" vertical="center"/>
    </xf>
    <xf numFmtId="38" fontId="39" fillId="0" borderId="93" xfId="3" applyFont="1" applyFill="1" applyBorder="1" applyAlignment="1">
      <alignment horizontal="center" vertical="center"/>
    </xf>
    <xf numFmtId="0" fontId="20" fillId="0" borderId="94" xfId="4" applyFont="1" applyFill="1" applyBorder="1" applyAlignment="1">
      <alignment horizontal="center" vertical="center"/>
    </xf>
    <xf numFmtId="38" fontId="36" fillId="0" borderId="95" xfId="3" applyFont="1" applyBorder="1" applyAlignment="1">
      <alignment horizontal="center" vertical="center"/>
    </xf>
    <xf numFmtId="38" fontId="36" fillId="0" borderId="96" xfId="3" applyFont="1" applyBorder="1" applyAlignment="1">
      <alignment horizontal="center" vertical="center"/>
    </xf>
    <xf numFmtId="38" fontId="36" fillId="0" borderId="97" xfId="3" applyFont="1" applyFill="1" applyBorder="1" applyAlignment="1">
      <alignment horizontal="center" vertical="center" wrapText="1"/>
    </xf>
    <xf numFmtId="38" fontId="36" fillId="0" borderId="15" xfId="3" applyFont="1" applyFill="1" applyBorder="1" applyAlignment="1">
      <alignment horizontal="center" vertical="center" wrapText="1"/>
    </xf>
    <xf numFmtId="38" fontId="36" fillId="0" borderId="101" xfId="3" applyFont="1" applyFill="1" applyBorder="1" applyAlignment="1">
      <alignment horizontal="center" vertical="center" wrapText="1"/>
    </xf>
    <xf numFmtId="38" fontId="36" fillId="0" borderId="0" xfId="3" applyFont="1" applyFill="1" applyBorder="1" applyAlignment="1">
      <alignment horizontal="center" vertical="center" wrapText="1"/>
    </xf>
    <xf numFmtId="38" fontId="36" fillId="0" borderId="104" xfId="3" applyFont="1" applyFill="1" applyBorder="1" applyAlignment="1">
      <alignment horizontal="center" vertical="center" wrapText="1"/>
    </xf>
    <xf numFmtId="38" fontId="36" fillId="0" borderId="19" xfId="3" applyFont="1" applyFill="1" applyBorder="1" applyAlignment="1">
      <alignment horizontal="center" vertical="center" wrapText="1"/>
    </xf>
    <xf numFmtId="176" fontId="36" fillId="0" borderId="98" xfId="3" applyNumberFormat="1" applyFont="1" applyFill="1" applyBorder="1" applyAlignment="1">
      <alignment horizontal="center" vertical="center" wrapText="1"/>
    </xf>
    <xf numFmtId="176" fontId="36" fillId="0" borderId="25" xfId="3" applyNumberFormat="1" applyFont="1" applyFill="1" applyBorder="1" applyAlignment="1">
      <alignment horizontal="center" vertical="center" wrapText="1"/>
    </xf>
    <xf numFmtId="176" fontId="36" fillId="0" borderId="17" xfId="3" applyNumberFormat="1" applyFont="1" applyFill="1" applyBorder="1" applyAlignment="1">
      <alignment horizontal="center" vertical="center" wrapText="1"/>
    </xf>
    <xf numFmtId="176" fontId="36" fillId="0" borderId="5" xfId="3" applyNumberFormat="1" applyFont="1" applyFill="1" applyBorder="1" applyAlignment="1">
      <alignment horizontal="center" vertical="center" wrapText="1"/>
    </xf>
    <xf numFmtId="0" fontId="20" fillId="0" borderId="18" xfId="4" applyFill="1" applyBorder="1" applyAlignment="1">
      <alignment horizontal="center" vertical="center" wrapText="1"/>
    </xf>
    <xf numFmtId="0" fontId="20" fillId="0" borderId="24" xfId="4" applyFill="1" applyBorder="1" applyAlignment="1">
      <alignment horizontal="center" vertical="center" wrapText="1"/>
    </xf>
    <xf numFmtId="10" fontId="35" fillId="7" borderId="105" xfId="5" quotePrefix="1" applyNumberFormat="1" applyFont="1" applyFill="1" applyBorder="1" applyAlignment="1" applyProtection="1">
      <alignment horizontal="center" vertical="center"/>
    </xf>
    <xf numFmtId="10" fontId="35" fillId="7" borderId="106" xfId="5" quotePrefix="1" applyNumberFormat="1" applyFont="1" applyFill="1" applyBorder="1" applyAlignment="1" applyProtection="1">
      <alignment horizontal="center" vertical="center"/>
    </xf>
    <xf numFmtId="10" fontId="35" fillId="7" borderId="18" xfId="5" quotePrefix="1" applyNumberFormat="1" applyFont="1" applyFill="1" applyBorder="1" applyAlignment="1" applyProtection="1">
      <alignment horizontal="center" vertical="center"/>
    </xf>
    <xf numFmtId="10" fontId="35" fillId="7" borderId="19" xfId="5" quotePrefix="1" applyNumberFormat="1" applyFont="1" applyFill="1" applyBorder="1" applyAlignment="1" applyProtection="1">
      <alignment horizontal="center" vertical="center"/>
    </xf>
    <xf numFmtId="178" fontId="35" fillId="7" borderId="98" xfId="5" quotePrefix="1" applyNumberFormat="1" applyFont="1" applyFill="1" applyBorder="1" applyAlignment="1" applyProtection="1">
      <alignment horizontal="center" vertical="center"/>
    </xf>
    <xf numFmtId="178" fontId="35" fillId="7" borderId="25" xfId="5" quotePrefix="1" applyNumberFormat="1" applyFont="1" applyFill="1" applyBorder="1" applyAlignment="1" applyProtection="1">
      <alignment horizontal="center" vertical="center"/>
    </xf>
    <xf numFmtId="178" fontId="35" fillId="7" borderId="18" xfId="5" quotePrefix="1" applyNumberFormat="1" applyFont="1" applyFill="1" applyBorder="1" applyAlignment="1" applyProtection="1">
      <alignment horizontal="center" vertical="center"/>
    </xf>
    <xf numFmtId="178" fontId="35" fillId="7" borderId="24" xfId="5" quotePrefix="1" applyNumberFormat="1" applyFont="1" applyFill="1" applyBorder="1" applyAlignment="1" applyProtection="1">
      <alignment horizontal="center" vertical="center"/>
    </xf>
  </cellXfs>
  <cellStyles count="6">
    <cellStyle name="パーセント 2" xfId="5"/>
    <cellStyle name="桁区切り" xfId="1" builtinId="6"/>
    <cellStyle name="桁区切り 2" xfId="3"/>
    <cellStyle name="標準" xfId="0" builtinId="0"/>
    <cellStyle name="標準 2" xfId="2"/>
    <cellStyle name="標準_Book3" xfId="4"/>
  </cellStyles>
  <dxfs count="0"/>
  <tableStyles count="0" defaultTableStyle="TableStyleMedium2" defaultPivotStyle="PivotStyleLight16"/>
  <colors>
    <mruColors>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checked="Checked"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checked="Checked"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39</xdr:row>
          <xdr:rowOff>152400</xdr:rowOff>
        </xdr:from>
        <xdr:to>
          <xdr:col>5</xdr:col>
          <xdr:colOff>19050</xdr:colOff>
          <xdr:row>41</xdr:row>
          <xdr:rowOff>0</xdr:rowOff>
        </xdr:to>
        <xdr:sp macro="" textlink="">
          <xdr:nvSpPr>
            <xdr:cNvPr id="7169" name="Option Button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161925</xdr:rowOff>
        </xdr:from>
        <xdr:to>
          <xdr:col>7</xdr:col>
          <xdr:colOff>66675</xdr:colOff>
          <xdr:row>41</xdr:row>
          <xdr:rowOff>0</xdr:rowOff>
        </xdr:to>
        <xdr:sp macro="" textlink="">
          <xdr:nvSpPr>
            <xdr:cNvPr id="7170" name="Option Button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66675</xdr:colOff>
          <xdr:row>39</xdr:row>
          <xdr:rowOff>66675</xdr:rowOff>
        </xdr:from>
        <xdr:to>
          <xdr:col>7</xdr:col>
          <xdr:colOff>180975</xdr:colOff>
          <xdr:row>41</xdr:row>
          <xdr:rowOff>38100</xdr:rowOff>
        </xdr:to>
        <xdr:sp macro="" textlink="">
          <xdr:nvSpPr>
            <xdr:cNvPr id="7171" name="Group Box 3" hidden="1">
              <a:extLst>
                <a:ext uri="{63B3BB69-23CF-44E3-9099-C40C66FF867C}">
                  <a14:compatExt spid="_x0000_s71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（賃金支払い）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37</xdr:row>
          <xdr:rowOff>66675</xdr:rowOff>
        </xdr:from>
        <xdr:to>
          <xdr:col>5</xdr:col>
          <xdr:colOff>66675</xdr:colOff>
          <xdr:row>39</xdr:row>
          <xdr:rowOff>28575</xdr:rowOff>
        </xdr:to>
        <xdr:sp macro="" textlink="">
          <xdr:nvSpPr>
            <xdr:cNvPr id="7172" name="Option Button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66675</xdr:rowOff>
        </xdr:from>
        <xdr:to>
          <xdr:col>7</xdr:col>
          <xdr:colOff>57150</xdr:colOff>
          <xdr:row>39</xdr:row>
          <xdr:rowOff>28575</xdr:rowOff>
        </xdr:to>
        <xdr:sp macro="" textlink="">
          <xdr:nvSpPr>
            <xdr:cNvPr id="7173" name="Option Button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76200</xdr:colOff>
          <xdr:row>36</xdr:row>
          <xdr:rowOff>133350</xdr:rowOff>
        </xdr:from>
        <xdr:to>
          <xdr:col>7</xdr:col>
          <xdr:colOff>190500</xdr:colOff>
          <xdr:row>39</xdr:row>
          <xdr:rowOff>0</xdr:rowOff>
        </xdr:to>
        <xdr:sp macro="" textlink="">
          <xdr:nvSpPr>
            <xdr:cNvPr id="7174" name="Group Box 6" hidden="1">
              <a:extLst>
                <a:ext uri="{63B3BB69-23CF-44E3-9099-C40C66FF867C}">
                  <a14:compatExt spid="_x0000_s71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時間配慮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38100</xdr:rowOff>
        </xdr:from>
        <xdr:to>
          <xdr:col>22</xdr:col>
          <xdr:colOff>114300</xdr:colOff>
          <xdr:row>40</xdr:row>
          <xdr:rowOff>152400</xdr:rowOff>
        </xdr:to>
        <xdr:sp macro="" textlink="">
          <xdr:nvSpPr>
            <xdr:cNvPr id="7175" name="Option Button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39</xdr:row>
          <xdr:rowOff>38100</xdr:rowOff>
        </xdr:from>
        <xdr:to>
          <xdr:col>25</xdr:col>
          <xdr:colOff>76200</xdr:colOff>
          <xdr:row>40</xdr:row>
          <xdr:rowOff>161925</xdr:rowOff>
        </xdr:to>
        <xdr:sp macro="" textlink="">
          <xdr:nvSpPr>
            <xdr:cNvPr id="7176" name="Option Button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37</xdr:row>
          <xdr:rowOff>95250</xdr:rowOff>
        </xdr:from>
        <xdr:to>
          <xdr:col>26</xdr:col>
          <xdr:colOff>0</xdr:colOff>
          <xdr:row>42</xdr:row>
          <xdr:rowOff>9525</xdr:rowOff>
        </xdr:to>
        <xdr:sp macro="" textlink="">
          <xdr:nvSpPr>
            <xdr:cNvPr id="7177" name="Group Box 9" hidden="1">
              <a:extLst>
                <a:ext uri="{63B3BB69-23CF-44E3-9099-C40C66FF867C}">
                  <a14:compatExt spid="_x0000_s71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21</xdr:col>
      <xdr:colOff>34636</xdr:colOff>
      <xdr:row>36</xdr:row>
      <xdr:rowOff>75708</xdr:rowOff>
    </xdr:from>
    <xdr:to>
      <xdr:col>25</xdr:col>
      <xdr:colOff>164523</xdr:colOff>
      <xdr:row>39</xdr:row>
      <xdr:rowOff>59835</xdr:rowOff>
    </xdr:to>
    <xdr:sp macro="" textlink="">
      <xdr:nvSpPr>
        <xdr:cNvPr id="11" name="テキスト ボックス 10"/>
        <xdr:cNvSpPr txBox="1"/>
      </xdr:nvSpPr>
      <xdr:spPr>
        <a:xfrm>
          <a:off x="4216977" y="8016094"/>
          <a:ext cx="926523" cy="43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通学費用の</a:t>
          </a:r>
          <a:endParaRPr kumimoji="1" lang="en-US" altLang="ja-JP" sz="900"/>
        </a:p>
        <a:p>
          <a:pPr algn="ctr"/>
          <a:r>
            <a:rPr kumimoji="1" lang="ja-JP" altLang="en-US" sz="900"/>
            <a:t>企業負担</a:t>
          </a:r>
        </a:p>
      </xdr:txBody>
    </xdr:sp>
    <xdr:clientData/>
  </xdr:twoCellAnchor>
  <mc:AlternateContent xmlns:mc="http://schemas.openxmlformats.org/markup-compatibility/2006">
    <mc:Choice xmlns:a14="http://schemas.microsoft.com/office/drawing/2010/main" Requires="a14">
      <xdr:twoCellAnchor editAs="oneCell">
        <xdr:from>
          <xdr:col>26</xdr:col>
          <xdr:colOff>142875</xdr:colOff>
          <xdr:row>37</xdr:row>
          <xdr:rowOff>0</xdr:rowOff>
        </xdr:from>
        <xdr:to>
          <xdr:col>29</xdr:col>
          <xdr:colOff>142875</xdr:colOff>
          <xdr:row>38</xdr:row>
          <xdr:rowOff>38100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37</xdr:row>
          <xdr:rowOff>0</xdr:rowOff>
        </xdr:from>
        <xdr:to>
          <xdr:col>32</xdr:col>
          <xdr:colOff>114300</xdr:colOff>
          <xdr:row>38</xdr:row>
          <xdr:rowOff>38100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教科書代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37</xdr:row>
          <xdr:rowOff>0</xdr:rowOff>
        </xdr:from>
        <xdr:to>
          <xdr:col>36</xdr:col>
          <xdr:colOff>95250</xdr:colOff>
          <xdr:row>38</xdr:row>
          <xdr:rowOff>38100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交通費</a:t>
              </a:r>
            </a:p>
          </xdr:txBody>
        </xdr:sp>
        <xdr:clientData/>
      </xdr:twoCellAnchor>
    </mc:Choice>
    <mc:Fallback/>
  </mc:AlternateContent>
  <xdr:twoCellAnchor>
    <xdr:from>
      <xdr:col>2</xdr:col>
      <xdr:colOff>0</xdr:colOff>
      <xdr:row>27</xdr:row>
      <xdr:rowOff>8660</xdr:rowOff>
    </xdr:from>
    <xdr:to>
      <xdr:col>14</xdr:col>
      <xdr:colOff>0</xdr:colOff>
      <xdr:row>33</xdr:row>
      <xdr:rowOff>8660</xdr:rowOff>
    </xdr:to>
    <xdr:cxnSp macro="">
      <xdr:nvCxnSpPr>
        <xdr:cNvPr id="15" name="直線コネクタ 14"/>
        <xdr:cNvCxnSpPr/>
      </xdr:nvCxnSpPr>
      <xdr:spPr>
        <a:xfrm flipV="1">
          <a:off x="398318" y="5446569"/>
          <a:ext cx="2389909" cy="13161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27</xdr:row>
      <xdr:rowOff>0</xdr:rowOff>
    </xdr:from>
    <xdr:to>
      <xdr:col>30</xdr:col>
      <xdr:colOff>0</xdr:colOff>
      <xdr:row>33</xdr:row>
      <xdr:rowOff>0</xdr:rowOff>
    </xdr:to>
    <xdr:cxnSp macro="">
      <xdr:nvCxnSpPr>
        <xdr:cNvPr id="16" name="直線コネクタ 15"/>
        <xdr:cNvCxnSpPr/>
      </xdr:nvCxnSpPr>
      <xdr:spPr>
        <a:xfrm flipV="1">
          <a:off x="3584864" y="5437909"/>
          <a:ext cx="2389909" cy="13161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39</xdr:row>
          <xdr:rowOff>152400</xdr:rowOff>
        </xdr:from>
        <xdr:to>
          <xdr:col>5</xdr:col>
          <xdr:colOff>19050</xdr:colOff>
          <xdr:row>41</xdr:row>
          <xdr:rowOff>0</xdr:rowOff>
        </xdr:to>
        <xdr:sp macro="" textlink="">
          <xdr:nvSpPr>
            <xdr:cNvPr id="16385" name="Option Button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161925</xdr:rowOff>
        </xdr:from>
        <xdr:to>
          <xdr:col>7</xdr:col>
          <xdr:colOff>66675</xdr:colOff>
          <xdr:row>41</xdr:row>
          <xdr:rowOff>0</xdr:rowOff>
        </xdr:to>
        <xdr:sp macro="" textlink="">
          <xdr:nvSpPr>
            <xdr:cNvPr id="16386" name="Option Button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66675</xdr:colOff>
          <xdr:row>39</xdr:row>
          <xdr:rowOff>66675</xdr:rowOff>
        </xdr:from>
        <xdr:to>
          <xdr:col>7</xdr:col>
          <xdr:colOff>180975</xdr:colOff>
          <xdr:row>41</xdr:row>
          <xdr:rowOff>38100</xdr:rowOff>
        </xdr:to>
        <xdr:sp macro="" textlink="">
          <xdr:nvSpPr>
            <xdr:cNvPr id="16387" name="Group Box 3" hidden="1">
              <a:extLst>
                <a:ext uri="{63B3BB69-23CF-44E3-9099-C40C66FF867C}">
                  <a14:compatExt spid="_x0000_s16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（賃金支払い）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37</xdr:row>
          <xdr:rowOff>66675</xdr:rowOff>
        </xdr:from>
        <xdr:to>
          <xdr:col>5</xdr:col>
          <xdr:colOff>66675</xdr:colOff>
          <xdr:row>39</xdr:row>
          <xdr:rowOff>28575</xdr:rowOff>
        </xdr:to>
        <xdr:sp macro="" textlink="">
          <xdr:nvSpPr>
            <xdr:cNvPr id="16388" name="Option Button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66675</xdr:rowOff>
        </xdr:from>
        <xdr:to>
          <xdr:col>7</xdr:col>
          <xdr:colOff>57150</xdr:colOff>
          <xdr:row>39</xdr:row>
          <xdr:rowOff>28575</xdr:rowOff>
        </xdr:to>
        <xdr:sp macro="" textlink="">
          <xdr:nvSpPr>
            <xdr:cNvPr id="16389" name="Option Button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76200</xdr:colOff>
          <xdr:row>36</xdr:row>
          <xdr:rowOff>133350</xdr:rowOff>
        </xdr:from>
        <xdr:to>
          <xdr:col>7</xdr:col>
          <xdr:colOff>190500</xdr:colOff>
          <xdr:row>39</xdr:row>
          <xdr:rowOff>0</xdr:rowOff>
        </xdr:to>
        <xdr:sp macro="" textlink="">
          <xdr:nvSpPr>
            <xdr:cNvPr id="16390" name="Group Box 6" hidden="1">
              <a:extLst>
                <a:ext uri="{63B3BB69-23CF-44E3-9099-C40C66FF867C}">
                  <a14:compatExt spid="_x0000_s16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時間配慮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38100</xdr:rowOff>
        </xdr:from>
        <xdr:to>
          <xdr:col>22</xdr:col>
          <xdr:colOff>114300</xdr:colOff>
          <xdr:row>40</xdr:row>
          <xdr:rowOff>152400</xdr:rowOff>
        </xdr:to>
        <xdr:sp macro="" textlink="">
          <xdr:nvSpPr>
            <xdr:cNvPr id="16391" name="Option Button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39</xdr:row>
          <xdr:rowOff>38100</xdr:rowOff>
        </xdr:from>
        <xdr:to>
          <xdr:col>25</xdr:col>
          <xdr:colOff>76200</xdr:colOff>
          <xdr:row>40</xdr:row>
          <xdr:rowOff>161925</xdr:rowOff>
        </xdr:to>
        <xdr:sp macro="" textlink="">
          <xdr:nvSpPr>
            <xdr:cNvPr id="16392" name="Option Button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37</xdr:row>
          <xdr:rowOff>95250</xdr:rowOff>
        </xdr:from>
        <xdr:to>
          <xdr:col>26</xdr:col>
          <xdr:colOff>0</xdr:colOff>
          <xdr:row>42</xdr:row>
          <xdr:rowOff>9525</xdr:rowOff>
        </xdr:to>
        <xdr:sp macro="" textlink="">
          <xdr:nvSpPr>
            <xdr:cNvPr id="16393" name="Group Box 9" hidden="1">
              <a:extLst>
                <a:ext uri="{63B3BB69-23CF-44E3-9099-C40C66FF867C}">
                  <a14:compatExt spid="_x0000_s16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21</xdr:col>
      <xdr:colOff>34636</xdr:colOff>
      <xdr:row>36</xdr:row>
      <xdr:rowOff>75708</xdr:rowOff>
    </xdr:from>
    <xdr:to>
      <xdr:col>25</xdr:col>
      <xdr:colOff>164523</xdr:colOff>
      <xdr:row>39</xdr:row>
      <xdr:rowOff>59835</xdr:rowOff>
    </xdr:to>
    <xdr:sp macro="" textlink="">
      <xdr:nvSpPr>
        <xdr:cNvPr id="11" name="テキスト ボックス 10"/>
        <xdr:cNvSpPr txBox="1"/>
      </xdr:nvSpPr>
      <xdr:spPr>
        <a:xfrm>
          <a:off x="4235161" y="7390908"/>
          <a:ext cx="929987" cy="431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通学費用の</a:t>
          </a:r>
          <a:endParaRPr kumimoji="1" lang="en-US" altLang="ja-JP" sz="900"/>
        </a:p>
        <a:p>
          <a:pPr algn="ctr"/>
          <a:r>
            <a:rPr kumimoji="1" lang="ja-JP" altLang="en-US" sz="900"/>
            <a:t>企業負担</a:t>
          </a:r>
        </a:p>
      </xdr:txBody>
    </xdr:sp>
    <xdr:clientData/>
  </xdr:twoCellAnchor>
  <mc:AlternateContent xmlns:mc="http://schemas.openxmlformats.org/markup-compatibility/2006">
    <mc:Choice xmlns:a14="http://schemas.microsoft.com/office/drawing/2010/main" Requires="a14">
      <xdr:twoCellAnchor editAs="oneCell">
        <xdr:from>
          <xdr:col>26</xdr:col>
          <xdr:colOff>142875</xdr:colOff>
          <xdr:row>37</xdr:row>
          <xdr:rowOff>0</xdr:rowOff>
        </xdr:from>
        <xdr:to>
          <xdr:col>29</xdr:col>
          <xdr:colOff>142875</xdr:colOff>
          <xdr:row>38</xdr:row>
          <xdr:rowOff>38100</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37</xdr:row>
          <xdr:rowOff>0</xdr:rowOff>
        </xdr:from>
        <xdr:to>
          <xdr:col>32</xdr:col>
          <xdr:colOff>114300</xdr:colOff>
          <xdr:row>38</xdr:row>
          <xdr:rowOff>38100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教科書代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37</xdr:row>
          <xdr:rowOff>0</xdr:rowOff>
        </xdr:from>
        <xdr:to>
          <xdr:col>36</xdr:col>
          <xdr:colOff>95250</xdr:colOff>
          <xdr:row>38</xdr:row>
          <xdr:rowOff>38100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交通費</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9.xml" Type="http://schemas.openxmlformats.org/officeDocument/2006/relationships/ctrlProp"/><Relationship Id="rId11" Target="../ctrlProps/ctrlProp20.xml" Type="http://schemas.openxmlformats.org/officeDocument/2006/relationships/ctrlProp"/><Relationship Id="rId12" Target="../ctrlProps/ctrlProp21.xml" Type="http://schemas.openxmlformats.org/officeDocument/2006/relationships/ctrlProp"/><Relationship Id="rId13" Target="../ctrlProps/ctrlProp22.xml" Type="http://schemas.openxmlformats.org/officeDocument/2006/relationships/ctrlProp"/><Relationship Id="rId14" Target="../ctrlProps/ctrlProp23.xml" Type="http://schemas.openxmlformats.org/officeDocument/2006/relationships/ctrlProp"/><Relationship Id="rId15" Target="../ctrlProps/ctrlProp24.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 Id="rId8" Target="../ctrlProps/ctrlProp17.xml" Type="http://schemas.openxmlformats.org/officeDocument/2006/relationships/ctrlProp"/><Relationship Id="rId9" Target="../ctrlProps/ctrlProp1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V64"/>
  <sheetViews>
    <sheetView tabSelected="1" view="pageBreakPreview" zoomScale="110" zoomScaleNormal="110" zoomScaleSheetLayoutView="110" workbookViewId="0">
      <selection sqref="A1:AL2"/>
    </sheetView>
  </sheetViews>
  <sheetFormatPr defaultRowHeight="13.5" x14ac:dyDescent="0.15"/>
  <cols>
    <col min="1" max="60" width="2.625" style="262" customWidth="1"/>
    <col min="61" max="16384" width="9" style="262"/>
  </cols>
  <sheetData>
    <row r="1" spans="1:48" ht="13.5" customHeight="1" x14ac:dyDescent="0.15">
      <c r="A1" s="401" t="s">
        <v>133</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row>
    <row r="2" spans="1:48" ht="13.5" customHeight="1" x14ac:dyDescent="0.15">
      <c r="A2" s="401"/>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row>
    <row r="3" spans="1:48" ht="39" customHeight="1" x14ac:dyDescent="0.15">
      <c r="A3" s="263"/>
      <c r="B3" s="263"/>
      <c r="C3" s="264"/>
      <c r="D3" s="263"/>
      <c r="E3" s="263"/>
      <c r="F3" s="263"/>
      <c r="G3" s="263"/>
      <c r="H3" s="263"/>
      <c r="I3" s="263"/>
      <c r="J3" s="263"/>
      <c r="K3" s="263"/>
      <c r="L3" s="263"/>
      <c r="M3" s="263"/>
      <c r="N3" s="263"/>
      <c r="O3" s="263"/>
      <c r="P3" s="263"/>
      <c r="Q3" s="263"/>
      <c r="R3" s="263"/>
      <c r="S3" s="263"/>
      <c r="T3" s="263"/>
      <c r="U3" s="263"/>
      <c r="V3" s="263"/>
      <c r="W3" s="263"/>
    </row>
    <row r="4" spans="1:48" ht="21" x14ac:dyDescent="0.15">
      <c r="A4" s="265" t="s">
        <v>0</v>
      </c>
      <c r="X4" s="266" t="s">
        <v>36</v>
      </c>
      <c r="Y4" s="266"/>
      <c r="Z4" s="266"/>
      <c r="AA4" s="266"/>
      <c r="AB4" s="266"/>
      <c r="AC4" s="431" t="s">
        <v>37</v>
      </c>
      <c r="AD4" s="432"/>
      <c r="AE4" s="432"/>
      <c r="AF4" s="432"/>
      <c r="AG4" s="432"/>
      <c r="AH4" s="432"/>
      <c r="AI4" s="432"/>
      <c r="AJ4" s="432"/>
      <c r="AK4" s="432"/>
      <c r="AL4" s="432"/>
    </row>
    <row r="5" spans="1:48" ht="21" customHeight="1" x14ac:dyDescent="0.15">
      <c r="A5" s="265"/>
      <c r="X5" s="267" t="s">
        <v>41</v>
      </c>
      <c r="Y5" s="267"/>
      <c r="Z5" s="267"/>
      <c r="AA5" s="267"/>
      <c r="AB5" s="267"/>
      <c r="AC5" s="433" t="s">
        <v>39</v>
      </c>
      <c r="AD5" s="434"/>
      <c r="AE5" s="434"/>
      <c r="AF5" s="434"/>
      <c r="AG5" s="434"/>
      <c r="AH5" s="434"/>
      <c r="AI5" s="434"/>
      <c r="AJ5" s="434"/>
      <c r="AK5" s="434"/>
      <c r="AL5" s="434"/>
    </row>
    <row r="6" spans="1:48" ht="21" customHeight="1" x14ac:dyDescent="0.15">
      <c r="A6" s="268" t="s">
        <v>19</v>
      </c>
      <c r="B6" s="264"/>
      <c r="C6" s="264"/>
      <c r="D6" s="264"/>
      <c r="E6" s="264"/>
      <c r="F6" s="426" t="s">
        <v>42</v>
      </c>
      <c r="G6" s="427"/>
      <c r="H6" s="427"/>
      <c r="I6" s="427"/>
      <c r="J6" s="427"/>
      <c r="K6" s="427"/>
      <c r="L6" s="427"/>
      <c r="M6" s="427"/>
      <c r="N6" s="428"/>
      <c r="O6" s="264"/>
      <c r="P6" s="264"/>
      <c r="Q6" s="264"/>
      <c r="R6" s="264"/>
      <c r="S6" s="264"/>
      <c r="T6" s="264"/>
      <c r="U6" s="264"/>
      <c r="V6" s="264"/>
      <c r="W6" s="264"/>
      <c r="X6" s="267" t="s">
        <v>38</v>
      </c>
      <c r="Y6" s="267"/>
      <c r="Z6" s="267"/>
      <c r="AA6" s="267"/>
      <c r="AB6" s="267"/>
      <c r="AC6" s="433" t="s">
        <v>40</v>
      </c>
      <c r="AD6" s="434"/>
      <c r="AE6" s="434"/>
      <c r="AF6" s="434"/>
      <c r="AG6" s="434"/>
      <c r="AH6" s="434"/>
      <c r="AI6" s="434"/>
      <c r="AJ6" s="434"/>
      <c r="AK6" s="434"/>
      <c r="AL6" s="434"/>
      <c r="AN6" s="269" t="s">
        <v>51</v>
      </c>
      <c r="AO6" s="270"/>
      <c r="AP6" s="270"/>
      <c r="AQ6" s="270"/>
      <c r="AR6" s="270"/>
      <c r="AS6" s="270"/>
      <c r="AT6" s="270"/>
      <c r="AU6" s="270"/>
      <c r="AV6" s="271"/>
    </row>
    <row r="7" spans="1:48" ht="8.25" customHeight="1" x14ac:dyDescent="0.15">
      <c r="A7" s="264"/>
      <c r="B7" s="264"/>
      <c r="C7" s="264"/>
      <c r="D7" s="264"/>
      <c r="E7" s="264"/>
      <c r="F7" s="264"/>
      <c r="G7" s="264"/>
      <c r="H7" s="429"/>
      <c r="I7" s="430"/>
      <c r="J7" s="430"/>
      <c r="K7" s="430"/>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N7" s="272"/>
      <c r="AO7" s="270"/>
      <c r="AP7" s="270"/>
      <c r="AQ7" s="270"/>
      <c r="AR7" s="270"/>
      <c r="AS7" s="270"/>
      <c r="AT7" s="270"/>
      <c r="AU7" s="270"/>
      <c r="AV7" s="271"/>
    </row>
    <row r="8" spans="1:48" ht="17.25" customHeight="1" x14ac:dyDescent="0.15">
      <c r="A8" s="402" t="s">
        <v>28</v>
      </c>
      <c r="B8" s="403"/>
      <c r="C8" s="403"/>
      <c r="D8" s="403"/>
      <c r="E8" s="403"/>
      <c r="F8" s="403"/>
      <c r="G8" s="403"/>
      <c r="H8" s="404"/>
      <c r="I8" s="411"/>
      <c r="J8" s="412"/>
      <c r="K8" s="412"/>
      <c r="L8" s="412"/>
      <c r="M8" s="412"/>
      <c r="N8" s="412"/>
      <c r="O8" s="412"/>
      <c r="P8" s="412"/>
      <c r="Q8" s="412"/>
      <c r="R8" s="413"/>
      <c r="T8" s="268"/>
      <c r="X8" s="268" t="s">
        <v>105</v>
      </c>
      <c r="AN8" s="272" t="s">
        <v>42</v>
      </c>
      <c r="AO8" s="270"/>
      <c r="AP8" s="270"/>
      <c r="AQ8" s="270"/>
      <c r="AR8" s="270"/>
      <c r="AS8" s="270"/>
      <c r="AT8" s="270"/>
      <c r="AU8" s="270"/>
      <c r="AV8" s="271"/>
    </row>
    <row r="9" spans="1:48" ht="17.25" customHeight="1" x14ac:dyDescent="0.15">
      <c r="A9" s="405"/>
      <c r="B9" s="406"/>
      <c r="C9" s="406"/>
      <c r="D9" s="406"/>
      <c r="E9" s="406"/>
      <c r="F9" s="406"/>
      <c r="G9" s="406"/>
      <c r="H9" s="407"/>
      <c r="I9" s="414"/>
      <c r="J9" s="415"/>
      <c r="K9" s="415"/>
      <c r="L9" s="415"/>
      <c r="M9" s="415"/>
      <c r="N9" s="415"/>
      <c r="O9" s="415"/>
      <c r="P9" s="415"/>
      <c r="Q9" s="415"/>
      <c r="R9" s="416"/>
      <c r="T9" s="264"/>
      <c r="X9" s="264" t="s">
        <v>104</v>
      </c>
      <c r="AN9" s="272" t="s">
        <v>43</v>
      </c>
      <c r="AO9" s="270"/>
      <c r="AP9" s="270"/>
      <c r="AQ9" s="270"/>
      <c r="AR9" s="270"/>
      <c r="AS9" s="270"/>
      <c r="AT9" s="270"/>
      <c r="AU9" s="270"/>
      <c r="AV9" s="271"/>
    </row>
    <row r="10" spans="1:48" ht="13.5" customHeight="1" x14ac:dyDescent="0.15">
      <c r="A10" s="408"/>
      <c r="B10" s="409"/>
      <c r="C10" s="409"/>
      <c r="D10" s="409"/>
      <c r="E10" s="409"/>
      <c r="F10" s="409"/>
      <c r="G10" s="409"/>
      <c r="H10" s="410"/>
      <c r="I10" s="417"/>
      <c r="J10" s="418"/>
      <c r="K10" s="418"/>
      <c r="L10" s="418"/>
      <c r="M10" s="418"/>
      <c r="N10" s="418"/>
      <c r="O10" s="418"/>
      <c r="P10" s="418"/>
      <c r="Q10" s="418"/>
      <c r="R10" s="419"/>
      <c r="AN10" s="272" t="s">
        <v>44</v>
      </c>
      <c r="AO10" s="270"/>
      <c r="AP10" s="270"/>
      <c r="AQ10" s="270"/>
      <c r="AR10" s="270"/>
      <c r="AS10" s="270"/>
      <c r="AT10" s="270"/>
      <c r="AU10" s="270"/>
      <c r="AV10" s="271"/>
    </row>
    <row r="11" spans="1:48" ht="13.5" customHeight="1" x14ac:dyDescent="0.15">
      <c r="AN11" s="272" t="s">
        <v>45</v>
      </c>
      <c r="AO11" s="270"/>
      <c r="AP11" s="270"/>
      <c r="AQ11" s="270"/>
      <c r="AR11" s="270"/>
      <c r="AS11" s="270"/>
      <c r="AT11" s="270"/>
      <c r="AU11" s="270"/>
      <c r="AV11" s="271"/>
    </row>
    <row r="12" spans="1:48" ht="13.5" customHeight="1" x14ac:dyDescent="0.15">
      <c r="A12" s="374" t="s">
        <v>22</v>
      </c>
      <c r="B12" s="375"/>
      <c r="C12" s="380" t="s">
        <v>112</v>
      </c>
      <c r="D12" s="420" t="s">
        <v>4</v>
      </c>
      <c r="E12" s="421"/>
      <c r="F12" s="421"/>
      <c r="G12" s="421"/>
      <c r="H12" s="422"/>
      <c r="I12" s="423" t="s">
        <v>5</v>
      </c>
      <c r="J12" s="424"/>
      <c r="K12" s="424"/>
      <c r="L12" s="424"/>
      <c r="M12" s="425"/>
      <c r="N12" s="420" t="s">
        <v>6</v>
      </c>
      <c r="O12" s="421"/>
      <c r="P12" s="421"/>
      <c r="Q12" s="421"/>
      <c r="R12" s="422"/>
      <c r="S12" s="420" t="s">
        <v>7</v>
      </c>
      <c r="T12" s="421"/>
      <c r="U12" s="421"/>
      <c r="V12" s="421"/>
      <c r="W12" s="422"/>
      <c r="X12" s="272"/>
      <c r="Y12" s="270"/>
      <c r="Z12" s="270"/>
      <c r="AA12" s="270"/>
      <c r="AB12" s="270"/>
      <c r="AC12" s="270"/>
      <c r="AD12" s="270"/>
      <c r="AE12" s="270"/>
      <c r="AF12" s="270"/>
      <c r="AG12" s="270"/>
      <c r="AH12" s="270"/>
      <c r="AI12" s="270"/>
      <c r="AJ12" s="270"/>
      <c r="AK12" s="270"/>
      <c r="AL12" s="271"/>
      <c r="AN12" s="272" t="s">
        <v>46</v>
      </c>
      <c r="AO12" s="270"/>
      <c r="AP12" s="270"/>
      <c r="AQ12" s="270"/>
      <c r="AR12" s="270"/>
      <c r="AS12" s="270"/>
      <c r="AT12" s="270"/>
      <c r="AU12" s="270"/>
      <c r="AV12" s="271"/>
    </row>
    <row r="13" spans="1:48" ht="13.5" customHeight="1" x14ac:dyDescent="0.15">
      <c r="A13" s="376"/>
      <c r="B13" s="377"/>
      <c r="C13" s="381"/>
      <c r="D13" s="347" t="str">
        <f>内訳シート!$C$6</f>
        <v/>
      </c>
      <c r="E13" s="348"/>
      <c r="F13" s="348"/>
      <c r="G13" s="348"/>
      <c r="H13" s="349"/>
      <c r="I13" s="347">
        <f>内訳シート!$D$6</f>
        <v>0</v>
      </c>
      <c r="J13" s="348"/>
      <c r="K13" s="348"/>
      <c r="L13" s="348"/>
      <c r="M13" s="349"/>
      <c r="N13" s="356"/>
      <c r="O13" s="357"/>
      <c r="P13" s="357"/>
      <c r="Q13" s="357"/>
      <c r="R13" s="358"/>
      <c r="S13" s="365"/>
      <c r="T13" s="366"/>
      <c r="U13" s="366"/>
      <c r="V13" s="366"/>
      <c r="W13" s="367"/>
      <c r="X13" s="435" t="s">
        <v>17</v>
      </c>
      <c r="Y13" s="436"/>
      <c r="Z13" s="437"/>
      <c r="AA13" s="393">
        <f>SUM(D13,I13,S13)</f>
        <v>0</v>
      </c>
      <c r="AB13" s="394"/>
      <c r="AC13" s="394"/>
      <c r="AD13" s="394"/>
      <c r="AE13" s="394"/>
      <c r="AF13" s="394"/>
      <c r="AG13" s="394"/>
      <c r="AH13" s="394"/>
      <c r="AI13" s="383" t="s">
        <v>8</v>
      </c>
      <c r="AJ13" s="383"/>
      <c r="AK13" s="383"/>
      <c r="AL13" s="384"/>
      <c r="AN13" s="272" t="s">
        <v>47</v>
      </c>
      <c r="AO13" s="270"/>
      <c r="AP13" s="270"/>
      <c r="AQ13" s="270"/>
      <c r="AR13" s="270"/>
      <c r="AS13" s="270"/>
      <c r="AT13" s="270"/>
      <c r="AU13" s="270"/>
      <c r="AV13" s="271"/>
    </row>
    <row r="14" spans="1:48" ht="13.5" customHeight="1" x14ac:dyDescent="0.15">
      <c r="A14" s="376"/>
      <c r="B14" s="377"/>
      <c r="C14" s="381"/>
      <c r="D14" s="350"/>
      <c r="E14" s="351"/>
      <c r="F14" s="351"/>
      <c r="G14" s="351"/>
      <c r="H14" s="352"/>
      <c r="I14" s="350"/>
      <c r="J14" s="351"/>
      <c r="K14" s="351"/>
      <c r="L14" s="351"/>
      <c r="M14" s="352"/>
      <c r="N14" s="359"/>
      <c r="O14" s="360"/>
      <c r="P14" s="360"/>
      <c r="Q14" s="360"/>
      <c r="R14" s="361"/>
      <c r="S14" s="368"/>
      <c r="T14" s="369"/>
      <c r="U14" s="369"/>
      <c r="V14" s="369"/>
      <c r="W14" s="370"/>
      <c r="X14" s="438"/>
      <c r="Y14" s="439"/>
      <c r="Z14" s="440"/>
      <c r="AA14" s="395"/>
      <c r="AB14" s="396"/>
      <c r="AC14" s="396"/>
      <c r="AD14" s="396"/>
      <c r="AE14" s="396"/>
      <c r="AF14" s="396"/>
      <c r="AG14" s="396"/>
      <c r="AH14" s="396"/>
      <c r="AI14" s="385"/>
      <c r="AJ14" s="385"/>
      <c r="AK14" s="385"/>
      <c r="AL14" s="386"/>
    </row>
    <row r="15" spans="1:48" ht="13.5" customHeight="1" x14ac:dyDescent="0.15">
      <c r="A15" s="376"/>
      <c r="B15" s="377"/>
      <c r="C15" s="381"/>
      <c r="D15" s="350"/>
      <c r="E15" s="351"/>
      <c r="F15" s="351"/>
      <c r="G15" s="351"/>
      <c r="H15" s="352"/>
      <c r="I15" s="350"/>
      <c r="J15" s="351"/>
      <c r="K15" s="351"/>
      <c r="L15" s="351"/>
      <c r="M15" s="352"/>
      <c r="N15" s="359"/>
      <c r="O15" s="360"/>
      <c r="P15" s="360"/>
      <c r="Q15" s="360"/>
      <c r="R15" s="361"/>
      <c r="S15" s="368"/>
      <c r="T15" s="369"/>
      <c r="U15" s="369"/>
      <c r="V15" s="369"/>
      <c r="W15" s="370"/>
      <c r="X15" s="438"/>
      <c r="Y15" s="439"/>
      <c r="Z15" s="440"/>
      <c r="AA15" s="395"/>
      <c r="AB15" s="396"/>
      <c r="AC15" s="396"/>
      <c r="AD15" s="396"/>
      <c r="AE15" s="396"/>
      <c r="AF15" s="396"/>
      <c r="AG15" s="396"/>
      <c r="AH15" s="396"/>
      <c r="AI15" s="385"/>
      <c r="AJ15" s="385"/>
      <c r="AK15" s="385"/>
      <c r="AL15" s="386"/>
    </row>
    <row r="16" spans="1:48" ht="13.5" customHeight="1" x14ac:dyDescent="0.15">
      <c r="A16" s="376"/>
      <c r="B16" s="377"/>
      <c r="C16" s="381"/>
      <c r="D16" s="350"/>
      <c r="E16" s="351"/>
      <c r="F16" s="351"/>
      <c r="G16" s="351"/>
      <c r="H16" s="352"/>
      <c r="I16" s="350"/>
      <c r="J16" s="351"/>
      <c r="K16" s="351"/>
      <c r="L16" s="351"/>
      <c r="M16" s="352"/>
      <c r="N16" s="359"/>
      <c r="O16" s="360"/>
      <c r="P16" s="360"/>
      <c r="Q16" s="360"/>
      <c r="R16" s="361"/>
      <c r="S16" s="368"/>
      <c r="T16" s="369"/>
      <c r="U16" s="369"/>
      <c r="V16" s="369"/>
      <c r="W16" s="370"/>
      <c r="X16" s="438"/>
      <c r="Y16" s="439"/>
      <c r="Z16" s="440"/>
      <c r="AA16" s="395"/>
      <c r="AB16" s="396"/>
      <c r="AC16" s="396"/>
      <c r="AD16" s="396"/>
      <c r="AE16" s="396"/>
      <c r="AF16" s="396"/>
      <c r="AG16" s="396"/>
      <c r="AH16" s="396"/>
      <c r="AI16" s="385"/>
      <c r="AJ16" s="385"/>
      <c r="AK16" s="385"/>
      <c r="AL16" s="386"/>
    </row>
    <row r="17" spans="1:38" ht="13.5" customHeight="1" x14ac:dyDescent="0.15">
      <c r="A17" s="376"/>
      <c r="B17" s="377"/>
      <c r="C17" s="381"/>
      <c r="D17" s="350"/>
      <c r="E17" s="351"/>
      <c r="F17" s="351"/>
      <c r="G17" s="351"/>
      <c r="H17" s="352"/>
      <c r="I17" s="350"/>
      <c r="J17" s="351"/>
      <c r="K17" s="351"/>
      <c r="L17" s="351"/>
      <c r="M17" s="352"/>
      <c r="N17" s="359"/>
      <c r="O17" s="360"/>
      <c r="P17" s="360"/>
      <c r="Q17" s="360"/>
      <c r="R17" s="361"/>
      <c r="S17" s="368"/>
      <c r="T17" s="369"/>
      <c r="U17" s="369"/>
      <c r="V17" s="369"/>
      <c r="W17" s="370"/>
      <c r="X17" s="438"/>
      <c r="Y17" s="439"/>
      <c r="Z17" s="440"/>
      <c r="AA17" s="395"/>
      <c r="AB17" s="396"/>
      <c r="AC17" s="396"/>
      <c r="AD17" s="396"/>
      <c r="AE17" s="396"/>
      <c r="AF17" s="396"/>
      <c r="AG17" s="396"/>
      <c r="AH17" s="396"/>
      <c r="AI17" s="385"/>
      <c r="AJ17" s="385"/>
      <c r="AK17" s="385"/>
      <c r="AL17" s="386"/>
    </row>
    <row r="18" spans="1:38" ht="13.5" customHeight="1" thickBot="1" x14ac:dyDescent="0.2">
      <c r="A18" s="378"/>
      <c r="B18" s="379"/>
      <c r="C18" s="382"/>
      <c r="D18" s="353"/>
      <c r="E18" s="354"/>
      <c r="F18" s="354"/>
      <c r="G18" s="354"/>
      <c r="H18" s="355"/>
      <c r="I18" s="353"/>
      <c r="J18" s="354"/>
      <c r="K18" s="354"/>
      <c r="L18" s="354"/>
      <c r="M18" s="355"/>
      <c r="N18" s="362"/>
      <c r="O18" s="363"/>
      <c r="P18" s="363"/>
      <c r="Q18" s="363"/>
      <c r="R18" s="364"/>
      <c r="S18" s="371"/>
      <c r="T18" s="372"/>
      <c r="U18" s="372"/>
      <c r="V18" s="372"/>
      <c r="W18" s="373"/>
      <c r="X18" s="441"/>
      <c r="Y18" s="442"/>
      <c r="Z18" s="443"/>
      <c r="AA18" s="397"/>
      <c r="AB18" s="398"/>
      <c r="AC18" s="398"/>
      <c r="AD18" s="398"/>
      <c r="AE18" s="398"/>
      <c r="AF18" s="398"/>
      <c r="AG18" s="398"/>
      <c r="AH18" s="398"/>
      <c r="AI18" s="387"/>
      <c r="AJ18" s="387"/>
      <c r="AK18" s="387"/>
      <c r="AL18" s="388"/>
    </row>
    <row r="19" spans="1:38" ht="13.5" customHeight="1" thickTop="1" x14ac:dyDescent="0.15">
      <c r="X19" s="444" t="s">
        <v>18</v>
      </c>
      <c r="Y19" s="445"/>
      <c r="Z19" s="446"/>
      <c r="AA19" s="399">
        <f>I8-AA13</f>
        <v>0</v>
      </c>
      <c r="AB19" s="400"/>
      <c r="AC19" s="400"/>
      <c r="AD19" s="400"/>
      <c r="AE19" s="400"/>
      <c r="AF19" s="400"/>
      <c r="AG19" s="400"/>
      <c r="AH19" s="400"/>
      <c r="AI19" s="389" t="s">
        <v>8</v>
      </c>
      <c r="AJ19" s="389"/>
      <c r="AK19" s="389"/>
      <c r="AL19" s="390"/>
    </row>
    <row r="20" spans="1:38" ht="14.25" customHeight="1" x14ac:dyDescent="0.15">
      <c r="A20" s="268" t="s">
        <v>50</v>
      </c>
      <c r="X20" s="447"/>
      <c r="Y20" s="448"/>
      <c r="Z20" s="449"/>
      <c r="AA20" s="395"/>
      <c r="AB20" s="396"/>
      <c r="AC20" s="396"/>
      <c r="AD20" s="396"/>
      <c r="AE20" s="396"/>
      <c r="AF20" s="396"/>
      <c r="AG20" s="396"/>
      <c r="AH20" s="396"/>
      <c r="AI20" s="385"/>
      <c r="AJ20" s="385"/>
      <c r="AK20" s="385"/>
      <c r="AL20" s="391"/>
    </row>
    <row r="21" spans="1:38" x14ac:dyDescent="0.15">
      <c r="X21" s="447"/>
      <c r="Y21" s="448"/>
      <c r="Z21" s="449"/>
      <c r="AA21" s="395"/>
      <c r="AB21" s="396"/>
      <c r="AC21" s="396"/>
      <c r="AD21" s="396"/>
      <c r="AE21" s="396"/>
      <c r="AF21" s="396"/>
      <c r="AG21" s="396"/>
      <c r="AH21" s="396"/>
      <c r="AI21" s="385"/>
      <c r="AJ21" s="385"/>
      <c r="AK21" s="385"/>
      <c r="AL21" s="391"/>
    </row>
    <row r="22" spans="1:38" ht="14.25" x14ac:dyDescent="0.15">
      <c r="A22" s="264" t="s">
        <v>9</v>
      </c>
      <c r="X22" s="447"/>
      <c r="Y22" s="448"/>
      <c r="Z22" s="449"/>
      <c r="AA22" s="395"/>
      <c r="AB22" s="396"/>
      <c r="AC22" s="396"/>
      <c r="AD22" s="396"/>
      <c r="AE22" s="396"/>
      <c r="AF22" s="396"/>
      <c r="AG22" s="396"/>
      <c r="AH22" s="396"/>
      <c r="AI22" s="385"/>
      <c r="AJ22" s="385"/>
      <c r="AK22" s="385"/>
      <c r="AL22" s="391"/>
    </row>
    <row r="23" spans="1:38" ht="14.25" x14ac:dyDescent="0.15">
      <c r="B23" s="268" t="s">
        <v>10</v>
      </c>
      <c r="X23" s="447"/>
      <c r="Y23" s="448"/>
      <c r="Z23" s="449"/>
      <c r="AA23" s="395"/>
      <c r="AB23" s="396"/>
      <c r="AC23" s="396"/>
      <c r="AD23" s="396"/>
      <c r="AE23" s="396"/>
      <c r="AF23" s="396"/>
      <c r="AG23" s="396"/>
      <c r="AH23" s="396"/>
      <c r="AI23" s="385"/>
      <c r="AJ23" s="385"/>
      <c r="AK23" s="385"/>
      <c r="AL23" s="391"/>
    </row>
    <row r="24" spans="1:38" ht="14.25" thickBot="1" x14ac:dyDescent="0.2">
      <c r="X24" s="450"/>
      <c r="Y24" s="451"/>
      <c r="Z24" s="452"/>
      <c r="AA24" s="397"/>
      <c r="AB24" s="398"/>
      <c r="AC24" s="398"/>
      <c r="AD24" s="398"/>
      <c r="AE24" s="398"/>
      <c r="AF24" s="398"/>
      <c r="AG24" s="398"/>
      <c r="AH24" s="398"/>
      <c r="AI24" s="387"/>
      <c r="AJ24" s="387"/>
      <c r="AK24" s="387"/>
      <c r="AL24" s="392"/>
    </row>
    <row r="25" spans="1:38" ht="15" thickTop="1" x14ac:dyDescent="0.15">
      <c r="A25" s="268" t="s">
        <v>129</v>
      </c>
    </row>
    <row r="26" spans="1:38" ht="21" x14ac:dyDescent="0.15">
      <c r="A26" s="265" t="s">
        <v>26</v>
      </c>
    </row>
    <row r="28" spans="1:38" x14ac:dyDescent="0.15">
      <c r="A28" s="463" t="s">
        <v>23</v>
      </c>
      <c r="B28" s="464"/>
      <c r="C28" s="273"/>
      <c r="D28" s="273"/>
      <c r="E28" s="273"/>
      <c r="F28" s="273"/>
      <c r="G28" s="273"/>
      <c r="H28" s="273"/>
      <c r="I28" s="273"/>
      <c r="J28" s="273"/>
      <c r="K28" s="273"/>
      <c r="L28" s="273"/>
      <c r="M28" s="273"/>
      <c r="N28" s="274"/>
      <c r="Q28" s="463" t="s">
        <v>24</v>
      </c>
      <c r="R28" s="464"/>
      <c r="S28" s="273"/>
      <c r="T28" s="273"/>
      <c r="U28" s="273"/>
      <c r="V28" s="273"/>
      <c r="W28" s="273"/>
      <c r="X28" s="273"/>
      <c r="Y28" s="273"/>
      <c r="Z28" s="273"/>
      <c r="AA28" s="273"/>
      <c r="AB28" s="273"/>
      <c r="AC28" s="273"/>
      <c r="AD28" s="274"/>
    </row>
    <row r="29" spans="1:38" ht="18.75" x14ac:dyDescent="0.15">
      <c r="A29" s="465"/>
      <c r="B29" s="466"/>
      <c r="C29" s="472" t="s">
        <v>25</v>
      </c>
      <c r="D29" s="473"/>
      <c r="E29" s="473"/>
      <c r="F29" s="473"/>
      <c r="G29" s="473"/>
      <c r="H29" s="429"/>
      <c r="I29" s="430"/>
      <c r="J29" s="430"/>
      <c r="K29" s="430"/>
      <c r="L29" s="275"/>
      <c r="M29" s="276" t="s">
        <v>8</v>
      </c>
      <c r="N29" s="277"/>
      <c r="Q29" s="465"/>
      <c r="R29" s="466"/>
      <c r="S29" s="472" t="s">
        <v>25</v>
      </c>
      <c r="T29" s="473"/>
      <c r="U29" s="473"/>
      <c r="V29" s="473"/>
      <c r="W29" s="473"/>
      <c r="X29" s="429"/>
      <c r="Y29" s="430"/>
      <c r="Z29" s="430"/>
      <c r="AA29" s="430"/>
      <c r="AB29" s="275"/>
      <c r="AC29" s="276" t="s">
        <v>8</v>
      </c>
      <c r="AD29" s="277"/>
    </row>
    <row r="30" spans="1:38" ht="18.75" customHeight="1" x14ac:dyDescent="0.15">
      <c r="A30" s="465"/>
      <c r="B30" s="466"/>
      <c r="C30" s="278"/>
      <c r="D30" s="275"/>
      <c r="E30" s="275" t="s">
        <v>11</v>
      </c>
      <c r="F30" s="275"/>
      <c r="G30" s="275"/>
      <c r="H30" s="275"/>
      <c r="I30" s="275"/>
      <c r="J30" s="430"/>
      <c r="K30" s="430"/>
      <c r="L30" s="275"/>
      <c r="M30" s="276" t="s">
        <v>3</v>
      </c>
      <c r="N30" s="277"/>
      <c r="Q30" s="465"/>
      <c r="R30" s="466"/>
      <c r="S30" s="278"/>
      <c r="T30" s="275"/>
      <c r="U30" s="275" t="s">
        <v>11</v>
      </c>
      <c r="V30" s="275"/>
      <c r="W30" s="275"/>
      <c r="X30" s="275"/>
      <c r="Y30" s="275"/>
      <c r="Z30" s="430"/>
      <c r="AA30" s="430"/>
      <c r="AB30" s="275"/>
      <c r="AC30" s="276" t="s">
        <v>3</v>
      </c>
      <c r="AD30" s="277"/>
    </row>
    <row r="31" spans="1:38" ht="18.75" x14ac:dyDescent="0.15">
      <c r="A31" s="465"/>
      <c r="B31" s="466"/>
      <c r="C31" s="278"/>
      <c r="D31" s="275"/>
      <c r="E31" s="275" t="s">
        <v>12</v>
      </c>
      <c r="F31" s="275"/>
      <c r="G31" s="275"/>
      <c r="H31" s="275"/>
      <c r="I31" s="275"/>
      <c r="J31" s="430"/>
      <c r="K31" s="430"/>
      <c r="L31" s="275"/>
      <c r="M31" s="276" t="s">
        <v>13</v>
      </c>
      <c r="N31" s="277"/>
      <c r="Q31" s="465"/>
      <c r="R31" s="466"/>
      <c r="S31" s="278"/>
      <c r="T31" s="275"/>
      <c r="U31" s="275" t="s">
        <v>12</v>
      </c>
      <c r="V31" s="275"/>
      <c r="W31" s="275"/>
      <c r="X31" s="275"/>
      <c r="Y31" s="275"/>
      <c r="Z31" s="430"/>
      <c r="AA31" s="430"/>
      <c r="AB31" s="275"/>
      <c r="AC31" s="276" t="s">
        <v>13</v>
      </c>
      <c r="AD31" s="277"/>
    </row>
    <row r="32" spans="1:38" ht="18.75" x14ac:dyDescent="0.15">
      <c r="A32" s="465"/>
      <c r="B32" s="466"/>
      <c r="C32" s="276" t="s">
        <v>20</v>
      </c>
      <c r="D32" s="275"/>
      <c r="E32" s="275"/>
      <c r="F32" s="275"/>
      <c r="G32" s="275"/>
      <c r="H32" s="275"/>
      <c r="I32" s="275"/>
      <c r="J32" s="430"/>
      <c r="K32" s="430"/>
      <c r="L32" s="275"/>
      <c r="M32" s="276" t="s">
        <v>21</v>
      </c>
      <c r="N32" s="277"/>
      <c r="Q32" s="465"/>
      <c r="R32" s="466"/>
      <c r="S32" s="275" t="s">
        <v>20</v>
      </c>
      <c r="T32" s="275"/>
      <c r="U32" s="275"/>
      <c r="V32" s="275"/>
      <c r="W32" s="275"/>
      <c r="X32" s="275"/>
      <c r="Y32" s="275"/>
      <c r="Z32" s="430"/>
      <c r="AA32" s="430"/>
      <c r="AB32" s="275"/>
      <c r="AC32" s="276" t="s">
        <v>21</v>
      </c>
      <c r="AD32" s="277"/>
    </row>
    <row r="33" spans="1:38" x14ac:dyDescent="0.15">
      <c r="A33" s="467"/>
      <c r="B33" s="468"/>
      <c r="C33" s="279"/>
      <c r="D33" s="279"/>
      <c r="E33" s="279"/>
      <c r="F33" s="279"/>
      <c r="G33" s="279"/>
      <c r="H33" s="279"/>
      <c r="I33" s="279"/>
      <c r="J33" s="279"/>
      <c r="K33" s="279"/>
      <c r="L33" s="279"/>
      <c r="M33" s="279"/>
      <c r="N33" s="280"/>
      <c r="Q33" s="467"/>
      <c r="R33" s="468"/>
      <c r="S33" s="279"/>
      <c r="T33" s="279"/>
      <c r="U33" s="279"/>
      <c r="V33" s="279"/>
      <c r="W33" s="279"/>
      <c r="X33" s="279"/>
      <c r="Y33" s="279"/>
      <c r="Z33" s="279"/>
      <c r="AA33" s="279"/>
      <c r="AB33" s="279"/>
      <c r="AC33" s="279"/>
      <c r="AD33" s="280"/>
    </row>
    <row r="35" spans="1:38" ht="21" customHeight="1" x14ac:dyDescent="0.15">
      <c r="A35" s="281" t="s">
        <v>27</v>
      </c>
      <c r="AA35" s="282"/>
      <c r="AB35" s="282"/>
      <c r="AC35" s="283"/>
      <c r="AE35" s="282"/>
      <c r="AF35" s="282"/>
      <c r="AG35" s="282"/>
      <c r="AH35" s="283"/>
      <c r="AI35" s="282"/>
      <c r="AJ35" s="282"/>
    </row>
    <row r="37" spans="1:38" x14ac:dyDescent="0.15">
      <c r="A37" s="463" t="s">
        <v>31</v>
      </c>
      <c r="B37" s="464"/>
      <c r="C37" s="284"/>
      <c r="D37" s="284"/>
      <c r="E37" s="284"/>
      <c r="F37" s="284"/>
      <c r="G37" s="284"/>
      <c r="H37" s="284"/>
      <c r="I37" s="284"/>
      <c r="J37" s="284"/>
      <c r="K37" s="284"/>
      <c r="L37" s="284"/>
      <c r="M37" s="284"/>
      <c r="N37" s="284"/>
      <c r="O37" s="284"/>
      <c r="P37" s="284"/>
      <c r="Q37" s="284"/>
      <c r="R37" s="284"/>
      <c r="S37" s="284"/>
      <c r="T37" s="284"/>
      <c r="U37" s="284"/>
      <c r="V37" s="285"/>
      <c r="W37" s="286"/>
      <c r="X37" s="286"/>
      <c r="Y37" s="286"/>
      <c r="Z37" s="287"/>
      <c r="AA37" s="284"/>
      <c r="AB37" s="284"/>
      <c r="AC37" s="284"/>
      <c r="AD37" s="284"/>
      <c r="AE37" s="284"/>
      <c r="AF37" s="284"/>
      <c r="AG37" s="284"/>
      <c r="AH37" s="284"/>
      <c r="AI37" s="284"/>
      <c r="AJ37" s="284"/>
      <c r="AK37" s="284"/>
      <c r="AL37" s="287"/>
    </row>
    <row r="38" spans="1:38" x14ac:dyDescent="0.15">
      <c r="A38" s="465"/>
      <c r="B38" s="466"/>
      <c r="C38" s="282"/>
      <c r="D38" s="282"/>
      <c r="E38" s="282"/>
      <c r="F38" s="282"/>
      <c r="G38" s="282"/>
      <c r="H38" s="282"/>
      <c r="I38" s="282" t="s">
        <v>48</v>
      </c>
      <c r="L38" s="282"/>
      <c r="M38" s="282" t="s">
        <v>35</v>
      </c>
      <c r="O38" s="282"/>
      <c r="P38" s="282" t="s">
        <v>33</v>
      </c>
      <c r="Q38" s="315"/>
      <c r="R38" s="316"/>
      <c r="S38" s="316"/>
      <c r="T38" s="316"/>
      <c r="U38" s="282" t="s">
        <v>34</v>
      </c>
      <c r="V38" s="288"/>
      <c r="W38" s="289"/>
      <c r="X38" s="289"/>
      <c r="Y38" s="289"/>
      <c r="Z38" s="277"/>
      <c r="AK38" s="282"/>
      <c r="AL38" s="290"/>
    </row>
    <row r="39" spans="1:38" ht="8.25" customHeight="1" x14ac:dyDescent="0.15">
      <c r="A39" s="465"/>
      <c r="B39" s="466"/>
      <c r="C39" s="282"/>
      <c r="E39" s="291"/>
      <c r="F39" s="292"/>
      <c r="G39" s="292"/>
      <c r="H39" s="282"/>
      <c r="I39" s="282"/>
      <c r="J39" s="282"/>
      <c r="K39" s="282"/>
      <c r="L39" s="282"/>
      <c r="M39" s="282"/>
      <c r="N39" s="282"/>
      <c r="O39" s="282"/>
      <c r="P39" s="282"/>
      <c r="Q39" s="282"/>
      <c r="R39" s="282"/>
      <c r="S39" s="282"/>
      <c r="T39" s="282"/>
      <c r="U39" s="293"/>
      <c r="V39" s="288"/>
      <c r="W39" s="289"/>
      <c r="X39" s="289"/>
      <c r="Y39" s="289"/>
      <c r="Z39" s="294"/>
      <c r="AA39" s="282"/>
      <c r="AB39" s="282"/>
      <c r="AC39" s="282"/>
      <c r="AD39" s="282"/>
      <c r="AE39" s="282"/>
      <c r="AF39" s="282"/>
      <c r="AG39" s="282"/>
      <c r="AH39" s="282"/>
      <c r="AI39" s="282"/>
      <c r="AJ39" s="282"/>
      <c r="AK39" s="282"/>
      <c r="AL39" s="290"/>
    </row>
    <row r="40" spans="1:38" x14ac:dyDescent="0.15">
      <c r="A40" s="465"/>
      <c r="B40" s="466"/>
      <c r="C40" s="282"/>
      <c r="D40" s="282"/>
      <c r="E40" s="282"/>
      <c r="F40" s="282"/>
      <c r="G40" s="282"/>
      <c r="H40" s="282"/>
      <c r="I40" s="282"/>
      <c r="J40" s="312"/>
      <c r="K40" s="282" t="s">
        <v>29</v>
      </c>
      <c r="M40" s="282" t="s">
        <v>30</v>
      </c>
      <c r="O40" s="282"/>
      <c r="P40" s="282" t="s">
        <v>33</v>
      </c>
      <c r="Q40" s="315"/>
      <c r="R40" s="316"/>
      <c r="S40" s="316"/>
      <c r="T40" s="316"/>
      <c r="U40" s="282" t="s">
        <v>34</v>
      </c>
      <c r="V40" s="288"/>
      <c r="W40" s="289"/>
      <c r="X40" s="289"/>
      <c r="Y40" s="289"/>
      <c r="Z40" s="277"/>
      <c r="AB40" s="282" t="s">
        <v>32</v>
      </c>
      <c r="AC40" s="282"/>
      <c r="AD40" s="282"/>
      <c r="AE40" s="282"/>
      <c r="AF40" s="317"/>
      <c r="AG40" s="318"/>
      <c r="AH40" s="318"/>
      <c r="AI40" s="318"/>
      <c r="AJ40" s="282" t="s">
        <v>8</v>
      </c>
      <c r="AK40" s="282"/>
      <c r="AL40" s="290"/>
    </row>
    <row r="41" spans="1:38" x14ac:dyDescent="0.15">
      <c r="A41" s="465"/>
      <c r="B41" s="466"/>
      <c r="C41" s="282"/>
      <c r="D41" s="291"/>
      <c r="E41" s="292"/>
      <c r="F41" s="292"/>
      <c r="G41" s="282"/>
      <c r="H41" s="282"/>
      <c r="I41" s="282"/>
      <c r="J41" s="282"/>
      <c r="K41" s="282"/>
      <c r="M41" s="282"/>
      <c r="O41" s="282"/>
      <c r="P41" s="282"/>
      <c r="R41" s="282"/>
      <c r="S41" s="282"/>
      <c r="T41" s="282"/>
      <c r="U41" s="278"/>
      <c r="V41" s="288"/>
      <c r="W41" s="289"/>
      <c r="X41" s="289"/>
      <c r="Y41" s="289"/>
      <c r="Z41" s="277"/>
      <c r="AA41" s="282"/>
      <c r="AB41" s="282"/>
      <c r="AC41" s="282"/>
      <c r="AD41" s="282"/>
      <c r="AE41" s="282"/>
      <c r="AF41" s="282"/>
      <c r="AG41" s="282"/>
      <c r="AH41" s="282"/>
      <c r="AI41" s="282"/>
      <c r="AJ41" s="282"/>
      <c r="AK41" s="282"/>
      <c r="AL41" s="290"/>
    </row>
    <row r="42" spans="1:38" x14ac:dyDescent="0.15">
      <c r="A42" s="467"/>
      <c r="B42" s="468"/>
      <c r="C42" s="295"/>
      <c r="D42" s="295"/>
      <c r="E42" s="295"/>
      <c r="F42" s="295"/>
      <c r="G42" s="295"/>
      <c r="H42" s="295"/>
      <c r="I42" s="295"/>
      <c r="J42" s="295"/>
      <c r="K42" s="295"/>
      <c r="L42" s="295"/>
      <c r="M42" s="295"/>
      <c r="N42" s="295"/>
      <c r="O42" s="295"/>
      <c r="P42" s="295"/>
      <c r="Q42" s="295"/>
      <c r="R42" s="295"/>
      <c r="S42" s="295"/>
      <c r="T42" s="295"/>
      <c r="U42" s="295"/>
      <c r="V42" s="296"/>
      <c r="W42" s="297"/>
      <c r="X42" s="297"/>
      <c r="Y42" s="297"/>
      <c r="Z42" s="298"/>
      <c r="AA42" s="295"/>
      <c r="AB42" s="295"/>
      <c r="AC42" s="295"/>
      <c r="AD42" s="295"/>
      <c r="AE42" s="295"/>
      <c r="AF42" s="295"/>
      <c r="AG42" s="295"/>
      <c r="AH42" s="295"/>
      <c r="AI42" s="295"/>
      <c r="AJ42" s="295"/>
      <c r="AK42" s="295"/>
      <c r="AL42" s="298"/>
    </row>
    <row r="44" spans="1:38" ht="21" customHeight="1" x14ac:dyDescent="0.15">
      <c r="A44" s="281" t="s">
        <v>106</v>
      </c>
    </row>
    <row r="45" spans="1:38" ht="13.5" customHeight="1" x14ac:dyDescent="0.15">
      <c r="A45" s="281"/>
    </row>
    <row r="46" spans="1:38" ht="14.25" x14ac:dyDescent="0.15">
      <c r="A46" s="469" t="s">
        <v>49</v>
      </c>
      <c r="B46" s="470"/>
      <c r="C46" s="470"/>
      <c r="D46" s="470"/>
      <c r="E46" s="470"/>
      <c r="F46" s="470"/>
      <c r="G46" s="470"/>
      <c r="H46" s="470"/>
      <c r="I46" s="471"/>
      <c r="J46" s="469" t="s">
        <v>1</v>
      </c>
      <c r="K46" s="470"/>
      <c r="L46" s="470"/>
      <c r="M46" s="471"/>
      <c r="N46" s="469" t="s">
        <v>49</v>
      </c>
      <c r="O46" s="470"/>
      <c r="P46" s="470"/>
      <c r="Q46" s="470"/>
      <c r="R46" s="470"/>
      <c r="S46" s="470"/>
      <c r="T46" s="470"/>
      <c r="U46" s="470"/>
      <c r="V46" s="471"/>
      <c r="W46" s="469" t="s">
        <v>1</v>
      </c>
      <c r="X46" s="470"/>
      <c r="Y46" s="470"/>
      <c r="Z46" s="471"/>
      <c r="AA46" s="264"/>
      <c r="AB46" s="264"/>
      <c r="AC46" s="264"/>
      <c r="AD46" s="264"/>
      <c r="AE46" s="264"/>
      <c r="AF46" s="264"/>
      <c r="AG46" s="264"/>
      <c r="AH46" s="264"/>
      <c r="AI46" s="264"/>
      <c r="AJ46" s="264"/>
      <c r="AK46" s="264"/>
      <c r="AL46" s="264"/>
    </row>
    <row r="47" spans="1:38" ht="13.5" customHeight="1" x14ac:dyDescent="0.15">
      <c r="A47" s="328"/>
      <c r="B47" s="329"/>
      <c r="C47" s="329"/>
      <c r="D47" s="329"/>
      <c r="E47" s="329"/>
      <c r="F47" s="329"/>
      <c r="G47" s="329"/>
      <c r="H47" s="329"/>
      <c r="I47" s="330"/>
      <c r="J47" s="322"/>
      <c r="K47" s="323"/>
      <c r="L47" s="323"/>
      <c r="M47" s="299" t="s">
        <v>3</v>
      </c>
      <c r="N47" s="328"/>
      <c r="O47" s="329"/>
      <c r="P47" s="329"/>
      <c r="Q47" s="329"/>
      <c r="R47" s="329"/>
      <c r="S47" s="329"/>
      <c r="T47" s="329"/>
      <c r="U47" s="329"/>
      <c r="V47" s="330"/>
      <c r="W47" s="322"/>
      <c r="X47" s="323"/>
      <c r="Y47" s="323"/>
      <c r="Z47" s="299" t="s">
        <v>3</v>
      </c>
    </row>
    <row r="48" spans="1:38" s="264" customFormat="1" ht="14.25" x14ac:dyDescent="0.15">
      <c r="A48" s="334"/>
      <c r="B48" s="335"/>
      <c r="C48" s="335"/>
      <c r="D48" s="335"/>
      <c r="E48" s="335"/>
      <c r="F48" s="335"/>
      <c r="G48" s="335"/>
      <c r="H48" s="335"/>
      <c r="I48" s="336"/>
      <c r="J48" s="324"/>
      <c r="K48" s="325"/>
      <c r="L48" s="325"/>
      <c r="M48" s="300"/>
      <c r="N48" s="334"/>
      <c r="O48" s="335"/>
      <c r="P48" s="335"/>
      <c r="Q48" s="335"/>
      <c r="R48" s="335"/>
      <c r="S48" s="335"/>
      <c r="T48" s="335"/>
      <c r="U48" s="335"/>
      <c r="V48" s="336"/>
      <c r="W48" s="324"/>
      <c r="X48" s="325"/>
      <c r="Y48" s="325"/>
      <c r="Z48" s="300"/>
      <c r="AA48" s="262"/>
      <c r="AB48" s="262"/>
      <c r="AC48" s="262"/>
      <c r="AD48" s="262"/>
      <c r="AE48" s="262"/>
      <c r="AF48" s="262"/>
      <c r="AG48" s="262"/>
      <c r="AH48" s="262"/>
      <c r="AI48" s="262"/>
      <c r="AJ48" s="262"/>
      <c r="AK48" s="262"/>
      <c r="AL48" s="262"/>
    </row>
    <row r="49" spans="1:38" x14ac:dyDescent="0.15">
      <c r="A49" s="328"/>
      <c r="B49" s="329"/>
      <c r="C49" s="329"/>
      <c r="D49" s="329"/>
      <c r="E49" s="329"/>
      <c r="F49" s="329"/>
      <c r="G49" s="329"/>
      <c r="H49" s="329"/>
      <c r="I49" s="330"/>
      <c r="J49" s="322"/>
      <c r="K49" s="323"/>
      <c r="L49" s="323"/>
      <c r="M49" s="299" t="s">
        <v>3</v>
      </c>
      <c r="N49" s="328"/>
      <c r="O49" s="329"/>
      <c r="P49" s="329"/>
      <c r="Q49" s="329"/>
      <c r="R49" s="329"/>
      <c r="S49" s="329"/>
      <c r="T49" s="329"/>
      <c r="U49" s="329"/>
      <c r="V49" s="330"/>
      <c r="W49" s="322"/>
      <c r="X49" s="323"/>
      <c r="Y49" s="323"/>
      <c r="Z49" s="299" t="s">
        <v>3</v>
      </c>
    </row>
    <row r="50" spans="1:38" ht="13.5" customHeight="1" x14ac:dyDescent="0.15">
      <c r="A50" s="334"/>
      <c r="B50" s="335"/>
      <c r="C50" s="335"/>
      <c r="D50" s="335"/>
      <c r="E50" s="335"/>
      <c r="F50" s="335"/>
      <c r="G50" s="335"/>
      <c r="H50" s="335"/>
      <c r="I50" s="336"/>
      <c r="J50" s="324"/>
      <c r="K50" s="325"/>
      <c r="L50" s="325"/>
      <c r="M50" s="300"/>
      <c r="N50" s="334"/>
      <c r="O50" s="335"/>
      <c r="P50" s="335"/>
      <c r="Q50" s="335"/>
      <c r="R50" s="335"/>
      <c r="S50" s="335"/>
      <c r="T50" s="335"/>
      <c r="U50" s="335"/>
      <c r="V50" s="336"/>
      <c r="W50" s="324"/>
      <c r="X50" s="325"/>
      <c r="Y50" s="325"/>
      <c r="Z50" s="300"/>
      <c r="AC50" s="319" t="s">
        <v>110</v>
      </c>
      <c r="AD50" s="327" t="s">
        <v>107</v>
      </c>
      <c r="AE50" s="328"/>
      <c r="AF50" s="329"/>
      <c r="AG50" s="329"/>
      <c r="AH50" s="329"/>
      <c r="AI50" s="329"/>
      <c r="AJ50" s="329"/>
      <c r="AK50" s="329"/>
      <c r="AL50" s="330"/>
    </row>
    <row r="51" spans="1:38" x14ac:dyDescent="0.15">
      <c r="A51" s="328"/>
      <c r="B51" s="329"/>
      <c r="C51" s="329"/>
      <c r="D51" s="329"/>
      <c r="E51" s="329"/>
      <c r="F51" s="329"/>
      <c r="G51" s="329"/>
      <c r="H51" s="329"/>
      <c r="I51" s="330"/>
      <c r="J51" s="322"/>
      <c r="K51" s="323"/>
      <c r="L51" s="323"/>
      <c r="M51" s="299" t="s">
        <v>3</v>
      </c>
      <c r="N51" s="328"/>
      <c r="O51" s="329"/>
      <c r="P51" s="329"/>
      <c r="Q51" s="329"/>
      <c r="R51" s="329"/>
      <c r="S51" s="329"/>
      <c r="T51" s="329"/>
      <c r="U51" s="329"/>
      <c r="V51" s="330"/>
      <c r="W51" s="322"/>
      <c r="X51" s="323"/>
      <c r="Y51" s="323"/>
      <c r="Z51" s="299" t="s">
        <v>3</v>
      </c>
      <c r="AC51" s="320"/>
      <c r="AD51" s="327"/>
      <c r="AE51" s="331"/>
      <c r="AF51" s="332"/>
      <c r="AG51" s="332"/>
      <c r="AH51" s="332"/>
      <c r="AI51" s="332"/>
      <c r="AJ51" s="332"/>
      <c r="AK51" s="332"/>
      <c r="AL51" s="333"/>
    </row>
    <row r="52" spans="1:38" x14ac:dyDescent="0.15">
      <c r="A52" s="334"/>
      <c r="B52" s="335"/>
      <c r="C52" s="335"/>
      <c r="D52" s="335"/>
      <c r="E52" s="335"/>
      <c r="F52" s="335"/>
      <c r="G52" s="335"/>
      <c r="H52" s="335"/>
      <c r="I52" s="336"/>
      <c r="J52" s="324"/>
      <c r="K52" s="325"/>
      <c r="L52" s="325"/>
      <c r="M52" s="300"/>
      <c r="N52" s="334"/>
      <c r="O52" s="335"/>
      <c r="P52" s="335"/>
      <c r="Q52" s="335"/>
      <c r="R52" s="335"/>
      <c r="S52" s="335"/>
      <c r="T52" s="335"/>
      <c r="U52" s="335"/>
      <c r="V52" s="336"/>
      <c r="W52" s="324"/>
      <c r="X52" s="325"/>
      <c r="Y52" s="325"/>
      <c r="Z52" s="300"/>
      <c r="AC52" s="320"/>
      <c r="AD52" s="327"/>
      <c r="AE52" s="331"/>
      <c r="AF52" s="332"/>
      <c r="AG52" s="332"/>
      <c r="AH52" s="332"/>
      <c r="AI52" s="332"/>
      <c r="AJ52" s="332"/>
      <c r="AK52" s="332"/>
      <c r="AL52" s="333"/>
    </row>
    <row r="53" spans="1:38" x14ac:dyDescent="0.15">
      <c r="A53" s="328"/>
      <c r="B53" s="329"/>
      <c r="C53" s="329"/>
      <c r="D53" s="329"/>
      <c r="E53" s="329"/>
      <c r="F53" s="329"/>
      <c r="G53" s="329"/>
      <c r="H53" s="329"/>
      <c r="I53" s="330"/>
      <c r="J53" s="322"/>
      <c r="K53" s="323"/>
      <c r="L53" s="323"/>
      <c r="M53" s="299" t="s">
        <v>3</v>
      </c>
      <c r="N53" s="328"/>
      <c r="O53" s="329"/>
      <c r="P53" s="329"/>
      <c r="Q53" s="329"/>
      <c r="R53" s="329"/>
      <c r="S53" s="329"/>
      <c r="T53" s="329"/>
      <c r="U53" s="329"/>
      <c r="V53" s="330"/>
      <c r="W53" s="322"/>
      <c r="X53" s="323"/>
      <c r="Y53" s="323"/>
      <c r="Z53" s="299" t="s">
        <v>3</v>
      </c>
      <c r="AC53" s="320"/>
      <c r="AD53" s="327"/>
      <c r="AE53" s="331"/>
      <c r="AF53" s="332"/>
      <c r="AG53" s="332"/>
      <c r="AH53" s="332"/>
      <c r="AI53" s="332"/>
      <c r="AJ53" s="332"/>
      <c r="AK53" s="332"/>
      <c r="AL53" s="333"/>
    </row>
    <row r="54" spans="1:38" x14ac:dyDescent="0.15">
      <c r="A54" s="334"/>
      <c r="B54" s="335"/>
      <c r="C54" s="335"/>
      <c r="D54" s="335"/>
      <c r="E54" s="335"/>
      <c r="F54" s="335"/>
      <c r="G54" s="335"/>
      <c r="H54" s="335"/>
      <c r="I54" s="336"/>
      <c r="J54" s="324"/>
      <c r="K54" s="325"/>
      <c r="L54" s="325"/>
      <c r="M54" s="300"/>
      <c r="N54" s="334"/>
      <c r="O54" s="335"/>
      <c r="P54" s="335"/>
      <c r="Q54" s="335"/>
      <c r="R54" s="335"/>
      <c r="S54" s="335"/>
      <c r="T54" s="335"/>
      <c r="U54" s="335"/>
      <c r="V54" s="336"/>
      <c r="W54" s="324"/>
      <c r="X54" s="325"/>
      <c r="Y54" s="325"/>
      <c r="Z54" s="300"/>
      <c r="AC54" s="320"/>
      <c r="AD54" s="327"/>
      <c r="AE54" s="334"/>
      <c r="AF54" s="335"/>
      <c r="AG54" s="335"/>
      <c r="AH54" s="335"/>
      <c r="AI54" s="335"/>
      <c r="AJ54" s="335"/>
      <c r="AK54" s="335"/>
      <c r="AL54" s="336"/>
    </row>
    <row r="55" spans="1:38" x14ac:dyDescent="0.15">
      <c r="A55" s="328"/>
      <c r="B55" s="329"/>
      <c r="C55" s="329"/>
      <c r="D55" s="329"/>
      <c r="E55" s="329"/>
      <c r="F55" s="329"/>
      <c r="G55" s="329"/>
      <c r="H55" s="329"/>
      <c r="I55" s="330"/>
      <c r="J55" s="322"/>
      <c r="K55" s="323"/>
      <c r="L55" s="323"/>
      <c r="M55" s="299" t="s">
        <v>3</v>
      </c>
      <c r="N55" s="328"/>
      <c r="O55" s="329"/>
      <c r="P55" s="329"/>
      <c r="Q55" s="329"/>
      <c r="R55" s="329"/>
      <c r="S55" s="329"/>
      <c r="T55" s="329"/>
      <c r="U55" s="329"/>
      <c r="V55" s="330"/>
      <c r="W55" s="322"/>
      <c r="X55" s="323"/>
      <c r="Y55" s="323"/>
      <c r="Z55" s="299" t="s">
        <v>3</v>
      </c>
      <c r="AC55" s="320"/>
      <c r="AD55" s="327" t="s">
        <v>109</v>
      </c>
      <c r="AE55" s="337"/>
      <c r="AF55" s="338"/>
      <c r="AG55" s="338"/>
      <c r="AH55" s="338"/>
      <c r="AI55" s="338"/>
      <c r="AJ55" s="338"/>
      <c r="AK55" s="338"/>
      <c r="AL55" s="339"/>
    </row>
    <row r="56" spans="1:38" x14ac:dyDescent="0.15">
      <c r="A56" s="334"/>
      <c r="B56" s="335"/>
      <c r="C56" s="335"/>
      <c r="D56" s="335"/>
      <c r="E56" s="335"/>
      <c r="F56" s="335"/>
      <c r="G56" s="335"/>
      <c r="H56" s="335"/>
      <c r="I56" s="336"/>
      <c r="J56" s="324"/>
      <c r="K56" s="325"/>
      <c r="L56" s="325"/>
      <c r="M56" s="300"/>
      <c r="N56" s="334"/>
      <c r="O56" s="335"/>
      <c r="P56" s="335"/>
      <c r="Q56" s="335"/>
      <c r="R56" s="335"/>
      <c r="S56" s="335"/>
      <c r="T56" s="335"/>
      <c r="U56" s="335"/>
      <c r="V56" s="336"/>
      <c r="W56" s="324"/>
      <c r="X56" s="325"/>
      <c r="Y56" s="325"/>
      <c r="Z56" s="300"/>
      <c r="AC56" s="320"/>
      <c r="AD56" s="327"/>
      <c r="AE56" s="340"/>
      <c r="AF56" s="341"/>
      <c r="AG56" s="341"/>
      <c r="AH56" s="341"/>
      <c r="AI56" s="341"/>
      <c r="AJ56" s="341"/>
      <c r="AK56" s="341"/>
      <c r="AL56" s="342"/>
    </row>
    <row r="57" spans="1:38" ht="14.25" x14ac:dyDescent="0.15">
      <c r="A57" s="268"/>
      <c r="B57" s="268"/>
      <c r="C57" s="268"/>
      <c r="D57" s="268"/>
      <c r="E57" s="268"/>
      <c r="F57" s="268"/>
      <c r="G57" s="268"/>
      <c r="H57" s="268"/>
      <c r="I57" s="268"/>
      <c r="J57" s="268" t="s">
        <v>15</v>
      </c>
      <c r="K57" s="268"/>
      <c r="L57" s="268"/>
      <c r="M57" s="301"/>
      <c r="N57" s="326"/>
      <c r="O57" s="326"/>
      <c r="P57" s="268" t="s">
        <v>2</v>
      </c>
      <c r="Q57" s="301"/>
      <c r="R57" s="326"/>
      <c r="S57" s="326"/>
      <c r="T57" s="268" t="s">
        <v>3</v>
      </c>
      <c r="U57" s="268"/>
      <c r="V57" s="268"/>
      <c r="W57" s="268"/>
      <c r="X57" s="268"/>
      <c r="Y57" s="268"/>
      <c r="Z57" s="268"/>
      <c r="AA57" s="268"/>
      <c r="AB57" s="268"/>
      <c r="AC57" s="320"/>
      <c r="AD57" s="327"/>
      <c r="AE57" s="340"/>
      <c r="AF57" s="341"/>
      <c r="AG57" s="341"/>
      <c r="AH57" s="341"/>
      <c r="AI57" s="341"/>
      <c r="AJ57" s="341"/>
      <c r="AK57" s="341"/>
      <c r="AL57" s="342"/>
    </row>
    <row r="58" spans="1:38" ht="14.25" x14ac:dyDescent="0.15">
      <c r="A58" s="268"/>
      <c r="B58" s="268" t="s">
        <v>14</v>
      </c>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320"/>
      <c r="AD58" s="327"/>
      <c r="AE58" s="340"/>
      <c r="AF58" s="341"/>
      <c r="AG58" s="341"/>
      <c r="AH58" s="341"/>
      <c r="AI58" s="341"/>
      <c r="AJ58" s="341"/>
      <c r="AK58" s="341"/>
      <c r="AL58" s="342"/>
    </row>
    <row r="59" spans="1:38" ht="14.25" x14ac:dyDescent="0.15">
      <c r="A59" s="268"/>
      <c r="B59" s="268"/>
      <c r="C59" s="268"/>
      <c r="D59" s="268"/>
      <c r="E59" s="268"/>
      <c r="F59" s="268"/>
      <c r="G59" s="268"/>
      <c r="H59" s="268"/>
      <c r="I59" s="268"/>
      <c r="J59" s="268" t="s">
        <v>16</v>
      </c>
      <c r="K59" s="268"/>
      <c r="L59" s="268"/>
      <c r="M59" s="302"/>
      <c r="N59" s="346"/>
      <c r="O59" s="346"/>
      <c r="P59" s="268" t="s">
        <v>2</v>
      </c>
      <c r="Q59" s="302"/>
      <c r="R59" s="346"/>
      <c r="S59" s="346"/>
      <c r="T59" s="268" t="s">
        <v>3</v>
      </c>
      <c r="U59" s="268"/>
      <c r="V59" s="268"/>
      <c r="W59" s="268"/>
      <c r="X59" s="268"/>
      <c r="Y59" s="268"/>
      <c r="Z59" s="268"/>
      <c r="AA59" s="268"/>
      <c r="AB59" s="268"/>
      <c r="AC59" s="320"/>
      <c r="AD59" s="327"/>
      <c r="AE59" s="340"/>
      <c r="AF59" s="341"/>
      <c r="AG59" s="341"/>
      <c r="AH59" s="341"/>
      <c r="AI59" s="341"/>
      <c r="AJ59" s="341"/>
      <c r="AK59" s="341"/>
      <c r="AL59" s="342"/>
    </row>
    <row r="60" spans="1:38" ht="7.5" customHeight="1" x14ac:dyDescent="0.15">
      <c r="A60" s="268"/>
      <c r="B60" s="268"/>
      <c r="C60" s="268"/>
      <c r="D60" s="268"/>
      <c r="E60" s="268"/>
      <c r="F60" s="268"/>
      <c r="G60" s="268"/>
      <c r="H60" s="268"/>
      <c r="I60" s="268"/>
      <c r="J60" s="268"/>
      <c r="K60" s="268"/>
      <c r="L60" s="268"/>
      <c r="M60" s="268"/>
      <c r="N60" s="268"/>
      <c r="O60" s="268"/>
      <c r="P60" s="268"/>
      <c r="Q60" s="268"/>
      <c r="R60" s="268"/>
      <c r="S60" s="268"/>
      <c r="T60" s="268"/>
      <c r="U60" s="268"/>
      <c r="W60" s="268"/>
      <c r="X60" s="268"/>
      <c r="Y60" s="268"/>
      <c r="AA60" s="268"/>
      <c r="AB60" s="268"/>
      <c r="AC60" s="320"/>
      <c r="AD60" s="327"/>
      <c r="AE60" s="340"/>
      <c r="AF60" s="341"/>
      <c r="AG60" s="341"/>
      <c r="AH60" s="341"/>
      <c r="AI60" s="341"/>
      <c r="AJ60" s="341"/>
      <c r="AK60" s="341"/>
      <c r="AL60" s="342"/>
    </row>
    <row r="61" spans="1:38" ht="13.5" customHeight="1" x14ac:dyDescent="0.15">
      <c r="A61" s="453" t="s">
        <v>108</v>
      </c>
      <c r="B61" s="454"/>
      <c r="C61" s="454"/>
      <c r="D61" s="454"/>
      <c r="E61" s="454"/>
      <c r="F61" s="454"/>
      <c r="G61" s="454"/>
      <c r="H61" s="454"/>
      <c r="I61" s="454"/>
      <c r="J61" s="454"/>
      <c r="K61" s="454"/>
      <c r="L61" s="454"/>
      <c r="M61" s="454"/>
      <c r="N61" s="454"/>
      <c r="O61" s="454"/>
      <c r="P61" s="454"/>
      <c r="Q61" s="454"/>
      <c r="R61" s="454"/>
      <c r="S61" s="454"/>
      <c r="T61" s="454"/>
      <c r="U61" s="454"/>
      <c r="V61" s="454"/>
      <c r="W61" s="454"/>
      <c r="X61" s="454"/>
      <c r="Y61" s="454"/>
      <c r="Z61" s="455"/>
      <c r="AA61" s="303"/>
      <c r="AB61" s="303"/>
      <c r="AC61" s="320"/>
      <c r="AD61" s="327"/>
      <c r="AE61" s="340"/>
      <c r="AF61" s="341"/>
      <c r="AG61" s="341"/>
      <c r="AH61" s="341"/>
      <c r="AI61" s="341"/>
      <c r="AJ61" s="341"/>
      <c r="AK61" s="341"/>
      <c r="AL61" s="342"/>
    </row>
    <row r="62" spans="1:38" ht="13.5" customHeight="1" x14ac:dyDescent="0.15">
      <c r="A62" s="456"/>
      <c r="B62" s="457"/>
      <c r="C62" s="457"/>
      <c r="D62" s="457"/>
      <c r="E62" s="457"/>
      <c r="F62" s="457"/>
      <c r="G62" s="457"/>
      <c r="H62" s="457"/>
      <c r="I62" s="457"/>
      <c r="J62" s="457"/>
      <c r="K62" s="457"/>
      <c r="L62" s="457"/>
      <c r="M62" s="457"/>
      <c r="N62" s="457"/>
      <c r="O62" s="457"/>
      <c r="P62" s="457"/>
      <c r="Q62" s="457"/>
      <c r="R62" s="457"/>
      <c r="S62" s="457"/>
      <c r="T62" s="457"/>
      <c r="U62" s="457"/>
      <c r="V62" s="457"/>
      <c r="W62" s="457"/>
      <c r="X62" s="457"/>
      <c r="Y62" s="457"/>
      <c r="Z62" s="458"/>
      <c r="AC62" s="320"/>
      <c r="AD62" s="327"/>
      <c r="AE62" s="340"/>
      <c r="AF62" s="341"/>
      <c r="AG62" s="341"/>
      <c r="AH62" s="341"/>
      <c r="AI62" s="341"/>
      <c r="AJ62" s="341"/>
      <c r="AK62" s="341"/>
      <c r="AL62" s="342"/>
    </row>
    <row r="63" spans="1:38" ht="13.5" customHeight="1" x14ac:dyDescent="0.15">
      <c r="A63" s="459"/>
      <c r="B63" s="457"/>
      <c r="C63" s="457"/>
      <c r="D63" s="457"/>
      <c r="E63" s="457"/>
      <c r="F63" s="457"/>
      <c r="G63" s="457"/>
      <c r="H63" s="457"/>
      <c r="I63" s="457"/>
      <c r="J63" s="457"/>
      <c r="K63" s="457"/>
      <c r="L63" s="457"/>
      <c r="M63" s="457"/>
      <c r="N63" s="457"/>
      <c r="O63" s="457"/>
      <c r="P63" s="457"/>
      <c r="Q63" s="457"/>
      <c r="R63" s="457"/>
      <c r="S63" s="457"/>
      <c r="T63" s="457"/>
      <c r="U63" s="457"/>
      <c r="V63" s="457"/>
      <c r="W63" s="457"/>
      <c r="X63" s="457"/>
      <c r="Y63" s="457"/>
      <c r="Z63" s="458"/>
      <c r="AC63" s="320"/>
      <c r="AD63" s="327"/>
      <c r="AE63" s="340"/>
      <c r="AF63" s="341"/>
      <c r="AG63" s="341"/>
      <c r="AH63" s="341"/>
      <c r="AI63" s="341"/>
      <c r="AJ63" s="341"/>
      <c r="AK63" s="341"/>
      <c r="AL63" s="342"/>
    </row>
    <row r="64" spans="1:38" ht="13.5" customHeight="1" x14ac:dyDescent="0.15">
      <c r="A64" s="460"/>
      <c r="B64" s="461"/>
      <c r="C64" s="461"/>
      <c r="D64" s="461"/>
      <c r="E64" s="461"/>
      <c r="F64" s="461"/>
      <c r="G64" s="461"/>
      <c r="H64" s="461"/>
      <c r="I64" s="461"/>
      <c r="J64" s="461"/>
      <c r="K64" s="461"/>
      <c r="L64" s="461"/>
      <c r="M64" s="461"/>
      <c r="N64" s="461"/>
      <c r="O64" s="461"/>
      <c r="P64" s="461"/>
      <c r="Q64" s="461"/>
      <c r="R64" s="461"/>
      <c r="S64" s="461"/>
      <c r="T64" s="461"/>
      <c r="U64" s="461"/>
      <c r="V64" s="461"/>
      <c r="W64" s="461"/>
      <c r="X64" s="461"/>
      <c r="Y64" s="461"/>
      <c r="Z64" s="462"/>
      <c r="AC64" s="321"/>
      <c r="AD64" s="327"/>
      <c r="AE64" s="343"/>
      <c r="AF64" s="344"/>
      <c r="AG64" s="344"/>
      <c r="AH64" s="344"/>
      <c r="AI64" s="344"/>
      <c r="AJ64" s="344"/>
      <c r="AK64" s="344"/>
      <c r="AL64" s="345"/>
    </row>
  </sheetData>
  <sheetProtection algorithmName="SHA-512" hashValue="75SgbAD9RxQWcTvUuE61z/oeAg0Dcm3uD90UEKPP2cf+2D9ONgWQYrC4ZlUmlRdF9YtFyOYp1AifAHqNjen4sg==" saltValue="W3/di8avSS+vDjCnYM+mbw==" spinCount="100000" sheet="1" objects="1" scenarios="1"/>
  <mergeCells count="75">
    <mergeCell ref="A61:Z61"/>
    <mergeCell ref="A62:Z64"/>
    <mergeCell ref="J32:K32"/>
    <mergeCell ref="Z32:AA32"/>
    <mergeCell ref="A37:B42"/>
    <mergeCell ref="A46:I46"/>
    <mergeCell ref="J46:M46"/>
    <mergeCell ref="N46:V46"/>
    <mergeCell ref="W46:Z46"/>
    <mergeCell ref="A28:B33"/>
    <mergeCell ref="Q28:R33"/>
    <mergeCell ref="C29:G29"/>
    <mergeCell ref="H29:K29"/>
    <mergeCell ref="S29:W29"/>
    <mergeCell ref="X29:AA29"/>
    <mergeCell ref="J30:K30"/>
    <mergeCell ref="Z30:AA30"/>
    <mergeCell ref="J31:K31"/>
    <mergeCell ref="Z31:AA31"/>
    <mergeCell ref="X13:Z18"/>
    <mergeCell ref="X19:Z24"/>
    <mergeCell ref="AI13:AL18"/>
    <mergeCell ref="AI19:AL24"/>
    <mergeCell ref="AA13:AH18"/>
    <mergeCell ref="AA19:AH24"/>
    <mergeCell ref="A1:AL2"/>
    <mergeCell ref="A8:H10"/>
    <mergeCell ref="I8:R10"/>
    <mergeCell ref="D12:H12"/>
    <mergeCell ref="I12:M12"/>
    <mergeCell ref="N12:R12"/>
    <mergeCell ref="S12:W12"/>
    <mergeCell ref="F6:N6"/>
    <mergeCell ref="H7:K7"/>
    <mergeCell ref="AC4:AL4"/>
    <mergeCell ref="AC5:AL5"/>
    <mergeCell ref="AC6:AL6"/>
    <mergeCell ref="D13:H18"/>
    <mergeCell ref="I13:M18"/>
    <mergeCell ref="N13:R18"/>
    <mergeCell ref="S13:W18"/>
    <mergeCell ref="A12:B18"/>
    <mergeCell ref="C12:C18"/>
    <mergeCell ref="N59:O59"/>
    <mergeCell ref="N57:O57"/>
    <mergeCell ref="A47:I48"/>
    <mergeCell ref="J47:L48"/>
    <mergeCell ref="N47:V48"/>
    <mergeCell ref="A49:I50"/>
    <mergeCell ref="J49:L50"/>
    <mergeCell ref="N49:V50"/>
    <mergeCell ref="A51:I52"/>
    <mergeCell ref="J51:L52"/>
    <mergeCell ref="N51:V52"/>
    <mergeCell ref="A53:I54"/>
    <mergeCell ref="J53:L54"/>
    <mergeCell ref="N53:V54"/>
    <mergeCell ref="A55:I56"/>
    <mergeCell ref="J55:L56"/>
    <mergeCell ref="Q38:T38"/>
    <mergeCell ref="Q40:T40"/>
    <mergeCell ref="AF40:AI40"/>
    <mergeCell ref="AC50:AC64"/>
    <mergeCell ref="W55:Y56"/>
    <mergeCell ref="R57:S57"/>
    <mergeCell ref="W47:Y48"/>
    <mergeCell ref="W49:Y50"/>
    <mergeCell ref="AD50:AD54"/>
    <mergeCell ref="AE50:AL54"/>
    <mergeCell ref="AD55:AD64"/>
    <mergeCell ref="AE55:AL64"/>
    <mergeCell ref="W51:Y52"/>
    <mergeCell ref="W53:Y54"/>
    <mergeCell ref="N55:V56"/>
    <mergeCell ref="R59:S59"/>
  </mergeCells>
  <phoneticPr fontId="2"/>
  <dataValidations count="1">
    <dataValidation type="list" allowBlank="1" showInputMessage="1" showErrorMessage="1" sqref="F6:N6">
      <formula1>$AN$7:$AN$13</formula1>
    </dataValidation>
  </dataValidations>
  <pageMargins left="0.70866141732283472" right="0.70866141732283472" top="0.55118110236220474" bottom="0.55118110236220474"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171450</xdr:colOff>
                    <xdr:row>39</xdr:row>
                    <xdr:rowOff>152400</xdr:rowOff>
                  </from>
                  <to>
                    <xdr:col>5</xdr:col>
                    <xdr:colOff>19050</xdr:colOff>
                    <xdr:row>41</xdr:row>
                    <xdr:rowOff>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57150</xdr:colOff>
                    <xdr:row>39</xdr:row>
                    <xdr:rowOff>161925</xdr:rowOff>
                  </from>
                  <to>
                    <xdr:col>7</xdr:col>
                    <xdr:colOff>66675</xdr:colOff>
                    <xdr:row>41</xdr:row>
                    <xdr:rowOff>0</xdr:rowOff>
                  </to>
                </anchor>
              </controlPr>
            </control>
          </mc:Choice>
        </mc:AlternateContent>
        <mc:AlternateContent xmlns:mc="http://schemas.openxmlformats.org/markup-compatibility/2006">
          <mc:Choice Requires="x14">
            <control shapeId="7171" r:id="rId6" name="Group Box 3">
              <controlPr defaultSize="0" autoFill="0" autoPict="0">
                <anchor>
                  <from>
                    <xdr:col>2</xdr:col>
                    <xdr:colOff>66675</xdr:colOff>
                    <xdr:row>39</xdr:row>
                    <xdr:rowOff>66675</xdr:rowOff>
                  </from>
                  <to>
                    <xdr:col>7</xdr:col>
                    <xdr:colOff>180975</xdr:colOff>
                    <xdr:row>41</xdr:row>
                    <xdr:rowOff>38100</xdr:rowOff>
                  </to>
                </anchor>
              </controlPr>
            </control>
          </mc:Choice>
        </mc:AlternateContent>
        <mc:AlternateContent xmlns:mc="http://schemas.openxmlformats.org/markup-compatibility/2006">
          <mc:Choice Requires="x14">
            <control shapeId="7172" r:id="rId7" name="Option Button 4">
              <controlPr defaultSize="0" autoFill="0" autoLine="0" autoPict="0">
                <anchor moveWithCells="1">
                  <from>
                    <xdr:col>2</xdr:col>
                    <xdr:colOff>171450</xdr:colOff>
                    <xdr:row>37</xdr:row>
                    <xdr:rowOff>66675</xdr:rowOff>
                  </from>
                  <to>
                    <xdr:col>5</xdr:col>
                    <xdr:colOff>66675</xdr:colOff>
                    <xdr:row>39</xdr:row>
                    <xdr:rowOff>28575</xdr:rowOff>
                  </to>
                </anchor>
              </controlPr>
            </control>
          </mc:Choice>
        </mc:AlternateContent>
        <mc:AlternateContent xmlns:mc="http://schemas.openxmlformats.org/markup-compatibility/2006">
          <mc:Choice Requires="x14">
            <control shapeId="7173" r:id="rId8" name="Option Button 5">
              <controlPr defaultSize="0" autoFill="0" autoLine="0" autoPict="0">
                <anchor moveWithCells="1">
                  <from>
                    <xdr:col>5</xdr:col>
                    <xdr:colOff>47625</xdr:colOff>
                    <xdr:row>37</xdr:row>
                    <xdr:rowOff>66675</xdr:rowOff>
                  </from>
                  <to>
                    <xdr:col>7</xdr:col>
                    <xdr:colOff>57150</xdr:colOff>
                    <xdr:row>39</xdr:row>
                    <xdr:rowOff>28575</xdr:rowOff>
                  </to>
                </anchor>
              </controlPr>
            </control>
          </mc:Choice>
        </mc:AlternateContent>
        <mc:AlternateContent xmlns:mc="http://schemas.openxmlformats.org/markup-compatibility/2006">
          <mc:Choice Requires="x14">
            <control shapeId="7174" r:id="rId9" name="Group Box 6">
              <controlPr defaultSize="0" autoFill="0" autoPict="0">
                <anchor>
                  <from>
                    <xdr:col>2</xdr:col>
                    <xdr:colOff>76200</xdr:colOff>
                    <xdr:row>36</xdr:row>
                    <xdr:rowOff>133350</xdr:rowOff>
                  </from>
                  <to>
                    <xdr:col>7</xdr:col>
                    <xdr:colOff>190500</xdr:colOff>
                    <xdr:row>39</xdr:row>
                    <xdr:rowOff>0</xdr:rowOff>
                  </to>
                </anchor>
              </controlPr>
            </control>
          </mc:Choice>
        </mc:AlternateContent>
        <mc:AlternateContent xmlns:mc="http://schemas.openxmlformats.org/markup-compatibility/2006">
          <mc:Choice Requires="x14">
            <control shapeId="7175" r:id="rId10" name="Option Button 7">
              <controlPr defaultSize="0" autoFill="0" autoLine="0" autoPict="0">
                <anchor moveWithCells="1">
                  <from>
                    <xdr:col>21</xdr:col>
                    <xdr:colOff>28575</xdr:colOff>
                    <xdr:row>39</xdr:row>
                    <xdr:rowOff>38100</xdr:rowOff>
                  </from>
                  <to>
                    <xdr:col>22</xdr:col>
                    <xdr:colOff>114300</xdr:colOff>
                    <xdr:row>40</xdr:row>
                    <xdr:rowOff>152400</xdr:rowOff>
                  </to>
                </anchor>
              </controlPr>
            </control>
          </mc:Choice>
        </mc:AlternateContent>
        <mc:AlternateContent xmlns:mc="http://schemas.openxmlformats.org/markup-compatibility/2006">
          <mc:Choice Requires="x14">
            <control shapeId="7176" r:id="rId11" name="Option Button 8">
              <controlPr defaultSize="0" autoFill="0" autoLine="0" autoPict="0">
                <anchor moveWithCells="1">
                  <from>
                    <xdr:col>23</xdr:col>
                    <xdr:colOff>76200</xdr:colOff>
                    <xdr:row>39</xdr:row>
                    <xdr:rowOff>38100</xdr:rowOff>
                  </from>
                  <to>
                    <xdr:col>25</xdr:col>
                    <xdr:colOff>76200</xdr:colOff>
                    <xdr:row>40</xdr:row>
                    <xdr:rowOff>161925</xdr:rowOff>
                  </to>
                </anchor>
              </controlPr>
            </control>
          </mc:Choice>
        </mc:AlternateContent>
        <mc:AlternateContent xmlns:mc="http://schemas.openxmlformats.org/markup-compatibility/2006">
          <mc:Choice Requires="x14">
            <control shapeId="7177" r:id="rId12" name="Group Box 9">
              <controlPr defaultSize="0" autoFill="0" autoPict="0">
                <anchor moveWithCells="1">
                  <from>
                    <xdr:col>20</xdr:col>
                    <xdr:colOff>161925</xdr:colOff>
                    <xdr:row>37</xdr:row>
                    <xdr:rowOff>95250</xdr:rowOff>
                  </from>
                  <to>
                    <xdr:col>26</xdr:col>
                    <xdr:colOff>0</xdr:colOff>
                    <xdr:row>42</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26</xdr:col>
                    <xdr:colOff>142875</xdr:colOff>
                    <xdr:row>37</xdr:row>
                    <xdr:rowOff>0</xdr:rowOff>
                  </from>
                  <to>
                    <xdr:col>29</xdr:col>
                    <xdr:colOff>142875</xdr:colOff>
                    <xdr:row>38</xdr:row>
                    <xdr:rowOff>38100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29</xdr:col>
                    <xdr:colOff>123825</xdr:colOff>
                    <xdr:row>37</xdr:row>
                    <xdr:rowOff>0</xdr:rowOff>
                  </from>
                  <to>
                    <xdr:col>32</xdr:col>
                    <xdr:colOff>114300</xdr:colOff>
                    <xdr:row>38</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33</xdr:col>
                    <xdr:colOff>104775</xdr:colOff>
                    <xdr:row>37</xdr:row>
                    <xdr:rowOff>0</xdr:rowOff>
                  </from>
                  <to>
                    <xdr:col>36</xdr:col>
                    <xdr:colOff>95250</xdr:colOff>
                    <xdr:row>38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64"/>
  <sheetViews>
    <sheetView view="pageBreakPreview" zoomScale="110" zoomScaleNormal="110" zoomScaleSheetLayoutView="110" workbookViewId="0">
      <selection activeCell="AY25" sqref="AY25"/>
    </sheetView>
  </sheetViews>
  <sheetFormatPr defaultRowHeight="13.5" x14ac:dyDescent="0.15"/>
  <cols>
    <col min="1" max="60" width="2.625" style="262" customWidth="1"/>
    <col min="61" max="16384" width="9" style="262"/>
  </cols>
  <sheetData>
    <row r="1" spans="1:48" ht="13.5" customHeight="1" x14ac:dyDescent="0.15">
      <c r="A1" s="401" t="s">
        <v>133</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401"/>
      <c r="AL1" s="401"/>
    </row>
    <row r="2" spans="1:48" ht="13.5" customHeight="1" x14ac:dyDescent="0.15">
      <c r="A2" s="401"/>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row>
    <row r="3" spans="1:48" ht="39" customHeight="1" x14ac:dyDescent="0.15">
      <c r="A3" s="263"/>
      <c r="B3" s="263"/>
      <c r="C3" s="264"/>
      <c r="D3" s="263"/>
      <c r="E3" s="263"/>
      <c r="F3" s="263"/>
      <c r="G3" s="263"/>
      <c r="H3" s="263"/>
      <c r="I3" s="263"/>
      <c r="J3" s="263"/>
      <c r="K3" s="263"/>
      <c r="L3" s="263"/>
      <c r="M3" s="263"/>
      <c r="N3" s="263"/>
      <c r="O3" s="263"/>
      <c r="P3" s="263"/>
      <c r="Q3" s="263"/>
      <c r="R3" s="263"/>
      <c r="S3" s="263"/>
      <c r="T3" s="263"/>
      <c r="U3" s="263"/>
      <c r="V3" s="263"/>
      <c r="W3" s="263"/>
    </row>
    <row r="4" spans="1:48" ht="21" x14ac:dyDescent="0.15">
      <c r="A4" s="265" t="s">
        <v>0</v>
      </c>
      <c r="X4" s="266" t="s">
        <v>36</v>
      </c>
      <c r="Y4" s="266"/>
      <c r="Z4" s="266"/>
      <c r="AA4" s="266"/>
      <c r="AB4" s="266"/>
      <c r="AC4" s="431" t="s">
        <v>37</v>
      </c>
      <c r="AD4" s="432"/>
      <c r="AE4" s="432"/>
      <c r="AF4" s="432"/>
      <c r="AG4" s="432"/>
      <c r="AH4" s="432"/>
      <c r="AI4" s="432"/>
      <c r="AJ4" s="432"/>
      <c r="AK4" s="432"/>
      <c r="AL4" s="432"/>
    </row>
    <row r="5" spans="1:48" ht="21" customHeight="1" x14ac:dyDescent="0.15">
      <c r="A5" s="265"/>
      <c r="X5" s="267" t="s">
        <v>41</v>
      </c>
      <c r="Y5" s="267"/>
      <c r="Z5" s="267"/>
      <c r="AA5" s="267"/>
      <c r="AB5" s="267"/>
      <c r="AC5" s="433" t="s">
        <v>39</v>
      </c>
      <c r="AD5" s="434"/>
      <c r="AE5" s="434"/>
      <c r="AF5" s="434"/>
      <c r="AG5" s="434"/>
      <c r="AH5" s="434"/>
      <c r="AI5" s="434"/>
      <c r="AJ5" s="434"/>
      <c r="AK5" s="434"/>
      <c r="AL5" s="434"/>
    </row>
    <row r="6" spans="1:48" ht="21" customHeight="1" x14ac:dyDescent="0.15">
      <c r="A6" s="268" t="s">
        <v>19</v>
      </c>
      <c r="B6" s="264"/>
      <c r="C6" s="264"/>
      <c r="D6" s="264"/>
      <c r="E6" s="264"/>
      <c r="F6" s="426" t="s">
        <v>42</v>
      </c>
      <c r="G6" s="427"/>
      <c r="H6" s="427"/>
      <c r="I6" s="427"/>
      <c r="J6" s="427"/>
      <c r="K6" s="427"/>
      <c r="L6" s="427"/>
      <c r="M6" s="427"/>
      <c r="N6" s="428"/>
      <c r="O6" s="264"/>
      <c r="P6" s="264"/>
      <c r="Q6" s="264"/>
      <c r="R6" s="264"/>
      <c r="S6" s="264"/>
      <c r="T6" s="264"/>
      <c r="U6" s="264"/>
      <c r="V6" s="264"/>
      <c r="W6" s="264"/>
      <c r="X6" s="267" t="s">
        <v>38</v>
      </c>
      <c r="Y6" s="267"/>
      <c r="Z6" s="267"/>
      <c r="AA6" s="267"/>
      <c r="AB6" s="267"/>
      <c r="AC6" s="433" t="s">
        <v>40</v>
      </c>
      <c r="AD6" s="434"/>
      <c r="AE6" s="434"/>
      <c r="AF6" s="434"/>
      <c r="AG6" s="434"/>
      <c r="AH6" s="434"/>
      <c r="AI6" s="434"/>
      <c r="AJ6" s="434"/>
      <c r="AK6" s="434"/>
      <c r="AL6" s="434"/>
      <c r="AN6" s="269" t="s">
        <v>51</v>
      </c>
      <c r="AO6" s="270"/>
      <c r="AP6" s="270"/>
      <c r="AQ6" s="270"/>
      <c r="AR6" s="270"/>
      <c r="AS6" s="270"/>
      <c r="AT6" s="270"/>
      <c r="AU6" s="270"/>
      <c r="AV6" s="271"/>
    </row>
    <row r="7" spans="1:48" ht="8.25" customHeight="1" x14ac:dyDescent="0.15">
      <c r="A7" s="264"/>
      <c r="B7" s="264"/>
      <c r="C7" s="264"/>
      <c r="D7" s="264"/>
      <c r="E7" s="264"/>
      <c r="F7" s="264"/>
      <c r="G7" s="264"/>
      <c r="H7" s="429"/>
      <c r="I7" s="430"/>
      <c r="J7" s="430"/>
      <c r="K7" s="430"/>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N7" s="272"/>
      <c r="AO7" s="270"/>
      <c r="AP7" s="270"/>
      <c r="AQ7" s="270"/>
      <c r="AR7" s="270"/>
      <c r="AS7" s="270"/>
      <c r="AT7" s="270"/>
      <c r="AU7" s="270"/>
      <c r="AV7" s="271"/>
    </row>
    <row r="8" spans="1:48" ht="17.25" customHeight="1" x14ac:dyDescent="0.15">
      <c r="A8" s="491" t="s">
        <v>115</v>
      </c>
      <c r="B8" s="492"/>
      <c r="C8" s="492"/>
      <c r="D8" s="492"/>
      <c r="E8" s="492"/>
      <c r="F8" s="492"/>
      <c r="G8" s="492"/>
      <c r="H8" s="493"/>
      <c r="I8" s="494"/>
      <c r="J8" s="495"/>
      <c r="K8" s="495"/>
      <c r="L8" s="495"/>
      <c r="M8" s="495"/>
      <c r="N8" s="495"/>
      <c r="O8" s="495"/>
      <c r="P8" s="495"/>
      <c r="Q8" s="495"/>
      <c r="R8" s="496"/>
      <c r="T8" s="268"/>
      <c r="X8" s="268" t="s">
        <v>105</v>
      </c>
      <c r="AN8" s="272" t="s">
        <v>42</v>
      </c>
      <c r="AO8" s="270"/>
      <c r="AP8" s="270"/>
      <c r="AQ8" s="270"/>
      <c r="AR8" s="270"/>
      <c r="AS8" s="270"/>
      <c r="AT8" s="270"/>
      <c r="AU8" s="270"/>
      <c r="AV8" s="271"/>
    </row>
    <row r="9" spans="1:48" ht="17.25" customHeight="1" x14ac:dyDescent="0.15">
      <c r="A9" s="405"/>
      <c r="B9" s="406"/>
      <c r="C9" s="406"/>
      <c r="D9" s="406"/>
      <c r="E9" s="406"/>
      <c r="F9" s="406"/>
      <c r="G9" s="406"/>
      <c r="H9" s="407"/>
      <c r="I9" s="414"/>
      <c r="J9" s="415"/>
      <c r="K9" s="415"/>
      <c r="L9" s="415"/>
      <c r="M9" s="415"/>
      <c r="N9" s="415"/>
      <c r="O9" s="415"/>
      <c r="P9" s="415"/>
      <c r="Q9" s="415"/>
      <c r="R9" s="416"/>
      <c r="T9" s="264"/>
      <c r="X9" s="264" t="s">
        <v>104</v>
      </c>
      <c r="AN9" s="272" t="s">
        <v>43</v>
      </c>
      <c r="AO9" s="270"/>
      <c r="AP9" s="270"/>
      <c r="AQ9" s="270"/>
      <c r="AR9" s="270"/>
      <c r="AS9" s="270"/>
      <c r="AT9" s="270"/>
      <c r="AU9" s="270"/>
      <c r="AV9" s="271"/>
    </row>
    <row r="10" spans="1:48" ht="13.5" customHeight="1" x14ac:dyDescent="0.15">
      <c r="A10" s="408"/>
      <c r="B10" s="409"/>
      <c r="C10" s="409"/>
      <c r="D10" s="409"/>
      <c r="E10" s="409"/>
      <c r="F10" s="409"/>
      <c r="G10" s="409"/>
      <c r="H10" s="410"/>
      <c r="I10" s="417"/>
      <c r="J10" s="418"/>
      <c r="K10" s="418"/>
      <c r="L10" s="418"/>
      <c r="M10" s="418"/>
      <c r="N10" s="418"/>
      <c r="O10" s="418"/>
      <c r="P10" s="418"/>
      <c r="Q10" s="418"/>
      <c r="R10" s="419"/>
      <c r="AN10" s="272" t="s">
        <v>44</v>
      </c>
      <c r="AO10" s="270"/>
      <c r="AP10" s="270"/>
      <c r="AQ10" s="270"/>
      <c r="AR10" s="270"/>
      <c r="AS10" s="270"/>
      <c r="AT10" s="270"/>
      <c r="AU10" s="270"/>
      <c r="AV10" s="271"/>
    </row>
    <row r="11" spans="1:48" ht="13.5" customHeight="1" x14ac:dyDescent="0.15">
      <c r="AN11" s="272" t="s">
        <v>45</v>
      </c>
      <c r="AO11" s="270"/>
      <c r="AP11" s="270"/>
      <c r="AQ11" s="270"/>
      <c r="AR11" s="270"/>
      <c r="AS11" s="270"/>
      <c r="AT11" s="270"/>
      <c r="AU11" s="270"/>
      <c r="AV11" s="271"/>
    </row>
    <row r="12" spans="1:48" ht="13.5" customHeight="1" x14ac:dyDescent="0.15">
      <c r="A12" s="374" t="s">
        <v>116</v>
      </c>
      <c r="B12" s="474"/>
      <c r="C12" s="304"/>
      <c r="D12" s="420" t="s">
        <v>117</v>
      </c>
      <c r="E12" s="421"/>
      <c r="F12" s="421"/>
      <c r="G12" s="421"/>
      <c r="H12" s="422"/>
      <c r="I12" s="423" t="s">
        <v>118</v>
      </c>
      <c r="J12" s="424"/>
      <c r="K12" s="424"/>
      <c r="L12" s="424"/>
      <c r="M12" s="425"/>
      <c r="N12" s="420" t="s">
        <v>119</v>
      </c>
      <c r="O12" s="421"/>
      <c r="P12" s="421"/>
      <c r="Q12" s="421"/>
      <c r="R12" s="422"/>
      <c r="S12" s="420" t="s">
        <v>113</v>
      </c>
      <c r="T12" s="421"/>
      <c r="U12" s="421"/>
      <c r="V12" s="421"/>
      <c r="W12" s="422"/>
      <c r="X12" s="272"/>
      <c r="Y12" s="270"/>
      <c r="Z12" s="270"/>
      <c r="AA12" s="270"/>
      <c r="AB12" s="270"/>
      <c r="AC12" s="270"/>
      <c r="AD12" s="270"/>
      <c r="AE12" s="270"/>
      <c r="AF12" s="270"/>
      <c r="AG12" s="270"/>
      <c r="AH12" s="270"/>
      <c r="AI12" s="270"/>
      <c r="AJ12" s="270"/>
      <c r="AK12" s="270"/>
      <c r="AL12" s="271"/>
      <c r="AN12" s="272" t="s">
        <v>46</v>
      </c>
      <c r="AO12" s="270"/>
      <c r="AP12" s="270"/>
      <c r="AQ12" s="270"/>
      <c r="AR12" s="270"/>
      <c r="AS12" s="270"/>
      <c r="AT12" s="270"/>
      <c r="AU12" s="270"/>
      <c r="AV12" s="271"/>
    </row>
    <row r="13" spans="1:48" x14ac:dyDescent="0.15">
      <c r="A13" s="475"/>
      <c r="B13" s="476"/>
      <c r="C13" s="479" t="s">
        <v>111</v>
      </c>
      <c r="D13" s="347" t="str">
        <f>内訳シート!$C$10</f>
        <v/>
      </c>
      <c r="E13" s="348"/>
      <c r="F13" s="348"/>
      <c r="G13" s="348"/>
      <c r="H13" s="349"/>
      <c r="I13" s="347">
        <f>内訳シート!$D$10</f>
        <v>0</v>
      </c>
      <c r="J13" s="348"/>
      <c r="K13" s="348"/>
      <c r="L13" s="348"/>
      <c r="M13" s="349"/>
      <c r="N13" s="356"/>
      <c r="O13" s="357"/>
      <c r="P13" s="357"/>
      <c r="Q13" s="357"/>
      <c r="R13" s="358"/>
      <c r="S13" s="365"/>
      <c r="T13" s="366"/>
      <c r="U13" s="366"/>
      <c r="V13" s="366"/>
      <c r="W13" s="367"/>
      <c r="X13" s="435" t="s">
        <v>120</v>
      </c>
      <c r="Y13" s="510"/>
      <c r="Z13" s="479" t="s">
        <v>111</v>
      </c>
      <c r="AA13" s="482">
        <f>SUM(D13,I13,S13)</f>
        <v>0</v>
      </c>
      <c r="AB13" s="483"/>
      <c r="AC13" s="483"/>
      <c r="AD13" s="483"/>
      <c r="AE13" s="483"/>
      <c r="AF13" s="483"/>
      <c r="AG13" s="483"/>
      <c r="AH13" s="483"/>
      <c r="AI13" s="383" t="s">
        <v>8</v>
      </c>
      <c r="AJ13" s="383"/>
      <c r="AK13" s="383"/>
      <c r="AL13" s="384"/>
      <c r="AN13" s="272" t="s">
        <v>47</v>
      </c>
      <c r="AO13" s="270"/>
      <c r="AP13" s="270"/>
      <c r="AQ13" s="270"/>
      <c r="AR13" s="270"/>
      <c r="AS13" s="270"/>
      <c r="AT13" s="270"/>
      <c r="AU13" s="270"/>
      <c r="AV13" s="271"/>
    </row>
    <row r="14" spans="1:48" x14ac:dyDescent="0.15">
      <c r="A14" s="475"/>
      <c r="B14" s="476"/>
      <c r="C14" s="480"/>
      <c r="D14" s="350"/>
      <c r="E14" s="351"/>
      <c r="F14" s="351"/>
      <c r="G14" s="351"/>
      <c r="H14" s="352"/>
      <c r="I14" s="350"/>
      <c r="J14" s="351"/>
      <c r="K14" s="351"/>
      <c r="L14" s="351"/>
      <c r="M14" s="352"/>
      <c r="N14" s="359"/>
      <c r="O14" s="360"/>
      <c r="P14" s="360"/>
      <c r="Q14" s="360"/>
      <c r="R14" s="361"/>
      <c r="S14" s="368"/>
      <c r="T14" s="369"/>
      <c r="U14" s="369"/>
      <c r="V14" s="369"/>
      <c r="W14" s="370"/>
      <c r="X14" s="511"/>
      <c r="Y14" s="512"/>
      <c r="Z14" s="480"/>
      <c r="AA14" s="484"/>
      <c r="AB14" s="485"/>
      <c r="AC14" s="485"/>
      <c r="AD14" s="485"/>
      <c r="AE14" s="485"/>
      <c r="AF14" s="485"/>
      <c r="AG14" s="485"/>
      <c r="AH14" s="485"/>
      <c r="AI14" s="385"/>
      <c r="AJ14" s="385"/>
      <c r="AK14" s="385"/>
      <c r="AL14" s="386"/>
    </row>
    <row r="15" spans="1:48" ht="13.5" customHeight="1" x14ac:dyDescent="0.15">
      <c r="A15" s="475"/>
      <c r="B15" s="476"/>
      <c r="C15" s="481"/>
      <c r="D15" s="353"/>
      <c r="E15" s="354"/>
      <c r="F15" s="354"/>
      <c r="G15" s="354"/>
      <c r="H15" s="355"/>
      <c r="I15" s="353"/>
      <c r="J15" s="354"/>
      <c r="K15" s="354"/>
      <c r="L15" s="354"/>
      <c r="M15" s="355"/>
      <c r="N15" s="362"/>
      <c r="O15" s="363"/>
      <c r="P15" s="363"/>
      <c r="Q15" s="363"/>
      <c r="R15" s="364"/>
      <c r="S15" s="371"/>
      <c r="T15" s="372"/>
      <c r="U15" s="372"/>
      <c r="V15" s="372"/>
      <c r="W15" s="373"/>
      <c r="X15" s="511"/>
      <c r="Y15" s="512"/>
      <c r="Z15" s="481"/>
      <c r="AA15" s="486"/>
      <c r="AB15" s="487"/>
      <c r="AC15" s="487"/>
      <c r="AD15" s="487"/>
      <c r="AE15" s="487"/>
      <c r="AF15" s="487"/>
      <c r="AG15" s="487"/>
      <c r="AH15" s="487"/>
      <c r="AI15" s="488"/>
      <c r="AJ15" s="488"/>
      <c r="AK15" s="488"/>
      <c r="AL15" s="489"/>
    </row>
    <row r="16" spans="1:48" ht="13.5" customHeight="1" x14ac:dyDescent="0.15">
      <c r="A16" s="475"/>
      <c r="B16" s="476"/>
      <c r="C16" s="490" t="s">
        <v>114</v>
      </c>
      <c r="D16" s="347" t="str">
        <f>内訳シート!$C$10</f>
        <v/>
      </c>
      <c r="E16" s="348"/>
      <c r="F16" s="348"/>
      <c r="G16" s="348"/>
      <c r="H16" s="349"/>
      <c r="I16" s="347">
        <f>内訳シート!$D$10</f>
        <v>0</v>
      </c>
      <c r="J16" s="348"/>
      <c r="K16" s="348"/>
      <c r="L16" s="348"/>
      <c r="M16" s="349"/>
      <c r="N16" s="365"/>
      <c r="O16" s="366"/>
      <c r="P16" s="366"/>
      <c r="Q16" s="366"/>
      <c r="R16" s="367"/>
      <c r="S16" s="365"/>
      <c r="T16" s="366"/>
      <c r="U16" s="366"/>
      <c r="V16" s="366"/>
      <c r="W16" s="367"/>
      <c r="X16" s="511"/>
      <c r="Y16" s="512"/>
      <c r="Z16" s="490" t="s">
        <v>114</v>
      </c>
      <c r="AA16" s="482">
        <f>SUM(D16,I16,N16,S16)</f>
        <v>0</v>
      </c>
      <c r="AB16" s="483"/>
      <c r="AC16" s="483"/>
      <c r="AD16" s="483"/>
      <c r="AE16" s="483"/>
      <c r="AF16" s="483"/>
      <c r="AG16" s="483"/>
      <c r="AH16" s="483"/>
      <c r="AI16" s="383" t="s">
        <v>8</v>
      </c>
      <c r="AJ16" s="383"/>
      <c r="AK16" s="383"/>
      <c r="AL16" s="384"/>
    </row>
    <row r="17" spans="1:38" ht="13.5" customHeight="1" x14ac:dyDescent="0.15">
      <c r="A17" s="475"/>
      <c r="B17" s="476"/>
      <c r="C17" s="480"/>
      <c r="D17" s="350"/>
      <c r="E17" s="351"/>
      <c r="F17" s="351"/>
      <c r="G17" s="351"/>
      <c r="H17" s="352"/>
      <c r="I17" s="350"/>
      <c r="J17" s="351"/>
      <c r="K17" s="351"/>
      <c r="L17" s="351"/>
      <c r="M17" s="352"/>
      <c r="N17" s="368"/>
      <c r="O17" s="369"/>
      <c r="P17" s="369"/>
      <c r="Q17" s="369"/>
      <c r="R17" s="370"/>
      <c r="S17" s="368"/>
      <c r="T17" s="369"/>
      <c r="U17" s="369"/>
      <c r="V17" s="369"/>
      <c r="W17" s="370"/>
      <c r="X17" s="511"/>
      <c r="Y17" s="512"/>
      <c r="Z17" s="480"/>
      <c r="AA17" s="484"/>
      <c r="AB17" s="485"/>
      <c r="AC17" s="485"/>
      <c r="AD17" s="485"/>
      <c r="AE17" s="485"/>
      <c r="AF17" s="485"/>
      <c r="AG17" s="485"/>
      <c r="AH17" s="485"/>
      <c r="AI17" s="385"/>
      <c r="AJ17" s="385"/>
      <c r="AK17" s="385"/>
      <c r="AL17" s="386"/>
    </row>
    <row r="18" spans="1:38" ht="13.5" customHeight="1" thickBot="1" x14ac:dyDescent="0.2">
      <c r="A18" s="477"/>
      <c r="B18" s="478"/>
      <c r="C18" s="481"/>
      <c r="D18" s="353"/>
      <c r="E18" s="354"/>
      <c r="F18" s="354"/>
      <c r="G18" s="354"/>
      <c r="H18" s="355"/>
      <c r="I18" s="353"/>
      <c r="J18" s="354"/>
      <c r="K18" s="354"/>
      <c r="L18" s="354"/>
      <c r="M18" s="355"/>
      <c r="N18" s="371"/>
      <c r="O18" s="372"/>
      <c r="P18" s="372"/>
      <c r="Q18" s="372"/>
      <c r="R18" s="373"/>
      <c r="S18" s="371"/>
      <c r="T18" s="372"/>
      <c r="U18" s="372"/>
      <c r="V18" s="372"/>
      <c r="W18" s="373"/>
      <c r="X18" s="513"/>
      <c r="Y18" s="514"/>
      <c r="Z18" s="480"/>
      <c r="AA18" s="484"/>
      <c r="AB18" s="485"/>
      <c r="AC18" s="485"/>
      <c r="AD18" s="485"/>
      <c r="AE18" s="485"/>
      <c r="AF18" s="485"/>
      <c r="AG18" s="485"/>
      <c r="AH18" s="485"/>
      <c r="AI18" s="385"/>
      <c r="AJ18" s="385"/>
      <c r="AK18" s="385"/>
      <c r="AL18" s="386"/>
    </row>
    <row r="19" spans="1:38" ht="13.5" customHeight="1" thickTop="1" x14ac:dyDescent="0.15">
      <c r="X19" s="444" t="s">
        <v>121</v>
      </c>
      <c r="Y19" s="497"/>
      <c r="Z19" s="502" t="s">
        <v>111</v>
      </c>
      <c r="AA19" s="503">
        <f>I8-AA13</f>
        <v>0</v>
      </c>
      <c r="AB19" s="504"/>
      <c r="AC19" s="504"/>
      <c r="AD19" s="504"/>
      <c r="AE19" s="504"/>
      <c r="AF19" s="504"/>
      <c r="AG19" s="504"/>
      <c r="AH19" s="504"/>
      <c r="AI19" s="389" t="s">
        <v>8</v>
      </c>
      <c r="AJ19" s="389"/>
      <c r="AK19" s="389"/>
      <c r="AL19" s="390"/>
    </row>
    <row r="20" spans="1:38" ht="14.25" customHeight="1" x14ac:dyDescent="0.15">
      <c r="A20" s="268" t="s">
        <v>50</v>
      </c>
      <c r="X20" s="498"/>
      <c r="Y20" s="499"/>
      <c r="Z20" s="480"/>
      <c r="AA20" s="484"/>
      <c r="AB20" s="485"/>
      <c r="AC20" s="485"/>
      <c r="AD20" s="485"/>
      <c r="AE20" s="485"/>
      <c r="AF20" s="485"/>
      <c r="AG20" s="485"/>
      <c r="AH20" s="485"/>
      <c r="AI20" s="385"/>
      <c r="AJ20" s="385"/>
      <c r="AK20" s="385"/>
      <c r="AL20" s="391"/>
    </row>
    <row r="21" spans="1:38" x14ac:dyDescent="0.15">
      <c r="X21" s="498"/>
      <c r="Y21" s="499"/>
      <c r="Z21" s="481"/>
      <c r="AA21" s="486"/>
      <c r="AB21" s="487"/>
      <c r="AC21" s="487"/>
      <c r="AD21" s="487"/>
      <c r="AE21" s="487"/>
      <c r="AF21" s="487"/>
      <c r="AG21" s="487"/>
      <c r="AH21" s="487"/>
      <c r="AI21" s="488"/>
      <c r="AJ21" s="488"/>
      <c r="AK21" s="488"/>
      <c r="AL21" s="505"/>
    </row>
    <row r="22" spans="1:38" ht="14.25" x14ac:dyDescent="0.15">
      <c r="A22" s="264" t="s">
        <v>9</v>
      </c>
      <c r="X22" s="498"/>
      <c r="Y22" s="499"/>
      <c r="Z22" s="490" t="s">
        <v>114</v>
      </c>
      <c r="AA22" s="482">
        <f>I8-AA16</f>
        <v>0</v>
      </c>
      <c r="AB22" s="483"/>
      <c r="AC22" s="483"/>
      <c r="AD22" s="483"/>
      <c r="AE22" s="483"/>
      <c r="AF22" s="483"/>
      <c r="AG22" s="483"/>
      <c r="AH22" s="483"/>
      <c r="AI22" s="383" t="s">
        <v>8</v>
      </c>
      <c r="AJ22" s="383"/>
      <c r="AK22" s="383"/>
      <c r="AL22" s="509"/>
    </row>
    <row r="23" spans="1:38" ht="14.25" x14ac:dyDescent="0.15">
      <c r="B23" s="268" t="s">
        <v>122</v>
      </c>
      <c r="X23" s="498"/>
      <c r="Y23" s="499"/>
      <c r="Z23" s="480"/>
      <c r="AA23" s="484"/>
      <c r="AB23" s="485"/>
      <c r="AC23" s="485"/>
      <c r="AD23" s="485"/>
      <c r="AE23" s="485"/>
      <c r="AF23" s="485"/>
      <c r="AG23" s="485"/>
      <c r="AH23" s="485"/>
      <c r="AI23" s="385"/>
      <c r="AJ23" s="385"/>
      <c r="AK23" s="385"/>
      <c r="AL23" s="391"/>
    </row>
    <row r="24" spans="1:38" ht="14.25" thickBot="1" x14ac:dyDescent="0.2">
      <c r="X24" s="500"/>
      <c r="Y24" s="501"/>
      <c r="Z24" s="506"/>
      <c r="AA24" s="507"/>
      <c r="AB24" s="508"/>
      <c r="AC24" s="508"/>
      <c r="AD24" s="508"/>
      <c r="AE24" s="508"/>
      <c r="AF24" s="508"/>
      <c r="AG24" s="508"/>
      <c r="AH24" s="508"/>
      <c r="AI24" s="387"/>
      <c r="AJ24" s="387"/>
      <c r="AK24" s="387"/>
      <c r="AL24" s="392"/>
    </row>
    <row r="25" spans="1:38" ht="15" thickTop="1" x14ac:dyDescent="0.15">
      <c r="A25" s="268" t="s">
        <v>129</v>
      </c>
    </row>
    <row r="26" spans="1:38" ht="21" x14ac:dyDescent="0.15">
      <c r="A26" s="265" t="s">
        <v>26</v>
      </c>
    </row>
    <row r="28" spans="1:38" x14ac:dyDescent="0.15">
      <c r="A28" s="515" t="s">
        <v>23</v>
      </c>
      <c r="B28" s="516"/>
      <c r="C28" s="305"/>
      <c r="D28" s="305"/>
      <c r="E28" s="305"/>
      <c r="F28" s="305"/>
      <c r="G28" s="305"/>
      <c r="H28" s="305"/>
      <c r="I28" s="305"/>
      <c r="J28" s="305"/>
      <c r="K28" s="305"/>
      <c r="L28" s="305"/>
      <c r="M28" s="305"/>
      <c r="N28" s="306"/>
      <c r="Q28" s="515" t="s">
        <v>24</v>
      </c>
      <c r="R28" s="516"/>
      <c r="S28" s="305"/>
      <c r="T28" s="305"/>
      <c r="U28" s="305"/>
      <c r="V28" s="305"/>
      <c r="W28" s="305"/>
      <c r="X28" s="305"/>
      <c r="Y28" s="305"/>
      <c r="Z28" s="305"/>
      <c r="AA28" s="305"/>
      <c r="AB28" s="305"/>
      <c r="AC28" s="305"/>
      <c r="AD28" s="306"/>
    </row>
    <row r="29" spans="1:38" ht="18.75" x14ac:dyDescent="0.15">
      <c r="A29" s="465"/>
      <c r="B29" s="466"/>
      <c r="C29" s="472" t="s">
        <v>25</v>
      </c>
      <c r="D29" s="473"/>
      <c r="E29" s="473"/>
      <c r="F29" s="473"/>
      <c r="G29" s="473"/>
      <c r="H29" s="429"/>
      <c r="I29" s="430"/>
      <c r="J29" s="430"/>
      <c r="K29" s="430"/>
      <c r="L29" s="275"/>
      <c r="M29" s="276" t="s">
        <v>8</v>
      </c>
      <c r="N29" s="277"/>
      <c r="Q29" s="465"/>
      <c r="R29" s="466"/>
      <c r="S29" s="472" t="s">
        <v>25</v>
      </c>
      <c r="T29" s="473"/>
      <c r="U29" s="473"/>
      <c r="V29" s="473"/>
      <c r="W29" s="473"/>
      <c r="X29" s="429"/>
      <c r="Y29" s="430"/>
      <c r="Z29" s="430"/>
      <c r="AA29" s="430"/>
      <c r="AB29" s="275"/>
      <c r="AC29" s="276" t="s">
        <v>8</v>
      </c>
      <c r="AD29" s="277"/>
    </row>
    <row r="30" spans="1:38" ht="18.75" customHeight="1" x14ac:dyDescent="0.15">
      <c r="A30" s="465"/>
      <c r="B30" s="466"/>
      <c r="C30" s="278"/>
      <c r="D30" s="275"/>
      <c r="E30" s="275" t="s">
        <v>11</v>
      </c>
      <c r="F30" s="275"/>
      <c r="G30" s="275"/>
      <c r="H30" s="275"/>
      <c r="I30" s="275"/>
      <c r="J30" s="430"/>
      <c r="K30" s="430"/>
      <c r="L30" s="275"/>
      <c r="M30" s="276" t="s">
        <v>3</v>
      </c>
      <c r="N30" s="277"/>
      <c r="Q30" s="465"/>
      <c r="R30" s="466"/>
      <c r="S30" s="278"/>
      <c r="T30" s="275"/>
      <c r="U30" s="275" t="s">
        <v>11</v>
      </c>
      <c r="V30" s="275"/>
      <c r="W30" s="275"/>
      <c r="X30" s="275"/>
      <c r="Y30" s="275"/>
      <c r="Z30" s="430"/>
      <c r="AA30" s="430"/>
      <c r="AB30" s="275"/>
      <c r="AC30" s="276" t="s">
        <v>3</v>
      </c>
      <c r="AD30" s="277"/>
    </row>
    <row r="31" spans="1:38" ht="18.75" x14ac:dyDescent="0.15">
      <c r="A31" s="465"/>
      <c r="B31" s="466"/>
      <c r="C31" s="278"/>
      <c r="D31" s="275"/>
      <c r="E31" s="275" t="s">
        <v>12</v>
      </c>
      <c r="F31" s="275"/>
      <c r="G31" s="275"/>
      <c r="H31" s="275"/>
      <c r="I31" s="275"/>
      <c r="J31" s="430"/>
      <c r="K31" s="430"/>
      <c r="L31" s="275"/>
      <c r="M31" s="276" t="s">
        <v>13</v>
      </c>
      <c r="N31" s="277"/>
      <c r="Q31" s="465"/>
      <c r="R31" s="466"/>
      <c r="S31" s="278"/>
      <c r="T31" s="275"/>
      <c r="U31" s="275" t="s">
        <v>12</v>
      </c>
      <c r="V31" s="275"/>
      <c r="W31" s="275"/>
      <c r="X31" s="275"/>
      <c r="Y31" s="275"/>
      <c r="Z31" s="430"/>
      <c r="AA31" s="430"/>
      <c r="AB31" s="275"/>
      <c r="AC31" s="276" t="s">
        <v>13</v>
      </c>
      <c r="AD31" s="277"/>
    </row>
    <row r="32" spans="1:38" ht="18.75" x14ac:dyDescent="0.15">
      <c r="A32" s="465"/>
      <c r="B32" s="466"/>
      <c r="C32" s="276" t="s">
        <v>20</v>
      </c>
      <c r="D32" s="275"/>
      <c r="E32" s="275"/>
      <c r="F32" s="275"/>
      <c r="G32" s="275"/>
      <c r="H32" s="275"/>
      <c r="I32" s="275"/>
      <c r="J32" s="430"/>
      <c r="K32" s="430"/>
      <c r="L32" s="275"/>
      <c r="M32" s="276" t="s">
        <v>21</v>
      </c>
      <c r="N32" s="277"/>
      <c r="Q32" s="465"/>
      <c r="R32" s="466"/>
      <c r="S32" s="275" t="s">
        <v>20</v>
      </c>
      <c r="T32" s="275"/>
      <c r="U32" s="275"/>
      <c r="V32" s="275"/>
      <c r="W32" s="275"/>
      <c r="X32" s="275"/>
      <c r="Y32" s="275"/>
      <c r="Z32" s="430"/>
      <c r="AA32" s="430"/>
      <c r="AB32" s="275"/>
      <c r="AC32" s="276" t="s">
        <v>21</v>
      </c>
      <c r="AD32" s="277"/>
    </row>
    <row r="33" spans="1:38" x14ac:dyDescent="0.15">
      <c r="A33" s="467"/>
      <c r="B33" s="468"/>
      <c r="C33" s="279"/>
      <c r="D33" s="279"/>
      <c r="E33" s="279"/>
      <c r="F33" s="279"/>
      <c r="G33" s="279"/>
      <c r="H33" s="279"/>
      <c r="I33" s="279"/>
      <c r="J33" s="279"/>
      <c r="K33" s="279"/>
      <c r="L33" s="279"/>
      <c r="M33" s="279"/>
      <c r="N33" s="280"/>
      <c r="Q33" s="467"/>
      <c r="R33" s="468"/>
      <c r="S33" s="279"/>
      <c r="T33" s="279"/>
      <c r="U33" s="279"/>
      <c r="V33" s="279"/>
      <c r="W33" s="279"/>
      <c r="X33" s="279"/>
      <c r="Y33" s="279"/>
      <c r="Z33" s="279"/>
      <c r="AA33" s="279"/>
      <c r="AB33" s="279"/>
      <c r="AC33" s="279"/>
      <c r="AD33" s="280"/>
    </row>
    <row r="35" spans="1:38" ht="21" customHeight="1" x14ac:dyDescent="0.15">
      <c r="A35" s="281" t="s">
        <v>27</v>
      </c>
      <c r="AA35" s="282"/>
      <c r="AB35" s="282"/>
      <c r="AC35" s="283"/>
      <c r="AE35" s="282"/>
      <c r="AF35" s="282"/>
      <c r="AG35" s="282"/>
      <c r="AH35" s="283"/>
      <c r="AI35" s="282"/>
      <c r="AJ35" s="282"/>
    </row>
    <row r="37" spans="1:38" x14ac:dyDescent="0.15">
      <c r="A37" s="515" t="s">
        <v>31</v>
      </c>
      <c r="B37" s="516"/>
      <c r="C37" s="307"/>
      <c r="D37" s="307"/>
      <c r="E37" s="307"/>
      <c r="F37" s="307"/>
      <c r="G37" s="307"/>
      <c r="H37" s="307"/>
      <c r="I37" s="307"/>
      <c r="J37" s="307"/>
      <c r="K37" s="307"/>
      <c r="L37" s="307"/>
      <c r="M37" s="307"/>
      <c r="N37" s="307"/>
      <c r="O37" s="307"/>
      <c r="P37" s="307"/>
      <c r="Q37" s="307"/>
      <c r="R37" s="307"/>
      <c r="S37" s="307"/>
      <c r="T37" s="307"/>
      <c r="U37" s="307"/>
      <c r="V37" s="308"/>
      <c r="W37" s="309"/>
      <c r="X37" s="309"/>
      <c r="Y37" s="309"/>
      <c r="Z37" s="310"/>
      <c r="AA37" s="307"/>
      <c r="AB37" s="307"/>
      <c r="AC37" s="307"/>
      <c r="AD37" s="307"/>
      <c r="AE37" s="307"/>
      <c r="AF37" s="307"/>
      <c r="AG37" s="307"/>
      <c r="AH37" s="307"/>
      <c r="AI37" s="307"/>
      <c r="AJ37" s="307"/>
      <c r="AK37" s="307"/>
      <c r="AL37" s="310"/>
    </row>
    <row r="38" spans="1:38" x14ac:dyDescent="0.15">
      <c r="A38" s="465"/>
      <c r="B38" s="466"/>
      <c r="C38" s="282"/>
      <c r="D38" s="282"/>
      <c r="E38" s="282"/>
      <c r="F38" s="282"/>
      <c r="G38" s="282"/>
      <c r="H38" s="282"/>
      <c r="I38" s="282" t="s">
        <v>48</v>
      </c>
      <c r="L38" s="282"/>
      <c r="M38" s="282" t="s">
        <v>35</v>
      </c>
      <c r="O38" s="282"/>
      <c r="P38" s="282" t="s">
        <v>123</v>
      </c>
      <c r="Q38" s="315"/>
      <c r="R38" s="316"/>
      <c r="S38" s="316"/>
      <c r="T38" s="316"/>
      <c r="U38" s="282" t="s">
        <v>124</v>
      </c>
      <c r="V38" s="288"/>
      <c r="W38" s="289"/>
      <c r="X38" s="289"/>
      <c r="Y38" s="289"/>
      <c r="Z38" s="277"/>
      <c r="AK38" s="282"/>
      <c r="AL38" s="290"/>
    </row>
    <row r="39" spans="1:38" ht="8.25" customHeight="1" x14ac:dyDescent="0.15">
      <c r="A39" s="465"/>
      <c r="B39" s="466"/>
      <c r="C39" s="282"/>
      <c r="E39" s="291"/>
      <c r="F39" s="292"/>
      <c r="G39" s="292"/>
      <c r="H39" s="282"/>
      <c r="I39" s="282"/>
      <c r="J39" s="282"/>
      <c r="K39" s="282"/>
      <c r="L39" s="282"/>
      <c r="M39" s="282"/>
      <c r="N39" s="282"/>
      <c r="O39" s="282"/>
      <c r="P39" s="282"/>
      <c r="Q39" s="282"/>
      <c r="R39" s="282"/>
      <c r="S39" s="282"/>
      <c r="T39" s="282"/>
      <c r="U39" s="293"/>
      <c r="V39" s="288"/>
      <c r="W39" s="289"/>
      <c r="X39" s="289"/>
      <c r="Y39" s="289"/>
      <c r="Z39" s="294"/>
      <c r="AA39" s="282"/>
      <c r="AB39" s="282"/>
      <c r="AC39" s="282"/>
      <c r="AD39" s="282"/>
      <c r="AE39" s="282"/>
      <c r="AF39" s="282"/>
      <c r="AG39" s="282"/>
      <c r="AH39" s="282"/>
      <c r="AI39" s="282"/>
      <c r="AJ39" s="282"/>
      <c r="AK39" s="282"/>
      <c r="AL39" s="290"/>
    </row>
    <row r="40" spans="1:38" x14ac:dyDescent="0.15">
      <c r="A40" s="465"/>
      <c r="B40" s="466"/>
      <c r="C40" s="282"/>
      <c r="D40" s="282"/>
      <c r="E40" s="282"/>
      <c r="F40" s="282"/>
      <c r="G40" s="282"/>
      <c r="H40" s="282"/>
      <c r="I40" s="282"/>
      <c r="J40" s="312"/>
      <c r="K40" s="282" t="s">
        <v>29</v>
      </c>
      <c r="M40" s="282" t="s">
        <v>30</v>
      </c>
      <c r="O40" s="282"/>
      <c r="P40" s="282" t="s">
        <v>125</v>
      </c>
      <c r="Q40" s="315"/>
      <c r="R40" s="316"/>
      <c r="S40" s="316"/>
      <c r="T40" s="316"/>
      <c r="U40" s="282" t="s">
        <v>126</v>
      </c>
      <c r="V40" s="288"/>
      <c r="W40" s="289"/>
      <c r="X40" s="289"/>
      <c r="Y40" s="289"/>
      <c r="Z40" s="277"/>
      <c r="AB40" s="282" t="s">
        <v>32</v>
      </c>
      <c r="AC40" s="282"/>
      <c r="AD40" s="282"/>
      <c r="AE40" s="282"/>
      <c r="AF40" s="317"/>
      <c r="AG40" s="318"/>
      <c r="AH40" s="318"/>
      <c r="AI40" s="318"/>
      <c r="AJ40" s="282" t="s">
        <v>8</v>
      </c>
      <c r="AK40" s="282"/>
      <c r="AL40" s="290"/>
    </row>
    <row r="41" spans="1:38" x14ac:dyDescent="0.15">
      <c r="A41" s="465"/>
      <c r="B41" s="466"/>
      <c r="C41" s="282"/>
      <c r="D41" s="291"/>
      <c r="E41" s="292"/>
      <c r="F41" s="292"/>
      <c r="G41" s="282"/>
      <c r="H41" s="282"/>
      <c r="I41" s="282"/>
      <c r="J41" s="282"/>
      <c r="K41" s="282"/>
      <c r="M41" s="282"/>
      <c r="O41" s="282"/>
      <c r="P41" s="282"/>
      <c r="R41" s="282"/>
      <c r="S41" s="282"/>
      <c r="T41" s="282"/>
      <c r="U41" s="278"/>
      <c r="V41" s="288"/>
      <c r="W41" s="289"/>
      <c r="X41" s="289"/>
      <c r="Y41" s="289"/>
      <c r="Z41" s="277"/>
      <c r="AA41" s="282"/>
      <c r="AB41" s="282"/>
      <c r="AC41" s="282"/>
      <c r="AD41" s="282"/>
      <c r="AE41" s="282"/>
      <c r="AF41" s="282"/>
      <c r="AG41" s="282"/>
      <c r="AH41" s="282"/>
      <c r="AI41" s="282"/>
      <c r="AJ41" s="282"/>
      <c r="AK41" s="282"/>
      <c r="AL41" s="290"/>
    </row>
    <row r="42" spans="1:38" x14ac:dyDescent="0.15">
      <c r="A42" s="467"/>
      <c r="B42" s="468"/>
      <c r="C42" s="295"/>
      <c r="D42" s="295"/>
      <c r="E42" s="295"/>
      <c r="F42" s="295"/>
      <c r="G42" s="295"/>
      <c r="H42" s="295"/>
      <c r="I42" s="295"/>
      <c r="J42" s="295"/>
      <c r="K42" s="295"/>
      <c r="L42" s="295"/>
      <c r="M42" s="295"/>
      <c r="N42" s="295"/>
      <c r="O42" s="295"/>
      <c r="P42" s="295"/>
      <c r="Q42" s="295"/>
      <c r="R42" s="295"/>
      <c r="S42" s="295"/>
      <c r="T42" s="295"/>
      <c r="U42" s="295"/>
      <c r="V42" s="296"/>
      <c r="W42" s="297"/>
      <c r="X42" s="297"/>
      <c r="Y42" s="297"/>
      <c r="Z42" s="298"/>
      <c r="AA42" s="295"/>
      <c r="AB42" s="295"/>
      <c r="AC42" s="295"/>
      <c r="AD42" s="295"/>
      <c r="AE42" s="295"/>
      <c r="AF42" s="295"/>
      <c r="AG42" s="295"/>
      <c r="AH42" s="295"/>
      <c r="AI42" s="295"/>
      <c r="AJ42" s="295"/>
      <c r="AK42" s="295"/>
      <c r="AL42" s="298"/>
    </row>
    <row r="44" spans="1:38" ht="21" customHeight="1" x14ac:dyDescent="0.15">
      <c r="A44" s="281" t="s">
        <v>106</v>
      </c>
    </row>
    <row r="45" spans="1:38" ht="13.5" customHeight="1" x14ac:dyDescent="0.15">
      <c r="A45" s="281"/>
    </row>
    <row r="46" spans="1:38" ht="14.25" x14ac:dyDescent="0.15">
      <c r="A46" s="469" t="s">
        <v>49</v>
      </c>
      <c r="B46" s="470"/>
      <c r="C46" s="470"/>
      <c r="D46" s="470"/>
      <c r="E46" s="470"/>
      <c r="F46" s="470"/>
      <c r="G46" s="470"/>
      <c r="H46" s="470"/>
      <c r="I46" s="471"/>
      <c r="J46" s="469" t="s">
        <v>1</v>
      </c>
      <c r="K46" s="470"/>
      <c r="L46" s="470"/>
      <c r="M46" s="471"/>
      <c r="N46" s="469" t="s">
        <v>49</v>
      </c>
      <c r="O46" s="470"/>
      <c r="P46" s="470"/>
      <c r="Q46" s="470"/>
      <c r="R46" s="470"/>
      <c r="S46" s="470"/>
      <c r="T46" s="470"/>
      <c r="U46" s="470"/>
      <c r="V46" s="471"/>
      <c r="W46" s="469" t="s">
        <v>1</v>
      </c>
      <c r="X46" s="470"/>
      <c r="Y46" s="470"/>
      <c r="Z46" s="471"/>
      <c r="AA46" s="264"/>
      <c r="AB46" s="264"/>
      <c r="AC46" s="264"/>
      <c r="AD46" s="264"/>
      <c r="AE46" s="264"/>
      <c r="AF46" s="264"/>
      <c r="AG46" s="264"/>
      <c r="AH46" s="264"/>
      <c r="AI46" s="264"/>
      <c r="AJ46" s="264"/>
      <c r="AK46" s="264"/>
      <c r="AL46" s="264"/>
    </row>
    <row r="47" spans="1:38" ht="13.5" customHeight="1" x14ac:dyDescent="0.15">
      <c r="A47" s="328"/>
      <c r="B47" s="329"/>
      <c r="C47" s="329"/>
      <c r="D47" s="329"/>
      <c r="E47" s="329"/>
      <c r="F47" s="329"/>
      <c r="G47" s="329"/>
      <c r="H47" s="329"/>
      <c r="I47" s="330"/>
      <c r="J47" s="322"/>
      <c r="K47" s="323"/>
      <c r="L47" s="323"/>
      <c r="M47" s="311" t="s">
        <v>3</v>
      </c>
      <c r="N47" s="328"/>
      <c r="O47" s="329"/>
      <c r="P47" s="329"/>
      <c r="Q47" s="329"/>
      <c r="R47" s="329"/>
      <c r="S47" s="329"/>
      <c r="T47" s="329"/>
      <c r="U47" s="329"/>
      <c r="V47" s="330"/>
      <c r="W47" s="322"/>
      <c r="X47" s="323"/>
      <c r="Y47" s="323"/>
      <c r="Z47" s="311" t="s">
        <v>3</v>
      </c>
    </row>
    <row r="48" spans="1:38" s="264" customFormat="1" ht="14.25" x14ac:dyDescent="0.15">
      <c r="A48" s="334"/>
      <c r="B48" s="335"/>
      <c r="C48" s="335"/>
      <c r="D48" s="335"/>
      <c r="E48" s="335"/>
      <c r="F48" s="335"/>
      <c r="G48" s="335"/>
      <c r="H48" s="335"/>
      <c r="I48" s="336"/>
      <c r="J48" s="324"/>
      <c r="K48" s="325"/>
      <c r="L48" s="325"/>
      <c r="M48" s="300"/>
      <c r="N48" s="334"/>
      <c r="O48" s="335"/>
      <c r="P48" s="335"/>
      <c r="Q48" s="335"/>
      <c r="R48" s="335"/>
      <c r="S48" s="335"/>
      <c r="T48" s="335"/>
      <c r="U48" s="335"/>
      <c r="V48" s="336"/>
      <c r="W48" s="324"/>
      <c r="X48" s="325"/>
      <c r="Y48" s="325"/>
      <c r="Z48" s="300"/>
      <c r="AA48" s="262"/>
      <c r="AB48" s="262"/>
      <c r="AC48" s="262"/>
      <c r="AD48" s="262"/>
      <c r="AE48" s="262"/>
      <c r="AF48" s="262"/>
      <c r="AG48" s="262"/>
      <c r="AH48" s="262"/>
      <c r="AI48" s="262"/>
      <c r="AJ48" s="262"/>
      <c r="AK48" s="262"/>
      <c r="AL48" s="262"/>
    </row>
    <row r="49" spans="1:38" x14ac:dyDescent="0.15">
      <c r="A49" s="328"/>
      <c r="B49" s="329"/>
      <c r="C49" s="329"/>
      <c r="D49" s="329"/>
      <c r="E49" s="329"/>
      <c r="F49" s="329"/>
      <c r="G49" s="329"/>
      <c r="H49" s="329"/>
      <c r="I49" s="330"/>
      <c r="J49" s="322"/>
      <c r="K49" s="323"/>
      <c r="L49" s="323"/>
      <c r="M49" s="311" t="s">
        <v>3</v>
      </c>
      <c r="N49" s="328"/>
      <c r="O49" s="329"/>
      <c r="P49" s="329"/>
      <c r="Q49" s="329"/>
      <c r="R49" s="329"/>
      <c r="S49" s="329"/>
      <c r="T49" s="329"/>
      <c r="U49" s="329"/>
      <c r="V49" s="330"/>
      <c r="W49" s="322"/>
      <c r="X49" s="323"/>
      <c r="Y49" s="323"/>
      <c r="Z49" s="311" t="s">
        <v>3</v>
      </c>
    </row>
    <row r="50" spans="1:38" ht="13.5" customHeight="1" x14ac:dyDescent="0.15">
      <c r="A50" s="334"/>
      <c r="B50" s="335"/>
      <c r="C50" s="335"/>
      <c r="D50" s="335"/>
      <c r="E50" s="335"/>
      <c r="F50" s="335"/>
      <c r="G50" s="335"/>
      <c r="H50" s="335"/>
      <c r="I50" s="336"/>
      <c r="J50" s="324"/>
      <c r="K50" s="325"/>
      <c r="L50" s="325"/>
      <c r="M50" s="300"/>
      <c r="N50" s="334"/>
      <c r="O50" s="335"/>
      <c r="P50" s="335"/>
      <c r="Q50" s="335"/>
      <c r="R50" s="335"/>
      <c r="S50" s="335"/>
      <c r="T50" s="335"/>
      <c r="U50" s="335"/>
      <c r="V50" s="336"/>
      <c r="W50" s="324"/>
      <c r="X50" s="325"/>
      <c r="Y50" s="325"/>
      <c r="Z50" s="300"/>
      <c r="AC50" s="319" t="s">
        <v>110</v>
      </c>
      <c r="AD50" s="327" t="s">
        <v>107</v>
      </c>
      <c r="AE50" s="328"/>
      <c r="AF50" s="329"/>
      <c r="AG50" s="329"/>
      <c r="AH50" s="329"/>
      <c r="AI50" s="329"/>
      <c r="AJ50" s="329"/>
      <c r="AK50" s="329"/>
      <c r="AL50" s="330"/>
    </row>
    <row r="51" spans="1:38" x14ac:dyDescent="0.15">
      <c r="A51" s="328"/>
      <c r="B51" s="329"/>
      <c r="C51" s="329"/>
      <c r="D51" s="329"/>
      <c r="E51" s="329"/>
      <c r="F51" s="329"/>
      <c r="G51" s="329"/>
      <c r="H51" s="329"/>
      <c r="I51" s="330"/>
      <c r="J51" s="322"/>
      <c r="K51" s="323"/>
      <c r="L51" s="323"/>
      <c r="M51" s="311" t="s">
        <v>3</v>
      </c>
      <c r="N51" s="328"/>
      <c r="O51" s="329"/>
      <c r="P51" s="329"/>
      <c r="Q51" s="329"/>
      <c r="R51" s="329"/>
      <c r="S51" s="329"/>
      <c r="T51" s="329"/>
      <c r="U51" s="329"/>
      <c r="V51" s="330"/>
      <c r="W51" s="322"/>
      <c r="X51" s="323"/>
      <c r="Y51" s="323"/>
      <c r="Z51" s="311" t="s">
        <v>3</v>
      </c>
      <c r="AC51" s="320"/>
      <c r="AD51" s="327"/>
      <c r="AE51" s="518"/>
      <c r="AF51" s="332"/>
      <c r="AG51" s="332"/>
      <c r="AH51" s="332"/>
      <c r="AI51" s="332"/>
      <c r="AJ51" s="332"/>
      <c r="AK51" s="332"/>
      <c r="AL51" s="333"/>
    </row>
    <row r="52" spans="1:38" x14ac:dyDescent="0.15">
      <c r="A52" s="334"/>
      <c r="B52" s="335"/>
      <c r="C52" s="335"/>
      <c r="D52" s="335"/>
      <c r="E52" s="335"/>
      <c r="F52" s="335"/>
      <c r="G52" s="335"/>
      <c r="H52" s="335"/>
      <c r="I52" s="336"/>
      <c r="J52" s="324"/>
      <c r="K52" s="325"/>
      <c r="L52" s="325"/>
      <c r="M52" s="300"/>
      <c r="N52" s="334"/>
      <c r="O52" s="335"/>
      <c r="P52" s="335"/>
      <c r="Q52" s="335"/>
      <c r="R52" s="335"/>
      <c r="S52" s="335"/>
      <c r="T52" s="335"/>
      <c r="U52" s="335"/>
      <c r="V52" s="336"/>
      <c r="W52" s="324"/>
      <c r="X52" s="325"/>
      <c r="Y52" s="325"/>
      <c r="Z52" s="300"/>
      <c r="AC52" s="320"/>
      <c r="AD52" s="327"/>
      <c r="AE52" s="518"/>
      <c r="AF52" s="332"/>
      <c r="AG52" s="332"/>
      <c r="AH52" s="332"/>
      <c r="AI52" s="332"/>
      <c r="AJ52" s="332"/>
      <c r="AK52" s="332"/>
      <c r="AL52" s="333"/>
    </row>
    <row r="53" spans="1:38" x14ac:dyDescent="0.15">
      <c r="A53" s="328"/>
      <c r="B53" s="329"/>
      <c r="C53" s="329"/>
      <c r="D53" s="329"/>
      <c r="E53" s="329"/>
      <c r="F53" s="329"/>
      <c r="G53" s="329"/>
      <c r="H53" s="329"/>
      <c r="I53" s="330"/>
      <c r="J53" s="322"/>
      <c r="K53" s="323"/>
      <c r="L53" s="323"/>
      <c r="M53" s="311" t="s">
        <v>3</v>
      </c>
      <c r="N53" s="328"/>
      <c r="O53" s="329"/>
      <c r="P53" s="329"/>
      <c r="Q53" s="329"/>
      <c r="R53" s="329"/>
      <c r="S53" s="329"/>
      <c r="T53" s="329"/>
      <c r="U53" s="329"/>
      <c r="V53" s="330"/>
      <c r="W53" s="322"/>
      <c r="X53" s="323"/>
      <c r="Y53" s="323"/>
      <c r="Z53" s="311" t="s">
        <v>3</v>
      </c>
      <c r="AC53" s="320"/>
      <c r="AD53" s="327"/>
      <c r="AE53" s="518"/>
      <c r="AF53" s="332"/>
      <c r="AG53" s="332"/>
      <c r="AH53" s="332"/>
      <c r="AI53" s="332"/>
      <c r="AJ53" s="332"/>
      <c r="AK53" s="332"/>
      <c r="AL53" s="333"/>
    </row>
    <row r="54" spans="1:38" x14ac:dyDescent="0.15">
      <c r="A54" s="334"/>
      <c r="B54" s="335"/>
      <c r="C54" s="335"/>
      <c r="D54" s="335"/>
      <c r="E54" s="335"/>
      <c r="F54" s="335"/>
      <c r="G54" s="335"/>
      <c r="H54" s="335"/>
      <c r="I54" s="336"/>
      <c r="J54" s="324"/>
      <c r="K54" s="325"/>
      <c r="L54" s="325"/>
      <c r="M54" s="300"/>
      <c r="N54" s="334"/>
      <c r="O54" s="335"/>
      <c r="P54" s="335"/>
      <c r="Q54" s="335"/>
      <c r="R54" s="335"/>
      <c r="S54" s="335"/>
      <c r="T54" s="335"/>
      <c r="U54" s="335"/>
      <c r="V54" s="336"/>
      <c r="W54" s="324"/>
      <c r="X54" s="325"/>
      <c r="Y54" s="325"/>
      <c r="Z54" s="300"/>
      <c r="AC54" s="320"/>
      <c r="AD54" s="327"/>
      <c r="AE54" s="334"/>
      <c r="AF54" s="335"/>
      <c r="AG54" s="335"/>
      <c r="AH54" s="335"/>
      <c r="AI54" s="335"/>
      <c r="AJ54" s="335"/>
      <c r="AK54" s="335"/>
      <c r="AL54" s="336"/>
    </row>
    <row r="55" spans="1:38" x14ac:dyDescent="0.15">
      <c r="A55" s="328"/>
      <c r="B55" s="329"/>
      <c r="C55" s="329"/>
      <c r="D55" s="329"/>
      <c r="E55" s="329"/>
      <c r="F55" s="329"/>
      <c r="G55" s="329"/>
      <c r="H55" s="329"/>
      <c r="I55" s="330"/>
      <c r="J55" s="322"/>
      <c r="K55" s="323"/>
      <c r="L55" s="323"/>
      <c r="M55" s="311" t="s">
        <v>3</v>
      </c>
      <c r="N55" s="328"/>
      <c r="O55" s="329"/>
      <c r="P55" s="329"/>
      <c r="Q55" s="329"/>
      <c r="R55" s="329"/>
      <c r="S55" s="329"/>
      <c r="T55" s="329"/>
      <c r="U55" s="329"/>
      <c r="V55" s="330"/>
      <c r="W55" s="322"/>
      <c r="X55" s="323"/>
      <c r="Y55" s="323"/>
      <c r="Z55" s="311" t="s">
        <v>3</v>
      </c>
      <c r="AC55" s="320"/>
      <c r="AD55" s="327" t="s">
        <v>109</v>
      </c>
      <c r="AE55" s="337"/>
      <c r="AF55" s="338"/>
      <c r="AG55" s="338"/>
      <c r="AH55" s="338"/>
      <c r="AI55" s="338"/>
      <c r="AJ55" s="338"/>
      <c r="AK55" s="338"/>
      <c r="AL55" s="339"/>
    </row>
    <row r="56" spans="1:38" x14ac:dyDescent="0.15">
      <c r="A56" s="334"/>
      <c r="B56" s="335"/>
      <c r="C56" s="335"/>
      <c r="D56" s="335"/>
      <c r="E56" s="335"/>
      <c r="F56" s="335"/>
      <c r="G56" s="335"/>
      <c r="H56" s="335"/>
      <c r="I56" s="336"/>
      <c r="J56" s="324"/>
      <c r="K56" s="325"/>
      <c r="L56" s="325"/>
      <c r="M56" s="300"/>
      <c r="N56" s="334"/>
      <c r="O56" s="335"/>
      <c r="P56" s="335"/>
      <c r="Q56" s="335"/>
      <c r="R56" s="335"/>
      <c r="S56" s="335"/>
      <c r="T56" s="335"/>
      <c r="U56" s="335"/>
      <c r="V56" s="336"/>
      <c r="W56" s="324"/>
      <c r="X56" s="325"/>
      <c r="Y56" s="325"/>
      <c r="Z56" s="300"/>
      <c r="AC56" s="320"/>
      <c r="AD56" s="327"/>
      <c r="AE56" s="517"/>
      <c r="AF56" s="341"/>
      <c r="AG56" s="341"/>
      <c r="AH56" s="341"/>
      <c r="AI56" s="341"/>
      <c r="AJ56" s="341"/>
      <c r="AK56" s="341"/>
      <c r="AL56" s="342"/>
    </row>
    <row r="57" spans="1:38" ht="14.25" x14ac:dyDescent="0.15">
      <c r="A57" s="268"/>
      <c r="B57" s="268"/>
      <c r="C57" s="268"/>
      <c r="D57" s="268"/>
      <c r="E57" s="268"/>
      <c r="F57" s="268"/>
      <c r="G57" s="268"/>
      <c r="H57" s="268"/>
      <c r="I57" s="268"/>
      <c r="J57" s="268" t="s">
        <v>15</v>
      </c>
      <c r="K57" s="268"/>
      <c r="L57" s="268"/>
      <c r="M57" s="301"/>
      <c r="N57" s="326"/>
      <c r="O57" s="326"/>
      <c r="P57" s="268" t="s">
        <v>2</v>
      </c>
      <c r="Q57" s="301"/>
      <c r="R57" s="326"/>
      <c r="S57" s="326"/>
      <c r="T57" s="268" t="s">
        <v>3</v>
      </c>
      <c r="U57" s="268"/>
      <c r="V57" s="268"/>
      <c r="W57" s="268"/>
      <c r="X57" s="268"/>
      <c r="Y57" s="268"/>
      <c r="Z57" s="268"/>
      <c r="AA57" s="268"/>
      <c r="AB57" s="268"/>
      <c r="AC57" s="320"/>
      <c r="AD57" s="327"/>
      <c r="AE57" s="517"/>
      <c r="AF57" s="341"/>
      <c r="AG57" s="341"/>
      <c r="AH57" s="341"/>
      <c r="AI57" s="341"/>
      <c r="AJ57" s="341"/>
      <c r="AK57" s="341"/>
      <c r="AL57" s="342"/>
    </row>
    <row r="58" spans="1:38" ht="14.25" x14ac:dyDescent="0.15">
      <c r="A58" s="268"/>
      <c r="B58" s="268" t="s">
        <v>14</v>
      </c>
      <c r="C58" s="268"/>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320"/>
      <c r="AD58" s="327"/>
      <c r="AE58" s="517"/>
      <c r="AF58" s="341"/>
      <c r="AG58" s="341"/>
      <c r="AH58" s="341"/>
      <c r="AI58" s="341"/>
      <c r="AJ58" s="341"/>
      <c r="AK58" s="341"/>
      <c r="AL58" s="342"/>
    </row>
    <row r="59" spans="1:38" ht="14.25" x14ac:dyDescent="0.15">
      <c r="A59" s="268"/>
      <c r="B59" s="268"/>
      <c r="C59" s="268"/>
      <c r="D59" s="268"/>
      <c r="E59" s="268"/>
      <c r="F59" s="268"/>
      <c r="G59" s="268"/>
      <c r="H59" s="268"/>
      <c r="I59" s="268"/>
      <c r="J59" s="268" t="s">
        <v>16</v>
      </c>
      <c r="K59" s="268"/>
      <c r="L59" s="268"/>
      <c r="M59" s="302"/>
      <c r="N59" s="346"/>
      <c r="O59" s="346"/>
      <c r="P59" s="268" t="s">
        <v>2</v>
      </c>
      <c r="Q59" s="302"/>
      <c r="R59" s="346"/>
      <c r="S59" s="346"/>
      <c r="T59" s="268" t="s">
        <v>3</v>
      </c>
      <c r="U59" s="268"/>
      <c r="V59" s="268"/>
      <c r="W59" s="268"/>
      <c r="X59" s="268"/>
      <c r="Y59" s="268"/>
      <c r="Z59" s="268"/>
      <c r="AA59" s="268"/>
      <c r="AB59" s="268"/>
      <c r="AC59" s="320"/>
      <c r="AD59" s="327"/>
      <c r="AE59" s="517"/>
      <c r="AF59" s="341"/>
      <c r="AG59" s="341"/>
      <c r="AH59" s="341"/>
      <c r="AI59" s="341"/>
      <c r="AJ59" s="341"/>
      <c r="AK59" s="341"/>
      <c r="AL59" s="342"/>
    </row>
    <row r="60" spans="1:38" ht="7.5" customHeight="1" x14ac:dyDescent="0.15">
      <c r="A60" s="268"/>
      <c r="B60" s="268"/>
      <c r="C60" s="268"/>
      <c r="D60" s="268"/>
      <c r="E60" s="268"/>
      <c r="F60" s="268"/>
      <c r="G60" s="268"/>
      <c r="H60" s="268"/>
      <c r="I60" s="268"/>
      <c r="J60" s="268"/>
      <c r="K60" s="268"/>
      <c r="L60" s="268"/>
      <c r="M60" s="268"/>
      <c r="N60" s="268"/>
      <c r="O60" s="268"/>
      <c r="P60" s="268"/>
      <c r="Q60" s="268"/>
      <c r="R60" s="268"/>
      <c r="S60" s="268"/>
      <c r="T60" s="268"/>
      <c r="U60" s="268"/>
      <c r="W60" s="268"/>
      <c r="X60" s="268"/>
      <c r="Y60" s="268"/>
      <c r="AA60" s="268"/>
      <c r="AB60" s="268"/>
      <c r="AC60" s="320"/>
      <c r="AD60" s="327"/>
      <c r="AE60" s="517"/>
      <c r="AF60" s="341"/>
      <c r="AG60" s="341"/>
      <c r="AH60" s="341"/>
      <c r="AI60" s="341"/>
      <c r="AJ60" s="341"/>
      <c r="AK60" s="341"/>
      <c r="AL60" s="342"/>
    </row>
    <row r="61" spans="1:38" ht="13.5" customHeight="1" x14ac:dyDescent="0.15">
      <c r="A61" s="453" t="s">
        <v>108</v>
      </c>
      <c r="B61" s="454"/>
      <c r="C61" s="454"/>
      <c r="D61" s="454"/>
      <c r="E61" s="454"/>
      <c r="F61" s="454"/>
      <c r="G61" s="454"/>
      <c r="H61" s="454"/>
      <c r="I61" s="454"/>
      <c r="J61" s="454"/>
      <c r="K61" s="454"/>
      <c r="L61" s="454"/>
      <c r="M61" s="454"/>
      <c r="N61" s="454"/>
      <c r="O61" s="454"/>
      <c r="P61" s="454"/>
      <c r="Q61" s="454"/>
      <c r="R61" s="454"/>
      <c r="S61" s="454"/>
      <c r="T61" s="454"/>
      <c r="U61" s="454"/>
      <c r="V61" s="454"/>
      <c r="W61" s="454"/>
      <c r="X61" s="454"/>
      <c r="Y61" s="454"/>
      <c r="Z61" s="455"/>
      <c r="AA61" s="303"/>
      <c r="AB61" s="303"/>
      <c r="AC61" s="320"/>
      <c r="AD61" s="327"/>
      <c r="AE61" s="517"/>
      <c r="AF61" s="341"/>
      <c r="AG61" s="341"/>
      <c r="AH61" s="341"/>
      <c r="AI61" s="341"/>
      <c r="AJ61" s="341"/>
      <c r="AK61" s="341"/>
      <c r="AL61" s="342"/>
    </row>
    <row r="62" spans="1:38" x14ac:dyDescent="0.15">
      <c r="A62" s="456"/>
      <c r="B62" s="457"/>
      <c r="C62" s="457"/>
      <c r="D62" s="457"/>
      <c r="E62" s="457"/>
      <c r="F62" s="457"/>
      <c r="G62" s="457"/>
      <c r="H62" s="457"/>
      <c r="I62" s="457"/>
      <c r="J62" s="457"/>
      <c r="K62" s="457"/>
      <c r="L62" s="457"/>
      <c r="M62" s="457"/>
      <c r="N62" s="457"/>
      <c r="O62" s="457"/>
      <c r="P62" s="457"/>
      <c r="Q62" s="457"/>
      <c r="R62" s="457"/>
      <c r="S62" s="457"/>
      <c r="T62" s="457"/>
      <c r="U62" s="457"/>
      <c r="V62" s="457"/>
      <c r="W62" s="457"/>
      <c r="X62" s="457"/>
      <c r="Y62" s="457"/>
      <c r="Z62" s="458"/>
      <c r="AC62" s="320"/>
      <c r="AD62" s="327"/>
      <c r="AE62" s="517"/>
      <c r="AF62" s="341"/>
      <c r="AG62" s="341"/>
      <c r="AH62" s="341"/>
      <c r="AI62" s="341"/>
      <c r="AJ62" s="341"/>
      <c r="AK62" s="341"/>
      <c r="AL62" s="342"/>
    </row>
    <row r="63" spans="1:38" x14ac:dyDescent="0.15">
      <c r="A63" s="459"/>
      <c r="B63" s="457"/>
      <c r="C63" s="457"/>
      <c r="D63" s="457"/>
      <c r="E63" s="457"/>
      <c r="F63" s="457"/>
      <c r="G63" s="457"/>
      <c r="H63" s="457"/>
      <c r="I63" s="457"/>
      <c r="J63" s="457"/>
      <c r="K63" s="457"/>
      <c r="L63" s="457"/>
      <c r="M63" s="457"/>
      <c r="N63" s="457"/>
      <c r="O63" s="457"/>
      <c r="P63" s="457"/>
      <c r="Q63" s="457"/>
      <c r="R63" s="457"/>
      <c r="S63" s="457"/>
      <c r="T63" s="457"/>
      <c r="U63" s="457"/>
      <c r="V63" s="457"/>
      <c r="W63" s="457"/>
      <c r="X63" s="457"/>
      <c r="Y63" s="457"/>
      <c r="Z63" s="458"/>
      <c r="AC63" s="320"/>
      <c r="AD63" s="327"/>
      <c r="AE63" s="517"/>
      <c r="AF63" s="341"/>
      <c r="AG63" s="341"/>
      <c r="AH63" s="341"/>
      <c r="AI63" s="341"/>
      <c r="AJ63" s="341"/>
      <c r="AK63" s="341"/>
      <c r="AL63" s="342"/>
    </row>
    <row r="64" spans="1:38" x14ac:dyDescent="0.15">
      <c r="A64" s="460"/>
      <c r="B64" s="461"/>
      <c r="C64" s="461"/>
      <c r="D64" s="461"/>
      <c r="E64" s="461"/>
      <c r="F64" s="461"/>
      <c r="G64" s="461"/>
      <c r="H64" s="461"/>
      <c r="I64" s="461"/>
      <c r="J64" s="461"/>
      <c r="K64" s="461"/>
      <c r="L64" s="461"/>
      <c r="M64" s="461"/>
      <c r="N64" s="461"/>
      <c r="O64" s="461"/>
      <c r="P64" s="461"/>
      <c r="Q64" s="461"/>
      <c r="R64" s="461"/>
      <c r="S64" s="461"/>
      <c r="T64" s="461"/>
      <c r="U64" s="461"/>
      <c r="V64" s="461"/>
      <c r="W64" s="461"/>
      <c r="X64" s="461"/>
      <c r="Y64" s="461"/>
      <c r="Z64" s="462"/>
      <c r="AC64" s="321"/>
      <c r="AD64" s="327"/>
      <c r="AE64" s="343"/>
      <c r="AF64" s="344"/>
      <c r="AG64" s="344"/>
      <c r="AH64" s="344"/>
      <c r="AI64" s="344"/>
      <c r="AJ64" s="344"/>
      <c r="AK64" s="344"/>
      <c r="AL64" s="345"/>
    </row>
  </sheetData>
  <sheetProtection algorithmName="SHA-512" hashValue="ynu370jwjYu5vN4yCkDmw65ibu+g0pFwSqau6kgKY9UgA+bFjFQFO7e3kx6RVUemJGPITGCa640pL+/M0F3UxQ==" saltValue="BJri6MUmqqIa+le8RLPq9Q==" spinCount="100000" sheet="1" objects="1" scenarios="1"/>
  <mergeCells count="88">
    <mergeCell ref="A61:Z61"/>
    <mergeCell ref="A62:Z64"/>
    <mergeCell ref="AE55:AL64"/>
    <mergeCell ref="N57:O57"/>
    <mergeCell ref="R57:S57"/>
    <mergeCell ref="N59:O59"/>
    <mergeCell ref="R59:S59"/>
    <mergeCell ref="AD55:AD64"/>
    <mergeCell ref="AC50:AC64"/>
    <mergeCell ref="AD50:AD54"/>
    <mergeCell ref="AE50:AL54"/>
    <mergeCell ref="A51:I52"/>
    <mergeCell ref="J51:L52"/>
    <mergeCell ref="N51:V52"/>
    <mergeCell ref="W51:Y52"/>
    <mergeCell ref="W53:Y54"/>
    <mergeCell ref="A55:I56"/>
    <mergeCell ref="J55:L56"/>
    <mergeCell ref="N55:V56"/>
    <mergeCell ref="W55:Y56"/>
    <mergeCell ref="A53:I54"/>
    <mergeCell ref="J53:L54"/>
    <mergeCell ref="N53:V54"/>
    <mergeCell ref="A47:I48"/>
    <mergeCell ref="J47:L48"/>
    <mergeCell ref="N47:V48"/>
    <mergeCell ref="W47:Y48"/>
    <mergeCell ref="A49:I50"/>
    <mergeCell ref="J49:L50"/>
    <mergeCell ref="N49:V50"/>
    <mergeCell ref="W49:Y50"/>
    <mergeCell ref="J32:K32"/>
    <mergeCell ref="Z32:AA32"/>
    <mergeCell ref="A37:B42"/>
    <mergeCell ref="A46:I46"/>
    <mergeCell ref="J46:M46"/>
    <mergeCell ref="N46:V46"/>
    <mergeCell ref="W46:Z46"/>
    <mergeCell ref="A28:B33"/>
    <mergeCell ref="Q28:R33"/>
    <mergeCell ref="C29:G29"/>
    <mergeCell ref="H29:K29"/>
    <mergeCell ref="S29:W29"/>
    <mergeCell ref="X29:AA29"/>
    <mergeCell ref="J30:K30"/>
    <mergeCell ref="Z30:AA30"/>
    <mergeCell ref="J31:K31"/>
    <mergeCell ref="Z31:AA31"/>
    <mergeCell ref="AI16:AL18"/>
    <mergeCell ref="X19:Y24"/>
    <mergeCell ref="Z19:Z21"/>
    <mergeCell ref="AA19:AH21"/>
    <mergeCell ref="AI19:AL21"/>
    <mergeCell ref="Z22:Z24"/>
    <mergeCell ref="AA22:AH24"/>
    <mergeCell ref="AI22:AL24"/>
    <mergeCell ref="Z16:Z18"/>
    <mergeCell ref="AA16:AH18"/>
    <mergeCell ref="X13:Y18"/>
    <mergeCell ref="C13:C15"/>
    <mergeCell ref="D13:H15"/>
    <mergeCell ref="I13:M15"/>
    <mergeCell ref="N13:R15"/>
    <mergeCell ref="S13:W15"/>
    <mergeCell ref="A1:AL2"/>
    <mergeCell ref="F6:N6"/>
    <mergeCell ref="H7:K7"/>
    <mergeCell ref="A8:H10"/>
    <mergeCell ref="I8:R10"/>
    <mergeCell ref="AC4:AL4"/>
    <mergeCell ref="AC5:AL5"/>
    <mergeCell ref="AC6:AL6"/>
    <mergeCell ref="Q38:T38"/>
    <mergeCell ref="Q40:T40"/>
    <mergeCell ref="AF40:AI40"/>
    <mergeCell ref="A12:B18"/>
    <mergeCell ref="D12:H12"/>
    <mergeCell ref="I12:M12"/>
    <mergeCell ref="N12:R12"/>
    <mergeCell ref="S12:W12"/>
    <mergeCell ref="Z13:Z15"/>
    <mergeCell ref="AA13:AH15"/>
    <mergeCell ref="AI13:AL15"/>
    <mergeCell ref="C16:C18"/>
    <mergeCell ref="D16:H18"/>
    <mergeCell ref="I16:M18"/>
    <mergeCell ref="N16:R18"/>
    <mergeCell ref="S16:W18"/>
  </mergeCells>
  <phoneticPr fontId="2"/>
  <dataValidations count="1">
    <dataValidation type="list" allowBlank="1" showInputMessage="1" showErrorMessage="1" sqref="F6:N6">
      <formula1>$AN$7:$AN$13</formula1>
    </dataValidation>
  </dataValidations>
  <pageMargins left="0.70866141732283472" right="0.70866141732283472" top="0.55118110236220474" bottom="0.55118110236220474"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Option Button 1">
              <controlPr defaultSize="0" autoFill="0" autoLine="0" autoPict="0">
                <anchor moveWithCells="1">
                  <from>
                    <xdr:col>2</xdr:col>
                    <xdr:colOff>171450</xdr:colOff>
                    <xdr:row>39</xdr:row>
                    <xdr:rowOff>152400</xdr:rowOff>
                  </from>
                  <to>
                    <xdr:col>5</xdr:col>
                    <xdr:colOff>19050</xdr:colOff>
                    <xdr:row>41</xdr:row>
                    <xdr:rowOff>0</xdr:rowOff>
                  </to>
                </anchor>
              </controlPr>
            </control>
          </mc:Choice>
        </mc:AlternateContent>
        <mc:AlternateContent xmlns:mc="http://schemas.openxmlformats.org/markup-compatibility/2006">
          <mc:Choice Requires="x14">
            <control shapeId="16386" r:id="rId5" name="Option Button 2">
              <controlPr defaultSize="0" autoFill="0" autoLine="0" autoPict="0">
                <anchor moveWithCells="1">
                  <from>
                    <xdr:col>5</xdr:col>
                    <xdr:colOff>57150</xdr:colOff>
                    <xdr:row>39</xdr:row>
                    <xdr:rowOff>161925</xdr:rowOff>
                  </from>
                  <to>
                    <xdr:col>7</xdr:col>
                    <xdr:colOff>66675</xdr:colOff>
                    <xdr:row>41</xdr:row>
                    <xdr:rowOff>0</xdr:rowOff>
                  </to>
                </anchor>
              </controlPr>
            </control>
          </mc:Choice>
        </mc:AlternateContent>
        <mc:AlternateContent xmlns:mc="http://schemas.openxmlformats.org/markup-compatibility/2006">
          <mc:Choice Requires="x14">
            <control shapeId="16387" r:id="rId6" name="Group Box 3">
              <controlPr defaultSize="0" autoFill="0" autoPict="0">
                <anchor>
                  <from>
                    <xdr:col>2</xdr:col>
                    <xdr:colOff>66675</xdr:colOff>
                    <xdr:row>39</xdr:row>
                    <xdr:rowOff>66675</xdr:rowOff>
                  </from>
                  <to>
                    <xdr:col>7</xdr:col>
                    <xdr:colOff>180975</xdr:colOff>
                    <xdr:row>41</xdr:row>
                    <xdr:rowOff>38100</xdr:rowOff>
                  </to>
                </anchor>
              </controlPr>
            </control>
          </mc:Choice>
        </mc:AlternateContent>
        <mc:AlternateContent xmlns:mc="http://schemas.openxmlformats.org/markup-compatibility/2006">
          <mc:Choice Requires="x14">
            <control shapeId="16388" r:id="rId7" name="Option Button 4">
              <controlPr defaultSize="0" autoFill="0" autoLine="0" autoPict="0">
                <anchor moveWithCells="1">
                  <from>
                    <xdr:col>2</xdr:col>
                    <xdr:colOff>171450</xdr:colOff>
                    <xdr:row>37</xdr:row>
                    <xdr:rowOff>66675</xdr:rowOff>
                  </from>
                  <to>
                    <xdr:col>5</xdr:col>
                    <xdr:colOff>66675</xdr:colOff>
                    <xdr:row>39</xdr:row>
                    <xdr:rowOff>28575</xdr:rowOff>
                  </to>
                </anchor>
              </controlPr>
            </control>
          </mc:Choice>
        </mc:AlternateContent>
        <mc:AlternateContent xmlns:mc="http://schemas.openxmlformats.org/markup-compatibility/2006">
          <mc:Choice Requires="x14">
            <control shapeId="16389" r:id="rId8" name="Option Button 5">
              <controlPr defaultSize="0" autoFill="0" autoLine="0" autoPict="0">
                <anchor moveWithCells="1">
                  <from>
                    <xdr:col>5</xdr:col>
                    <xdr:colOff>47625</xdr:colOff>
                    <xdr:row>37</xdr:row>
                    <xdr:rowOff>66675</xdr:rowOff>
                  </from>
                  <to>
                    <xdr:col>7</xdr:col>
                    <xdr:colOff>57150</xdr:colOff>
                    <xdr:row>39</xdr:row>
                    <xdr:rowOff>28575</xdr:rowOff>
                  </to>
                </anchor>
              </controlPr>
            </control>
          </mc:Choice>
        </mc:AlternateContent>
        <mc:AlternateContent xmlns:mc="http://schemas.openxmlformats.org/markup-compatibility/2006">
          <mc:Choice Requires="x14">
            <control shapeId="16390" r:id="rId9" name="Group Box 6">
              <controlPr defaultSize="0" autoFill="0" autoPict="0">
                <anchor>
                  <from>
                    <xdr:col>2</xdr:col>
                    <xdr:colOff>76200</xdr:colOff>
                    <xdr:row>36</xdr:row>
                    <xdr:rowOff>133350</xdr:rowOff>
                  </from>
                  <to>
                    <xdr:col>7</xdr:col>
                    <xdr:colOff>190500</xdr:colOff>
                    <xdr:row>39</xdr:row>
                    <xdr:rowOff>0</xdr:rowOff>
                  </to>
                </anchor>
              </controlPr>
            </control>
          </mc:Choice>
        </mc:AlternateContent>
        <mc:AlternateContent xmlns:mc="http://schemas.openxmlformats.org/markup-compatibility/2006">
          <mc:Choice Requires="x14">
            <control shapeId="16391" r:id="rId10" name="Option Button 7">
              <controlPr defaultSize="0" autoFill="0" autoLine="0" autoPict="0">
                <anchor moveWithCells="1">
                  <from>
                    <xdr:col>21</xdr:col>
                    <xdr:colOff>28575</xdr:colOff>
                    <xdr:row>39</xdr:row>
                    <xdr:rowOff>38100</xdr:rowOff>
                  </from>
                  <to>
                    <xdr:col>22</xdr:col>
                    <xdr:colOff>114300</xdr:colOff>
                    <xdr:row>40</xdr:row>
                    <xdr:rowOff>152400</xdr:rowOff>
                  </to>
                </anchor>
              </controlPr>
            </control>
          </mc:Choice>
        </mc:AlternateContent>
        <mc:AlternateContent xmlns:mc="http://schemas.openxmlformats.org/markup-compatibility/2006">
          <mc:Choice Requires="x14">
            <control shapeId="16392" r:id="rId11" name="Option Button 8">
              <controlPr defaultSize="0" autoFill="0" autoLine="0" autoPict="0">
                <anchor moveWithCells="1">
                  <from>
                    <xdr:col>23</xdr:col>
                    <xdr:colOff>76200</xdr:colOff>
                    <xdr:row>39</xdr:row>
                    <xdr:rowOff>38100</xdr:rowOff>
                  </from>
                  <to>
                    <xdr:col>25</xdr:col>
                    <xdr:colOff>76200</xdr:colOff>
                    <xdr:row>40</xdr:row>
                    <xdr:rowOff>161925</xdr:rowOff>
                  </to>
                </anchor>
              </controlPr>
            </control>
          </mc:Choice>
        </mc:AlternateContent>
        <mc:AlternateContent xmlns:mc="http://schemas.openxmlformats.org/markup-compatibility/2006">
          <mc:Choice Requires="x14">
            <control shapeId="16393" r:id="rId12" name="Group Box 9">
              <controlPr defaultSize="0" autoFill="0" autoPict="0">
                <anchor moveWithCells="1">
                  <from>
                    <xdr:col>20</xdr:col>
                    <xdr:colOff>161925</xdr:colOff>
                    <xdr:row>37</xdr:row>
                    <xdr:rowOff>95250</xdr:rowOff>
                  </from>
                  <to>
                    <xdr:col>26</xdr:col>
                    <xdr:colOff>0</xdr:colOff>
                    <xdr:row>42</xdr:row>
                    <xdr:rowOff>9525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26</xdr:col>
                    <xdr:colOff>142875</xdr:colOff>
                    <xdr:row>37</xdr:row>
                    <xdr:rowOff>0</xdr:rowOff>
                  </from>
                  <to>
                    <xdr:col>29</xdr:col>
                    <xdr:colOff>142875</xdr:colOff>
                    <xdr:row>38</xdr:row>
                    <xdr:rowOff>38100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29</xdr:col>
                    <xdr:colOff>123825</xdr:colOff>
                    <xdr:row>37</xdr:row>
                    <xdr:rowOff>0</xdr:rowOff>
                  </from>
                  <to>
                    <xdr:col>32</xdr:col>
                    <xdr:colOff>114300</xdr:colOff>
                    <xdr:row>38</xdr:row>
                    <xdr:rowOff>38100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33</xdr:col>
                    <xdr:colOff>104775</xdr:colOff>
                    <xdr:row>37</xdr:row>
                    <xdr:rowOff>0</xdr:rowOff>
                  </from>
                  <to>
                    <xdr:col>36</xdr:col>
                    <xdr:colOff>95250</xdr:colOff>
                    <xdr:row>38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FF"/>
  </sheetPr>
  <dimension ref="A1:X216"/>
  <sheetViews>
    <sheetView zoomScale="95" zoomScaleNormal="95" workbookViewId="0">
      <selection activeCell="Y34" sqref="Y34"/>
    </sheetView>
  </sheetViews>
  <sheetFormatPr defaultRowHeight="11.25" x14ac:dyDescent="0.15"/>
  <cols>
    <col min="1" max="1" width="9.5" style="1" customWidth="1"/>
    <col min="2" max="2" width="7.25" style="1" customWidth="1"/>
    <col min="3" max="6" width="8.75" style="1" customWidth="1"/>
    <col min="7" max="7" width="3.25" style="1" customWidth="1"/>
    <col min="8" max="8" width="7.25" style="1" customWidth="1"/>
    <col min="9" max="9" width="9.25" style="1" customWidth="1"/>
    <col min="10" max="12" width="9.375" style="1" customWidth="1"/>
    <col min="13" max="13" width="2" style="1" customWidth="1"/>
    <col min="14" max="14" width="9.75" style="1" customWidth="1"/>
    <col min="15" max="16" width="8.5" style="90" customWidth="1"/>
    <col min="17" max="18" width="9" style="90"/>
    <col min="19" max="19" width="1.625" style="1" customWidth="1"/>
    <col min="20" max="256" width="9" style="1"/>
    <col min="257" max="257" width="9.5" style="1" customWidth="1"/>
    <col min="258" max="258" width="7.25" style="1" customWidth="1"/>
    <col min="259" max="262" width="8.75" style="1" customWidth="1"/>
    <col min="263" max="263" width="5.25" style="1" customWidth="1"/>
    <col min="264" max="264" width="7.25" style="1" customWidth="1"/>
    <col min="265" max="265" width="9.25" style="1" customWidth="1"/>
    <col min="266" max="268" width="9.375" style="1" customWidth="1"/>
    <col min="269" max="269" width="4.875" style="1" customWidth="1"/>
    <col min="270" max="270" width="9.75" style="1" customWidth="1"/>
    <col min="271" max="272" width="8.5" style="1" customWidth="1"/>
    <col min="273" max="274" width="9" style="1"/>
    <col min="275" max="275" width="9.75" style="1" customWidth="1"/>
    <col min="276" max="512" width="9" style="1"/>
    <col min="513" max="513" width="9.5" style="1" customWidth="1"/>
    <col min="514" max="514" width="7.25" style="1" customWidth="1"/>
    <col min="515" max="518" width="8.75" style="1" customWidth="1"/>
    <col min="519" max="519" width="5.25" style="1" customWidth="1"/>
    <col min="520" max="520" width="7.25" style="1" customWidth="1"/>
    <col min="521" max="521" width="9.25" style="1" customWidth="1"/>
    <col min="522" max="524" width="9.375" style="1" customWidth="1"/>
    <col min="525" max="525" width="4.875" style="1" customWidth="1"/>
    <col min="526" max="526" width="9.75" style="1" customWidth="1"/>
    <col min="527" max="528" width="8.5" style="1" customWidth="1"/>
    <col min="529" max="530" width="9" style="1"/>
    <col min="531" max="531" width="9.75" style="1" customWidth="1"/>
    <col min="532" max="768" width="9" style="1"/>
    <col min="769" max="769" width="9.5" style="1" customWidth="1"/>
    <col min="770" max="770" width="7.25" style="1" customWidth="1"/>
    <col min="771" max="774" width="8.75" style="1" customWidth="1"/>
    <col min="775" max="775" width="5.25" style="1" customWidth="1"/>
    <col min="776" max="776" width="7.25" style="1" customWidth="1"/>
    <col min="777" max="777" width="9.25" style="1" customWidth="1"/>
    <col min="778" max="780" width="9.375" style="1" customWidth="1"/>
    <col min="781" max="781" width="4.875" style="1" customWidth="1"/>
    <col min="782" max="782" width="9.75" style="1" customWidth="1"/>
    <col min="783" max="784" width="8.5" style="1" customWidth="1"/>
    <col min="785" max="786" width="9" style="1"/>
    <col min="787" max="787" width="9.75" style="1" customWidth="1"/>
    <col min="788" max="1024" width="9" style="1"/>
    <col min="1025" max="1025" width="9.5" style="1" customWidth="1"/>
    <col min="1026" max="1026" width="7.25" style="1" customWidth="1"/>
    <col min="1027" max="1030" width="8.75" style="1" customWidth="1"/>
    <col min="1031" max="1031" width="5.25" style="1" customWidth="1"/>
    <col min="1032" max="1032" width="7.25" style="1" customWidth="1"/>
    <col min="1033" max="1033" width="9.25" style="1" customWidth="1"/>
    <col min="1034" max="1036" width="9.375" style="1" customWidth="1"/>
    <col min="1037" max="1037" width="4.875" style="1" customWidth="1"/>
    <col min="1038" max="1038" width="9.75" style="1" customWidth="1"/>
    <col min="1039" max="1040" width="8.5" style="1" customWidth="1"/>
    <col min="1041" max="1042" width="9" style="1"/>
    <col min="1043" max="1043" width="9.75" style="1" customWidth="1"/>
    <col min="1044" max="1280" width="9" style="1"/>
    <col min="1281" max="1281" width="9.5" style="1" customWidth="1"/>
    <col min="1282" max="1282" width="7.25" style="1" customWidth="1"/>
    <col min="1283" max="1286" width="8.75" style="1" customWidth="1"/>
    <col min="1287" max="1287" width="5.25" style="1" customWidth="1"/>
    <col min="1288" max="1288" width="7.25" style="1" customWidth="1"/>
    <col min="1289" max="1289" width="9.25" style="1" customWidth="1"/>
    <col min="1290" max="1292" width="9.375" style="1" customWidth="1"/>
    <col min="1293" max="1293" width="4.875" style="1" customWidth="1"/>
    <col min="1294" max="1294" width="9.75" style="1" customWidth="1"/>
    <col min="1295" max="1296" width="8.5" style="1" customWidth="1"/>
    <col min="1297" max="1298" width="9" style="1"/>
    <col min="1299" max="1299" width="9.75" style="1" customWidth="1"/>
    <col min="1300" max="1536" width="9" style="1"/>
    <col min="1537" max="1537" width="9.5" style="1" customWidth="1"/>
    <col min="1538" max="1538" width="7.25" style="1" customWidth="1"/>
    <col min="1539" max="1542" width="8.75" style="1" customWidth="1"/>
    <col min="1543" max="1543" width="5.25" style="1" customWidth="1"/>
    <col min="1544" max="1544" width="7.25" style="1" customWidth="1"/>
    <col min="1545" max="1545" width="9.25" style="1" customWidth="1"/>
    <col min="1546" max="1548" width="9.375" style="1" customWidth="1"/>
    <col min="1549" max="1549" width="4.875" style="1" customWidth="1"/>
    <col min="1550" max="1550" width="9.75" style="1" customWidth="1"/>
    <col min="1551" max="1552" width="8.5" style="1" customWidth="1"/>
    <col min="1553" max="1554" width="9" style="1"/>
    <col min="1555" max="1555" width="9.75" style="1" customWidth="1"/>
    <col min="1556" max="1792" width="9" style="1"/>
    <col min="1793" max="1793" width="9.5" style="1" customWidth="1"/>
    <col min="1794" max="1794" width="7.25" style="1" customWidth="1"/>
    <col min="1795" max="1798" width="8.75" style="1" customWidth="1"/>
    <col min="1799" max="1799" width="5.25" style="1" customWidth="1"/>
    <col min="1800" max="1800" width="7.25" style="1" customWidth="1"/>
    <col min="1801" max="1801" width="9.25" style="1" customWidth="1"/>
    <col min="1802" max="1804" width="9.375" style="1" customWidth="1"/>
    <col min="1805" max="1805" width="4.875" style="1" customWidth="1"/>
    <col min="1806" max="1806" width="9.75" style="1" customWidth="1"/>
    <col min="1807" max="1808" width="8.5" style="1" customWidth="1"/>
    <col min="1809" max="1810" width="9" style="1"/>
    <col min="1811" max="1811" width="9.75" style="1" customWidth="1"/>
    <col min="1812" max="2048" width="9" style="1"/>
    <col min="2049" max="2049" width="9.5" style="1" customWidth="1"/>
    <col min="2050" max="2050" width="7.25" style="1" customWidth="1"/>
    <col min="2051" max="2054" width="8.75" style="1" customWidth="1"/>
    <col min="2055" max="2055" width="5.25" style="1" customWidth="1"/>
    <col min="2056" max="2056" width="7.25" style="1" customWidth="1"/>
    <col min="2057" max="2057" width="9.25" style="1" customWidth="1"/>
    <col min="2058" max="2060" width="9.375" style="1" customWidth="1"/>
    <col min="2061" max="2061" width="4.875" style="1" customWidth="1"/>
    <col min="2062" max="2062" width="9.75" style="1" customWidth="1"/>
    <col min="2063" max="2064" width="8.5" style="1" customWidth="1"/>
    <col min="2065" max="2066" width="9" style="1"/>
    <col min="2067" max="2067" width="9.75" style="1" customWidth="1"/>
    <col min="2068" max="2304" width="9" style="1"/>
    <col min="2305" max="2305" width="9.5" style="1" customWidth="1"/>
    <col min="2306" max="2306" width="7.25" style="1" customWidth="1"/>
    <col min="2307" max="2310" width="8.75" style="1" customWidth="1"/>
    <col min="2311" max="2311" width="5.25" style="1" customWidth="1"/>
    <col min="2312" max="2312" width="7.25" style="1" customWidth="1"/>
    <col min="2313" max="2313" width="9.25" style="1" customWidth="1"/>
    <col min="2314" max="2316" width="9.375" style="1" customWidth="1"/>
    <col min="2317" max="2317" width="4.875" style="1" customWidth="1"/>
    <col min="2318" max="2318" width="9.75" style="1" customWidth="1"/>
    <col min="2319" max="2320" width="8.5" style="1" customWidth="1"/>
    <col min="2321" max="2322" width="9" style="1"/>
    <col min="2323" max="2323" width="9.75" style="1" customWidth="1"/>
    <col min="2324" max="2560" width="9" style="1"/>
    <col min="2561" max="2561" width="9.5" style="1" customWidth="1"/>
    <col min="2562" max="2562" width="7.25" style="1" customWidth="1"/>
    <col min="2563" max="2566" width="8.75" style="1" customWidth="1"/>
    <col min="2567" max="2567" width="5.25" style="1" customWidth="1"/>
    <col min="2568" max="2568" width="7.25" style="1" customWidth="1"/>
    <col min="2569" max="2569" width="9.25" style="1" customWidth="1"/>
    <col min="2570" max="2572" width="9.375" style="1" customWidth="1"/>
    <col min="2573" max="2573" width="4.875" style="1" customWidth="1"/>
    <col min="2574" max="2574" width="9.75" style="1" customWidth="1"/>
    <col min="2575" max="2576" width="8.5" style="1" customWidth="1"/>
    <col min="2577" max="2578" width="9" style="1"/>
    <col min="2579" max="2579" width="9.75" style="1" customWidth="1"/>
    <col min="2580" max="2816" width="9" style="1"/>
    <col min="2817" max="2817" width="9.5" style="1" customWidth="1"/>
    <col min="2818" max="2818" width="7.25" style="1" customWidth="1"/>
    <col min="2819" max="2822" width="8.75" style="1" customWidth="1"/>
    <col min="2823" max="2823" width="5.25" style="1" customWidth="1"/>
    <col min="2824" max="2824" width="7.25" style="1" customWidth="1"/>
    <col min="2825" max="2825" width="9.25" style="1" customWidth="1"/>
    <col min="2826" max="2828" width="9.375" style="1" customWidth="1"/>
    <col min="2829" max="2829" width="4.875" style="1" customWidth="1"/>
    <col min="2830" max="2830" width="9.75" style="1" customWidth="1"/>
    <col min="2831" max="2832" width="8.5" style="1" customWidth="1"/>
    <col min="2833" max="2834" width="9" style="1"/>
    <col min="2835" max="2835" width="9.75" style="1" customWidth="1"/>
    <col min="2836" max="3072" width="9" style="1"/>
    <col min="3073" max="3073" width="9.5" style="1" customWidth="1"/>
    <col min="3074" max="3074" width="7.25" style="1" customWidth="1"/>
    <col min="3075" max="3078" width="8.75" style="1" customWidth="1"/>
    <col min="3079" max="3079" width="5.25" style="1" customWidth="1"/>
    <col min="3080" max="3080" width="7.25" style="1" customWidth="1"/>
    <col min="3081" max="3081" width="9.25" style="1" customWidth="1"/>
    <col min="3082" max="3084" width="9.375" style="1" customWidth="1"/>
    <col min="3085" max="3085" width="4.875" style="1" customWidth="1"/>
    <col min="3086" max="3086" width="9.75" style="1" customWidth="1"/>
    <col min="3087" max="3088" width="8.5" style="1" customWidth="1"/>
    <col min="3089" max="3090" width="9" style="1"/>
    <col min="3091" max="3091" width="9.75" style="1" customWidth="1"/>
    <col min="3092" max="3328" width="9" style="1"/>
    <col min="3329" max="3329" width="9.5" style="1" customWidth="1"/>
    <col min="3330" max="3330" width="7.25" style="1" customWidth="1"/>
    <col min="3331" max="3334" width="8.75" style="1" customWidth="1"/>
    <col min="3335" max="3335" width="5.25" style="1" customWidth="1"/>
    <col min="3336" max="3336" width="7.25" style="1" customWidth="1"/>
    <col min="3337" max="3337" width="9.25" style="1" customWidth="1"/>
    <col min="3338" max="3340" width="9.375" style="1" customWidth="1"/>
    <col min="3341" max="3341" width="4.875" style="1" customWidth="1"/>
    <col min="3342" max="3342" width="9.75" style="1" customWidth="1"/>
    <col min="3343" max="3344" width="8.5" style="1" customWidth="1"/>
    <col min="3345" max="3346" width="9" style="1"/>
    <col min="3347" max="3347" width="9.75" style="1" customWidth="1"/>
    <col min="3348" max="3584" width="9" style="1"/>
    <col min="3585" max="3585" width="9.5" style="1" customWidth="1"/>
    <col min="3586" max="3586" width="7.25" style="1" customWidth="1"/>
    <col min="3587" max="3590" width="8.75" style="1" customWidth="1"/>
    <col min="3591" max="3591" width="5.25" style="1" customWidth="1"/>
    <col min="3592" max="3592" width="7.25" style="1" customWidth="1"/>
    <col min="3593" max="3593" width="9.25" style="1" customWidth="1"/>
    <col min="3594" max="3596" width="9.375" style="1" customWidth="1"/>
    <col min="3597" max="3597" width="4.875" style="1" customWidth="1"/>
    <col min="3598" max="3598" width="9.75" style="1" customWidth="1"/>
    <col min="3599" max="3600" width="8.5" style="1" customWidth="1"/>
    <col min="3601" max="3602" width="9" style="1"/>
    <col min="3603" max="3603" width="9.75" style="1" customWidth="1"/>
    <col min="3604" max="3840" width="9" style="1"/>
    <col min="3841" max="3841" width="9.5" style="1" customWidth="1"/>
    <col min="3842" max="3842" width="7.25" style="1" customWidth="1"/>
    <col min="3843" max="3846" width="8.75" style="1" customWidth="1"/>
    <col min="3847" max="3847" width="5.25" style="1" customWidth="1"/>
    <col min="3848" max="3848" width="7.25" style="1" customWidth="1"/>
    <col min="3849" max="3849" width="9.25" style="1" customWidth="1"/>
    <col min="3850" max="3852" width="9.375" style="1" customWidth="1"/>
    <col min="3853" max="3853" width="4.875" style="1" customWidth="1"/>
    <col min="3854" max="3854" width="9.75" style="1" customWidth="1"/>
    <col min="3855" max="3856" width="8.5" style="1" customWidth="1"/>
    <col min="3857" max="3858" width="9" style="1"/>
    <col min="3859" max="3859" width="9.75" style="1" customWidth="1"/>
    <col min="3860" max="4096" width="9" style="1"/>
    <col min="4097" max="4097" width="9.5" style="1" customWidth="1"/>
    <col min="4098" max="4098" width="7.25" style="1" customWidth="1"/>
    <col min="4099" max="4102" width="8.75" style="1" customWidth="1"/>
    <col min="4103" max="4103" width="5.25" style="1" customWidth="1"/>
    <col min="4104" max="4104" width="7.25" style="1" customWidth="1"/>
    <col min="4105" max="4105" width="9.25" style="1" customWidth="1"/>
    <col min="4106" max="4108" width="9.375" style="1" customWidth="1"/>
    <col min="4109" max="4109" width="4.875" style="1" customWidth="1"/>
    <col min="4110" max="4110" width="9.75" style="1" customWidth="1"/>
    <col min="4111" max="4112" width="8.5" style="1" customWidth="1"/>
    <col min="4113" max="4114" width="9" style="1"/>
    <col min="4115" max="4115" width="9.75" style="1" customWidth="1"/>
    <col min="4116" max="4352" width="9" style="1"/>
    <col min="4353" max="4353" width="9.5" style="1" customWidth="1"/>
    <col min="4354" max="4354" width="7.25" style="1" customWidth="1"/>
    <col min="4355" max="4358" width="8.75" style="1" customWidth="1"/>
    <col min="4359" max="4359" width="5.25" style="1" customWidth="1"/>
    <col min="4360" max="4360" width="7.25" style="1" customWidth="1"/>
    <col min="4361" max="4361" width="9.25" style="1" customWidth="1"/>
    <col min="4362" max="4364" width="9.375" style="1" customWidth="1"/>
    <col min="4365" max="4365" width="4.875" style="1" customWidth="1"/>
    <col min="4366" max="4366" width="9.75" style="1" customWidth="1"/>
    <col min="4367" max="4368" width="8.5" style="1" customWidth="1"/>
    <col min="4369" max="4370" width="9" style="1"/>
    <col min="4371" max="4371" width="9.75" style="1" customWidth="1"/>
    <col min="4372" max="4608" width="9" style="1"/>
    <col min="4609" max="4609" width="9.5" style="1" customWidth="1"/>
    <col min="4610" max="4610" width="7.25" style="1" customWidth="1"/>
    <col min="4611" max="4614" width="8.75" style="1" customWidth="1"/>
    <col min="4615" max="4615" width="5.25" style="1" customWidth="1"/>
    <col min="4616" max="4616" width="7.25" style="1" customWidth="1"/>
    <col min="4617" max="4617" width="9.25" style="1" customWidth="1"/>
    <col min="4618" max="4620" width="9.375" style="1" customWidth="1"/>
    <col min="4621" max="4621" width="4.875" style="1" customWidth="1"/>
    <col min="4622" max="4622" width="9.75" style="1" customWidth="1"/>
    <col min="4623" max="4624" width="8.5" style="1" customWidth="1"/>
    <col min="4625" max="4626" width="9" style="1"/>
    <col min="4627" max="4627" width="9.75" style="1" customWidth="1"/>
    <col min="4628" max="4864" width="9" style="1"/>
    <col min="4865" max="4865" width="9.5" style="1" customWidth="1"/>
    <col min="4866" max="4866" width="7.25" style="1" customWidth="1"/>
    <col min="4867" max="4870" width="8.75" style="1" customWidth="1"/>
    <col min="4871" max="4871" width="5.25" style="1" customWidth="1"/>
    <col min="4872" max="4872" width="7.25" style="1" customWidth="1"/>
    <col min="4873" max="4873" width="9.25" style="1" customWidth="1"/>
    <col min="4874" max="4876" width="9.375" style="1" customWidth="1"/>
    <col min="4877" max="4877" width="4.875" style="1" customWidth="1"/>
    <col min="4878" max="4878" width="9.75" style="1" customWidth="1"/>
    <col min="4879" max="4880" width="8.5" style="1" customWidth="1"/>
    <col min="4881" max="4882" width="9" style="1"/>
    <col min="4883" max="4883" width="9.75" style="1" customWidth="1"/>
    <col min="4884" max="5120" width="9" style="1"/>
    <col min="5121" max="5121" width="9.5" style="1" customWidth="1"/>
    <col min="5122" max="5122" width="7.25" style="1" customWidth="1"/>
    <col min="5123" max="5126" width="8.75" style="1" customWidth="1"/>
    <col min="5127" max="5127" width="5.25" style="1" customWidth="1"/>
    <col min="5128" max="5128" width="7.25" style="1" customWidth="1"/>
    <col min="5129" max="5129" width="9.25" style="1" customWidth="1"/>
    <col min="5130" max="5132" width="9.375" style="1" customWidth="1"/>
    <col min="5133" max="5133" width="4.875" style="1" customWidth="1"/>
    <col min="5134" max="5134" width="9.75" style="1" customWidth="1"/>
    <col min="5135" max="5136" width="8.5" style="1" customWidth="1"/>
    <col min="5137" max="5138" width="9" style="1"/>
    <col min="5139" max="5139" width="9.75" style="1" customWidth="1"/>
    <col min="5140" max="5376" width="9" style="1"/>
    <col min="5377" max="5377" width="9.5" style="1" customWidth="1"/>
    <col min="5378" max="5378" width="7.25" style="1" customWidth="1"/>
    <col min="5379" max="5382" width="8.75" style="1" customWidth="1"/>
    <col min="5383" max="5383" width="5.25" style="1" customWidth="1"/>
    <col min="5384" max="5384" width="7.25" style="1" customWidth="1"/>
    <col min="5385" max="5385" width="9.25" style="1" customWidth="1"/>
    <col min="5386" max="5388" width="9.375" style="1" customWidth="1"/>
    <col min="5389" max="5389" width="4.875" style="1" customWidth="1"/>
    <col min="5390" max="5390" width="9.75" style="1" customWidth="1"/>
    <col min="5391" max="5392" width="8.5" style="1" customWidth="1"/>
    <col min="5393" max="5394" width="9" style="1"/>
    <col min="5395" max="5395" width="9.75" style="1" customWidth="1"/>
    <col min="5396" max="5632" width="9" style="1"/>
    <col min="5633" max="5633" width="9.5" style="1" customWidth="1"/>
    <col min="5634" max="5634" width="7.25" style="1" customWidth="1"/>
    <col min="5635" max="5638" width="8.75" style="1" customWidth="1"/>
    <col min="5639" max="5639" width="5.25" style="1" customWidth="1"/>
    <col min="5640" max="5640" width="7.25" style="1" customWidth="1"/>
    <col min="5641" max="5641" width="9.25" style="1" customWidth="1"/>
    <col min="5642" max="5644" width="9.375" style="1" customWidth="1"/>
    <col min="5645" max="5645" width="4.875" style="1" customWidth="1"/>
    <col min="5646" max="5646" width="9.75" style="1" customWidth="1"/>
    <col min="5647" max="5648" width="8.5" style="1" customWidth="1"/>
    <col min="5649" max="5650" width="9" style="1"/>
    <col min="5651" max="5651" width="9.75" style="1" customWidth="1"/>
    <col min="5652" max="5888" width="9" style="1"/>
    <col min="5889" max="5889" width="9.5" style="1" customWidth="1"/>
    <col min="5890" max="5890" width="7.25" style="1" customWidth="1"/>
    <col min="5891" max="5894" width="8.75" style="1" customWidth="1"/>
    <col min="5895" max="5895" width="5.25" style="1" customWidth="1"/>
    <col min="5896" max="5896" width="7.25" style="1" customWidth="1"/>
    <col min="5897" max="5897" width="9.25" style="1" customWidth="1"/>
    <col min="5898" max="5900" width="9.375" style="1" customWidth="1"/>
    <col min="5901" max="5901" width="4.875" style="1" customWidth="1"/>
    <col min="5902" max="5902" width="9.75" style="1" customWidth="1"/>
    <col min="5903" max="5904" width="8.5" style="1" customWidth="1"/>
    <col min="5905" max="5906" width="9" style="1"/>
    <col min="5907" max="5907" width="9.75" style="1" customWidth="1"/>
    <col min="5908" max="6144" width="9" style="1"/>
    <col min="6145" max="6145" width="9.5" style="1" customWidth="1"/>
    <col min="6146" max="6146" width="7.25" style="1" customWidth="1"/>
    <col min="6147" max="6150" width="8.75" style="1" customWidth="1"/>
    <col min="6151" max="6151" width="5.25" style="1" customWidth="1"/>
    <col min="6152" max="6152" width="7.25" style="1" customWidth="1"/>
    <col min="6153" max="6153" width="9.25" style="1" customWidth="1"/>
    <col min="6154" max="6156" width="9.375" style="1" customWidth="1"/>
    <col min="6157" max="6157" width="4.875" style="1" customWidth="1"/>
    <col min="6158" max="6158" width="9.75" style="1" customWidth="1"/>
    <col min="6159" max="6160" width="8.5" style="1" customWidth="1"/>
    <col min="6161" max="6162" width="9" style="1"/>
    <col min="6163" max="6163" width="9.75" style="1" customWidth="1"/>
    <col min="6164" max="6400" width="9" style="1"/>
    <col min="6401" max="6401" width="9.5" style="1" customWidth="1"/>
    <col min="6402" max="6402" width="7.25" style="1" customWidth="1"/>
    <col min="6403" max="6406" width="8.75" style="1" customWidth="1"/>
    <col min="6407" max="6407" width="5.25" style="1" customWidth="1"/>
    <col min="6408" max="6408" width="7.25" style="1" customWidth="1"/>
    <col min="6409" max="6409" width="9.25" style="1" customWidth="1"/>
    <col min="6410" max="6412" width="9.375" style="1" customWidth="1"/>
    <col min="6413" max="6413" width="4.875" style="1" customWidth="1"/>
    <col min="6414" max="6414" width="9.75" style="1" customWidth="1"/>
    <col min="6415" max="6416" width="8.5" style="1" customWidth="1"/>
    <col min="6417" max="6418" width="9" style="1"/>
    <col min="6419" max="6419" width="9.75" style="1" customWidth="1"/>
    <col min="6420" max="6656" width="9" style="1"/>
    <col min="6657" max="6657" width="9.5" style="1" customWidth="1"/>
    <col min="6658" max="6658" width="7.25" style="1" customWidth="1"/>
    <col min="6659" max="6662" width="8.75" style="1" customWidth="1"/>
    <col min="6663" max="6663" width="5.25" style="1" customWidth="1"/>
    <col min="6664" max="6664" width="7.25" style="1" customWidth="1"/>
    <col min="6665" max="6665" width="9.25" style="1" customWidth="1"/>
    <col min="6666" max="6668" width="9.375" style="1" customWidth="1"/>
    <col min="6669" max="6669" width="4.875" style="1" customWidth="1"/>
    <col min="6670" max="6670" width="9.75" style="1" customWidth="1"/>
    <col min="6671" max="6672" width="8.5" style="1" customWidth="1"/>
    <col min="6673" max="6674" width="9" style="1"/>
    <col min="6675" max="6675" width="9.75" style="1" customWidth="1"/>
    <col min="6676" max="6912" width="9" style="1"/>
    <col min="6913" max="6913" width="9.5" style="1" customWidth="1"/>
    <col min="6914" max="6914" width="7.25" style="1" customWidth="1"/>
    <col min="6915" max="6918" width="8.75" style="1" customWidth="1"/>
    <col min="6919" max="6919" width="5.25" style="1" customWidth="1"/>
    <col min="6920" max="6920" width="7.25" style="1" customWidth="1"/>
    <col min="6921" max="6921" width="9.25" style="1" customWidth="1"/>
    <col min="6922" max="6924" width="9.375" style="1" customWidth="1"/>
    <col min="6925" max="6925" width="4.875" style="1" customWidth="1"/>
    <col min="6926" max="6926" width="9.75" style="1" customWidth="1"/>
    <col min="6927" max="6928" width="8.5" style="1" customWidth="1"/>
    <col min="6929" max="6930" width="9" style="1"/>
    <col min="6931" max="6931" width="9.75" style="1" customWidth="1"/>
    <col min="6932" max="7168" width="9" style="1"/>
    <col min="7169" max="7169" width="9.5" style="1" customWidth="1"/>
    <col min="7170" max="7170" width="7.25" style="1" customWidth="1"/>
    <col min="7171" max="7174" width="8.75" style="1" customWidth="1"/>
    <col min="7175" max="7175" width="5.25" style="1" customWidth="1"/>
    <col min="7176" max="7176" width="7.25" style="1" customWidth="1"/>
    <col min="7177" max="7177" width="9.25" style="1" customWidth="1"/>
    <col min="7178" max="7180" width="9.375" style="1" customWidth="1"/>
    <col min="7181" max="7181" width="4.875" style="1" customWidth="1"/>
    <col min="7182" max="7182" width="9.75" style="1" customWidth="1"/>
    <col min="7183" max="7184" width="8.5" style="1" customWidth="1"/>
    <col min="7185" max="7186" width="9" style="1"/>
    <col min="7187" max="7187" width="9.75" style="1" customWidth="1"/>
    <col min="7188" max="7424" width="9" style="1"/>
    <col min="7425" max="7425" width="9.5" style="1" customWidth="1"/>
    <col min="7426" max="7426" width="7.25" style="1" customWidth="1"/>
    <col min="7427" max="7430" width="8.75" style="1" customWidth="1"/>
    <col min="7431" max="7431" width="5.25" style="1" customWidth="1"/>
    <col min="7432" max="7432" width="7.25" style="1" customWidth="1"/>
    <col min="7433" max="7433" width="9.25" style="1" customWidth="1"/>
    <col min="7434" max="7436" width="9.375" style="1" customWidth="1"/>
    <col min="7437" max="7437" width="4.875" style="1" customWidth="1"/>
    <col min="7438" max="7438" width="9.75" style="1" customWidth="1"/>
    <col min="7439" max="7440" width="8.5" style="1" customWidth="1"/>
    <col min="7441" max="7442" width="9" style="1"/>
    <col min="7443" max="7443" width="9.75" style="1" customWidth="1"/>
    <col min="7444" max="7680" width="9" style="1"/>
    <col min="7681" max="7681" width="9.5" style="1" customWidth="1"/>
    <col min="7682" max="7682" width="7.25" style="1" customWidth="1"/>
    <col min="7683" max="7686" width="8.75" style="1" customWidth="1"/>
    <col min="7687" max="7687" width="5.25" style="1" customWidth="1"/>
    <col min="7688" max="7688" width="7.25" style="1" customWidth="1"/>
    <col min="7689" max="7689" width="9.25" style="1" customWidth="1"/>
    <col min="7690" max="7692" width="9.375" style="1" customWidth="1"/>
    <col min="7693" max="7693" width="4.875" style="1" customWidth="1"/>
    <col min="7694" max="7694" width="9.75" style="1" customWidth="1"/>
    <col min="7695" max="7696" width="8.5" style="1" customWidth="1"/>
    <col min="7697" max="7698" width="9" style="1"/>
    <col min="7699" max="7699" width="9.75" style="1" customWidth="1"/>
    <col min="7700" max="7936" width="9" style="1"/>
    <col min="7937" max="7937" width="9.5" style="1" customWidth="1"/>
    <col min="7938" max="7938" width="7.25" style="1" customWidth="1"/>
    <col min="7939" max="7942" width="8.75" style="1" customWidth="1"/>
    <col min="7943" max="7943" width="5.25" style="1" customWidth="1"/>
    <col min="7944" max="7944" width="7.25" style="1" customWidth="1"/>
    <col min="7945" max="7945" width="9.25" style="1" customWidth="1"/>
    <col min="7946" max="7948" width="9.375" style="1" customWidth="1"/>
    <col min="7949" max="7949" width="4.875" style="1" customWidth="1"/>
    <col min="7950" max="7950" width="9.75" style="1" customWidth="1"/>
    <col min="7951" max="7952" width="8.5" style="1" customWidth="1"/>
    <col min="7953" max="7954" width="9" style="1"/>
    <col min="7955" max="7955" width="9.75" style="1" customWidth="1"/>
    <col min="7956" max="8192" width="9" style="1"/>
    <col min="8193" max="8193" width="9.5" style="1" customWidth="1"/>
    <col min="8194" max="8194" width="7.25" style="1" customWidth="1"/>
    <col min="8195" max="8198" width="8.75" style="1" customWidth="1"/>
    <col min="8199" max="8199" width="5.25" style="1" customWidth="1"/>
    <col min="8200" max="8200" width="7.25" style="1" customWidth="1"/>
    <col min="8201" max="8201" width="9.25" style="1" customWidth="1"/>
    <col min="8202" max="8204" width="9.375" style="1" customWidth="1"/>
    <col min="8205" max="8205" width="4.875" style="1" customWidth="1"/>
    <col min="8206" max="8206" width="9.75" style="1" customWidth="1"/>
    <col min="8207" max="8208" width="8.5" style="1" customWidth="1"/>
    <col min="8209" max="8210" width="9" style="1"/>
    <col min="8211" max="8211" width="9.75" style="1" customWidth="1"/>
    <col min="8212" max="8448" width="9" style="1"/>
    <col min="8449" max="8449" width="9.5" style="1" customWidth="1"/>
    <col min="8450" max="8450" width="7.25" style="1" customWidth="1"/>
    <col min="8451" max="8454" width="8.75" style="1" customWidth="1"/>
    <col min="8455" max="8455" width="5.25" style="1" customWidth="1"/>
    <col min="8456" max="8456" width="7.25" style="1" customWidth="1"/>
    <col min="8457" max="8457" width="9.25" style="1" customWidth="1"/>
    <col min="8458" max="8460" width="9.375" style="1" customWidth="1"/>
    <col min="8461" max="8461" width="4.875" style="1" customWidth="1"/>
    <col min="8462" max="8462" width="9.75" style="1" customWidth="1"/>
    <col min="8463" max="8464" width="8.5" style="1" customWidth="1"/>
    <col min="8465" max="8466" width="9" style="1"/>
    <col min="8467" max="8467" width="9.75" style="1" customWidth="1"/>
    <col min="8468" max="8704" width="9" style="1"/>
    <col min="8705" max="8705" width="9.5" style="1" customWidth="1"/>
    <col min="8706" max="8706" width="7.25" style="1" customWidth="1"/>
    <col min="8707" max="8710" width="8.75" style="1" customWidth="1"/>
    <col min="8711" max="8711" width="5.25" style="1" customWidth="1"/>
    <col min="8712" max="8712" width="7.25" style="1" customWidth="1"/>
    <col min="8713" max="8713" width="9.25" style="1" customWidth="1"/>
    <col min="8714" max="8716" width="9.375" style="1" customWidth="1"/>
    <col min="8717" max="8717" width="4.875" style="1" customWidth="1"/>
    <col min="8718" max="8718" width="9.75" style="1" customWidth="1"/>
    <col min="8719" max="8720" width="8.5" style="1" customWidth="1"/>
    <col min="8721" max="8722" width="9" style="1"/>
    <col min="8723" max="8723" width="9.75" style="1" customWidth="1"/>
    <col min="8724" max="8960" width="9" style="1"/>
    <col min="8961" max="8961" width="9.5" style="1" customWidth="1"/>
    <col min="8962" max="8962" width="7.25" style="1" customWidth="1"/>
    <col min="8963" max="8966" width="8.75" style="1" customWidth="1"/>
    <col min="8967" max="8967" width="5.25" style="1" customWidth="1"/>
    <col min="8968" max="8968" width="7.25" style="1" customWidth="1"/>
    <col min="8969" max="8969" width="9.25" style="1" customWidth="1"/>
    <col min="8970" max="8972" width="9.375" style="1" customWidth="1"/>
    <col min="8973" max="8973" width="4.875" style="1" customWidth="1"/>
    <col min="8974" max="8974" width="9.75" style="1" customWidth="1"/>
    <col min="8975" max="8976" width="8.5" style="1" customWidth="1"/>
    <col min="8977" max="8978" width="9" style="1"/>
    <col min="8979" max="8979" width="9.75" style="1" customWidth="1"/>
    <col min="8980" max="9216" width="9" style="1"/>
    <col min="9217" max="9217" width="9.5" style="1" customWidth="1"/>
    <col min="9218" max="9218" width="7.25" style="1" customWidth="1"/>
    <col min="9219" max="9222" width="8.75" style="1" customWidth="1"/>
    <col min="9223" max="9223" width="5.25" style="1" customWidth="1"/>
    <col min="9224" max="9224" width="7.25" style="1" customWidth="1"/>
    <col min="9225" max="9225" width="9.25" style="1" customWidth="1"/>
    <col min="9226" max="9228" width="9.375" style="1" customWidth="1"/>
    <col min="9229" max="9229" width="4.875" style="1" customWidth="1"/>
    <col min="9230" max="9230" width="9.75" style="1" customWidth="1"/>
    <col min="9231" max="9232" width="8.5" style="1" customWidth="1"/>
    <col min="9233" max="9234" width="9" style="1"/>
    <col min="9235" max="9235" width="9.75" style="1" customWidth="1"/>
    <col min="9236" max="9472" width="9" style="1"/>
    <col min="9473" max="9473" width="9.5" style="1" customWidth="1"/>
    <col min="9474" max="9474" width="7.25" style="1" customWidth="1"/>
    <col min="9475" max="9478" width="8.75" style="1" customWidth="1"/>
    <col min="9479" max="9479" width="5.25" style="1" customWidth="1"/>
    <col min="9480" max="9480" width="7.25" style="1" customWidth="1"/>
    <col min="9481" max="9481" width="9.25" style="1" customWidth="1"/>
    <col min="9482" max="9484" width="9.375" style="1" customWidth="1"/>
    <col min="9485" max="9485" width="4.875" style="1" customWidth="1"/>
    <col min="9486" max="9486" width="9.75" style="1" customWidth="1"/>
    <col min="9487" max="9488" width="8.5" style="1" customWidth="1"/>
    <col min="9489" max="9490" width="9" style="1"/>
    <col min="9491" max="9491" width="9.75" style="1" customWidth="1"/>
    <col min="9492" max="9728" width="9" style="1"/>
    <col min="9729" max="9729" width="9.5" style="1" customWidth="1"/>
    <col min="9730" max="9730" width="7.25" style="1" customWidth="1"/>
    <col min="9731" max="9734" width="8.75" style="1" customWidth="1"/>
    <col min="9735" max="9735" width="5.25" style="1" customWidth="1"/>
    <col min="9736" max="9736" width="7.25" style="1" customWidth="1"/>
    <col min="9737" max="9737" width="9.25" style="1" customWidth="1"/>
    <col min="9738" max="9740" width="9.375" style="1" customWidth="1"/>
    <col min="9741" max="9741" width="4.875" style="1" customWidth="1"/>
    <col min="9742" max="9742" width="9.75" style="1" customWidth="1"/>
    <col min="9743" max="9744" width="8.5" style="1" customWidth="1"/>
    <col min="9745" max="9746" width="9" style="1"/>
    <col min="9747" max="9747" width="9.75" style="1" customWidth="1"/>
    <col min="9748" max="9984" width="9" style="1"/>
    <col min="9985" max="9985" width="9.5" style="1" customWidth="1"/>
    <col min="9986" max="9986" width="7.25" style="1" customWidth="1"/>
    <col min="9987" max="9990" width="8.75" style="1" customWidth="1"/>
    <col min="9991" max="9991" width="5.25" style="1" customWidth="1"/>
    <col min="9992" max="9992" width="7.25" style="1" customWidth="1"/>
    <col min="9993" max="9993" width="9.25" style="1" customWidth="1"/>
    <col min="9994" max="9996" width="9.375" style="1" customWidth="1"/>
    <col min="9997" max="9997" width="4.875" style="1" customWidth="1"/>
    <col min="9998" max="9998" width="9.75" style="1" customWidth="1"/>
    <col min="9999" max="10000" width="8.5" style="1" customWidth="1"/>
    <col min="10001" max="10002" width="9" style="1"/>
    <col min="10003" max="10003" width="9.75" style="1" customWidth="1"/>
    <col min="10004" max="10240" width="9" style="1"/>
    <col min="10241" max="10241" width="9.5" style="1" customWidth="1"/>
    <col min="10242" max="10242" width="7.25" style="1" customWidth="1"/>
    <col min="10243" max="10246" width="8.75" style="1" customWidth="1"/>
    <col min="10247" max="10247" width="5.25" style="1" customWidth="1"/>
    <col min="10248" max="10248" width="7.25" style="1" customWidth="1"/>
    <col min="10249" max="10249" width="9.25" style="1" customWidth="1"/>
    <col min="10250" max="10252" width="9.375" style="1" customWidth="1"/>
    <col min="10253" max="10253" width="4.875" style="1" customWidth="1"/>
    <col min="10254" max="10254" width="9.75" style="1" customWidth="1"/>
    <col min="10255" max="10256" width="8.5" style="1" customWidth="1"/>
    <col min="10257" max="10258" width="9" style="1"/>
    <col min="10259" max="10259" width="9.75" style="1" customWidth="1"/>
    <col min="10260" max="10496" width="9" style="1"/>
    <col min="10497" max="10497" width="9.5" style="1" customWidth="1"/>
    <col min="10498" max="10498" width="7.25" style="1" customWidth="1"/>
    <col min="10499" max="10502" width="8.75" style="1" customWidth="1"/>
    <col min="10503" max="10503" width="5.25" style="1" customWidth="1"/>
    <col min="10504" max="10504" width="7.25" style="1" customWidth="1"/>
    <col min="10505" max="10505" width="9.25" style="1" customWidth="1"/>
    <col min="10506" max="10508" width="9.375" style="1" customWidth="1"/>
    <col min="10509" max="10509" width="4.875" style="1" customWidth="1"/>
    <col min="10510" max="10510" width="9.75" style="1" customWidth="1"/>
    <col min="10511" max="10512" width="8.5" style="1" customWidth="1"/>
    <col min="10513" max="10514" width="9" style="1"/>
    <col min="10515" max="10515" width="9.75" style="1" customWidth="1"/>
    <col min="10516" max="10752" width="9" style="1"/>
    <col min="10753" max="10753" width="9.5" style="1" customWidth="1"/>
    <col min="10754" max="10754" width="7.25" style="1" customWidth="1"/>
    <col min="10755" max="10758" width="8.75" style="1" customWidth="1"/>
    <col min="10759" max="10759" width="5.25" style="1" customWidth="1"/>
    <col min="10760" max="10760" width="7.25" style="1" customWidth="1"/>
    <col min="10761" max="10761" width="9.25" style="1" customWidth="1"/>
    <col min="10762" max="10764" width="9.375" style="1" customWidth="1"/>
    <col min="10765" max="10765" width="4.875" style="1" customWidth="1"/>
    <col min="10766" max="10766" width="9.75" style="1" customWidth="1"/>
    <col min="10767" max="10768" width="8.5" style="1" customWidth="1"/>
    <col min="10769" max="10770" width="9" style="1"/>
    <col min="10771" max="10771" width="9.75" style="1" customWidth="1"/>
    <col min="10772" max="11008" width="9" style="1"/>
    <col min="11009" max="11009" width="9.5" style="1" customWidth="1"/>
    <col min="11010" max="11010" width="7.25" style="1" customWidth="1"/>
    <col min="11011" max="11014" width="8.75" style="1" customWidth="1"/>
    <col min="11015" max="11015" width="5.25" style="1" customWidth="1"/>
    <col min="11016" max="11016" width="7.25" style="1" customWidth="1"/>
    <col min="11017" max="11017" width="9.25" style="1" customWidth="1"/>
    <col min="11018" max="11020" width="9.375" style="1" customWidth="1"/>
    <col min="11021" max="11021" width="4.875" style="1" customWidth="1"/>
    <col min="11022" max="11022" width="9.75" style="1" customWidth="1"/>
    <col min="11023" max="11024" width="8.5" style="1" customWidth="1"/>
    <col min="11025" max="11026" width="9" style="1"/>
    <col min="11027" max="11027" width="9.75" style="1" customWidth="1"/>
    <col min="11028" max="11264" width="9" style="1"/>
    <col min="11265" max="11265" width="9.5" style="1" customWidth="1"/>
    <col min="11266" max="11266" width="7.25" style="1" customWidth="1"/>
    <col min="11267" max="11270" width="8.75" style="1" customWidth="1"/>
    <col min="11271" max="11271" width="5.25" style="1" customWidth="1"/>
    <col min="11272" max="11272" width="7.25" style="1" customWidth="1"/>
    <col min="11273" max="11273" width="9.25" style="1" customWidth="1"/>
    <col min="11274" max="11276" width="9.375" style="1" customWidth="1"/>
    <col min="11277" max="11277" width="4.875" style="1" customWidth="1"/>
    <col min="11278" max="11278" width="9.75" style="1" customWidth="1"/>
    <col min="11279" max="11280" width="8.5" style="1" customWidth="1"/>
    <col min="11281" max="11282" width="9" style="1"/>
    <col min="11283" max="11283" width="9.75" style="1" customWidth="1"/>
    <col min="11284" max="11520" width="9" style="1"/>
    <col min="11521" max="11521" width="9.5" style="1" customWidth="1"/>
    <col min="11522" max="11522" width="7.25" style="1" customWidth="1"/>
    <col min="11523" max="11526" width="8.75" style="1" customWidth="1"/>
    <col min="11527" max="11527" width="5.25" style="1" customWidth="1"/>
    <col min="11528" max="11528" width="7.25" style="1" customWidth="1"/>
    <col min="11529" max="11529" width="9.25" style="1" customWidth="1"/>
    <col min="11530" max="11532" width="9.375" style="1" customWidth="1"/>
    <col min="11533" max="11533" width="4.875" style="1" customWidth="1"/>
    <col min="11534" max="11534" width="9.75" style="1" customWidth="1"/>
    <col min="11535" max="11536" width="8.5" style="1" customWidth="1"/>
    <col min="11537" max="11538" width="9" style="1"/>
    <col min="11539" max="11539" width="9.75" style="1" customWidth="1"/>
    <col min="11540" max="11776" width="9" style="1"/>
    <col min="11777" max="11777" width="9.5" style="1" customWidth="1"/>
    <col min="11778" max="11778" width="7.25" style="1" customWidth="1"/>
    <col min="11779" max="11782" width="8.75" style="1" customWidth="1"/>
    <col min="11783" max="11783" width="5.25" style="1" customWidth="1"/>
    <col min="11784" max="11784" width="7.25" style="1" customWidth="1"/>
    <col min="11785" max="11785" width="9.25" style="1" customWidth="1"/>
    <col min="11786" max="11788" width="9.375" style="1" customWidth="1"/>
    <col min="11789" max="11789" width="4.875" style="1" customWidth="1"/>
    <col min="11790" max="11790" width="9.75" style="1" customWidth="1"/>
    <col min="11791" max="11792" width="8.5" style="1" customWidth="1"/>
    <col min="11793" max="11794" width="9" style="1"/>
    <col min="11795" max="11795" width="9.75" style="1" customWidth="1"/>
    <col min="11796" max="12032" width="9" style="1"/>
    <col min="12033" max="12033" width="9.5" style="1" customWidth="1"/>
    <col min="12034" max="12034" width="7.25" style="1" customWidth="1"/>
    <col min="12035" max="12038" width="8.75" style="1" customWidth="1"/>
    <col min="12039" max="12039" width="5.25" style="1" customWidth="1"/>
    <col min="12040" max="12040" width="7.25" style="1" customWidth="1"/>
    <col min="12041" max="12041" width="9.25" style="1" customWidth="1"/>
    <col min="12042" max="12044" width="9.375" style="1" customWidth="1"/>
    <col min="12045" max="12045" width="4.875" style="1" customWidth="1"/>
    <col min="12046" max="12046" width="9.75" style="1" customWidth="1"/>
    <col min="12047" max="12048" width="8.5" style="1" customWidth="1"/>
    <col min="12049" max="12050" width="9" style="1"/>
    <col min="12051" max="12051" width="9.75" style="1" customWidth="1"/>
    <col min="12052" max="12288" width="9" style="1"/>
    <col min="12289" max="12289" width="9.5" style="1" customWidth="1"/>
    <col min="12290" max="12290" width="7.25" style="1" customWidth="1"/>
    <col min="12291" max="12294" width="8.75" style="1" customWidth="1"/>
    <col min="12295" max="12295" width="5.25" style="1" customWidth="1"/>
    <col min="12296" max="12296" width="7.25" style="1" customWidth="1"/>
    <col min="12297" max="12297" width="9.25" style="1" customWidth="1"/>
    <col min="12298" max="12300" width="9.375" style="1" customWidth="1"/>
    <col min="12301" max="12301" width="4.875" style="1" customWidth="1"/>
    <col min="12302" max="12302" width="9.75" style="1" customWidth="1"/>
    <col min="12303" max="12304" width="8.5" style="1" customWidth="1"/>
    <col min="12305" max="12306" width="9" style="1"/>
    <col min="12307" max="12307" width="9.75" style="1" customWidth="1"/>
    <col min="12308" max="12544" width="9" style="1"/>
    <col min="12545" max="12545" width="9.5" style="1" customWidth="1"/>
    <col min="12546" max="12546" width="7.25" style="1" customWidth="1"/>
    <col min="12547" max="12550" width="8.75" style="1" customWidth="1"/>
    <col min="12551" max="12551" width="5.25" style="1" customWidth="1"/>
    <col min="12552" max="12552" width="7.25" style="1" customWidth="1"/>
    <col min="12553" max="12553" width="9.25" style="1" customWidth="1"/>
    <col min="12554" max="12556" width="9.375" style="1" customWidth="1"/>
    <col min="12557" max="12557" width="4.875" style="1" customWidth="1"/>
    <col min="12558" max="12558" width="9.75" style="1" customWidth="1"/>
    <col min="12559" max="12560" width="8.5" style="1" customWidth="1"/>
    <col min="12561" max="12562" width="9" style="1"/>
    <col min="12563" max="12563" width="9.75" style="1" customWidth="1"/>
    <col min="12564" max="12800" width="9" style="1"/>
    <col min="12801" max="12801" width="9.5" style="1" customWidth="1"/>
    <col min="12802" max="12802" width="7.25" style="1" customWidth="1"/>
    <col min="12803" max="12806" width="8.75" style="1" customWidth="1"/>
    <col min="12807" max="12807" width="5.25" style="1" customWidth="1"/>
    <col min="12808" max="12808" width="7.25" style="1" customWidth="1"/>
    <col min="12809" max="12809" width="9.25" style="1" customWidth="1"/>
    <col min="12810" max="12812" width="9.375" style="1" customWidth="1"/>
    <col min="12813" max="12813" width="4.875" style="1" customWidth="1"/>
    <col min="12814" max="12814" width="9.75" style="1" customWidth="1"/>
    <col min="12815" max="12816" width="8.5" style="1" customWidth="1"/>
    <col min="12817" max="12818" width="9" style="1"/>
    <col min="12819" max="12819" width="9.75" style="1" customWidth="1"/>
    <col min="12820" max="13056" width="9" style="1"/>
    <col min="13057" max="13057" width="9.5" style="1" customWidth="1"/>
    <col min="13058" max="13058" width="7.25" style="1" customWidth="1"/>
    <col min="13059" max="13062" width="8.75" style="1" customWidth="1"/>
    <col min="13063" max="13063" width="5.25" style="1" customWidth="1"/>
    <col min="13064" max="13064" width="7.25" style="1" customWidth="1"/>
    <col min="13065" max="13065" width="9.25" style="1" customWidth="1"/>
    <col min="13066" max="13068" width="9.375" style="1" customWidth="1"/>
    <col min="13069" max="13069" width="4.875" style="1" customWidth="1"/>
    <col min="13070" max="13070" width="9.75" style="1" customWidth="1"/>
    <col min="13071" max="13072" width="8.5" style="1" customWidth="1"/>
    <col min="13073" max="13074" width="9" style="1"/>
    <col min="13075" max="13075" width="9.75" style="1" customWidth="1"/>
    <col min="13076" max="13312" width="9" style="1"/>
    <col min="13313" max="13313" width="9.5" style="1" customWidth="1"/>
    <col min="13314" max="13314" width="7.25" style="1" customWidth="1"/>
    <col min="13315" max="13318" width="8.75" style="1" customWidth="1"/>
    <col min="13319" max="13319" width="5.25" style="1" customWidth="1"/>
    <col min="13320" max="13320" width="7.25" style="1" customWidth="1"/>
    <col min="13321" max="13321" width="9.25" style="1" customWidth="1"/>
    <col min="13322" max="13324" width="9.375" style="1" customWidth="1"/>
    <col min="13325" max="13325" width="4.875" style="1" customWidth="1"/>
    <col min="13326" max="13326" width="9.75" style="1" customWidth="1"/>
    <col min="13327" max="13328" width="8.5" style="1" customWidth="1"/>
    <col min="13329" max="13330" width="9" style="1"/>
    <col min="13331" max="13331" width="9.75" style="1" customWidth="1"/>
    <col min="13332" max="13568" width="9" style="1"/>
    <col min="13569" max="13569" width="9.5" style="1" customWidth="1"/>
    <col min="13570" max="13570" width="7.25" style="1" customWidth="1"/>
    <col min="13571" max="13574" width="8.75" style="1" customWidth="1"/>
    <col min="13575" max="13575" width="5.25" style="1" customWidth="1"/>
    <col min="13576" max="13576" width="7.25" style="1" customWidth="1"/>
    <col min="13577" max="13577" width="9.25" style="1" customWidth="1"/>
    <col min="13578" max="13580" width="9.375" style="1" customWidth="1"/>
    <col min="13581" max="13581" width="4.875" style="1" customWidth="1"/>
    <col min="13582" max="13582" width="9.75" style="1" customWidth="1"/>
    <col min="13583" max="13584" width="8.5" style="1" customWidth="1"/>
    <col min="13585" max="13586" width="9" style="1"/>
    <col min="13587" max="13587" width="9.75" style="1" customWidth="1"/>
    <col min="13588" max="13824" width="9" style="1"/>
    <col min="13825" max="13825" width="9.5" style="1" customWidth="1"/>
    <col min="13826" max="13826" width="7.25" style="1" customWidth="1"/>
    <col min="13827" max="13830" width="8.75" style="1" customWidth="1"/>
    <col min="13831" max="13831" width="5.25" style="1" customWidth="1"/>
    <col min="13832" max="13832" width="7.25" style="1" customWidth="1"/>
    <col min="13833" max="13833" width="9.25" style="1" customWidth="1"/>
    <col min="13834" max="13836" width="9.375" style="1" customWidth="1"/>
    <col min="13837" max="13837" width="4.875" style="1" customWidth="1"/>
    <col min="13838" max="13838" width="9.75" style="1" customWidth="1"/>
    <col min="13839" max="13840" width="8.5" style="1" customWidth="1"/>
    <col min="13841" max="13842" width="9" style="1"/>
    <col min="13843" max="13843" width="9.75" style="1" customWidth="1"/>
    <col min="13844" max="14080" width="9" style="1"/>
    <col min="14081" max="14081" width="9.5" style="1" customWidth="1"/>
    <col min="14082" max="14082" width="7.25" style="1" customWidth="1"/>
    <col min="14083" max="14086" width="8.75" style="1" customWidth="1"/>
    <col min="14087" max="14087" width="5.25" style="1" customWidth="1"/>
    <col min="14088" max="14088" width="7.25" style="1" customWidth="1"/>
    <col min="14089" max="14089" width="9.25" style="1" customWidth="1"/>
    <col min="14090" max="14092" width="9.375" style="1" customWidth="1"/>
    <col min="14093" max="14093" width="4.875" style="1" customWidth="1"/>
    <col min="14094" max="14094" width="9.75" style="1" customWidth="1"/>
    <col min="14095" max="14096" width="8.5" style="1" customWidth="1"/>
    <col min="14097" max="14098" width="9" style="1"/>
    <col min="14099" max="14099" width="9.75" style="1" customWidth="1"/>
    <col min="14100" max="14336" width="9" style="1"/>
    <col min="14337" max="14337" width="9.5" style="1" customWidth="1"/>
    <col min="14338" max="14338" width="7.25" style="1" customWidth="1"/>
    <col min="14339" max="14342" width="8.75" style="1" customWidth="1"/>
    <col min="14343" max="14343" width="5.25" style="1" customWidth="1"/>
    <col min="14344" max="14344" width="7.25" style="1" customWidth="1"/>
    <col min="14345" max="14345" width="9.25" style="1" customWidth="1"/>
    <col min="14346" max="14348" width="9.375" style="1" customWidth="1"/>
    <col min="14349" max="14349" width="4.875" style="1" customWidth="1"/>
    <col min="14350" max="14350" width="9.75" style="1" customWidth="1"/>
    <col min="14351" max="14352" width="8.5" style="1" customWidth="1"/>
    <col min="14353" max="14354" width="9" style="1"/>
    <col min="14355" max="14355" width="9.75" style="1" customWidth="1"/>
    <col min="14356" max="14592" width="9" style="1"/>
    <col min="14593" max="14593" width="9.5" style="1" customWidth="1"/>
    <col min="14594" max="14594" width="7.25" style="1" customWidth="1"/>
    <col min="14595" max="14598" width="8.75" style="1" customWidth="1"/>
    <col min="14599" max="14599" width="5.25" style="1" customWidth="1"/>
    <col min="14600" max="14600" width="7.25" style="1" customWidth="1"/>
    <col min="14601" max="14601" width="9.25" style="1" customWidth="1"/>
    <col min="14602" max="14604" width="9.375" style="1" customWidth="1"/>
    <col min="14605" max="14605" width="4.875" style="1" customWidth="1"/>
    <col min="14606" max="14606" width="9.75" style="1" customWidth="1"/>
    <col min="14607" max="14608" width="8.5" style="1" customWidth="1"/>
    <col min="14609" max="14610" width="9" style="1"/>
    <col min="14611" max="14611" width="9.75" style="1" customWidth="1"/>
    <col min="14612" max="14848" width="9" style="1"/>
    <col min="14849" max="14849" width="9.5" style="1" customWidth="1"/>
    <col min="14850" max="14850" width="7.25" style="1" customWidth="1"/>
    <col min="14851" max="14854" width="8.75" style="1" customWidth="1"/>
    <col min="14855" max="14855" width="5.25" style="1" customWidth="1"/>
    <col min="14856" max="14856" width="7.25" style="1" customWidth="1"/>
    <col min="14857" max="14857" width="9.25" style="1" customWidth="1"/>
    <col min="14858" max="14860" width="9.375" style="1" customWidth="1"/>
    <col min="14861" max="14861" width="4.875" style="1" customWidth="1"/>
    <col min="14862" max="14862" width="9.75" style="1" customWidth="1"/>
    <col min="14863" max="14864" width="8.5" style="1" customWidth="1"/>
    <col min="14865" max="14866" width="9" style="1"/>
    <col min="14867" max="14867" width="9.75" style="1" customWidth="1"/>
    <col min="14868" max="15104" width="9" style="1"/>
    <col min="15105" max="15105" width="9.5" style="1" customWidth="1"/>
    <col min="15106" max="15106" width="7.25" style="1" customWidth="1"/>
    <col min="15107" max="15110" width="8.75" style="1" customWidth="1"/>
    <col min="15111" max="15111" width="5.25" style="1" customWidth="1"/>
    <col min="15112" max="15112" width="7.25" style="1" customWidth="1"/>
    <col min="15113" max="15113" width="9.25" style="1" customWidth="1"/>
    <col min="15114" max="15116" width="9.375" style="1" customWidth="1"/>
    <col min="15117" max="15117" width="4.875" style="1" customWidth="1"/>
    <col min="15118" max="15118" width="9.75" style="1" customWidth="1"/>
    <col min="15119" max="15120" width="8.5" style="1" customWidth="1"/>
    <col min="15121" max="15122" width="9" style="1"/>
    <col min="15123" max="15123" width="9.75" style="1" customWidth="1"/>
    <col min="15124" max="15360" width="9" style="1"/>
    <col min="15361" max="15361" width="9.5" style="1" customWidth="1"/>
    <col min="15362" max="15362" width="7.25" style="1" customWidth="1"/>
    <col min="15363" max="15366" width="8.75" style="1" customWidth="1"/>
    <col min="15367" max="15367" width="5.25" style="1" customWidth="1"/>
    <col min="15368" max="15368" width="7.25" style="1" customWidth="1"/>
    <col min="15369" max="15369" width="9.25" style="1" customWidth="1"/>
    <col min="15370" max="15372" width="9.375" style="1" customWidth="1"/>
    <col min="15373" max="15373" width="4.875" style="1" customWidth="1"/>
    <col min="15374" max="15374" width="9.75" style="1" customWidth="1"/>
    <col min="15375" max="15376" width="8.5" style="1" customWidth="1"/>
    <col min="15377" max="15378" width="9" style="1"/>
    <col min="15379" max="15379" width="9.75" style="1" customWidth="1"/>
    <col min="15380" max="15616" width="9" style="1"/>
    <col min="15617" max="15617" width="9.5" style="1" customWidth="1"/>
    <col min="15618" max="15618" width="7.25" style="1" customWidth="1"/>
    <col min="15619" max="15622" width="8.75" style="1" customWidth="1"/>
    <col min="15623" max="15623" width="5.25" style="1" customWidth="1"/>
    <col min="15624" max="15624" width="7.25" style="1" customWidth="1"/>
    <col min="15625" max="15625" width="9.25" style="1" customWidth="1"/>
    <col min="15626" max="15628" width="9.375" style="1" customWidth="1"/>
    <col min="15629" max="15629" width="4.875" style="1" customWidth="1"/>
    <col min="15630" max="15630" width="9.75" style="1" customWidth="1"/>
    <col min="15631" max="15632" width="8.5" style="1" customWidth="1"/>
    <col min="15633" max="15634" width="9" style="1"/>
    <col min="15635" max="15635" width="9.75" style="1" customWidth="1"/>
    <col min="15636" max="15872" width="9" style="1"/>
    <col min="15873" max="15873" width="9.5" style="1" customWidth="1"/>
    <col min="15874" max="15874" width="7.25" style="1" customWidth="1"/>
    <col min="15875" max="15878" width="8.75" style="1" customWidth="1"/>
    <col min="15879" max="15879" width="5.25" style="1" customWidth="1"/>
    <col min="15880" max="15880" width="7.25" style="1" customWidth="1"/>
    <col min="15881" max="15881" width="9.25" style="1" customWidth="1"/>
    <col min="15882" max="15884" width="9.375" style="1" customWidth="1"/>
    <col min="15885" max="15885" width="4.875" style="1" customWidth="1"/>
    <col min="15886" max="15886" width="9.75" style="1" customWidth="1"/>
    <col min="15887" max="15888" width="8.5" style="1" customWidth="1"/>
    <col min="15889" max="15890" width="9" style="1"/>
    <col min="15891" max="15891" width="9.75" style="1" customWidth="1"/>
    <col min="15892" max="16128" width="9" style="1"/>
    <col min="16129" max="16129" width="9.5" style="1" customWidth="1"/>
    <col min="16130" max="16130" width="7.25" style="1" customWidth="1"/>
    <col min="16131" max="16134" width="8.75" style="1" customWidth="1"/>
    <col min="16135" max="16135" width="5.25" style="1" customWidth="1"/>
    <col min="16136" max="16136" width="7.25" style="1" customWidth="1"/>
    <col min="16137" max="16137" width="9.25" style="1" customWidth="1"/>
    <col min="16138" max="16140" width="9.375" style="1" customWidth="1"/>
    <col min="16141" max="16141" width="4.875" style="1" customWidth="1"/>
    <col min="16142" max="16142" width="9.75" style="1" customWidth="1"/>
    <col min="16143" max="16144" width="8.5" style="1" customWidth="1"/>
    <col min="16145" max="16146" width="9" style="1"/>
    <col min="16147" max="16147" width="9.75" style="1" customWidth="1"/>
    <col min="16148" max="16384" width="9" style="1"/>
  </cols>
  <sheetData>
    <row r="1" spans="1:24" ht="18.75" customHeight="1" x14ac:dyDescent="0.15">
      <c r="A1" s="520" t="s">
        <v>52</v>
      </c>
      <c r="B1" s="520"/>
      <c r="C1" s="520"/>
      <c r="D1" s="520"/>
      <c r="E1" s="520"/>
      <c r="F1" s="520"/>
      <c r="G1" s="520"/>
      <c r="H1" s="520"/>
      <c r="I1" s="520"/>
      <c r="J1" s="520"/>
      <c r="K1" s="520"/>
      <c r="L1" s="520"/>
      <c r="N1" s="521" t="s">
        <v>53</v>
      </c>
      <c r="O1" s="521"/>
      <c r="P1" s="521"/>
      <c r="Q1" s="521"/>
      <c r="R1" s="521"/>
      <c r="T1" s="521" t="s">
        <v>54</v>
      </c>
      <c r="U1" s="521"/>
      <c r="V1" s="521"/>
      <c r="W1" s="521"/>
      <c r="X1" s="521"/>
    </row>
    <row r="2" spans="1:24" ht="11.25" customHeight="1" thickBot="1" x14ac:dyDescent="0.2">
      <c r="K2" s="522" t="s">
        <v>132</v>
      </c>
      <c r="L2" s="522"/>
      <c r="N2" s="521"/>
      <c r="O2" s="521"/>
      <c r="P2" s="521"/>
      <c r="Q2" s="521"/>
      <c r="R2" s="521"/>
      <c r="T2" s="521"/>
      <c r="U2" s="521"/>
      <c r="V2" s="521"/>
      <c r="W2" s="521"/>
      <c r="X2" s="521"/>
    </row>
    <row r="3" spans="1:24" ht="12" customHeight="1" thickBot="1" x14ac:dyDescent="0.2">
      <c r="A3" s="523" t="s">
        <v>55</v>
      </c>
      <c r="B3" s="525" t="s">
        <v>56</v>
      </c>
      <c r="C3" s="525"/>
      <c r="D3" s="525"/>
      <c r="E3" s="525"/>
      <c r="F3" s="526"/>
      <c r="H3" s="527" t="s">
        <v>57</v>
      </c>
      <c r="I3" s="528"/>
      <c r="J3" s="528"/>
      <c r="K3" s="528"/>
      <c r="L3" s="529"/>
      <c r="N3" s="2"/>
      <c r="O3" s="530"/>
      <c r="P3" s="530"/>
      <c r="Q3" s="530"/>
      <c r="R3" s="530"/>
      <c r="T3" s="531" t="s">
        <v>58</v>
      </c>
      <c r="U3" s="531"/>
      <c r="V3" s="531"/>
      <c r="W3" s="531"/>
      <c r="X3" s="531"/>
    </row>
    <row r="4" spans="1:24" s="6" customFormat="1" ht="12" customHeight="1" thickBot="1" x14ac:dyDescent="0.2">
      <c r="A4" s="524"/>
      <c r="B4" s="3" t="s">
        <v>59</v>
      </c>
      <c r="C4" s="4" t="s">
        <v>60</v>
      </c>
      <c r="D4" s="3" t="s">
        <v>61</v>
      </c>
      <c r="E4" s="3" t="s">
        <v>62</v>
      </c>
      <c r="F4" s="5" t="s">
        <v>63</v>
      </c>
      <c r="H4" s="7" t="s">
        <v>59</v>
      </c>
      <c r="I4" s="4" t="s">
        <v>60</v>
      </c>
      <c r="J4" s="3" t="s">
        <v>61</v>
      </c>
      <c r="K4" s="3" t="s">
        <v>62</v>
      </c>
      <c r="L4" s="5" t="s">
        <v>63</v>
      </c>
      <c r="N4" s="8" t="s">
        <v>55</v>
      </c>
      <c r="O4" s="9" t="s">
        <v>64</v>
      </c>
      <c r="P4" s="10" t="s">
        <v>65</v>
      </c>
      <c r="Q4" s="11" t="s">
        <v>66</v>
      </c>
      <c r="R4" s="12" t="s">
        <v>67</v>
      </c>
      <c r="T4" s="532"/>
      <c r="U4" s="532"/>
      <c r="V4" s="532"/>
      <c r="W4" s="532"/>
      <c r="X4" s="532"/>
    </row>
    <row r="5" spans="1:24" s="16" customFormat="1" ht="9.9499999999999993" customHeight="1" x14ac:dyDescent="0.15">
      <c r="A5" s="13">
        <v>103000</v>
      </c>
      <c r="B5" s="14" t="str">
        <f t="shared" ref="B5:B37" si="0">IF(ISERROR(VLOOKUP($D5,税額,3)),"",VLOOKUP($D5,税額,3))</f>
        <v/>
      </c>
      <c r="C5" s="14">
        <f t="shared" ref="C5:C68" si="1">SUM(O5,Q5:R5)</f>
        <v>15344.4</v>
      </c>
      <c r="D5" s="14">
        <f t="shared" ref="D5:D68" si="2">A5-C5</f>
        <v>87655.6</v>
      </c>
      <c r="E5" s="14">
        <f t="shared" ref="E5:E68" si="3">SUM(B5:C5)</f>
        <v>15344.4</v>
      </c>
      <c r="F5" s="15">
        <f t="shared" ref="F5:F68" si="4">A5-E5</f>
        <v>87655.6</v>
      </c>
      <c r="H5" s="17" t="str">
        <f t="shared" ref="H5:H36" si="5">IF(ISERROR(VLOOKUP($J5,税額,3)),"",VLOOKUP($J5,税額,3))</f>
        <v/>
      </c>
      <c r="I5" s="14">
        <f t="shared" ref="I5:I68" si="6">SUM(P5:R5)</f>
        <v>15447.4</v>
      </c>
      <c r="J5" s="14">
        <f t="shared" ref="J5:J68" si="7">A5-I5</f>
        <v>87552.6</v>
      </c>
      <c r="K5" s="14">
        <f t="shared" ref="K5:K68" si="8">SUM(H5:I5)</f>
        <v>15447.4</v>
      </c>
      <c r="L5" s="15">
        <f t="shared" ref="L5:L68" si="9">A5-K5</f>
        <v>87552.6</v>
      </c>
      <c r="N5" s="18">
        <v>103000</v>
      </c>
      <c r="O5" s="30">
        <f>ROUND($A5*'社会保険料率（熊本県）'!$I$6-0.001,0)</f>
        <v>566</v>
      </c>
      <c r="P5" s="19">
        <f>ROUND($A5*'社会保険料率（熊本県）'!$J$6-0.001,0)</f>
        <v>669</v>
      </c>
      <c r="Q5" s="19">
        <f>IF(ISERROR(VLOOKUP(N5,'社会保険料率（熊本県）'!$C$4:$H$62,4)),"",VLOOKUP(N5,'社会保険料率（熊本県）'!$C$4:$H$62,4))</f>
        <v>5262.4</v>
      </c>
      <c r="R5" s="20">
        <f>IF(ISERROR(VLOOKUP(N5,'社会保険料率（熊本県）'!$C$4:$H$62,6)),"",VLOOKUP(N5,'社会保険料率（熊本県）'!$C$4:$H$62,6))</f>
        <v>9516</v>
      </c>
      <c r="T5" s="21" t="s">
        <v>68</v>
      </c>
      <c r="U5" s="22"/>
      <c r="V5" s="23" t="s">
        <v>69</v>
      </c>
      <c r="W5" s="24"/>
      <c r="X5" s="25"/>
    </row>
    <row r="6" spans="1:24" s="16" customFormat="1" ht="9.9499999999999993" customHeight="1" x14ac:dyDescent="0.15">
      <c r="A6" s="26">
        <v>104000</v>
      </c>
      <c r="B6" s="27">
        <f t="shared" si="0"/>
        <v>130</v>
      </c>
      <c r="C6" s="27">
        <f t="shared" si="1"/>
        <v>15350.4</v>
      </c>
      <c r="D6" s="27">
        <f t="shared" si="2"/>
        <v>88649.600000000006</v>
      </c>
      <c r="E6" s="27">
        <f t="shared" si="3"/>
        <v>15480.4</v>
      </c>
      <c r="F6" s="28">
        <f t="shared" si="4"/>
        <v>88519.6</v>
      </c>
      <c r="H6" s="29">
        <f t="shared" si="5"/>
        <v>130</v>
      </c>
      <c r="I6" s="27">
        <f t="shared" si="6"/>
        <v>15454.4</v>
      </c>
      <c r="J6" s="27">
        <f t="shared" si="7"/>
        <v>88545.600000000006</v>
      </c>
      <c r="K6" s="27">
        <f t="shared" si="8"/>
        <v>15584.4</v>
      </c>
      <c r="L6" s="28">
        <f t="shared" si="9"/>
        <v>88415.6</v>
      </c>
      <c r="N6" s="26">
        <v>104000</v>
      </c>
      <c r="O6" s="30">
        <f>ROUND($A6*'社会保険料率（熊本県）'!$I$6-0.001,0)</f>
        <v>572</v>
      </c>
      <c r="P6" s="31">
        <f>ROUND($A6*'社会保険料率（熊本県）'!$J$6-0.001,0)</f>
        <v>676</v>
      </c>
      <c r="Q6" s="31">
        <f>IF(ISERROR(VLOOKUP(N6,'社会保険料率（熊本県）'!$C$4:$H$62,4)),"",VLOOKUP(N6,'社会保険料率（熊本県）'!$C$4:$H$62,4))</f>
        <v>5262.4</v>
      </c>
      <c r="R6" s="32">
        <f>IF(ISERROR(VLOOKUP(N6,'社会保険料率（熊本県）'!$C$4:$H$62,6)),"",VLOOKUP(N6,'社会保険料率（熊本県）'!$C$4:$H$62,6))</f>
        <v>9516</v>
      </c>
      <c r="T6" s="33" t="s">
        <v>70</v>
      </c>
      <c r="U6" s="34"/>
      <c r="V6" s="35" t="s">
        <v>71</v>
      </c>
      <c r="W6" s="36"/>
      <c r="X6" s="37"/>
    </row>
    <row r="7" spans="1:24" s="16" customFormat="1" ht="9.9499999999999993" customHeight="1" x14ac:dyDescent="0.15">
      <c r="A7" s="26">
        <v>105000</v>
      </c>
      <c r="B7" s="27">
        <f t="shared" si="0"/>
        <v>180</v>
      </c>
      <c r="C7" s="27">
        <f t="shared" si="1"/>
        <v>15355.4</v>
      </c>
      <c r="D7" s="27">
        <f t="shared" si="2"/>
        <v>89644.6</v>
      </c>
      <c r="E7" s="27">
        <f t="shared" si="3"/>
        <v>15535.4</v>
      </c>
      <c r="F7" s="28">
        <f t="shared" si="4"/>
        <v>89464.6</v>
      </c>
      <c r="H7" s="29">
        <f t="shared" si="5"/>
        <v>180</v>
      </c>
      <c r="I7" s="27">
        <f t="shared" si="6"/>
        <v>15460.4</v>
      </c>
      <c r="J7" s="27">
        <f t="shared" si="7"/>
        <v>89539.6</v>
      </c>
      <c r="K7" s="27">
        <f t="shared" si="8"/>
        <v>15640.4</v>
      </c>
      <c r="L7" s="28">
        <f t="shared" si="9"/>
        <v>89359.6</v>
      </c>
      <c r="N7" s="26">
        <v>105000</v>
      </c>
      <c r="O7" s="30">
        <f>ROUND($A7*'社会保険料率（熊本県）'!$I$6-0.001,0)</f>
        <v>577</v>
      </c>
      <c r="P7" s="31">
        <f>ROUND($A7*'社会保険料率（熊本県）'!$J$6-0.001,0)</f>
        <v>682</v>
      </c>
      <c r="Q7" s="31">
        <f>IF(ISERROR(VLOOKUP(N7,'社会保険料率（熊本県）'!$C$4:$H$62,4)),"",VLOOKUP(N7,'社会保険料率（熊本県）'!$C$4:$H$62,4))</f>
        <v>5262.4</v>
      </c>
      <c r="R7" s="32">
        <f>IF(ISERROR(VLOOKUP(N7,'社会保険料率（熊本県）'!$C$4:$H$62,6)),"",VLOOKUP(N7,'社会保険料率（熊本県）'!$C$4:$H$62,6))</f>
        <v>9516</v>
      </c>
      <c r="T7" s="38" t="s">
        <v>72</v>
      </c>
      <c r="U7" s="39"/>
      <c r="V7" s="40" t="s">
        <v>73</v>
      </c>
      <c r="W7" s="40" t="s">
        <v>74</v>
      </c>
      <c r="X7" s="41" t="s">
        <v>75</v>
      </c>
    </row>
    <row r="8" spans="1:24" s="16" customFormat="1" ht="9.9499999999999993" customHeight="1" thickBot="1" x14ac:dyDescent="0.2">
      <c r="A8" s="26">
        <v>106000</v>
      </c>
      <c r="B8" s="27">
        <f t="shared" si="0"/>
        <v>230</v>
      </c>
      <c r="C8" s="27">
        <f t="shared" si="1"/>
        <v>15361.4</v>
      </c>
      <c r="D8" s="27">
        <f t="shared" si="2"/>
        <v>90638.6</v>
      </c>
      <c r="E8" s="27">
        <f t="shared" si="3"/>
        <v>15591.4</v>
      </c>
      <c r="F8" s="28">
        <f t="shared" si="4"/>
        <v>90408.6</v>
      </c>
      <c r="H8" s="29">
        <f t="shared" si="5"/>
        <v>230</v>
      </c>
      <c r="I8" s="27">
        <f t="shared" si="6"/>
        <v>15467.4</v>
      </c>
      <c r="J8" s="27">
        <f t="shared" si="7"/>
        <v>90532.6</v>
      </c>
      <c r="K8" s="27">
        <f t="shared" si="8"/>
        <v>15697.4</v>
      </c>
      <c r="L8" s="28">
        <f t="shared" si="9"/>
        <v>90302.6</v>
      </c>
      <c r="N8" s="26">
        <v>106000</v>
      </c>
      <c r="O8" s="30">
        <f>ROUND($A8*'社会保険料率（熊本県）'!$I$6-0.001,0)</f>
        <v>583</v>
      </c>
      <c r="P8" s="31">
        <f>ROUND($A8*'社会保険料率（熊本県）'!$J$6-0.001,0)</f>
        <v>689</v>
      </c>
      <c r="Q8" s="31">
        <f>IF(ISERROR(VLOOKUP(N8,'社会保険料率（熊本県）'!$C$4:$H$62,4)),"",VLOOKUP(N8,'社会保険料率（熊本県）'!$C$4:$H$62,4))</f>
        <v>5262.4</v>
      </c>
      <c r="R8" s="32">
        <f>IF(ISERROR(VLOOKUP(N8,'社会保険料率（熊本県）'!$C$4:$H$62,6)),"",VLOOKUP(N8,'社会保険料率（熊本県）'!$C$4:$H$62,6))</f>
        <v>9516</v>
      </c>
      <c r="T8" s="42" t="s">
        <v>76</v>
      </c>
      <c r="U8" s="43" t="s">
        <v>77</v>
      </c>
      <c r="V8" s="44" t="s">
        <v>78</v>
      </c>
      <c r="W8" s="44"/>
      <c r="X8" s="45"/>
    </row>
    <row r="9" spans="1:24" s="16" customFormat="1" ht="9.9499999999999993" customHeight="1" x14ac:dyDescent="0.15">
      <c r="A9" s="26">
        <v>107000</v>
      </c>
      <c r="B9" s="27">
        <f t="shared" si="0"/>
        <v>230</v>
      </c>
      <c r="C9" s="27">
        <f t="shared" si="1"/>
        <v>16219</v>
      </c>
      <c r="D9" s="27">
        <f t="shared" si="2"/>
        <v>90781</v>
      </c>
      <c r="E9" s="27">
        <f t="shared" si="3"/>
        <v>16449</v>
      </c>
      <c r="F9" s="28">
        <f t="shared" si="4"/>
        <v>90551</v>
      </c>
      <c r="H9" s="29">
        <f t="shared" si="5"/>
        <v>230</v>
      </c>
      <c r="I9" s="27">
        <f t="shared" si="6"/>
        <v>16326</v>
      </c>
      <c r="J9" s="27">
        <f t="shared" si="7"/>
        <v>90674</v>
      </c>
      <c r="K9" s="27">
        <f t="shared" si="8"/>
        <v>16556</v>
      </c>
      <c r="L9" s="28">
        <f t="shared" si="9"/>
        <v>90444</v>
      </c>
      <c r="N9" s="26">
        <v>107000</v>
      </c>
      <c r="O9" s="30">
        <f>ROUND($A9*'社会保険料率（熊本県）'!$I$6-0.001,0)</f>
        <v>588</v>
      </c>
      <c r="P9" s="31">
        <f>ROUND($A9*'社会保険料率（熊本県）'!$J$6-0.001,0)</f>
        <v>695</v>
      </c>
      <c r="Q9" s="31">
        <f>IF(ISERROR(VLOOKUP(N9,'社会保険料率（熊本県）'!$C$4:$H$62,4)),"",VLOOKUP(N9,'社会保険料率（熊本県）'!$C$4:$H$62,4))</f>
        <v>5566</v>
      </c>
      <c r="R9" s="32">
        <f>IF(ISERROR(VLOOKUP(N9,'社会保険料率（熊本県）'!$C$4:$H$62,6)),"",VLOOKUP(N9,'社会保険料率（熊本県）'!$C$4:$H$62,6))</f>
        <v>10065</v>
      </c>
      <c r="T9" s="46" t="s">
        <v>79</v>
      </c>
      <c r="U9" s="47" t="s">
        <v>79</v>
      </c>
      <c r="V9" s="47" t="s">
        <v>79</v>
      </c>
      <c r="W9" s="47" t="s">
        <v>79</v>
      </c>
      <c r="X9" s="48" t="s">
        <v>79</v>
      </c>
    </row>
    <row r="10" spans="1:24" s="16" customFormat="1" ht="9.9499999999999993" customHeight="1" x14ac:dyDescent="0.15">
      <c r="A10" s="26">
        <v>108000</v>
      </c>
      <c r="B10" s="27">
        <f t="shared" si="0"/>
        <v>290</v>
      </c>
      <c r="C10" s="27">
        <f t="shared" si="1"/>
        <v>16225</v>
      </c>
      <c r="D10" s="27">
        <f t="shared" si="2"/>
        <v>91775</v>
      </c>
      <c r="E10" s="27">
        <f t="shared" si="3"/>
        <v>16515</v>
      </c>
      <c r="F10" s="28">
        <f t="shared" si="4"/>
        <v>91485</v>
      </c>
      <c r="H10" s="29">
        <f t="shared" si="5"/>
        <v>290</v>
      </c>
      <c r="I10" s="27">
        <f t="shared" si="6"/>
        <v>16333</v>
      </c>
      <c r="J10" s="27">
        <f t="shared" si="7"/>
        <v>91667</v>
      </c>
      <c r="K10" s="27">
        <f t="shared" si="8"/>
        <v>16623</v>
      </c>
      <c r="L10" s="28">
        <f t="shared" si="9"/>
        <v>91377</v>
      </c>
      <c r="N10" s="26">
        <v>108000</v>
      </c>
      <c r="O10" s="30">
        <f>ROUND($A10*'社会保険料率（熊本県）'!$I$6-0.001,0)</f>
        <v>594</v>
      </c>
      <c r="P10" s="31">
        <f>ROUND($A10*'社会保険料率（熊本県）'!$J$6-0.001,0)</f>
        <v>702</v>
      </c>
      <c r="Q10" s="31">
        <f>IF(ISERROR(VLOOKUP(N10,'社会保険料率（熊本県）'!$C$4:$H$62,4)),"",VLOOKUP(N10,'社会保険料率（熊本県）'!$C$4:$H$62,4))</f>
        <v>5566</v>
      </c>
      <c r="R10" s="32">
        <f>IF(ISERROR(VLOOKUP(N10,'社会保険料率（熊本県）'!$C$4:$H$62,6)),"",VLOOKUP(N10,'社会保険料率（熊本県）'!$C$4:$H$62,6))</f>
        <v>10065</v>
      </c>
      <c r="T10" s="49">
        <v>88000</v>
      </c>
      <c r="U10" s="50" t="s">
        <v>80</v>
      </c>
      <c r="V10" s="51">
        <v>0</v>
      </c>
      <c r="W10" s="51">
        <v>0</v>
      </c>
      <c r="X10" s="52">
        <v>0</v>
      </c>
    </row>
    <row r="11" spans="1:24" s="16" customFormat="1" ht="9.9499999999999993" customHeight="1" x14ac:dyDescent="0.15">
      <c r="A11" s="26">
        <v>109000</v>
      </c>
      <c r="B11" s="27">
        <f t="shared" si="0"/>
        <v>340</v>
      </c>
      <c r="C11" s="27">
        <f t="shared" si="1"/>
        <v>16230</v>
      </c>
      <c r="D11" s="27">
        <f t="shared" si="2"/>
        <v>92770</v>
      </c>
      <c r="E11" s="27">
        <f t="shared" si="3"/>
        <v>16570</v>
      </c>
      <c r="F11" s="28">
        <f t="shared" si="4"/>
        <v>92430</v>
      </c>
      <c r="H11" s="29">
        <f t="shared" si="5"/>
        <v>340</v>
      </c>
      <c r="I11" s="27">
        <f t="shared" si="6"/>
        <v>16339</v>
      </c>
      <c r="J11" s="27">
        <f t="shared" si="7"/>
        <v>92661</v>
      </c>
      <c r="K11" s="27">
        <f t="shared" si="8"/>
        <v>16679</v>
      </c>
      <c r="L11" s="28">
        <f t="shared" si="9"/>
        <v>92321</v>
      </c>
      <c r="N11" s="26">
        <v>109000</v>
      </c>
      <c r="O11" s="30">
        <f>ROUND($A11*'社会保険料率（熊本県）'!$I$6-0.001,0)</f>
        <v>599</v>
      </c>
      <c r="P11" s="31">
        <f>ROUND($A11*'社会保険料率（熊本県）'!$J$6-0.001,0)</f>
        <v>708</v>
      </c>
      <c r="Q11" s="31">
        <f>IF(ISERROR(VLOOKUP(N11,'社会保険料率（熊本県）'!$C$4:$H$62,4)),"",VLOOKUP(N11,'社会保険料率（熊本県）'!$C$4:$H$62,4))</f>
        <v>5566</v>
      </c>
      <c r="R11" s="32">
        <f>IF(ISERROR(VLOOKUP(N11,'社会保険料率（熊本県）'!$C$4:$H$62,6)),"",VLOOKUP(N11,'社会保険料率（熊本県）'!$C$4:$H$62,6))</f>
        <v>10065</v>
      </c>
      <c r="T11" s="49"/>
      <c r="U11" s="51"/>
      <c r="V11" s="51"/>
      <c r="W11" s="51"/>
      <c r="X11" s="52"/>
    </row>
    <row r="12" spans="1:24" s="16" customFormat="1" ht="9.9499999999999993" customHeight="1" x14ac:dyDescent="0.15">
      <c r="A12" s="53">
        <v>110000</v>
      </c>
      <c r="B12" s="54">
        <f t="shared" si="0"/>
        <v>390</v>
      </c>
      <c r="C12" s="54">
        <f t="shared" si="1"/>
        <v>16236</v>
      </c>
      <c r="D12" s="54">
        <f t="shared" si="2"/>
        <v>93764</v>
      </c>
      <c r="E12" s="54">
        <f t="shared" si="3"/>
        <v>16626</v>
      </c>
      <c r="F12" s="55">
        <f t="shared" si="4"/>
        <v>93374</v>
      </c>
      <c r="H12" s="56">
        <f t="shared" si="5"/>
        <v>390</v>
      </c>
      <c r="I12" s="54">
        <f t="shared" si="6"/>
        <v>16346</v>
      </c>
      <c r="J12" s="54">
        <f t="shared" si="7"/>
        <v>93654</v>
      </c>
      <c r="K12" s="54">
        <f t="shared" si="8"/>
        <v>16736</v>
      </c>
      <c r="L12" s="55">
        <f t="shared" si="9"/>
        <v>93264</v>
      </c>
      <c r="N12" s="53">
        <v>110000</v>
      </c>
      <c r="O12" s="57">
        <f>ROUND($A12*'社会保険料率（熊本県）'!$I$6-0.001,0)</f>
        <v>605</v>
      </c>
      <c r="P12" s="58">
        <f>ROUND($A12*'社会保険料率（熊本県）'!$J$6-0.001,0)</f>
        <v>715</v>
      </c>
      <c r="Q12" s="58">
        <f>IF(ISERROR(VLOOKUP(N12,'社会保険料率（熊本県）'!$C$4:$H$62,4)),"",VLOOKUP(N12,'社会保険料率（熊本県）'!$C$4:$H$62,4))</f>
        <v>5566</v>
      </c>
      <c r="R12" s="59">
        <f>IF(ISERROR(VLOOKUP(N12,'社会保険料率（熊本県）'!$C$4:$H$62,6)),"",VLOOKUP(N12,'社会保険料率（熊本県）'!$C$4:$H$62,6))</f>
        <v>10065</v>
      </c>
      <c r="T12" s="49"/>
      <c r="U12" s="51"/>
      <c r="V12" s="51"/>
      <c r="W12" s="51"/>
      <c r="X12" s="52"/>
    </row>
    <row r="13" spans="1:24" s="16" customFormat="1" ht="9.9499999999999993" customHeight="1" x14ac:dyDescent="0.15">
      <c r="A13" s="13">
        <v>111000</v>
      </c>
      <c r="B13" s="14">
        <f t="shared" si="0"/>
        <v>440</v>
      </c>
      <c r="C13" s="14">
        <f t="shared" si="1"/>
        <v>16241</v>
      </c>
      <c r="D13" s="14">
        <f t="shared" si="2"/>
        <v>94759</v>
      </c>
      <c r="E13" s="14">
        <f t="shared" si="3"/>
        <v>16681</v>
      </c>
      <c r="F13" s="15">
        <f t="shared" si="4"/>
        <v>94319</v>
      </c>
      <c r="H13" s="17">
        <f t="shared" si="5"/>
        <v>440</v>
      </c>
      <c r="I13" s="14">
        <f t="shared" si="6"/>
        <v>16352</v>
      </c>
      <c r="J13" s="14">
        <f t="shared" si="7"/>
        <v>94648</v>
      </c>
      <c r="K13" s="14">
        <f t="shared" si="8"/>
        <v>16792</v>
      </c>
      <c r="L13" s="15">
        <f t="shared" si="9"/>
        <v>94208</v>
      </c>
      <c r="N13" s="13">
        <v>111000</v>
      </c>
      <c r="O13" s="60">
        <f>ROUND($A13*'社会保険料率（熊本県）'!$I$6-0.001,0)</f>
        <v>610</v>
      </c>
      <c r="P13" s="61">
        <f>ROUND($A13*'社会保険料率（熊本県）'!$J$6-0.001,0)</f>
        <v>721</v>
      </c>
      <c r="Q13" s="61">
        <f>IF(ISERROR(VLOOKUP(N13,'社会保険料率（熊本県）'!$C$4:$H$62,4)),"",VLOOKUP(N13,'社会保険料率（熊本県）'!$C$4:$H$62,4))</f>
        <v>5566</v>
      </c>
      <c r="R13" s="62">
        <f>IF(ISERROR(VLOOKUP(N13,'社会保険料率（熊本県）'!$C$4:$H$62,6)),"",VLOOKUP(N13,'社会保険料率（熊本県）'!$C$4:$H$62,6))</f>
        <v>10065</v>
      </c>
      <c r="T13" s="63"/>
      <c r="U13" s="64"/>
      <c r="V13" s="64"/>
      <c r="W13" s="64"/>
      <c r="X13" s="65"/>
    </row>
    <row r="14" spans="1:24" s="16" customFormat="1" ht="9.9499999999999993" customHeight="1" x14ac:dyDescent="0.15">
      <c r="A14" s="26">
        <v>112000</v>
      </c>
      <c r="B14" s="27">
        <f t="shared" si="0"/>
        <v>490</v>
      </c>
      <c r="C14" s="27">
        <f t="shared" si="1"/>
        <v>16247</v>
      </c>
      <c r="D14" s="27">
        <f t="shared" si="2"/>
        <v>95753</v>
      </c>
      <c r="E14" s="27">
        <f t="shared" si="3"/>
        <v>16737</v>
      </c>
      <c r="F14" s="28">
        <f t="shared" si="4"/>
        <v>95263</v>
      </c>
      <c r="H14" s="29">
        <f t="shared" si="5"/>
        <v>490</v>
      </c>
      <c r="I14" s="27">
        <f t="shared" si="6"/>
        <v>16359</v>
      </c>
      <c r="J14" s="27">
        <f t="shared" si="7"/>
        <v>95641</v>
      </c>
      <c r="K14" s="27">
        <f t="shared" si="8"/>
        <v>16849</v>
      </c>
      <c r="L14" s="28">
        <f t="shared" si="9"/>
        <v>95151</v>
      </c>
      <c r="N14" s="26">
        <v>112000</v>
      </c>
      <c r="O14" s="30">
        <f>ROUND($A14*'社会保険料率（熊本県）'!$I$6-0.001,0)</f>
        <v>616</v>
      </c>
      <c r="P14" s="31">
        <f>ROUND($A14*'社会保険料率（熊本県）'!$J$6-0.001,0)</f>
        <v>728</v>
      </c>
      <c r="Q14" s="31">
        <f>IF(ISERROR(VLOOKUP(N14,'社会保険料率（熊本県）'!$C$4:$H$62,4)),"",VLOOKUP(N14,'社会保険料率（熊本県）'!$C$4:$H$62,4))</f>
        <v>5566</v>
      </c>
      <c r="R14" s="32">
        <f>IF(ISERROR(VLOOKUP(N14,'社会保険料率（熊本県）'!$C$4:$H$62,6)),"",VLOOKUP(N14,'社会保険料率（熊本県）'!$C$4:$H$62,6))</f>
        <v>10065</v>
      </c>
      <c r="T14" s="66"/>
      <c r="U14" s="67"/>
      <c r="V14" s="64"/>
      <c r="W14" s="64"/>
      <c r="X14" s="65"/>
    </row>
    <row r="15" spans="1:24" s="16" customFormat="1" ht="9.9499999999999993" customHeight="1" x14ac:dyDescent="0.15">
      <c r="A15" s="26">
        <v>113000</v>
      </c>
      <c r="B15" s="27">
        <f t="shared" si="0"/>
        <v>540</v>
      </c>
      <c r="C15" s="27">
        <f t="shared" si="1"/>
        <v>16252</v>
      </c>
      <c r="D15" s="27">
        <f t="shared" si="2"/>
        <v>96748</v>
      </c>
      <c r="E15" s="27">
        <f t="shared" si="3"/>
        <v>16792</v>
      </c>
      <c r="F15" s="28">
        <f t="shared" si="4"/>
        <v>96208</v>
      </c>
      <c r="H15" s="29">
        <f t="shared" si="5"/>
        <v>540</v>
      </c>
      <c r="I15" s="27">
        <f t="shared" si="6"/>
        <v>16365</v>
      </c>
      <c r="J15" s="27">
        <f t="shared" si="7"/>
        <v>96635</v>
      </c>
      <c r="K15" s="27">
        <f t="shared" si="8"/>
        <v>16905</v>
      </c>
      <c r="L15" s="28">
        <f t="shared" si="9"/>
        <v>96095</v>
      </c>
      <c r="N15" s="26">
        <v>113000</v>
      </c>
      <c r="O15" s="30">
        <f>ROUND($A15*'社会保険料率（熊本県）'!$I$6-0.001,0)</f>
        <v>621</v>
      </c>
      <c r="P15" s="31">
        <f>ROUND($A15*'社会保険料率（熊本県）'!$J$6-0.001,0)</f>
        <v>734</v>
      </c>
      <c r="Q15" s="31">
        <f>IF(ISERROR(VLOOKUP(N15,'社会保険料率（熊本県）'!$C$4:$H$62,4)),"",VLOOKUP(N15,'社会保険料率（熊本県）'!$C$4:$H$62,4))</f>
        <v>5566</v>
      </c>
      <c r="R15" s="32">
        <f>IF(ISERROR(VLOOKUP(N15,'社会保険料率（熊本県）'!$C$4:$H$62,6)),"",VLOOKUP(N15,'社会保険料率（熊本県）'!$C$4:$H$62,6))</f>
        <v>10065</v>
      </c>
      <c r="T15" s="66">
        <v>88000</v>
      </c>
      <c r="U15" s="67">
        <v>89000</v>
      </c>
      <c r="V15" s="64">
        <v>130</v>
      </c>
      <c r="W15" s="64">
        <v>0</v>
      </c>
      <c r="X15" s="65">
        <v>0</v>
      </c>
    </row>
    <row r="16" spans="1:24" s="16" customFormat="1" ht="9.9499999999999993" customHeight="1" x14ac:dyDescent="0.15">
      <c r="A16" s="26">
        <v>114000</v>
      </c>
      <c r="B16" s="27">
        <f t="shared" si="0"/>
        <v>540</v>
      </c>
      <c r="C16" s="27">
        <f t="shared" si="1"/>
        <v>17394.8</v>
      </c>
      <c r="D16" s="27">
        <f t="shared" si="2"/>
        <v>96605.2</v>
      </c>
      <c r="E16" s="27">
        <f t="shared" si="3"/>
        <v>17934.8</v>
      </c>
      <c r="F16" s="28">
        <f t="shared" si="4"/>
        <v>96065.2</v>
      </c>
      <c r="H16" s="29">
        <f t="shared" si="5"/>
        <v>540</v>
      </c>
      <c r="I16" s="27">
        <f t="shared" si="6"/>
        <v>17508.8</v>
      </c>
      <c r="J16" s="27">
        <f t="shared" si="7"/>
        <v>96491.199999999997</v>
      </c>
      <c r="K16" s="27">
        <f t="shared" si="8"/>
        <v>18048.8</v>
      </c>
      <c r="L16" s="28">
        <f t="shared" si="9"/>
        <v>95951.2</v>
      </c>
      <c r="N16" s="26">
        <v>114000</v>
      </c>
      <c r="O16" s="30">
        <f>ROUND($A16*'社会保険料率（熊本県）'!$I$6-0.001,0)</f>
        <v>627</v>
      </c>
      <c r="P16" s="31">
        <f>ROUND($A16*'社会保険料率（熊本県）'!$J$6-0.001,0)</f>
        <v>741</v>
      </c>
      <c r="Q16" s="31">
        <f>IF(ISERROR(VLOOKUP(N16,'社会保険料率（熊本県）'!$C$4:$H$62,4)),"",VLOOKUP(N16,'社会保険料率（熊本県）'!$C$4:$H$62,4))</f>
        <v>5970.8</v>
      </c>
      <c r="R16" s="32">
        <f>IF(ISERROR(VLOOKUP(N16,'社会保険料率（熊本県）'!$C$4:$H$62,6)),"",VLOOKUP(N16,'社会保険料率（熊本県）'!$C$4:$H$62,6))</f>
        <v>10797</v>
      </c>
      <c r="T16" s="66">
        <v>89000</v>
      </c>
      <c r="U16" s="67">
        <v>90000</v>
      </c>
      <c r="V16" s="64">
        <v>180</v>
      </c>
      <c r="W16" s="64">
        <v>0</v>
      </c>
      <c r="X16" s="65">
        <v>0</v>
      </c>
    </row>
    <row r="17" spans="1:24" s="16" customFormat="1" ht="9.9499999999999993" customHeight="1" x14ac:dyDescent="0.15">
      <c r="A17" s="26">
        <v>115000</v>
      </c>
      <c r="B17" s="27">
        <f t="shared" si="0"/>
        <v>590</v>
      </c>
      <c r="C17" s="27">
        <f t="shared" si="1"/>
        <v>17399.8</v>
      </c>
      <c r="D17" s="27">
        <f t="shared" si="2"/>
        <v>97600.2</v>
      </c>
      <c r="E17" s="27">
        <f t="shared" si="3"/>
        <v>17989.8</v>
      </c>
      <c r="F17" s="28">
        <f t="shared" si="4"/>
        <v>97010.2</v>
      </c>
      <c r="H17" s="29">
        <f t="shared" si="5"/>
        <v>590</v>
      </c>
      <c r="I17" s="27">
        <f t="shared" si="6"/>
        <v>17514.8</v>
      </c>
      <c r="J17" s="27">
        <f t="shared" si="7"/>
        <v>97485.2</v>
      </c>
      <c r="K17" s="27">
        <f t="shared" si="8"/>
        <v>18104.8</v>
      </c>
      <c r="L17" s="28">
        <f t="shared" si="9"/>
        <v>96895.2</v>
      </c>
      <c r="N17" s="26">
        <v>115000</v>
      </c>
      <c r="O17" s="30">
        <f>ROUND($A17*'社会保険料率（熊本県）'!$I$6-0.001,0)</f>
        <v>632</v>
      </c>
      <c r="P17" s="31">
        <f>ROUND($A17*'社会保険料率（熊本県）'!$J$6-0.001,0)</f>
        <v>747</v>
      </c>
      <c r="Q17" s="31">
        <f>IF(ISERROR(VLOOKUP(N17,'社会保険料率（熊本県）'!$C$4:$H$62,4)),"",VLOOKUP(N17,'社会保険料率（熊本県）'!$C$4:$H$62,4))</f>
        <v>5970.8</v>
      </c>
      <c r="R17" s="32">
        <f>IF(ISERROR(VLOOKUP(N17,'社会保険料率（熊本県）'!$C$4:$H$62,6)),"",VLOOKUP(N17,'社会保険料率（熊本県）'!$C$4:$H$62,6))</f>
        <v>10797</v>
      </c>
      <c r="T17" s="66">
        <v>90000</v>
      </c>
      <c r="U17" s="67">
        <v>91000</v>
      </c>
      <c r="V17" s="64">
        <v>230</v>
      </c>
      <c r="W17" s="64">
        <v>0</v>
      </c>
      <c r="X17" s="65">
        <v>0</v>
      </c>
    </row>
    <row r="18" spans="1:24" s="16" customFormat="1" ht="9.9499999999999993" customHeight="1" x14ac:dyDescent="0.15">
      <c r="A18" s="26">
        <v>116000</v>
      </c>
      <c r="B18" s="27">
        <f t="shared" si="0"/>
        <v>640</v>
      </c>
      <c r="C18" s="27">
        <f t="shared" si="1"/>
        <v>17405.8</v>
      </c>
      <c r="D18" s="27">
        <f t="shared" si="2"/>
        <v>98594.2</v>
      </c>
      <c r="E18" s="27">
        <f t="shared" si="3"/>
        <v>18045.8</v>
      </c>
      <c r="F18" s="28">
        <f t="shared" si="4"/>
        <v>97954.2</v>
      </c>
      <c r="H18" s="29">
        <f t="shared" si="5"/>
        <v>640</v>
      </c>
      <c r="I18" s="27">
        <f t="shared" si="6"/>
        <v>17521.8</v>
      </c>
      <c r="J18" s="27">
        <f t="shared" si="7"/>
        <v>98478.2</v>
      </c>
      <c r="K18" s="27">
        <f t="shared" si="8"/>
        <v>18161.8</v>
      </c>
      <c r="L18" s="28">
        <f t="shared" si="9"/>
        <v>97838.2</v>
      </c>
      <c r="N18" s="26">
        <v>116000</v>
      </c>
      <c r="O18" s="30">
        <f>ROUND($A18*'社会保険料率（熊本県）'!$I$6-0.001,0)</f>
        <v>638</v>
      </c>
      <c r="P18" s="31">
        <f>ROUND($A18*'社会保険料率（熊本県）'!$J$6-0.001,0)</f>
        <v>754</v>
      </c>
      <c r="Q18" s="31">
        <f>IF(ISERROR(VLOOKUP(N18,'社会保険料率（熊本県）'!$C$4:$H$62,4)),"",VLOOKUP(N18,'社会保険料率（熊本県）'!$C$4:$H$62,4))</f>
        <v>5970.8</v>
      </c>
      <c r="R18" s="32">
        <f>IF(ISERROR(VLOOKUP(N18,'社会保険料率（熊本県）'!$C$4:$H$62,6)),"",VLOOKUP(N18,'社会保険料率（熊本県）'!$C$4:$H$62,6))</f>
        <v>10797</v>
      </c>
      <c r="T18" s="66">
        <v>91000</v>
      </c>
      <c r="U18" s="67">
        <v>92000</v>
      </c>
      <c r="V18" s="64">
        <v>290</v>
      </c>
      <c r="W18" s="64">
        <v>0</v>
      </c>
      <c r="X18" s="65">
        <v>0</v>
      </c>
    </row>
    <row r="19" spans="1:24" s="16" customFormat="1" ht="9.9499999999999993" customHeight="1" x14ac:dyDescent="0.15">
      <c r="A19" s="26">
        <v>117000</v>
      </c>
      <c r="B19" s="27">
        <f t="shared" si="0"/>
        <v>720</v>
      </c>
      <c r="C19" s="27">
        <f t="shared" si="1"/>
        <v>17410.8</v>
      </c>
      <c r="D19" s="27">
        <f t="shared" si="2"/>
        <v>99589.2</v>
      </c>
      <c r="E19" s="27">
        <f t="shared" si="3"/>
        <v>18130.8</v>
      </c>
      <c r="F19" s="28">
        <f t="shared" si="4"/>
        <v>98869.2</v>
      </c>
      <c r="H19" s="29">
        <f t="shared" si="5"/>
        <v>720</v>
      </c>
      <c r="I19" s="27">
        <f t="shared" si="6"/>
        <v>17527.8</v>
      </c>
      <c r="J19" s="27">
        <f t="shared" si="7"/>
        <v>99472.2</v>
      </c>
      <c r="K19" s="27">
        <f t="shared" si="8"/>
        <v>18247.8</v>
      </c>
      <c r="L19" s="28">
        <f t="shared" si="9"/>
        <v>98752.2</v>
      </c>
      <c r="N19" s="26">
        <v>117000</v>
      </c>
      <c r="O19" s="30">
        <f>ROUND($A19*'社会保険料率（熊本県）'!$I$6-0.001,0)</f>
        <v>643</v>
      </c>
      <c r="P19" s="31">
        <f>ROUND($A19*'社会保険料率（熊本県）'!$J$6-0.001,0)</f>
        <v>760</v>
      </c>
      <c r="Q19" s="31">
        <f>IF(ISERROR(VLOOKUP(N19,'社会保険料率（熊本県）'!$C$4:$H$62,4)),"",VLOOKUP(N19,'社会保険料率（熊本県）'!$C$4:$H$62,4))</f>
        <v>5970.8</v>
      </c>
      <c r="R19" s="32">
        <f>IF(ISERROR(VLOOKUP(N19,'社会保険料率（熊本県）'!$C$4:$H$62,6)),"",VLOOKUP(N19,'社会保険料率（熊本県）'!$C$4:$H$62,6))</f>
        <v>10797</v>
      </c>
      <c r="T19" s="66">
        <v>92000</v>
      </c>
      <c r="U19" s="67">
        <v>93000</v>
      </c>
      <c r="V19" s="64">
        <v>340</v>
      </c>
      <c r="W19" s="64">
        <v>0</v>
      </c>
      <c r="X19" s="65">
        <v>0</v>
      </c>
    </row>
    <row r="20" spans="1:24" s="16" customFormat="1" ht="9.9499999999999993" customHeight="1" x14ac:dyDescent="0.15">
      <c r="A20" s="26">
        <v>118000</v>
      </c>
      <c r="B20" s="27">
        <f t="shared" si="0"/>
        <v>720</v>
      </c>
      <c r="C20" s="27">
        <f t="shared" si="1"/>
        <v>17416.8</v>
      </c>
      <c r="D20" s="27">
        <f t="shared" si="2"/>
        <v>100583.2</v>
      </c>
      <c r="E20" s="27">
        <f t="shared" si="3"/>
        <v>18136.8</v>
      </c>
      <c r="F20" s="28">
        <f t="shared" si="4"/>
        <v>99863.2</v>
      </c>
      <c r="H20" s="29">
        <f t="shared" si="5"/>
        <v>720</v>
      </c>
      <c r="I20" s="27">
        <f t="shared" si="6"/>
        <v>17534.8</v>
      </c>
      <c r="J20" s="27">
        <f t="shared" si="7"/>
        <v>100465.2</v>
      </c>
      <c r="K20" s="27">
        <f t="shared" si="8"/>
        <v>18254.8</v>
      </c>
      <c r="L20" s="28">
        <f t="shared" si="9"/>
        <v>99745.2</v>
      </c>
      <c r="N20" s="26">
        <v>118000</v>
      </c>
      <c r="O20" s="30">
        <f>ROUND($A20*'社会保険料率（熊本県）'!$I$6-0.001,0)</f>
        <v>649</v>
      </c>
      <c r="P20" s="31">
        <f>ROUND($A20*'社会保険料率（熊本県）'!$J$6-0.001,0)</f>
        <v>767</v>
      </c>
      <c r="Q20" s="31">
        <f>IF(ISERROR(VLOOKUP(N20,'社会保険料率（熊本県）'!$C$4:$H$62,4)),"",VLOOKUP(N20,'社会保険料率（熊本県）'!$C$4:$H$62,4))</f>
        <v>5970.8</v>
      </c>
      <c r="R20" s="32">
        <f>IF(ISERROR(VLOOKUP(N20,'社会保険料率（熊本県）'!$C$4:$H$62,6)),"",VLOOKUP(N20,'社会保険料率（熊本県）'!$C$4:$H$62,6))</f>
        <v>10797</v>
      </c>
      <c r="T20" s="66">
        <v>93000</v>
      </c>
      <c r="U20" s="67">
        <v>94000</v>
      </c>
      <c r="V20" s="64">
        <v>390</v>
      </c>
      <c r="W20" s="64">
        <v>0</v>
      </c>
      <c r="X20" s="65">
        <v>0</v>
      </c>
    </row>
    <row r="21" spans="1:24" s="16" customFormat="1" ht="9.9499999999999993" customHeight="1" x14ac:dyDescent="0.15">
      <c r="A21" s="26">
        <v>119000</v>
      </c>
      <c r="B21" s="27">
        <f t="shared" si="0"/>
        <v>830</v>
      </c>
      <c r="C21" s="27">
        <f t="shared" si="1"/>
        <v>17421.8</v>
      </c>
      <c r="D21" s="27">
        <f t="shared" si="2"/>
        <v>101578.2</v>
      </c>
      <c r="E21" s="27">
        <f t="shared" si="3"/>
        <v>18251.8</v>
      </c>
      <c r="F21" s="28">
        <f t="shared" si="4"/>
        <v>100748.2</v>
      </c>
      <c r="H21" s="29">
        <f t="shared" si="5"/>
        <v>830</v>
      </c>
      <c r="I21" s="27">
        <f t="shared" si="6"/>
        <v>17540.8</v>
      </c>
      <c r="J21" s="27">
        <f t="shared" si="7"/>
        <v>101459.2</v>
      </c>
      <c r="K21" s="27">
        <f t="shared" si="8"/>
        <v>18370.8</v>
      </c>
      <c r="L21" s="28">
        <f t="shared" si="9"/>
        <v>100629.2</v>
      </c>
      <c r="N21" s="26">
        <v>119000</v>
      </c>
      <c r="O21" s="30">
        <f>ROUND($A21*'社会保険料率（熊本県）'!$I$6-0.001,0)</f>
        <v>654</v>
      </c>
      <c r="P21" s="31">
        <f>ROUND($A21*'社会保険料率（熊本県）'!$J$6-0.001,0)</f>
        <v>773</v>
      </c>
      <c r="Q21" s="31">
        <f>IF(ISERROR(VLOOKUP(N21,'社会保険料率（熊本県）'!$C$4:$H$62,4)),"",VLOOKUP(N21,'社会保険料率（熊本県）'!$C$4:$H$62,4))</f>
        <v>5970.8</v>
      </c>
      <c r="R21" s="32">
        <f>IF(ISERROR(VLOOKUP(N21,'社会保険料率（熊本県）'!$C$4:$H$62,6)),"",VLOOKUP(N21,'社会保険料率（熊本県）'!$C$4:$H$62,6))</f>
        <v>10797</v>
      </c>
      <c r="T21" s="66">
        <v>94000</v>
      </c>
      <c r="U21" s="67">
        <v>95000</v>
      </c>
      <c r="V21" s="64">
        <v>440</v>
      </c>
      <c r="W21" s="64">
        <v>0</v>
      </c>
      <c r="X21" s="65">
        <v>0</v>
      </c>
    </row>
    <row r="22" spans="1:24" s="16" customFormat="1" ht="9.9499999999999993" customHeight="1" x14ac:dyDescent="0.15">
      <c r="A22" s="53">
        <v>120000</v>
      </c>
      <c r="B22" s="54">
        <f t="shared" si="0"/>
        <v>830</v>
      </c>
      <c r="C22" s="54">
        <f t="shared" si="1"/>
        <v>17427.8</v>
      </c>
      <c r="D22" s="54">
        <f t="shared" si="2"/>
        <v>102572.2</v>
      </c>
      <c r="E22" s="54">
        <f t="shared" si="3"/>
        <v>18257.8</v>
      </c>
      <c r="F22" s="55">
        <f t="shared" si="4"/>
        <v>101742.2</v>
      </c>
      <c r="H22" s="56">
        <f t="shared" si="5"/>
        <v>830</v>
      </c>
      <c r="I22" s="54">
        <f t="shared" si="6"/>
        <v>17547.8</v>
      </c>
      <c r="J22" s="54">
        <f t="shared" si="7"/>
        <v>102452.2</v>
      </c>
      <c r="K22" s="54">
        <f t="shared" si="8"/>
        <v>18377.8</v>
      </c>
      <c r="L22" s="55">
        <f t="shared" si="9"/>
        <v>101622.2</v>
      </c>
      <c r="N22" s="53">
        <v>120000</v>
      </c>
      <c r="O22" s="57">
        <f>ROUND($A22*'社会保険料率（熊本県）'!$I$6-0.001,0)</f>
        <v>660</v>
      </c>
      <c r="P22" s="58">
        <f>ROUND($A22*'社会保険料率（熊本県）'!$J$6-0.001,0)</f>
        <v>780</v>
      </c>
      <c r="Q22" s="58">
        <f>IF(ISERROR(VLOOKUP(N22,'社会保険料率（熊本県）'!$C$4:$H$62,4)),"",VLOOKUP(N22,'社会保険料率（熊本県）'!$C$4:$H$62,4))</f>
        <v>5970.8</v>
      </c>
      <c r="R22" s="59">
        <f>IF(ISERROR(VLOOKUP(N22,'社会保険料率（熊本県）'!$C$4:$H$62,6)),"",VLOOKUP(N22,'社会保険料率（熊本県）'!$C$4:$H$62,6))</f>
        <v>10797</v>
      </c>
      <c r="T22" s="68">
        <v>95000</v>
      </c>
      <c r="U22" s="69">
        <v>96000</v>
      </c>
      <c r="V22" s="70">
        <v>490</v>
      </c>
      <c r="W22" s="70">
        <v>0</v>
      </c>
      <c r="X22" s="71">
        <v>0</v>
      </c>
    </row>
    <row r="23" spans="1:24" s="16" customFormat="1" ht="9.9499999999999993" customHeight="1" x14ac:dyDescent="0.15">
      <c r="A23" s="13">
        <v>121000</v>
      </c>
      <c r="B23" s="14">
        <f t="shared" si="0"/>
        <v>930</v>
      </c>
      <c r="C23" s="14">
        <f t="shared" si="1"/>
        <v>17432.8</v>
      </c>
      <c r="D23" s="14">
        <f t="shared" si="2"/>
        <v>103567.2</v>
      </c>
      <c r="E23" s="14">
        <f t="shared" si="3"/>
        <v>18362.8</v>
      </c>
      <c r="F23" s="15">
        <f t="shared" si="4"/>
        <v>102637.2</v>
      </c>
      <c r="H23" s="17">
        <f t="shared" si="5"/>
        <v>930</v>
      </c>
      <c r="I23" s="14">
        <f t="shared" si="6"/>
        <v>17553.8</v>
      </c>
      <c r="J23" s="14">
        <f t="shared" si="7"/>
        <v>103446.2</v>
      </c>
      <c r="K23" s="14">
        <f t="shared" si="8"/>
        <v>18483.8</v>
      </c>
      <c r="L23" s="15">
        <f t="shared" si="9"/>
        <v>102516.2</v>
      </c>
      <c r="N23" s="13">
        <v>121000</v>
      </c>
      <c r="O23" s="60">
        <f>ROUND($A23*'社会保険料率（熊本県）'!$I$6-0.001,0)</f>
        <v>665</v>
      </c>
      <c r="P23" s="61">
        <f>ROUND($A23*'社会保険料率（熊本県）'!$J$6-0.001,0)</f>
        <v>786</v>
      </c>
      <c r="Q23" s="61">
        <f>IF(ISERROR(VLOOKUP(N23,'社会保険料率（熊本県）'!$C$4:$H$62,4)),"",VLOOKUP(N23,'社会保険料率（熊本県）'!$C$4:$H$62,4))</f>
        <v>5970.8</v>
      </c>
      <c r="R23" s="62">
        <f>IF(ISERROR(VLOOKUP(N23,'社会保険料率（熊本県）'!$C$4:$H$62,6)),"",VLOOKUP(N23,'社会保険料率（熊本県）'!$C$4:$H$62,6))</f>
        <v>10797</v>
      </c>
      <c r="T23" s="66">
        <v>96000</v>
      </c>
      <c r="U23" s="67">
        <v>97000</v>
      </c>
      <c r="V23" s="64">
        <v>540</v>
      </c>
      <c r="W23" s="64">
        <v>0</v>
      </c>
      <c r="X23" s="65">
        <v>0</v>
      </c>
    </row>
    <row r="24" spans="1:24" s="16" customFormat="1" ht="9.9499999999999993" customHeight="1" x14ac:dyDescent="0.15">
      <c r="A24" s="26">
        <v>122000</v>
      </c>
      <c r="B24" s="27">
        <f t="shared" si="0"/>
        <v>930</v>
      </c>
      <c r="C24" s="27">
        <f t="shared" si="1"/>
        <v>18575.599999999999</v>
      </c>
      <c r="D24" s="27">
        <f t="shared" si="2"/>
        <v>103424.4</v>
      </c>
      <c r="E24" s="27">
        <f t="shared" si="3"/>
        <v>19505.599999999999</v>
      </c>
      <c r="F24" s="28">
        <f t="shared" si="4"/>
        <v>102494.39999999999</v>
      </c>
      <c r="H24" s="29">
        <f t="shared" si="5"/>
        <v>930</v>
      </c>
      <c r="I24" s="27">
        <f t="shared" si="6"/>
        <v>18697.599999999999</v>
      </c>
      <c r="J24" s="27">
        <f t="shared" si="7"/>
        <v>103302.39999999999</v>
      </c>
      <c r="K24" s="27">
        <f t="shared" si="8"/>
        <v>19627.599999999999</v>
      </c>
      <c r="L24" s="28">
        <f t="shared" si="9"/>
        <v>102372.4</v>
      </c>
      <c r="N24" s="26">
        <v>122000</v>
      </c>
      <c r="O24" s="30">
        <f>ROUND($A24*'社会保険料率（熊本県）'!$I$6-0.001,0)</f>
        <v>671</v>
      </c>
      <c r="P24" s="31">
        <f>ROUND($A24*'社会保険料率（熊本県）'!$J$6-0.001,0)</f>
        <v>793</v>
      </c>
      <c r="Q24" s="31">
        <f>IF(ISERROR(VLOOKUP(N24,'社会保険料率（熊本県）'!$C$4:$H$62,4)),"",VLOOKUP(N24,'社会保険料率（熊本県）'!$C$4:$H$62,4))</f>
        <v>6375.6</v>
      </c>
      <c r="R24" s="32">
        <f>IF(ISERROR(VLOOKUP(N24,'社会保険料率（熊本県）'!$C$4:$H$62,6)),"",VLOOKUP(N24,'社会保険料率（熊本県）'!$C$4:$H$62,6))</f>
        <v>11529</v>
      </c>
      <c r="T24" s="66">
        <v>97000</v>
      </c>
      <c r="U24" s="67">
        <v>98000</v>
      </c>
      <c r="V24" s="64">
        <v>590</v>
      </c>
      <c r="W24" s="64">
        <v>0</v>
      </c>
      <c r="X24" s="65">
        <v>0</v>
      </c>
    </row>
    <row r="25" spans="1:24" s="16" customFormat="1" ht="9.9499999999999993" customHeight="1" x14ac:dyDescent="0.15">
      <c r="A25" s="26">
        <v>123000</v>
      </c>
      <c r="B25" s="27">
        <f t="shared" si="0"/>
        <v>930</v>
      </c>
      <c r="C25" s="27">
        <f t="shared" si="1"/>
        <v>18580.599999999999</v>
      </c>
      <c r="D25" s="27">
        <f t="shared" si="2"/>
        <v>104419.4</v>
      </c>
      <c r="E25" s="27">
        <f t="shared" si="3"/>
        <v>19510.599999999999</v>
      </c>
      <c r="F25" s="28">
        <f t="shared" si="4"/>
        <v>103489.4</v>
      </c>
      <c r="H25" s="29">
        <f t="shared" si="5"/>
        <v>930</v>
      </c>
      <c r="I25" s="27">
        <f t="shared" si="6"/>
        <v>18703.599999999999</v>
      </c>
      <c r="J25" s="27">
        <f t="shared" si="7"/>
        <v>104296.4</v>
      </c>
      <c r="K25" s="27">
        <f t="shared" si="8"/>
        <v>19633.599999999999</v>
      </c>
      <c r="L25" s="28">
        <f t="shared" si="9"/>
        <v>103366.39999999999</v>
      </c>
      <c r="N25" s="26">
        <v>123000</v>
      </c>
      <c r="O25" s="30">
        <f>ROUND($A25*'社会保険料率（熊本県）'!$I$6-0.001,0)</f>
        <v>676</v>
      </c>
      <c r="P25" s="31">
        <f>ROUND($A25*'社会保険料率（熊本県）'!$J$6-0.001,0)</f>
        <v>799</v>
      </c>
      <c r="Q25" s="31">
        <f>IF(ISERROR(VLOOKUP(N25,'社会保険料率（熊本県）'!$C$4:$H$62,4)),"",VLOOKUP(N25,'社会保険料率（熊本県）'!$C$4:$H$62,4))</f>
        <v>6375.6</v>
      </c>
      <c r="R25" s="32">
        <f>IF(ISERROR(VLOOKUP(N25,'社会保険料率（熊本県）'!$C$4:$H$62,6)),"",VLOOKUP(N25,'社会保険料率（熊本県）'!$C$4:$H$62,6))</f>
        <v>11529</v>
      </c>
      <c r="T25" s="66">
        <v>98000</v>
      </c>
      <c r="U25" s="67">
        <v>99000</v>
      </c>
      <c r="V25" s="67">
        <v>640</v>
      </c>
      <c r="W25" s="64">
        <v>0</v>
      </c>
      <c r="X25" s="65">
        <v>0</v>
      </c>
    </row>
    <row r="26" spans="1:24" s="16" customFormat="1" ht="9.9499999999999993" customHeight="1" x14ac:dyDescent="0.15">
      <c r="A26" s="26">
        <v>124000</v>
      </c>
      <c r="B26" s="27">
        <f t="shared" si="0"/>
        <v>1030</v>
      </c>
      <c r="C26" s="27">
        <f t="shared" si="1"/>
        <v>18586.599999999999</v>
      </c>
      <c r="D26" s="27">
        <f t="shared" si="2"/>
        <v>105413.4</v>
      </c>
      <c r="E26" s="27">
        <f t="shared" si="3"/>
        <v>19616.599999999999</v>
      </c>
      <c r="F26" s="28">
        <f t="shared" si="4"/>
        <v>104383.4</v>
      </c>
      <c r="H26" s="29">
        <f t="shared" si="5"/>
        <v>1030</v>
      </c>
      <c r="I26" s="27">
        <f t="shared" si="6"/>
        <v>18710.599999999999</v>
      </c>
      <c r="J26" s="27">
        <f t="shared" si="7"/>
        <v>105289.4</v>
      </c>
      <c r="K26" s="27">
        <f t="shared" si="8"/>
        <v>19740.599999999999</v>
      </c>
      <c r="L26" s="28">
        <f t="shared" si="9"/>
        <v>104259.4</v>
      </c>
      <c r="N26" s="26">
        <v>124000</v>
      </c>
      <c r="O26" s="30">
        <f>ROUND($A26*'社会保険料率（熊本県）'!$I$6-0.001,0)</f>
        <v>682</v>
      </c>
      <c r="P26" s="31">
        <f>ROUND($A26*'社会保険料率（熊本県）'!$J$6-0.001,0)</f>
        <v>806</v>
      </c>
      <c r="Q26" s="31">
        <f>IF(ISERROR(VLOOKUP(N26,'社会保険料率（熊本県）'!$C$4:$H$62,4)),"",VLOOKUP(N26,'社会保険料率（熊本県）'!$C$4:$H$62,4))</f>
        <v>6375.6</v>
      </c>
      <c r="R26" s="32">
        <f>IF(ISERROR(VLOOKUP(N26,'社会保険料率（熊本県）'!$C$4:$H$62,6)),"",VLOOKUP(N26,'社会保険料率（熊本県）'!$C$4:$H$62,6))</f>
        <v>11529</v>
      </c>
      <c r="T26" s="66">
        <v>99000</v>
      </c>
      <c r="U26" s="67">
        <v>101000</v>
      </c>
      <c r="V26" s="67">
        <v>720</v>
      </c>
      <c r="W26" s="64">
        <v>0</v>
      </c>
      <c r="X26" s="65">
        <v>0</v>
      </c>
    </row>
    <row r="27" spans="1:24" s="16" customFormat="1" ht="9.9499999999999993" customHeight="1" x14ac:dyDescent="0.15">
      <c r="A27" s="26">
        <v>125000</v>
      </c>
      <c r="B27" s="27">
        <f t="shared" si="0"/>
        <v>1030</v>
      </c>
      <c r="C27" s="27">
        <f t="shared" si="1"/>
        <v>18591.599999999999</v>
      </c>
      <c r="D27" s="27">
        <f t="shared" si="2"/>
        <v>106408.4</v>
      </c>
      <c r="E27" s="27">
        <f t="shared" si="3"/>
        <v>19621.599999999999</v>
      </c>
      <c r="F27" s="28">
        <f t="shared" si="4"/>
        <v>105378.4</v>
      </c>
      <c r="H27" s="29">
        <f t="shared" si="5"/>
        <v>1030</v>
      </c>
      <c r="I27" s="27">
        <f t="shared" si="6"/>
        <v>18716.599999999999</v>
      </c>
      <c r="J27" s="27">
        <f t="shared" si="7"/>
        <v>106283.4</v>
      </c>
      <c r="K27" s="27">
        <f t="shared" si="8"/>
        <v>19746.599999999999</v>
      </c>
      <c r="L27" s="28">
        <f t="shared" si="9"/>
        <v>105253.4</v>
      </c>
      <c r="N27" s="26">
        <v>125000</v>
      </c>
      <c r="O27" s="30">
        <f>ROUND($A27*'社会保険料率（熊本県）'!$I$6-0.001,0)</f>
        <v>687</v>
      </c>
      <c r="P27" s="31">
        <f>ROUND($A27*'社会保険料率（熊本県）'!$J$6-0.001,0)</f>
        <v>812</v>
      </c>
      <c r="Q27" s="31">
        <f>IF(ISERROR(VLOOKUP(N27,'社会保険料率（熊本県）'!$C$4:$H$62,4)),"",VLOOKUP(N27,'社会保険料率（熊本県）'!$C$4:$H$62,4))</f>
        <v>6375.6</v>
      </c>
      <c r="R27" s="32">
        <f>IF(ISERROR(VLOOKUP(N27,'社会保険料率（熊本県）'!$C$4:$H$62,6)),"",VLOOKUP(N27,'社会保険料率（熊本県）'!$C$4:$H$62,6))</f>
        <v>11529</v>
      </c>
      <c r="T27" s="66">
        <v>101000</v>
      </c>
      <c r="U27" s="67">
        <v>103000</v>
      </c>
      <c r="V27" s="67">
        <v>830</v>
      </c>
      <c r="W27" s="64">
        <v>0</v>
      </c>
      <c r="X27" s="65">
        <v>0</v>
      </c>
    </row>
    <row r="28" spans="1:24" s="16" customFormat="1" ht="9.9499999999999993" customHeight="1" x14ac:dyDescent="0.15">
      <c r="A28" s="26">
        <v>126000</v>
      </c>
      <c r="B28" s="27">
        <f t="shared" si="0"/>
        <v>1130</v>
      </c>
      <c r="C28" s="27">
        <f t="shared" si="1"/>
        <v>18597.599999999999</v>
      </c>
      <c r="D28" s="27">
        <f t="shared" si="2"/>
        <v>107402.4</v>
      </c>
      <c r="E28" s="27">
        <f t="shared" si="3"/>
        <v>19727.599999999999</v>
      </c>
      <c r="F28" s="28">
        <f t="shared" si="4"/>
        <v>106272.4</v>
      </c>
      <c r="H28" s="29">
        <f t="shared" si="5"/>
        <v>1130</v>
      </c>
      <c r="I28" s="27">
        <f t="shared" si="6"/>
        <v>18723.599999999999</v>
      </c>
      <c r="J28" s="27">
        <f t="shared" si="7"/>
        <v>107276.4</v>
      </c>
      <c r="K28" s="27">
        <f t="shared" si="8"/>
        <v>19853.599999999999</v>
      </c>
      <c r="L28" s="28">
        <f t="shared" si="9"/>
        <v>106146.4</v>
      </c>
      <c r="N28" s="26">
        <v>126000</v>
      </c>
      <c r="O28" s="30">
        <f>ROUND($A28*'社会保険料率（熊本県）'!$I$6-0.001,0)</f>
        <v>693</v>
      </c>
      <c r="P28" s="31">
        <f>ROUND($A28*'社会保険料率（熊本県）'!$J$6-0.001,0)</f>
        <v>819</v>
      </c>
      <c r="Q28" s="31">
        <f>IF(ISERROR(VLOOKUP(N28,'社会保険料率（熊本県）'!$C$4:$H$62,4)),"",VLOOKUP(N28,'社会保険料率（熊本県）'!$C$4:$H$62,4))</f>
        <v>6375.6</v>
      </c>
      <c r="R28" s="32">
        <f>IF(ISERROR(VLOOKUP(N28,'社会保険料率（熊本県）'!$C$4:$H$62,6)),"",VLOOKUP(N28,'社会保険料率（熊本県）'!$C$4:$H$62,6))</f>
        <v>11529</v>
      </c>
      <c r="T28" s="66">
        <v>103000</v>
      </c>
      <c r="U28" s="67">
        <v>105000</v>
      </c>
      <c r="V28" s="67">
        <v>930</v>
      </c>
      <c r="W28" s="64">
        <v>0</v>
      </c>
      <c r="X28" s="65">
        <v>0</v>
      </c>
    </row>
    <row r="29" spans="1:24" s="16" customFormat="1" ht="9.9499999999999993" customHeight="1" x14ac:dyDescent="0.15">
      <c r="A29" s="26">
        <v>127000</v>
      </c>
      <c r="B29" s="27">
        <f t="shared" si="0"/>
        <v>1130</v>
      </c>
      <c r="C29" s="27">
        <f t="shared" si="1"/>
        <v>18602.599999999999</v>
      </c>
      <c r="D29" s="27">
        <f t="shared" si="2"/>
        <v>108397.4</v>
      </c>
      <c r="E29" s="27">
        <f t="shared" si="3"/>
        <v>19732.599999999999</v>
      </c>
      <c r="F29" s="28">
        <f t="shared" si="4"/>
        <v>107267.4</v>
      </c>
      <c r="H29" s="29">
        <f t="shared" si="5"/>
        <v>1130</v>
      </c>
      <c r="I29" s="27">
        <f t="shared" si="6"/>
        <v>18729.599999999999</v>
      </c>
      <c r="J29" s="27">
        <f t="shared" si="7"/>
        <v>108270.39999999999</v>
      </c>
      <c r="K29" s="27">
        <f t="shared" si="8"/>
        <v>19859.599999999999</v>
      </c>
      <c r="L29" s="28">
        <f t="shared" si="9"/>
        <v>107140.4</v>
      </c>
      <c r="N29" s="26">
        <v>127000</v>
      </c>
      <c r="O29" s="30">
        <f>ROUND($A29*'社会保険料率（熊本県）'!$I$6-0.001,0)</f>
        <v>698</v>
      </c>
      <c r="P29" s="31">
        <f>ROUND($A29*'社会保険料率（熊本県）'!$J$6-0.001,0)</f>
        <v>825</v>
      </c>
      <c r="Q29" s="31">
        <f>IF(ISERROR(VLOOKUP(N29,'社会保険料率（熊本県）'!$C$4:$H$62,4)),"",VLOOKUP(N29,'社会保険料率（熊本県）'!$C$4:$H$62,4))</f>
        <v>6375.6</v>
      </c>
      <c r="R29" s="32">
        <f>IF(ISERROR(VLOOKUP(N29,'社会保険料率（熊本県）'!$C$4:$H$62,6)),"",VLOOKUP(N29,'社会保険料率（熊本県）'!$C$4:$H$62,6))</f>
        <v>11529</v>
      </c>
      <c r="T29" s="66">
        <v>105000</v>
      </c>
      <c r="U29" s="67">
        <v>107000</v>
      </c>
      <c r="V29" s="67">
        <v>1030</v>
      </c>
      <c r="W29" s="64">
        <v>0</v>
      </c>
      <c r="X29" s="65">
        <v>0</v>
      </c>
    </row>
    <row r="30" spans="1:24" s="16" customFormat="1" ht="9.9499999999999993" customHeight="1" x14ac:dyDescent="0.15">
      <c r="A30" s="26">
        <v>128000</v>
      </c>
      <c r="B30" s="27">
        <f t="shared" si="0"/>
        <v>1240</v>
      </c>
      <c r="C30" s="27">
        <f t="shared" si="1"/>
        <v>18608.599999999999</v>
      </c>
      <c r="D30" s="27">
        <f t="shared" si="2"/>
        <v>109391.4</v>
      </c>
      <c r="E30" s="27">
        <f t="shared" si="3"/>
        <v>19848.599999999999</v>
      </c>
      <c r="F30" s="28">
        <f t="shared" si="4"/>
        <v>108151.4</v>
      </c>
      <c r="H30" s="29">
        <f t="shared" si="5"/>
        <v>1240</v>
      </c>
      <c r="I30" s="27">
        <f t="shared" si="6"/>
        <v>18736.599999999999</v>
      </c>
      <c r="J30" s="27">
        <f t="shared" si="7"/>
        <v>109263.4</v>
      </c>
      <c r="K30" s="27">
        <f t="shared" si="8"/>
        <v>19976.599999999999</v>
      </c>
      <c r="L30" s="28">
        <f t="shared" si="9"/>
        <v>108023.4</v>
      </c>
      <c r="N30" s="26">
        <v>128000</v>
      </c>
      <c r="O30" s="30">
        <f>ROUND($A30*'社会保険料率（熊本県）'!$I$6-0.001,0)</f>
        <v>704</v>
      </c>
      <c r="P30" s="31">
        <f>ROUND($A30*'社会保険料率（熊本県）'!$J$6-0.001,0)</f>
        <v>832</v>
      </c>
      <c r="Q30" s="31">
        <f>IF(ISERROR(VLOOKUP(N30,'社会保険料率（熊本県）'!$C$4:$H$62,4)),"",VLOOKUP(N30,'社会保険料率（熊本県）'!$C$4:$H$62,4))</f>
        <v>6375.6</v>
      </c>
      <c r="R30" s="32">
        <f>IF(ISERROR(VLOOKUP(N30,'社会保険料率（熊本県）'!$C$4:$H$62,6)),"",VLOOKUP(N30,'社会保険料率（熊本県）'!$C$4:$H$62,6))</f>
        <v>11529</v>
      </c>
      <c r="T30" s="66">
        <v>107000</v>
      </c>
      <c r="U30" s="67">
        <v>109000</v>
      </c>
      <c r="V30" s="67">
        <v>1130</v>
      </c>
      <c r="W30" s="64">
        <v>0</v>
      </c>
      <c r="X30" s="65">
        <v>0</v>
      </c>
    </row>
    <row r="31" spans="1:24" s="16" customFormat="1" ht="9.9499999999999993" customHeight="1" x14ac:dyDescent="0.15">
      <c r="A31" s="26">
        <v>129000</v>
      </c>
      <c r="B31" s="27">
        <f t="shared" si="0"/>
        <v>1240</v>
      </c>
      <c r="C31" s="27">
        <f t="shared" si="1"/>
        <v>18613.599999999999</v>
      </c>
      <c r="D31" s="27">
        <f t="shared" si="2"/>
        <v>110386.4</v>
      </c>
      <c r="E31" s="27">
        <f t="shared" si="3"/>
        <v>19853.599999999999</v>
      </c>
      <c r="F31" s="28">
        <f t="shared" si="4"/>
        <v>109146.4</v>
      </c>
      <c r="H31" s="29">
        <f t="shared" si="5"/>
        <v>1240</v>
      </c>
      <c r="I31" s="27">
        <f t="shared" si="6"/>
        <v>18742.599999999999</v>
      </c>
      <c r="J31" s="27">
        <f t="shared" si="7"/>
        <v>110257.4</v>
      </c>
      <c r="K31" s="27">
        <f t="shared" si="8"/>
        <v>19982.599999999999</v>
      </c>
      <c r="L31" s="28">
        <f t="shared" si="9"/>
        <v>109017.4</v>
      </c>
      <c r="N31" s="26">
        <v>129000</v>
      </c>
      <c r="O31" s="30">
        <f>ROUND($A31*'社会保険料率（熊本県）'!$I$6-0.001,0)</f>
        <v>709</v>
      </c>
      <c r="P31" s="31">
        <f>ROUND($A31*'社会保険料率（熊本県）'!$J$6-0.001,0)</f>
        <v>838</v>
      </c>
      <c r="Q31" s="31">
        <f>IF(ISERROR(VLOOKUP(N31,'社会保険料率（熊本県）'!$C$4:$H$62,4)),"",VLOOKUP(N31,'社会保険料率（熊本県）'!$C$4:$H$62,4))</f>
        <v>6375.6</v>
      </c>
      <c r="R31" s="32">
        <f>IF(ISERROR(VLOOKUP(N31,'社会保険料率（熊本県）'!$C$4:$H$62,6)),"",VLOOKUP(N31,'社会保険料率（熊本県）'!$C$4:$H$62,6))</f>
        <v>11529</v>
      </c>
      <c r="T31" s="66">
        <v>109000</v>
      </c>
      <c r="U31" s="67">
        <v>111000</v>
      </c>
      <c r="V31" s="72">
        <v>1240</v>
      </c>
      <c r="W31" s="72">
        <v>0</v>
      </c>
      <c r="X31" s="73">
        <v>0</v>
      </c>
    </row>
    <row r="32" spans="1:24" s="16" customFormat="1" ht="9.9499999999999993" customHeight="1" x14ac:dyDescent="0.15">
      <c r="A32" s="53">
        <v>130000</v>
      </c>
      <c r="B32" s="54">
        <f t="shared" si="0"/>
        <v>1240</v>
      </c>
      <c r="C32" s="54">
        <f t="shared" si="1"/>
        <v>19756.400000000001</v>
      </c>
      <c r="D32" s="54">
        <f t="shared" si="2"/>
        <v>110243.6</v>
      </c>
      <c r="E32" s="54">
        <f t="shared" si="3"/>
        <v>20996.400000000001</v>
      </c>
      <c r="F32" s="55">
        <f t="shared" si="4"/>
        <v>109003.6</v>
      </c>
      <c r="H32" s="56">
        <f t="shared" si="5"/>
        <v>1240</v>
      </c>
      <c r="I32" s="54">
        <f t="shared" si="6"/>
        <v>19886.400000000001</v>
      </c>
      <c r="J32" s="54">
        <f t="shared" si="7"/>
        <v>110113.60000000001</v>
      </c>
      <c r="K32" s="54">
        <f t="shared" si="8"/>
        <v>21126.400000000001</v>
      </c>
      <c r="L32" s="55">
        <f t="shared" si="9"/>
        <v>108873.60000000001</v>
      </c>
      <c r="N32" s="53">
        <v>130000</v>
      </c>
      <c r="O32" s="57">
        <f>ROUND($A32*'社会保険料率（熊本県）'!$I$6-0.001,0)</f>
        <v>715</v>
      </c>
      <c r="P32" s="58">
        <f>ROUND($A32*'社会保険料率（熊本県）'!$J$6-0.001,0)</f>
        <v>845</v>
      </c>
      <c r="Q32" s="58">
        <f>IF(ISERROR(VLOOKUP(N32,'社会保険料率（熊本県）'!$C$4:$H$62,4)),"",VLOOKUP(N32,'社会保険料率（熊本県）'!$C$4:$H$62,4))</f>
        <v>6780.4</v>
      </c>
      <c r="R32" s="59">
        <f>IF(ISERROR(VLOOKUP(N32,'社会保険料率（熊本県）'!$C$4:$H$62,6)),"",VLOOKUP(N32,'社会保険料率（熊本県）'!$C$4:$H$62,6))</f>
        <v>12261</v>
      </c>
      <c r="T32" s="68">
        <v>111000</v>
      </c>
      <c r="U32" s="69">
        <v>113000</v>
      </c>
      <c r="V32" s="74">
        <v>1340</v>
      </c>
      <c r="W32" s="74">
        <v>0</v>
      </c>
      <c r="X32" s="75">
        <v>0</v>
      </c>
    </row>
    <row r="33" spans="1:24" s="16" customFormat="1" ht="9.9499999999999993" customHeight="1" x14ac:dyDescent="0.15">
      <c r="A33" s="13">
        <v>131000</v>
      </c>
      <c r="B33" s="14">
        <f t="shared" si="0"/>
        <v>1340</v>
      </c>
      <c r="C33" s="14">
        <f t="shared" si="1"/>
        <v>19761.400000000001</v>
      </c>
      <c r="D33" s="14">
        <f t="shared" si="2"/>
        <v>111238.6</v>
      </c>
      <c r="E33" s="14">
        <f t="shared" si="3"/>
        <v>21101.4</v>
      </c>
      <c r="F33" s="15">
        <f t="shared" si="4"/>
        <v>109898.6</v>
      </c>
      <c r="H33" s="17">
        <f t="shared" si="5"/>
        <v>1340</v>
      </c>
      <c r="I33" s="14">
        <f t="shared" si="6"/>
        <v>19892.400000000001</v>
      </c>
      <c r="J33" s="14">
        <f t="shared" si="7"/>
        <v>111107.6</v>
      </c>
      <c r="K33" s="14">
        <f t="shared" si="8"/>
        <v>21232.400000000001</v>
      </c>
      <c r="L33" s="15">
        <f t="shared" si="9"/>
        <v>109767.6</v>
      </c>
      <c r="N33" s="13">
        <v>131000</v>
      </c>
      <c r="O33" s="60">
        <f>ROUND($A33*'社会保険料率（熊本県）'!$I$6-0.001,0)</f>
        <v>720</v>
      </c>
      <c r="P33" s="61">
        <f>ROUND($A33*'社会保険料率（熊本県）'!$J$6-0.001,0)</f>
        <v>851</v>
      </c>
      <c r="Q33" s="61">
        <f>IF(ISERROR(VLOOKUP(N33,'社会保険料率（熊本県）'!$C$4:$H$62,4)),"",VLOOKUP(N33,'社会保険料率（熊本県）'!$C$4:$H$62,4))</f>
        <v>6780.4</v>
      </c>
      <c r="R33" s="62">
        <f>IF(ISERROR(VLOOKUP(N33,'社会保険料率（熊本県）'!$C$4:$H$62,6)),"",VLOOKUP(N33,'社会保険料率（熊本県）'!$C$4:$H$62,6))</f>
        <v>12261</v>
      </c>
      <c r="T33" s="66">
        <v>113000</v>
      </c>
      <c r="U33" s="67">
        <v>115000</v>
      </c>
      <c r="V33" s="72">
        <v>1440</v>
      </c>
      <c r="W33" s="72">
        <v>0</v>
      </c>
      <c r="X33" s="73">
        <v>0</v>
      </c>
    </row>
    <row r="34" spans="1:24" s="16" customFormat="1" ht="9.9499999999999993" customHeight="1" x14ac:dyDescent="0.15">
      <c r="A34" s="26">
        <v>132000</v>
      </c>
      <c r="B34" s="27">
        <f t="shared" si="0"/>
        <v>1340</v>
      </c>
      <c r="C34" s="27">
        <f t="shared" si="1"/>
        <v>19767.400000000001</v>
      </c>
      <c r="D34" s="27">
        <f t="shared" si="2"/>
        <v>112232.6</v>
      </c>
      <c r="E34" s="27">
        <f t="shared" si="3"/>
        <v>21107.4</v>
      </c>
      <c r="F34" s="28">
        <f t="shared" si="4"/>
        <v>110892.6</v>
      </c>
      <c r="H34" s="29">
        <f t="shared" si="5"/>
        <v>1340</v>
      </c>
      <c r="I34" s="27">
        <f t="shared" si="6"/>
        <v>19899.400000000001</v>
      </c>
      <c r="J34" s="27">
        <f t="shared" si="7"/>
        <v>112100.6</v>
      </c>
      <c r="K34" s="27">
        <f t="shared" si="8"/>
        <v>21239.4</v>
      </c>
      <c r="L34" s="28">
        <f t="shared" si="9"/>
        <v>110760.6</v>
      </c>
      <c r="N34" s="26">
        <v>132000</v>
      </c>
      <c r="O34" s="30">
        <f>ROUND($A34*'社会保険料率（熊本県）'!$I$6-0.001,0)</f>
        <v>726</v>
      </c>
      <c r="P34" s="31">
        <f>ROUND($A34*'社会保険料率（熊本県）'!$J$6-0.001,0)</f>
        <v>858</v>
      </c>
      <c r="Q34" s="31">
        <f>IF(ISERROR(VLOOKUP(N34,'社会保険料率（熊本県）'!$C$4:$H$62,4)),"",VLOOKUP(N34,'社会保険料率（熊本県）'!$C$4:$H$62,4))</f>
        <v>6780.4</v>
      </c>
      <c r="R34" s="32">
        <f>IF(ISERROR(VLOOKUP(N34,'社会保険料率（熊本県）'!$C$4:$H$62,6)),"",VLOOKUP(N34,'社会保険料率（熊本県）'!$C$4:$H$62,6))</f>
        <v>12261</v>
      </c>
      <c r="T34" s="66">
        <v>115000</v>
      </c>
      <c r="U34" s="67">
        <v>117000</v>
      </c>
      <c r="V34" s="72">
        <v>1540</v>
      </c>
      <c r="W34" s="72">
        <v>0</v>
      </c>
      <c r="X34" s="73">
        <v>0</v>
      </c>
    </row>
    <row r="35" spans="1:24" s="16" customFormat="1" ht="9.9499999999999993" customHeight="1" x14ac:dyDescent="0.15">
      <c r="A35" s="26">
        <v>133000</v>
      </c>
      <c r="B35" s="27">
        <f t="shared" si="0"/>
        <v>1440</v>
      </c>
      <c r="C35" s="27">
        <f t="shared" si="1"/>
        <v>19772.400000000001</v>
      </c>
      <c r="D35" s="27">
        <f t="shared" si="2"/>
        <v>113227.6</v>
      </c>
      <c r="E35" s="27">
        <f t="shared" si="3"/>
        <v>21212.400000000001</v>
      </c>
      <c r="F35" s="28">
        <f t="shared" si="4"/>
        <v>111787.6</v>
      </c>
      <c r="H35" s="29">
        <f t="shared" si="5"/>
        <v>1440</v>
      </c>
      <c r="I35" s="27">
        <f t="shared" si="6"/>
        <v>19905.400000000001</v>
      </c>
      <c r="J35" s="27">
        <f t="shared" si="7"/>
        <v>113094.6</v>
      </c>
      <c r="K35" s="27">
        <f t="shared" si="8"/>
        <v>21345.4</v>
      </c>
      <c r="L35" s="28">
        <f t="shared" si="9"/>
        <v>111654.6</v>
      </c>
      <c r="N35" s="26">
        <v>133000</v>
      </c>
      <c r="O35" s="30">
        <f>ROUND($A35*'社会保険料率（熊本県）'!$I$6-0.001,0)</f>
        <v>731</v>
      </c>
      <c r="P35" s="31">
        <f>ROUND($A35*'社会保険料率（熊本県）'!$J$6-0.001,0)</f>
        <v>864</v>
      </c>
      <c r="Q35" s="31">
        <f>IF(ISERROR(VLOOKUP(N35,'社会保険料率（熊本県）'!$C$4:$H$62,4)),"",VLOOKUP(N35,'社会保険料率（熊本県）'!$C$4:$H$62,4))</f>
        <v>6780.4</v>
      </c>
      <c r="R35" s="32">
        <f>IF(ISERROR(VLOOKUP(N35,'社会保険料率（熊本県）'!$C$4:$H$62,6)),"",VLOOKUP(N35,'社会保険料率（熊本県）'!$C$4:$H$62,6))</f>
        <v>12261</v>
      </c>
      <c r="T35" s="66">
        <v>117000</v>
      </c>
      <c r="U35" s="67">
        <v>119000</v>
      </c>
      <c r="V35" s="72">
        <v>1640</v>
      </c>
      <c r="W35" s="72">
        <v>0</v>
      </c>
      <c r="X35" s="73">
        <v>0</v>
      </c>
    </row>
    <row r="36" spans="1:24" s="16" customFormat="1" ht="9.9499999999999993" customHeight="1" x14ac:dyDescent="0.15">
      <c r="A36" s="26">
        <v>134000</v>
      </c>
      <c r="B36" s="27">
        <f t="shared" si="0"/>
        <v>1440</v>
      </c>
      <c r="C36" s="27">
        <f t="shared" si="1"/>
        <v>19778.400000000001</v>
      </c>
      <c r="D36" s="27">
        <f t="shared" si="2"/>
        <v>114221.6</v>
      </c>
      <c r="E36" s="27">
        <f t="shared" si="3"/>
        <v>21218.400000000001</v>
      </c>
      <c r="F36" s="28">
        <f t="shared" si="4"/>
        <v>112781.6</v>
      </c>
      <c r="H36" s="29">
        <f t="shared" si="5"/>
        <v>1440</v>
      </c>
      <c r="I36" s="27">
        <f t="shared" si="6"/>
        <v>19912.400000000001</v>
      </c>
      <c r="J36" s="27">
        <f t="shared" si="7"/>
        <v>114087.6</v>
      </c>
      <c r="K36" s="27">
        <f t="shared" si="8"/>
        <v>21352.400000000001</v>
      </c>
      <c r="L36" s="28">
        <f t="shared" si="9"/>
        <v>112647.6</v>
      </c>
      <c r="N36" s="26">
        <v>134000</v>
      </c>
      <c r="O36" s="30">
        <f>ROUND($A36*'社会保険料率（熊本県）'!$I$6-0.001,0)</f>
        <v>737</v>
      </c>
      <c r="P36" s="31">
        <f>ROUND($A36*'社会保険料率（熊本県）'!$J$6-0.001,0)</f>
        <v>871</v>
      </c>
      <c r="Q36" s="31">
        <f>IF(ISERROR(VLOOKUP(N36,'社会保険料率（熊本県）'!$C$4:$H$62,4)),"",VLOOKUP(N36,'社会保険料率（熊本県）'!$C$4:$H$62,4))</f>
        <v>6780.4</v>
      </c>
      <c r="R36" s="32">
        <f>IF(ISERROR(VLOOKUP(N36,'社会保険料率（熊本県）'!$C$4:$H$62,6)),"",VLOOKUP(N36,'社会保険料率（熊本県）'!$C$4:$H$62,6))</f>
        <v>12261</v>
      </c>
      <c r="T36" s="66">
        <v>119000</v>
      </c>
      <c r="U36" s="67">
        <v>121000</v>
      </c>
      <c r="V36" s="72">
        <v>1750</v>
      </c>
      <c r="W36" s="72">
        <v>120</v>
      </c>
      <c r="X36" s="73">
        <v>0</v>
      </c>
    </row>
    <row r="37" spans="1:24" s="16" customFormat="1" ht="9.9499999999999993" customHeight="1" x14ac:dyDescent="0.15">
      <c r="A37" s="26">
        <v>135000</v>
      </c>
      <c r="B37" s="27">
        <f t="shared" si="0"/>
        <v>1540</v>
      </c>
      <c r="C37" s="27">
        <f t="shared" si="1"/>
        <v>19783.400000000001</v>
      </c>
      <c r="D37" s="27">
        <f t="shared" si="2"/>
        <v>115216.6</v>
      </c>
      <c r="E37" s="27">
        <f t="shared" si="3"/>
        <v>21323.4</v>
      </c>
      <c r="F37" s="28">
        <f t="shared" si="4"/>
        <v>113676.6</v>
      </c>
      <c r="H37" s="29">
        <f t="shared" ref="H37:H68" si="10">IF(ISERROR(VLOOKUP($J37,税額,3)),"",VLOOKUP($J37,税額,3))</f>
        <v>1540</v>
      </c>
      <c r="I37" s="27">
        <f t="shared" si="6"/>
        <v>19918.400000000001</v>
      </c>
      <c r="J37" s="27">
        <f t="shared" si="7"/>
        <v>115081.60000000001</v>
      </c>
      <c r="K37" s="27">
        <f t="shared" si="8"/>
        <v>21458.400000000001</v>
      </c>
      <c r="L37" s="28">
        <f t="shared" si="9"/>
        <v>113541.6</v>
      </c>
      <c r="N37" s="26">
        <v>135000</v>
      </c>
      <c r="O37" s="30">
        <f>ROUND($A37*'社会保険料率（熊本県）'!$I$6-0.001,0)</f>
        <v>742</v>
      </c>
      <c r="P37" s="31">
        <f>ROUND($A37*'社会保険料率（熊本県）'!$J$6-0.001,0)</f>
        <v>877</v>
      </c>
      <c r="Q37" s="31">
        <f>IF(ISERROR(VLOOKUP(N37,'社会保険料率（熊本県）'!$C$4:$H$62,4)),"",VLOOKUP(N37,'社会保険料率（熊本県）'!$C$4:$H$62,4))</f>
        <v>6780.4</v>
      </c>
      <c r="R37" s="32">
        <f>IF(ISERROR(VLOOKUP(N37,'社会保険料率（熊本県）'!$C$4:$H$62,6)),"",VLOOKUP(N37,'社会保険料率（熊本県）'!$C$4:$H$62,6))</f>
        <v>12261</v>
      </c>
      <c r="T37" s="66">
        <v>121000</v>
      </c>
      <c r="U37" s="67">
        <v>123000</v>
      </c>
      <c r="V37" s="72">
        <v>1850</v>
      </c>
      <c r="W37" s="72">
        <v>220</v>
      </c>
      <c r="X37" s="73">
        <v>0</v>
      </c>
    </row>
    <row r="38" spans="1:24" s="16" customFormat="1" ht="9.9499999999999993" customHeight="1" x14ac:dyDescent="0.15">
      <c r="A38" s="26">
        <v>136000</v>
      </c>
      <c r="B38" s="27">
        <f t="shared" ref="B38:B69" si="11">IF(ISERROR(VLOOKUP($D38,税額,3)),"",VLOOKUP($D38,税額,3))</f>
        <v>1540</v>
      </c>
      <c r="C38" s="27">
        <f t="shared" si="1"/>
        <v>19789.400000000001</v>
      </c>
      <c r="D38" s="27">
        <f t="shared" si="2"/>
        <v>116210.6</v>
      </c>
      <c r="E38" s="27">
        <f t="shared" si="3"/>
        <v>21329.4</v>
      </c>
      <c r="F38" s="28">
        <f t="shared" si="4"/>
        <v>114670.6</v>
      </c>
      <c r="H38" s="29">
        <f t="shared" si="10"/>
        <v>1540</v>
      </c>
      <c r="I38" s="27">
        <f t="shared" si="6"/>
        <v>19925.400000000001</v>
      </c>
      <c r="J38" s="27">
        <f t="shared" si="7"/>
        <v>116074.6</v>
      </c>
      <c r="K38" s="27">
        <f t="shared" si="8"/>
        <v>21465.4</v>
      </c>
      <c r="L38" s="28">
        <f t="shared" si="9"/>
        <v>114534.6</v>
      </c>
      <c r="N38" s="26">
        <v>136000</v>
      </c>
      <c r="O38" s="30">
        <f>ROUND($A38*'社会保険料率（熊本県）'!$I$6-0.001,0)</f>
        <v>748</v>
      </c>
      <c r="P38" s="31">
        <f>ROUND($A38*'社会保険料率（熊本県）'!$J$6-0.001,0)</f>
        <v>884</v>
      </c>
      <c r="Q38" s="31">
        <f>IF(ISERROR(VLOOKUP(N38,'社会保険料率（熊本県）'!$C$4:$H$62,4)),"",VLOOKUP(N38,'社会保険料率（熊本県）'!$C$4:$H$62,4))</f>
        <v>6780.4</v>
      </c>
      <c r="R38" s="32">
        <f>IF(ISERROR(VLOOKUP(N38,'社会保険料率（熊本県）'!$C$4:$H$62,6)),"",VLOOKUP(N38,'社会保険料率（熊本県）'!$C$4:$H$62,6))</f>
        <v>12261</v>
      </c>
      <c r="T38" s="66">
        <v>123000</v>
      </c>
      <c r="U38" s="67">
        <v>125000</v>
      </c>
      <c r="V38" s="72">
        <v>1950</v>
      </c>
      <c r="W38" s="72">
        <v>330</v>
      </c>
      <c r="X38" s="73">
        <v>0</v>
      </c>
    </row>
    <row r="39" spans="1:24" s="16" customFormat="1" ht="9.9499999999999993" customHeight="1" x14ac:dyDescent="0.15">
      <c r="A39" s="26">
        <v>137000</v>
      </c>
      <c r="B39" s="27">
        <f t="shared" si="11"/>
        <v>1640</v>
      </c>
      <c r="C39" s="27">
        <f t="shared" si="1"/>
        <v>19794.400000000001</v>
      </c>
      <c r="D39" s="27">
        <f t="shared" si="2"/>
        <v>117205.6</v>
      </c>
      <c r="E39" s="27">
        <f t="shared" si="3"/>
        <v>21434.400000000001</v>
      </c>
      <c r="F39" s="28">
        <f t="shared" si="4"/>
        <v>115565.6</v>
      </c>
      <c r="H39" s="29">
        <f t="shared" si="10"/>
        <v>1640</v>
      </c>
      <c r="I39" s="27">
        <f t="shared" si="6"/>
        <v>19931.400000000001</v>
      </c>
      <c r="J39" s="27">
        <f t="shared" si="7"/>
        <v>117068.6</v>
      </c>
      <c r="K39" s="27">
        <f t="shared" si="8"/>
        <v>21571.4</v>
      </c>
      <c r="L39" s="28">
        <f t="shared" si="9"/>
        <v>115428.6</v>
      </c>
      <c r="N39" s="26">
        <v>137000</v>
      </c>
      <c r="O39" s="30">
        <f>ROUND($A39*'社会保険料率（熊本県）'!$I$6-0.001,0)</f>
        <v>753</v>
      </c>
      <c r="P39" s="31">
        <f>ROUND($A39*'社会保険料率（熊本県）'!$J$6-0.001,0)</f>
        <v>890</v>
      </c>
      <c r="Q39" s="31">
        <f>IF(ISERROR(VLOOKUP(N39,'社会保険料率（熊本県）'!$C$4:$H$62,4)),"",VLOOKUP(N39,'社会保険料率（熊本県）'!$C$4:$H$62,4))</f>
        <v>6780.4</v>
      </c>
      <c r="R39" s="32">
        <f>IF(ISERROR(VLOOKUP(N39,'社会保険料率（熊本県）'!$C$4:$H$62,6)),"",VLOOKUP(N39,'社会保険料率（熊本県）'!$C$4:$H$62,6))</f>
        <v>12261</v>
      </c>
      <c r="T39" s="66">
        <v>125000</v>
      </c>
      <c r="U39" s="67">
        <v>127000</v>
      </c>
      <c r="V39" s="72">
        <v>2050</v>
      </c>
      <c r="W39" s="72">
        <v>430</v>
      </c>
      <c r="X39" s="73">
        <v>0</v>
      </c>
    </row>
    <row r="40" spans="1:24" s="16" customFormat="1" ht="9.9499999999999993" customHeight="1" x14ac:dyDescent="0.15">
      <c r="A40" s="26">
        <v>138000</v>
      </c>
      <c r="B40" s="27">
        <f t="shared" si="11"/>
        <v>1640</v>
      </c>
      <c r="C40" s="27">
        <f t="shared" si="1"/>
        <v>20937.2</v>
      </c>
      <c r="D40" s="27">
        <f t="shared" si="2"/>
        <v>117062.8</v>
      </c>
      <c r="E40" s="27">
        <f t="shared" si="3"/>
        <v>22577.200000000001</v>
      </c>
      <c r="F40" s="28">
        <f t="shared" si="4"/>
        <v>115422.8</v>
      </c>
      <c r="H40" s="29">
        <f t="shared" si="10"/>
        <v>1540</v>
      </c>
      <c r="I40" s="27">
        <f t="shared" si="6"/>
        <v>21075.200000000001</v>
      </c>
      <c r="J40" s="27">
        <f t="shared" si="7"/>
        <v>116924.8</v>
      </c>
      <c r="K40" s="27">
        <f t="shared" si="8"/>
        <v>22615.200000000001</v>
      </c>
      <c r="L40" s="28">
        <f t="shared" si="9"/>
        <v>115384.8</v>
      </c>
      <c r="N40" s="26">
        <v>138000</v>
      </c>
      <c r="O40" s="30">
        <f>ROUND($A40*'社会保険料率（熊本県）'!$I$6-0.001,0)</f>
        <v>759</v>
      </c>
      <c r="P40" s="31">
        <f>ROUND($A40*'社会保険料率（熊本県）'!$J$6-0.001,0)</f>
        <v>897</v>
      </c>
      <c r="Q40" s="31">
        <f>IF(ISERROR(VLOOKUP(N40,'社会保険料率（熊本県）'!$C$4:$H$62,4)),"",VLOOKUP(N40,'社会保険料率（熊本県）'!$C$4:$H$62,4))</f>
        <v>7185.2</v>
      </c>
      <c r="R40" s="32">
        <f>IF(ISERROR(VLOOKUP(N40,'社会保険料率（熊本県）'!$C$4:$H$62,6)),"",VLOOKUP(N40,'社会保険料率（熊本県）'!$C$4:$H$62,6))</f>
        <v>12993</v>
      </c>
      <c r="T40" s="66">
        <v>127000</v>
      </c>
      <c r="U40" s="67">
        <v>129000</v>
      </c>
      <c r="V40" s="72">
        <v>2150</v>
      </c>
      <c r="W40" s="72">
        <v>530</v>
      </c>
      <c r="X40" s="73">
        <v>0</v>
      </c>
    </row>
    <row r="41" spans="1:24" s="16" customFormat="1" ht="9.9499999999999993" customHeight="1" x14ac:dyDescent="0.15">
      <c r="A41" s="26">
        <v>139000</v>
      </c>
      <c r="B41" s="27">
        <f t="shared" si="11"/>
        <v>1640</v>
      </c>
      <c r="C41" s="27">
        <f t="shared" si="1"/>
        <v>20942.2</v>
      </c>
      <c r="D41" s="27">
        <f t="shared" si="2"/>
        <v>118057.8</v>
      </c>
      <c r="E41" s="27">
        <f t="shared" si="3"/>
        <v>22582.2</v>
      </c>
      <c r="F41" s="28">
        <f t="shared" si="4"/>
        <v>116417.8</v>
      </c>
      <c r="H41" s="29">
        <f t="shared" si="10"/>
        <v>1640</v>
      </c>
      <c r="I41" s="27">
        <f t="shared" si="6"/>
        <v>21081.200000000001</v>
      </c>
      <c r="J41" s="27">
        <f t="shared" si="7"/>
        <v>117918.8</v>
      </c>
      <c r="K41" s="27">
        <f t="shared" si="8"/>
        <v>22721.200000000001</v>
      </c>
      <c r="L41" s="28">
        <f t="shared" si="9"/>
        <v>116278.8</v>
      </c>
      <c r="N41" s="26">
        <v>139000</v>
      </c>
      <c r="O41" s="30">
        <f>ROUND($A41*'社会保険料率（熊本県）'!$I$6-0.001,0)</f>
        <v>764</v>
      </c>
      <c r="P41" s="31">
        <f>ROUND($A41*'社会保険料率（熊本県）'!$J$6-0.001,0)</f>
        <v>903</v>
      </c>
      <c r="Q41" s="31">
        <f>IF(ISERROR(VLOOKUP(N41,'社会保険料率（熊本県）'!$C$4:$H$62,4)),"",VLOOKUP(N41,'社会保険料率（熊本県）'!$C$4:$H$62,4))</f>
        <v>7185.2</v>
      </c>
      <c r="R41" s="32">
        <f>IF(ISERROR(VLOOKUP(N41,'社会保険料率（熊本県）'!$C$4:$H$62,6)),"",VLOOKUP(N41,'社会保険料率（熊本県）'!$C$4:$H$62,6))</f>
        <v>12993</v>
      </c>
      <c r="T41" s="66">
        <v>129000</v>
      </c>
      <c r="U41" s="67">
        <v>131000</v>
      </c>
      <c r="V41" s="72">
        <v>2260</v>
      </c>
      <c r="W41" s="72">
        <v>630</v>
      </c>
      <c r="X41" s="73">
        <v>0</v>
      </c>
    </row>
    <row r="42" spans="1:24" s="16" customFormat="1" ht="9.9499999999999993" customHeight="1" x14ac:dyDescent="0.15">
      <c r="A42" s="53">
        <v>140000</v>
      </c>
      <c r="B42" s="54">
        <f t="shared" si="11"/>
        <v>1750</v>
      </c>
      <c r="C42" s="54">
        <f t="shared" si="1"/>
        <v>20948.2</v>
      </c>
      <c r="D42" s="54">
        <f t="shared" si="2"/>
        <v>119051.8</v>
      </c>
      <c r="E42" s="54">
        <f t="shared" si="3"/>
        <v>22698.2</v>
      </c>
      <c r="F42" s="55">
        <f t="shared" si="4"/>
        <v>117301.8</v>
      </c>
      <c r="H42" s="56">
        <f t="shared" si="10"/>
        <v>1640</v>
      </c>
      <c r="I42" s="54">
        <f t="shared" si="6"/>
        <v>21088.2</v>
      </c>
      <c r="J42" s="54">
        <f t="shared" si="7"/>
        <v>118911.8</v>
      </c>
      <c r="K42" s="54">
        <f t="shared" si="8"/>
        <v>22728.2</v>
      </c>
      <c r="L42" s="55">
        <f t="shared" si="9"/>
        <v>117271.8</v>
      </c>
      <c r="N42" s="53">
        <v>140000</v>
      </c>
      <c r="O42" s="57">
        <f>ROUND($A42*'社会保険料率（熊本県）'!$I$6-0.001,0)</f>
        <v>770</v>
      </c>
      <c r="P42" s="58">
        <f>ROUND($A42*'社会保険料率（熊本県）'!$J$6-0.001,0)</f>
        <v>910</v>
      </c>
      <c r="Q42" s="58">
        <f>IF(ISERROR(VLOOKUP(N42,'社会保険料率（熊本県）'!$C$4:$H$62,4)),"",VLOOKUP(N42,'社会保険料率（熊本県）'!$C$4:$H$62,4))</f>
        <v>7185.2</v>
      </c>
      <c r="R42" s="59">
        <f>IF(ISERROR(VLOOKUP(N42,'社会保険料率（熊本県）'!$C$4:$H$62,6)),"",VLOOKUP(N42,'社会保険料率（熊本県）'!$C$4:$H$62,6))</f>
        <v>12993</v>
      </c>
      <c r="T42" s="68">
        <v>131000</v>
      </c>
      <c r="U42" s="69">
        <v>133000</v>
      </c>
      <c r="V42" s="74">
        <v>2360</v>
      </c>
      <c r="W42" s="74">
        <v>740</v>
      </c>
      <c r="X42" s="75">
        <v>0</v>
      </c>
    </row>
    <row r="43" spans="1:24" s="16" customFormat="1" ht="9.9499999999999993" customHeight="1" x14ac:dyDescent="0.15">
      <c r="A43" s="13">
        <v>141000</v>
      </c>
      <c r="B43" s="14">
        <f t="shared" si="11"/>
        <v>1750</v>
      </c>
      <c r="C43" s="14">
        <f t="shared" si="1"/>
        <v>20953.2</v>
      </c>
      <c r="D43" s="14">
        <f t="shared" si="2"/>
        <v>120046.8</v>
      </c>
      <c r="E43" s="14">
        <f t="shared" si="3"/>
        <v>22703.200000000001</v>
      </c>
      <c r="F43" s="15">
        <f t="shared" si="4"/>
        <v>118296.8</v>
      </c>
      <c r="H43" s="17">
        <f t="shared" si="10"/>
        <v>1750</v>
      </c>
      <c r="I43" s="14">
        <f t="shared" si="6"/>
        <v>21094.2</v>
      </c>
      <c r="J43" s="14">
        <f t="shared" si="7"/>
        <v>119905.8</v>
      </c>
      <c r="K43" s="14">
        <f t="shared" si="8"/>
        <v>22844.2</v>
      </c>
      <c r="L43" s="15">
        <f t="shared" si="9"/>
        <v>118155.8</v>
      </c>
      <c r="N43" s="13">
        <v>141000</v>
      </c>
      <c r="O43" s="60">
        <f>ROUND($A43*'社会保険料率（熊本県）'!$I$6-0.001,0)</f>
        <v>775</v>
      </c>
      <c r="P43" s="61">
        <f>ROUND($A43*'社会保険料率（熊本県）'!$J$6-0.001,0)</f>
        <v>916</v>
      </c>
      <c r="Q43" s="61">
        <f>IF(ISERROR(VLOOKUP(N43,'社会保険料率（熊本県）'!$C$4:$H$62,4)),"",VLOOKUP(N43,'社会保険料率（熊本県）'!$C$4:$H$62,4))</f>
        <v>7185.2</v>
      </c>
      <c r="R43" s="62">
        <f>IF(ISERROR(VLOOKUP(N43,'社会保険料率（熊本県）'!$C$4:$H$62,6)),"",VLOOKUP(N43,'社会保険料率（熊本県）'!$C$4:$H$62,6))</f>
        <v>12993</v>
      </c>
      <c r="T43" s="66">
        <v>133000</v>
      </c>
      <c r="U43" s="67">
        <v>135000</v>
      </c>
      <c r="V43" s="72">
        <v>2460</v>
      </c>
      <c r="W43" s="72">
        <v>840</v>
      </c>
      <c r="X43" s="73">
        <v>0</v>
      </c>
    </row>
    <row r="44" spans="1:24" s="16" customFormat="1" ht="9.9499999999999993" customHeight="1" x14ac:dyDescent="0.15">
      <c r="A44" s="26">
        <v>142000</v>
      </c>
      <c r="B44" s="27">
        <f t="shared" si="11"/>
        <v>1850</v>
      </c>
      <c r="C44" s="27">
        <f t="shared" si="1"/>
        <v>20959.2</v>
      </c>
      <c r="D44" s="27">
        <f t="shared" si="2"/>
        <v>121040.8</v>
      </c>
      <c r="E44" s="27">
        <f t="shared" si="3"/>
        <v>22809.200000000001</v>
      </c>
      <c r="F44" s="28">
        <f t="shared" si="4"/>
        <v>119190.8</v>
      </c>
      <c r="H44" s="29">
        <f t="shared" si="10"/>
        <v>1750</v>
      </c>
      <c r="I44" s="27">
        <f t="shared" si="6"/>
        <v>21101.200000000001</v>
      </c>
      <c r="J44" s="27">
        <f t="shared" si="7"/>
        <v>120898.8</v>
      </c>
      <c r="K44" s="27">
        <f t="shared" si="8"/>
        <v>22851.200000000001</v>
      </c>
      <c r="L44" s="28">
        <f t="shared" si="9"/>
        <v>119148.8</v>
      </c>
      <c r="N44" s="26">
        <v>142000</v>
      </c>
      <c r="O44" s="30">
        <f>ROUND($A44*'社会保険料率（熊本県）'!$I$6-0.001,0)</f>
        <v>781</v>
      </c>
      <c r="P44" s="31">
        <f>ROUND($A44*'社会保険料率（熊本県）'!$J$6-0.001,0)</f>
        <v>923</v>
      </c>
      <c r="Q44" s="31">
        <f>IF(ISERROR(VLOOKUP(N44,'社会保険料率（熊本県）'!$C$4:$H$62,4)),"",VLOOKUP(N44,'社会保険料率（熊本県）'!$C$4:$H$62,4))</f>
        <v>7185.2</v>
      </c>
      <c r="R44" s="32">
        <f>IF(ISERROR(VLOOKUP(N44,'社会保険料率（熊本県）'!$C$4:$H$62,6)),"",VLOOKUP(N44,'社会保険料率（熊本県）'!$C$4:$H$62,6))</f>
        <v>12993</v>
      </c>
      <c r="T44" s="66">
        <v>135000</v>
      </c>
      <c r="U44" s="67">
        <v>137000</v>
      </c>
      <c r="V44" s="72">
        <v>2550</v>
      </c>
      <c r="W44" s="72">
        <v>930</v>
      </c>
      <c r="X44" s="73">
        <v>0</v>
      </c>
    </row>
    <row r="45" spans="1:24" s="16" customFormat="1" ht="9.9499999999999993" customHeight="1" x14ac:dyDescent="0.15">
      <c r="A45" s="26">
        <v>143000</v>
      </c>
      <c r="B45" s="27">
        <f t="shared" si="11"/>
        <v>1850</v>
      </c>
      <c r="C45" s="27">
        <f t="shared" si="1"/>
        <v>20964.2</v>
      </c>
      <c r="D45" s="27">
        <f t="shared" si="2"/>
        <v>122035.8</v>
      </c>
      <c r="E45" s="27">
        <f t="shared" si="3"/>
        <v>22814.2</v>
      </c>
      <c r="F45" s="28">
        <f t="shared" si="4"/>
        <v>120185.8</v>
      </c>
      <c r="H45" s="29">
        <f t="shared" si="10"/>
        <v>1850</v>
      </c>
      <c r="I45" s="27">
        <f t="shared" si="6"/>
        <v>21107.200000000001</v>
      </c>
      <c r="J45" s="27">
        <f t="shared" si="7"/>
        <v>121892.8</v>
      </c>
      <c r="K45" s="27">
        <f t="shared" si="8"/>
        <v>22957.200000000001</v>
      </c>
      <c r="L45" s="28">
        <f t="shared" si="9"/>
        <v>120042.8</v>
      </c>
      <c r="N45" s="26">
        <v>143000</v>
      </c>
      <c r="O45" s="30">
        <f>ROUND($A45*'社会保険料率（熊本県）'!$I$6-0.001,0)</f>
        <v>786</v>
      </c>
      <c r="P45" s="31">
        <f>ROUND($A45*'社会保険料率（熊本県）'!$J$6-0.001,0)</f>
        <v>929</v>
      </c>
      <c r="Q45" s="31">
        <f>IF(ISERROR(VLOOKUP(N45,'社会保険料率（熊本県）'!$C$4:$H$62,4)),"",VLOOKUP(N45,'社会保険料率（熊本県）'!$C$4:$H$62,4))</f>
        <v>7185.2</v>
      </c>
      <c r="R45" s="32">
        <f>IF(ISERROR(VLOOKUP(N45,'社会保険料率（熊本県）'!$C$4:$H$62,6)),"",VLOOKUP(N45,'社会保険料率（熊本県）'!$C$4:$H$62,6))</f>
        <v>12993</v>
      </c>
      <c r="T45" s="66">
        <v>137000</v>
      </c>
      <c r="U45" s="67">
        <v>139000</v>
      </c>
      <c r="V45" s="72">
        <v>2610</v>
      </c>
      <c r="W45" s="72">
        <v>990</v>
      </c>
      <c r="X45" s="73">
        <v>0</v>
      </c>
    </row>
    <row r="46" spans="1:24" s="16" customFormat="1" ht="9.9499999999999993" customHeight="1" x14ac:dyDescent="0.15">
      <c r="A46" s="26">
        <v>144000</v>
      </c>
      <c r="B46" s="27">
        <f t="shared" si="11"/>
        <v>1950</v>
      </c>
      <c r="C46" s="27">
        <f t="shared" si="1"/>
        <v>20970.2</v>
      </c>
      <c r="D46" s="27">
        <f t="shared" si="2"/>
        <v>123029.8</v>
      </c>
      <c r="E46" s="27">
        <f t="shared" si="3"/>
        <v>22920.2</v>
      </c>
      <c r="F46" s="28">
        <f t="shared" si="4"/>
        <v>121079.8</v>
      </c>
      <c r="H46" s="29">
        <f t="shared" si="10"/>
        <v>1850</v>
      </c>
      <c r="I46" s="27">
        <f t="shared" si="6"/>
        <v>21114.2</v>
      </c>
      <c r="J46" s="27">
        <f t="shared" si="7"/>
        <v>122885.8</v>
      </c>
      <c r="K46" s="27">
        <f t="shared" si="8"/>
        <v>22964.2</v>
      </c>
      <c r="L46" s="28">
        <f t="shared" si="9"/>
        <v>121035.8</v>
      </c>
      <c r="N46" s="26">
        <v>144000</v>
      </c>
      <c r="O46" s="30">
        <f>ROUND($A46*'社会保険料率（熊本県）'!$I$6-0.001,0)</f>
        <v>792</v>
      </c>
      <c r="P46" s="31">
        <f>ROUND($A46*'社会保険料率（熊本県）'!$J$6-0.001,0)</f>
        <v>936</v>
      </c>
      <c r="Q46" s="31">
        <f>IF(ISERROR(VLOOKUP(N46,'社会保険料率（熊本県）'!$C$4:$H$62,4)),"",VLOOKUP(N46,'社会保険料率（熊本県）'!$C$4:$H$62,4))</f>
        <v>7185.2</v>
      </c>
      <c r="R46" s="32">
        <f>IF(ISERROR(VLOOKUP(N46,'社会保険料率（熊本県）'!$C$4:$H$62,6)),"",VLOOKUP(N46,'社会保険料率（熊本県）'!$C$4:$H$62,6))</f>
        <v>12993</v>
      </c>
      <c r="T46" s="66">
        <v>139000</v>
      </c>
      <c r="U46" s="67">
        <v>141000</v>
      </c>
      <c r="V46" s="72">
        <v>2680</v>
      </c>
      <c r="W46" s="72">
        <v>1050</v>
      </c>
      <c r="X46" s="73">
        <v>0</v>
      </c>
    </row>
    <row r="47" spans="1:24" s="16" customFormat="1" ht="9.9499999999999993" customHeight="1" x14ac:dyDescent="0.15">
      <c r="A47" s="26">
        <v>145000</v>
      </c>
      <c r="B47" s="27">
        <f t="shared" si="11"/>
        <v>1950</v>
      </c>
      <c r="C47" s="27">
        <f t="shared" si="1"/>
        <v>20975.200000000001</v>
      </c>
      <c r="D47" s="27">
        <f t="shared" si="2"/>
        <v>124024.8</v>
      </c>
      <c r="E47" s="27">
        <f t="shared" si="3"/>
        <v>22925.200000000001</v>
      </c>
      <c r="F47" s="28">
        <f t="shared" si="4"/>
        <v>122074.8</v>
      </c>
      <c r="H47" s="29">
        <f t="shared" si="10"/>
        <v>1950</v>
      </c>
      <c r="I47" s="27">
        <f t="shared" si="6"/>
        <v>21120.2</v>
      </c>
      <c r="J47" s="27">
        <f t="shared" si="7"/>
        <v>123879.8</v>
      </c>
      <c r="K47" s="27">
        <f t="shared" si="8"/>
        <v>23070.2</v>
      </c>
      <c r="L47" s="28">
        <f t="shared" si="9"/>
        <v>121929.8</v>
      </c>
      <c r="N47" s="26">
        <v>145000</v>
      </c>
      <c r="O47" s="30">
        <f>ROUND($A47*'社会保険料率（熊本県）'!$I$6-0.001,0)</f>
        <v>797</v>
      </c>
      <c r="P47" s="31">
        <f>ROUND($A47*'社会保険料率（熊本県）'!$J$6-0.001,0)</f>
        <v>942</v>
      </c>
      <c r="Q47" s="31">
        <f>IF(ISERROR(VLOOKUP(N47,'社会保険料率（熊本県）'!$C$4:$H$62,4)),"",VLOOKUP(N47,'社会保険料率（熊本県）'!$C$4:$H$62,4))</f>
        <v>7185.2</v>
      </c>
      <c r="R47" s="32">
        <f>IF(ISERROR(VLOOKUP(N47,'社会保険料率（熊本県）'!$C$4:$H$62,6)),"",VLOOKUP(N47,'社会保険料率（熊本県）'!$C$4:$H$62,6))</f>
        <v>12993</v>
      </c>
      <c r="T47" s="66">
        <v>141000</v>
      </c>
      <c r="U47" s="67">
        <v>143000</v>
      </c>
      <c r="V47" s="72">
        <v>2740</v>
      </c>
      <c r="W47" s="72">
        <v>1110</v>
      </c>
      <c r="X47" s="73">
        <v>0</v>
      </c>
    </row>
    <row r="48" spans="1:24" s="16" customFormat="1" ht="9.9499999999999993" customHeight="1" x14ac:dyDescent="0.15">
      <c r="A48" s="26">
        <v>146000</v>
      </c>
      <c r="B48" s="27">
        <f t="shared" si="11"/>
        <v>1950</v>
      </c>
      <c r="C48" s="27">
        <f t="shared" si="1"/>
        <v>22118</v>
      </c>
      <c r="D48" s="27">
        <f t="shared" si="2"/>
        <v>123882</v>
      </c>
      <c r="E48" s="27">
        <f t="shared" si="3"/>
        <v>24068</v>
      </c>
      <c r="F48" s="28">
        <f t="shared" si="4"/>
        <v>121932</v>
      </c>
      <c r="H48" s="29">
        <f t="shared" si="10"/>
        <v>1950</v>
      </c>
      <c r="I48" s="27">
        <f t="shared" si="6"/>
        <v>22264</v>
      </c>
      <c r="J48" s="27">
        <f t="shared" si="7"/>
        <v>123736</v>
      </c>
      <c r="K48" s="27">
        <f t="shared" si="8"/>
        <v>24214</v>
      </c>
      <c r="L48" s="28">
        <f t="shared" si="9"/>
        <v>121786</v>
      </c>
      <c r="N48" s="26">
        <v>146000</v>
      </c>
      <c r="O48" s="30">
        <f>ROUND($A48*'社会保険料率（熊本県）'!$I$6-0.001,0)</f>
        <v>803</v>
      </c>
      <c r="P48" s="31">
        <f>ROUND($A48*'社会保険料率（熊本県）'!$J$6-0.001,0)</f>
        <v>949</v>
      </c>
      <c r="Q48" s="31">
        <f>IF(ISERROR(VLOOKUP(N48,'社会保険料率（熊本県）'!$C$4:$H$62,4)),"",VLOOKUP(N48,'社会保険料率（熊本県）'!$C$4:$H$62,4))</f>
        <v>7590</v>
      </c>
      <c r="R48" s="32">
        <f>IF(ISERROR(VLOOKUP(N48,'社会保険料率（熊本県）'!$C$4:$H$62,6)),"",VLOOKUP(N48,'社会保険料率（熊本県）'!$C$4:$H$62,6))</f>
        <v>13725</v>
      </c>
      <c r="T48" s="66">
        <v>143000</v>
      </c>
      <c r="U48" s="67">
        <v>145000</v>
      </c>
      <c r="V48" s="72">
        <v>2800</v>
      </c>
      <c r="W48" s="72">
        <v>1170</v>
      </c>
      <c r="X48" s="73">
        <v>0</v>
      </c>
    </row>
    <row r="49" spans="1:24" s="16" customFormat="1" ht="9.9499999999999993" customHeight="1" x14ac:dyDescent="0.15">
      <c r="A49" s="26">
        <v>147000</v>
      </c>
      <c r="B49" s="27">
        <f t="shared" si="11"/>
        <v>1950</v>
      </c>
      <c r="C49" s="27">
        <f t="shared" si="1"/>
        <v>22123</v>
      </c>
      <c r="D49" s="27">
        <f t="shared" si="2"/>
        <v>124877</v>
      </c>
      <c r="E49" s="27">
        <f t="shared" si="3"/>
        <v>24073</v>
      </c>
      <c r="F49" s="28">
        <f t="shared" si="4"/>
        <v>122927</v>
      </c>
      <c r="H49" s="29">
        <f t="shared" si="10"/>
        <v>1950</v>
      </c>
      <c r="I49" s="27">
        <f t="shared" si="6"/>
        <v>22270</v>
      </c>
      <c r="J49" s="27">
        <f t="shared" si="7"/>
        <v>124730</v>
      </c>
      <c r="K49" s="27">
        <f t="shared" si="8"/>
        <v>24220</v>
      </c>
      <c r="L49" s="28">
        <f t="shared" si="9"/>
        <v>122780</v>
      </c>
      <c r="N49" s="26">
        <v>147000</v>
      </c>
      <c r="O49" s="30">
        <f>ROUND($A49*'社会保険料率（熊本県）'!$I$6-0.001,0)</f>
        <v>808</v>
      </c>
      <c r="P49" s="31">
        <f>ROUND($A49*'社会保険料率（熊本県）'!$J$6-0.001,0)</f>
        <v>955</v>
      </c>
      <c r="Q49" s="31">
        <f>IF(ISERROR(VLOOKUP(N49,'社会保険料率（熊本県）'!$C$4:$H$62,4)),"",VLOOKUP(N49,'社会保険料率（熊本県）'!$C$4:$H$62,4))</f>
        <v>7590</v>
      </c>
      <c r="R49" s="32">
        <f>IF(ISERROR(VLOOKUP(N49,'社会保険料率（熊本県）'!$C$4:$H$62,6)),"",VLOOKUP(N49,'社会保険料率（熊本県）'!$C$4:$H$62,6))</f>
        <v>13725</v>
      </c>
      <c r="T49" s="66">
        <v>145000</v>
      </c>
      <c r="U49" s="67">
        <v>147000</v>
      </c>
      <c r="V49" s="72">
        <v>2860</v>
      </c>
      <c r="W49" s="72">
        <v>1240</v>
      </c>
      <c r="X49" s="73">
        <v>0</v>
      </c>
    </row>
    <row r="50" spans="1:24" s="16" customFormat="1" ht="9.9499999999999993" customHeight="1" x14ac:dyDescent="0.15">
      <c r="A50" s="26">
        <v>148000</v>
      </c>
      <c r="B50" s="27">
        <f t="shared" si="11"/>
        <v>2050</v>
      </c>
      <c r="C50" s="27">
        <f t="shared" si="1"/>
        <v>22129</v>
      </c>
      <c r="D50" s="27">
        <f t="shared" si="2"/>
        <v>125871</v>
      </c>
      <c r="E50" s="27">
        <f t="shared" si="3"/>
        <v>24179</v>
      </c>
      <c r="F50" s="28">
        <f t="shared" si="4"/>
        <v>123821</v>
      </c>
      <c r="H50" s="29">
        <f t="shared" si="10"/>
        <v>2050</v>
      </c>
      <c r="I50" s="27">
        <f t="shared" si="6"/>
        <v>22277</v>
      </c>
      <c r="J50" s="27">
        <f t="shared" si="7"/>
        <v>125723</v>
      </c>
      <c r="K50" s="27">
        <f t="shared" si="8"/>
        <v>24327</v>
      </c>
      <c r="L50" s="28">
        <f t="shared" si="9"/>
        <v>123673</v>
      </c>
      <c r="N50" s="26">
        <v>148000</v>
      </c>
      <c r="O50" s="30">
        <f>ROUND($A50*'社会保険料率（熊本県）'!$I$6-0.001,0)</f>
        <v>814</v>
      </c>
      <c r="P50" s="31">
        <f>ROUND($A50*'社会保険料率（熊本県）'!$J$6-0.001,0)</f>
        <v>962</v>
      </c>
      <c r="Q50" s="31">
        <f>IF(ISERROR(VLOOKUP(N50,'社会保険料率（熊本県）'!$C$4:$H$62,4)),"",VLOOKUP(N50,'社会保険料率（熊本県）'!$C$4:$H$62,4))</f>
        <v>7590</v>
      </c>
      <c r="R50" s="32">
        <f>IF(ISERROR(VLOOKUP(N50,'社会保険料率（熊本県）'!$C$4:$H$62,6)),"",VLOOKUP(N50,'社会保険料率（熊本県）'!$C$4:$H$62,6))</f>
        <v>13725</v>
      </c>
      <c r="T50" s="66">
        <v>147000</v>
      </c>
      <c r="U50" s="67">
        <v>149000</v>
      </c>
      <c r="V50" s="72">
        <v>2920</v>
      </c>
      <c r="W50" s="72">
        <v>1300</v>
      </c>
      <c r="X50" s="73">
        <v>0</v>
      </c>
    </row>
    <row r="51" spans="1:24" s="16" customFormat="1" ht="9.9499999999999993" customHeight="1" x14ac:dyDescent="0.15">
      <c r="A51" s="26">
        <v>149000</v>
      </c>
      <c r="B51" s="27">
        <f t="shared" si="11"/>
        <v>2050</v>
      </c>
      <c r="C51" s="27">
        <f t="shared" si="1"/>
        <v>22134</v>
      </c>
      <c r="D51" s="27">
        <f t="shared" si="2"/>
        <v>126866</v>
      </c>
      <c r="E51" s="27">
        <f t="shared" si="3"/>
        <v>24184</v>
      </c>
      <c r="F51" s="28">
        <f t="shared" si="4"/>
        <v>124816</v>
      </c>
      <c r="H51" s="29">
        <f t="shared" si="10"/>
        <v>2050</v>
      </c>
      <c r="I51" s="27">
        <f t="shared" si="6"/>
        <v>22283</v>
      </c>
      <c r="J51" s="27">
        <f t="shared" si="7"/>
        <v>126717</v>
      </c>
      <c r="K51" s="27">
        <f t="shared" si="8"/>
        <v>24333</v>
      </c>
      <c r="L51" s="28">
        <f t="shared" si="9"/>
        <v>124667</v>
      </c>
      <c r="N51" s="26">
        <v>149000</v>
      </c>
      <c r="O51" s="30">
        <f>ROUND($A51*'社会保険料率（熊本県）'!$I$6-0.001,0)</f>
        <v>819</v>
      </c>
      <c r="P51" s="31">
        <f>ROUND($A51*'社会保険料率（熊本県）'!$J$6-0.001,0)</f>
        <v>968</v>
      </c>
      <c r="Q51" s="31">
        <f>IF(ISERROR(VLOOKUP(N51,'社会保険料率（熊本県）'!$C$4:$H$62,4)),"",VLOOKUP(N51,'社会保険料率（熊本県）'!$C$4:$H$62,4))</f>
        <v>7590</v>
      </c>
      <c r="R51" s="32">
        <f>IF(ISERROR(VLOOKUP(N51,'社会保険料率（熊本県）'!$C$4:$H$62,6)),"",VLOOKUP(N51,'社会保険料率（熊本県）'!$C$4:$H$62,6))</f>
        <v>13725</v>
      </c>
      <c r="T51" s="66">
        <v>149000</v>
      </c>
      <c r="U51" s="67">
        <v>151000</v>
      </c>
      <c r="V51" s="72">
        <v>2980</v>
      </c>
      <c r="W51" s="72">
        <v>1360</v>
      </c>
      <c r="X51" s="73">
        <v>0</v>
      </c>
    </row>
    <row r="52" spans="1:24" s="16" customFormat="1" ht="9.9499999999999993" customHeight="1" x14ac:dyDescent="0.15">
      <c r="A52" s="53">
        <v>150000</v>
      </c>
      <c r="B52" s="54">
        <f t="shared" si="11"/>
        <v>2150</v>
      </c>
      <c r="C52" s="54">
        <f t="shared" si="1"/>
        <v>22140</v>
      </c>
      <c r="D52" s="54">
        <f t="shared" si="2"/>
        <v>127860</v>
      </c>
      <c r="E52" s="54">
        <f t="shared" si="3"/>
        <v>24290</v>
      </c>
      <c r="F52" s="55">
        <f t="shared" si="4"/>
        <v>125710</v>
      </c>
      <c r="H52" s="56">
        <f t="shared" si="10"/>
        <v>2150</v>
      </c>
      <c r="I52" s="54">
        <f t="shared" si="6"/>
        <v>22290</v>
      </c>
      <c r="J52" s="54">
        <f t="shared" si="7"/>
        <v>127710</v>
      </c>
      <c r="K52" s="54">
        <f t="shared" si="8"/>
        <v>24440</v>
      </c>
      <c r="L52" s="55">
        <f t="shared" si="9"/>
        <v>125560</v>
      </c>
      <c r="N52" s="53">
        <v>150000</v>
      </c>
      <c r="O52" s="57">
        <f>ROUND($A52*'社会保険料率（熊本県）'!$I$6-0.001,0)</f>
        <v>825</v>
      </c>
      <c r="P52" s="58">
        <f>ROUND($A52*'社会保険料率（熊本県）'!$J$6-0.001,0)</f>
        <v>975</v>
      </c>
      <c r="Q52" s="58">
        <f>IF(ISERROR(VLOOKUP(N52,'社会保険料率（熊本県）'!$C$4:$H$62,4)),"",VLOOKUP(N52,'社会保険料率（熊本県）'!$C$4:$H$62,4))</f>
        <v>7590</v>
      </c>
      <c r="R52" s="59">
        <f>IF(ISERROR(VLOOKUP(N52,'社会保険料率（熊本県）'!$C$4:$H$62,6)),"",VLOOKUP(N52,'社会保険料率（熊本県）'!$C$4:$H$62,6))</f>
        <v>13725</v>
      </c>
      <c r="T52" s="68">
        <v>151000</v>
      </c>
      <c r="U52" s="69">
        <v>153000</v>
      </c>
      <c r="V52" s="74">
        <v>3050</v>
      </c>
      <c r="W52" s="74">
        <v>1430</v>
      </c>
      <c r="X52" s="75">
        <v>0</v>
      </c>
    </row>
    <row r="53" spans="1:24" s="16" customFormat="1" ht="9.9499999999999993" customHeight="1" x14ac:dyDescent="0.15">
      <c r="A53" s="13">
        <v>151000</v>
      </c>
      <c r="B53" s="14">
        <f t="shared" si="11"/>
        <v>2150</v>
      </c>
      <c r="C53" s="14">
        <f t="shared" si="1"/>
        <v>22145</v>
      </c>
      <c r="D53" s="14">
        <f t="shared" si="2"/>
        <v>128855</v>
      </c>
      <c r="E53" s="14">
        <f t="shared" si="3"/>
        <v>24295</v>
      </c>
      <c r="F53" s="15">
        <f t="shared" si="4"/>
        <v>126705</v>
      </c>
      <c r="H53" s="17">
        <f t="shared" si="10"/>
        <v>2150</v>
      </c>
      <c r="I53" s="14">
        <f t="shared" si="6"/>
        <v>22296</v>
      </c>
      <c r="J53" s="14">
        <f t="shared" si="7"/>
        <v>128704</v>
      </c>
      <c r="K53" s="14">
        <f t="shared" si="8"/>
        <v>24446</v>
      </c>
      <c r="L53" s="15">
        <f t="shared" si="9"/>
        <v>126554</v>
      </c>
      <c r="N53" s="13">
        <v>151000</v>
      </c>
      <c r="O53" s="60">
        <f>ROUND($A53*'社会保険料率（熊本県）'!$I$6-0.001,0)</f>
        <v>830</v>
      </c>
      <c r="P53" s="61">
        <f>ROUND($A53*'社会保険料率（熊本県）'!$J$6-0.001,0)</f>
        <v>981</v>
      </c>
      <c r="Q53" s="61">
        <f>IF(ISERROR(VLOOKUP(N53,'社会保険料率（熊本県）'!$C$4:$H$62,4)),"",VLOOKUP(N53,'社会保険料率（熊本県）'!$C$4:$H$62,4))</f>
        <v>7590</v>
      </c>
      <c r="R53" s="62">
        <f>IF(ISERROR(VLOOKUP(N53,'社会保険料率（熊本県）'!$C$4:$H$62,6)),"",VLOOKUP(N53,'社会保険料率（熊本県）'!$C$4:$H$62,6))</f>
        <v>13725</v>
      </c>
      <c r="T53" s="66">
        <v>153000</v>
      </c>
      <c r="U53" s="67">
        <v>155000</v>
      </c>
      <c r="V53" s="72">
        <v>3120</v>
      </c>
      <c r="W53" s="72">
        <v>1500</v>
      </c>
      <c r="X53" s="73">
        <v>0</v>
      </c>
    </row>
    <row r="54" spans="1:24" s="16" customFormat="1" ht="9.9499999999999993" customHeight="1" x14ac:dyDescent="0.15">
      <c r="A54" s="26">
        <v>152000</v>
      </c>
      <c r="B54" s="27">
        <f t="shared" si="11"/>
        <v>2260</v>
      </c>
      <c r="C54" s="27">
        <f t="shared" si="1"/>
        <v>22151</v>
      </c>
      <c r="D54" s="27">
        <f t="shared" si="2"/>
        <v>129849</v>
      </c>
      <c r="E54" s="27">
        <f t="shared" si="3"/>
        <v>24411</v>
      </c>
      <c r="F54" s="28">
        <f t="shared" si="4"/>
        <v>127589</v>
      </c>
      <c r="H54" s="29">
        <f t="shared" si="10"/>
        <v>2260</v>
      </c>
      <c r="I54" s="27">
        <f t="shared" si="6"/>
        <v>22303</v>
      </c>
      <c r="J54" s="27">
        <f t="shared" si="7"/>
        <v>129697</v>
      </c>
      <c r="K54" s="27">
        <f t="shared" si="8"/>
        <v>24563</v>
      </c>
      <c r="L54" s="28">
        <f t="shared" si="9"/>
        <v>127437</v>
      </c>
      <c r="N54" s="26">
        <v>152000</v>
      </c>
      <c r="O54" s="30">
        <f>ROUND($A54*'社会保険料率（熊本県）'!$I$6-0.001,0)</f>
        <v>836</v>
      </c>
      <c r="P54" s="31">
        <f>ROUND($A54*'社会保険料率（熊本県）'!$J$6-0.001,0)</f>
        <v>988</v>
      </c>
      <c r="Q54" s="31">
        <f>IF(ISERROR(VLOOKUP(N54,'社会保険料率（熊本県）'!$C$4:$H$62,4)),"",VLOOKUP(N54,'社会保険料率（熊本県）'!$C$4:$H$62,4))</f>
        <v>7590</v>
      </c>
      <c r="R54" s="32">
        <f>IF(ISERROR(VLOOKUP(N54,'社会保険料率（熊本県）'!$C$4:$H$62,6)),"",VLOOKUP(N54,'社会保険料率（熊本県）'!$C$4:$H$62,6))</f>
        <v>13725</v>
      </c>
      <c r="T54" s="66">
        <v>155000</v>
      </c>
      <c r="U54" s="67">
        <v>157000</v>
      </c>
      <c r="V54" s="72">
        <v>3200</v>
      </c>
      <c r="W54" s="72">
        <v>1570</v>
      </c>
      <c r="X54" s="73">
        <v>0</v>
      </c>
    </row>
    <row r="55" spans="1:24" s="16" customFormat="1" ht="9.9499999999999993" customHeight="1" x14ac:dyDescent="0.15">
      <c r="A55" s="26">
        <v>153000</v>
      </c>
      <c r="B55" s="27">
        <f t="shared" si="11"/>
        <v>2260</v>
      </c>
      <c r="C55" s="27">
        <f t="shared" si="1"/>
        <v>22156</v>
      </c>
      <c r="D55" s="27">
        <f t="shared" si="2"/>
        <v>130844</v>
      </c>
      <c r="E55" s="27">
        <f t="shared" si="3"/>
        <v>24416</v>
      </c>
      <c r="F55" s="28">
        <f t="shared" si="4"/>
        <v>128584</v>
      </c>
      <c r="H55" s="29">
        <f t="shared" si="10"/>
        <v>2260</v>
      </c>
      <c r="I55" s="27">
        <f t="shared" si="6"/>
        <v>22309</v>
      </c>
      <c r="J55" s="27">
        <f t="shared" si="7"/>
        <v>130691</v>
      </c>
      <c r="K55" s="27">
        <f t="shared" si="8"/>
        <v>24569</v>
      </c>
      <c r="L55" s="28">
        <f t="shared" si="9"/>
        <v>128431</v>
      </c>
      <c r="N55" s="26">
        <v>153000</v>
      </c>
      <c r="O55" s="30">
        <f>ROUND($A55*'社会保険料率（熊本県）'!$I$6-0.001,0)</f>
        <v>841</v>
      </c>
      <c r="P55" s="31">
        <f>ROUND($A55*'社会保険料率（熊本県）'!$J$6-0.001,0)</f>
        <v>994</v>
      </c>
      <c r="Q55" s="31">
        <f>IF(ISERROR(VLOOKUP(N55,'社会保険料率（熊本県）'!$C$4:$H$62,4)),"",VLOOKUP(N55,'社会保険料率（熊本県）'!$C$4:$H$62,4))</f>
        <v>7590</v>
      </c>
      <c r="R55" s="32">
        <f>IF(ISERROR(VLOOKUP(N55,'社会保険料率（熊本県）'!$C$4:$H$62,6)),"",VLOOKUP(N55,'社会保険料率（熊本県）'!$C$4:$H$62,6))</f>
        <v>13725</v>
      </c>
      <c r="T55" s="66">
        <v>157000</v>
      </c>
      <c r="U55" s="67">
        <v>159000</v>
      </c>
      <c r="V55" s="72">
        <v>3270</v>
      </c>
      <c r="W55" s="72">
        <v>1640</v>
      </c>
      <c r="X55" s="73">
        <v>0</v>
      </c>
    </row>
    <row r="56" spans="1:24" s="16" customFormat="1" ht="9.9499999999999993" customHeight="1" x14ac:dyDescent="0.15">
      <c r="A56" s="26">
        <v>154000</v>
      </c>
      <c r="B56" s="27">
        <f t="shared" si="11"/>
        <v>2360</v>
      </c>
      <c r="C56" s="27">
        <f t="shared" si="1"/>
        <v>22162</v>
      </c>
      <c r="D56" s="27">
        <f t="shared" si="2"/>
        <v>131838</v>
      </c>
      <c r="E56" s="27">
        <f t="shared" si="3"/>
        <v>24522</v>
      </c>
      <c r="F56" s="28">
        <f t="shared" si="4"/>
        <v>129478</v>
      </c>
      <c r="H56" s="29">
        <f t="shared" si="10"/>
        <v>2360</v>
      </c>
      <c r="I56" s="27">
        <f t="shared" si="6"/>
        <v>22316</v>
      </c>
      <c r="J56" s="27">
        <f t="shared" si="7"/>
        <v>131684</v>
      </c>
      <c r="K56" s="27">
        <f t="shared" si="8"/>
        <v>24676</v>
      </c>
      <c r="L56" s="28">
        <f t="shared" si="9"/>
        <v>129324</v>
      </c>
      <c r="N56" s="26">
        <v>154000</v>
      </c>
      <c r="O56" s="30">
        <f>ROUND($A56*'社会保険料率（熊本県）'!$I$6-0.001,0)</f>
        <v>847</v>
      </c>
      <c r="P56" s="31">
        <f>ROUND($A56*'社会保険料率（熊本県）'!$J$6-0.001,0)</f>
        <v>1001</v>
      </c>
      <c r="Q56" s="31">
        <f>IF(ISERROR(VLOOKUP(N56,'社会保険料率（熊本県）'!$C$4:$H$62,4)),"",VLOOKUP(N56,'社会保険料率（熊本県）'!$C$4:$H$62,4))</f>
        <v>7590</v>
      </c>
      <c r="R56" s="32">
        <f>IF(ISERROR(VLOOKUP(N56,'社会保険料率（熊本県）'!$C$4:$H$62,6)),"",VLOOKUP(N56,'社会保険料率（熊本県）'!$C$4:$H$62,6))</f>
        <v>13725</v>
      </c>
      <c r="T56" s="66">
        <v>159000</v>
      </c>
      <c r="U56" s="67">
        <v>161000</v>
      </c>
      <c r="V56" s="72">
        <v>3340</v>
      </c>
      <c r="W56" s="72">
        <v>1720</v>
      </c>
      <c r="X56" s="73">
        <v>100</v>
      </c>
    </row>
    <row r="57" spans="1:24" s="16" customFormat="1" ht="9.9499999999999993" customHeight="1" x14ac:dyDescent="0.15">
      <c r="A57" s="26">
        <v>155000</v>
      </c>
      <c r="B57" s="27">
        <f t="shared" si="11"/>
        <v>2360</v>
      </c>
      <c r="C57" s="27">
        <f t="shared" si="1"/>
        <v>23588</v>
      </c>
      <c r="D57" s="27">
        <f t="shared" si="2"/>
        <v>131412</v>
      </c>
      <c r="E57" s="27">
        <f t="shared" si="3"/>
        <v>25948</v>
      </c>
      <c r="F57" s="28">
        <f t="shared" si="4"/>
        <v>129052</v>
      </c>
      <c r="H57" s="29">
        <f t="shared" si="10"/>
        <v>2360</v>
      </c>
      <c r="I57" s="27">
        <f t="shared" si="6"/>
        <v>23743</v>
      </c>
      <c r="J57" s="27">
        <f t="shared" si="7"/>
        <v>131257</v>
      </c>
      <c r="K57" s="27">
        <f t="shared" si="8"/>
        <v>26103</v>
      </c>
      <c r="L57" s="28">
        <f t="shared" si="9"/>
        <v>128897</v>
      </c>
      <c r="N57" s="26">
        <v>155000</v>
      </c>
      <c r="O57" s="30">
        <f>ROUND($A57*'社会保険料率（熊本県）'!$I$6-0.001,0)</f>
        <v>852</v>
      </c>
      <c r="P57" s="31">
        <f>ROUND($A57*'社会保険料率（熊本県）'!$J$6-0.001,0)</f>
        <v>1007</v>
      </c>
      <c r="Q57" s="31">
        <f>IF(ISERROR(VLOOKUP(N57,'社会保険料率（熊本県）'!$C$4:$H$62,4)),"",VLOOKUP(N57,'社会保険料率（熊本県）'!$C$4:$H$62,4))</f>
        <v>8096</v>
      </c>
      <c r="R57" s="32">
        <f>IF(ISERROR(VLOOKUP(N57,'社会保険料率（熊本県）'!$C$4:$H$62,6)),"",VLOOKUP(N57,'社会保険料率（熊本県）'!$C$4:$H$62,6))</f>
        <v>14640</v>
      </c>
      <c r="T57" s="66">
        <v>161000</v>
      </c>
      <c r="U57" s="67">
        <v>163000</v>
      </c>
      <c r="V57" s="72">
        <v>3410</v>
      </c>
      <c r="W57" s="72">
        <v>1790</v>
      </c>
      <c r="X57" s="73">
        <v>170</v>
      </c>
    </row>
    <row r="58" spans="1:24" s="16" customFormat="1" ht="9.9499999999999993" customHeight="1" x14ac:dyDescent="0.15">
      <c r="A58" s="26">
        <v>156000</v>
      </c>
      <c r="B58" s="27">
        <f t="shared" si="11"/>
        <v>2360</v>
      </c>
      <c r="C58" s="27">
        <f t="shared" si="1"/>
        <v>23594</v>
      </c>
      <c r="D58" s="27">
        <f t="shared" si="2"/>
        <v>132406</v>
      </c>
      <c r="E58" s="27">
        <f t="shared" si="3"/>
        <v>25954</v>
      </c>
      <c r="F58" s="28">
        <f t="shared" si="4"/>
        <v>130046</v>
      </c>
      <c r="H58" s="29">
        <f t="shared" si="10"/>
        <v>2360</v>
      </c>
      <c r="I58" s="27">
        <f t="shared" si="6"/>
        <v>23750</v>
      </c>
      <c r="J58" s="27">
        <f t="shared" si="7"/>
        <v>132250</v>
      </c>
      <c r="K58" s="27">
        <f t="shared" si="8"/>
        <v>26110</v>
      </c>
      <c r="L58" s="28">
        <f t="shared" si="9"/>
        <v>129890</v>
      </c>
      <c r="N58" s="26">
        <v>156000</v>
      </c>
      <c r="O58" s="30">
        <f>ROUND($A58*'社会保険料率（熊本県）'!$I$6-0.001,0)</f>
        <v>858</v>
      </c>
      <c r="P58" s="31">
        <f>ROUND($A58*'社会保険料率（熊本県）'!$J$6-0.001,0)</f>
        <v>1014</v>
      </c>
      <c r="Q58" s="31">
        <f>IF(ISERROR(VLOOKUP(N58,'社会保険料率（熊本県）'!$C$4:$H$62,4)),"",VLOOKUP(N58,'社会保険料率（熊本県）'!$C$4:$H$62,4))</f>
        <v>8096</v>
      </c>
      <c r="R58" s="32">
        <f>IF(ISERROR(VLOOKUP(N58,'社会保険料率（熊本県）'!$C$4:$H$62,6)),"",VLOOKUP(N58,'社会保険料率（熊本県）'!$C$4:$H$62,6))</f>
        <v>14640</v>
      </c>
      <c r="T58" s="66">
        <v>163000</v>
      </c>
      <c r="U58" s="67">
        <v>165000</v>
      </c>
      <c r="V58" s="72">
        <v>3480</v>
      </c>
      <c r="W58" s="72">
        <v>1860</v>
      </c>
      <c r="X58" s="73">
        <v>250</v>
      </c>
    </row>
    <row r="59" spans="1:24" s="16" customFormat="1" ht="9.9499999999999993" customHeight="1" x14ac:dyDescent="0.15">
      <c r="A59" s="26">
        <v>157000</v>
      </c>
      <c r="B59" s="27">
        <f t="shared" si="11"/>
        <v>2460</v>
      </c>
      <c r="C59" s="27">
        <f t="shared" si="1"/>
        <v>23599</v>
      </c>
      <c r="D59" s="27">
        <f t="shared" si="2"/>
        <v>133401</v>
      </c>
      <c r="E59" s="27">
        <f t="shared" si="3"/>
        <v>26059</v>
      </c>
      <c r="F59" s="28">
        <f t="shared" si="4"/>
        <v>130941</v>
      </c>
      <c r="H59" s="29">
        <f t="shared" si="10"/>
        <v>2460</v>
      </c>
      <c r="I59" s="27">
        <f t="shared" si="6"/>
        <v>23756</v>
      </c>
      <c r="J59" s="27">
        <f t="shared" si="7"/>
        <v>133244</v>
      </c>
      <c r="K59" s="27">
        <f t="shared" si="8"/>
        <v>26216</v>
      </c>
      <c r="L59" s="28">
        <f t="shared" si="9"/>
        <v>130784</v>
      </c>
      <c r="N59" s="26">
        <v>157000</v>
      </c>
      <c r="O59" s="30">
        <f>ROUND($A59*'社会保険料率（熊本県）'!$I$6-0.001,0)</f>
        <v>863</v>
      </c>
      <c r="P59" s="31">
        <f>ROUND($A59*'社会保険料率（熊本県）'!$J$6-0.001,0)</f>
        <v>1020</v>
      </c>
      <c r="Q59" s="31">
        <f>IF(ISERROR(VLOOKUP(N59,'社会保険料率（熊本県）'!$C$4:$H$62,4)),"",VLOOKUP(N59,'社会保険料率（熊本県）'!$C$4:$H$62,4))</f>
        <v>8096</v>
      </c>
      <c r="R59" s="32">
        <f>IF(ISERROR(VLOOKUP(N59,'社会保険料率（熊本県）'!$C$4:$H$62,6)),"",VLOOKUP(N59,'社会保険料率（熊本県）'!$C$4:$H$62,6))</f>
        <v>14640</v>
      </c>
      <c r="T59" s="66">
        <v>165000</v>
      </c>
      <c r="U59" s="67">
        <v>167000</v>
      </c>
      <c r="V59" s="72">
        <v>3550</v>
      </c>
      <c r="W59" s="72">
        <v>1930</v>
      </c>
      <c r="X59" s="73">
        <v>320</v>
      </c>
    </row>
    <row r="60" spans="1:24" s="16" customFormat="1" ht="9.9499999999999993" customHeight="1" x14ac:dyDescent="0.15">
      <c r="A60" s="26">
        <v>158000</v>
      </c>
      <c r="B60" s="27">
        <f t="shared" si="11"/>
        <v>2460</v>
      </c>
      <c r="C60" s="27">
        <f t="shared" si="1"/>
        <v>23605</v>
      </c>
      <c r="D60" s="27">
        <f t="shared" si="2"/>
        <v>134395</v>
      </c>
      <c r="E60" s="27">
        <f t="shared" si="3"/>
        <v>26065</v>
      </c>
      <c r="F60" s="28">
        <f t="shared" si="4"/>
        <v>131935</v>
      </c>
      <c r="H60" s="29">
        <f t="shared" si="10"/>
        <v>2460</v>
      </c>
      <c r="I60" s="27">
        <f t="shared" si="6"/>
        <v>23763</v>
      </c>
      <c r="J60" s="27">
        <f t="shared" si="7"/>
        <v>134237</v>
      </c>
      <c r="K60" s="27">
        <f t="shared" si="8"/>
        <v>26223</v>
      </c>
      <c r="L60" s="28">
        <f t="shared" si="9"/>
        <v>131777</v>
      </c>
      <c r="N60" s="26">
        <v>158000</v>
      </c>
      <c r="O60" s="30">
        <f>ROUND($A60*'社会保険料率（熊本県）'!$I$6-0.001,0)</f>
        <v>869</v>
      </c>
      <c r="P60" s="31">
        <f>ROUND($A60*'社会保険料率（熊本県）'!$J$6-0.001,0)</f>
        <v>1027</v>
      </c>
      <c r="Q60" s="31">
        <f>IF(ISERROR(VLOOKUP(N60,'社会保険料率（熊本県）'!$C$4:$H$62,4)),"",VLOOKUP(N60,'社会保険料率（熊本県）'!$C$4:$H$62,4))</f>
        <v>8096</v>
      </c>
      <c r="R60" s="32">
        <f>IF(ISERROR(VLOOKUP(N60,'社会保険料率（熊本県）'!$C$4:$H$62,6)),"",VLOOKUP(N60,'社会保険料率（熊本県）'!$C$4:$H$62,6))</f>
        <v>14640</v>
      </c>
      <c r="T60" s="66">
        <v>167000</v>
      </c>
      <c r="U60" s="67">
        <v>169000</v>
      </c>
      <c r="V60" s="72">
        <v>3620</v>
      </c>
      <c r="W60" s="72">
        <v>2000</v>
      </c>
      <c r="X60" s="73">
        <v>390</v>
      </c>
    </row>
    <row r="61" spans="1:24" s="16" customFormat="1" ht="9.9499999999999993" customHeight="1" x14ac:dyDescent="0.15">
      <c r="A61" s="26">
        <v>159000</v>
      </c>
      <c r="B61" s="27">
        <f t="shared" si="11"/>
        <v>2550</v>
      </c>
      <c r="C61" s="27">
        <f t="shared" si="1"/>
        <v>23610</v>
      </c>
      <c r="D61" s="27">
        <f t="shared" si="2"/>
        <v>135390</v>
      </c>
      <c r="E61" s="27">
        <f t="shared" si="3"/>
        <v>26160</v>
      </c>
      <c r="F61" s="28">
        <f t="shared" si="4"/>
        <v>132840</v>
      </c>
      <c r="H61" s="29">
        <f t="shared" si="10"/>
        <v>2550</v>
      </c>
      <c r="I61" s="27">
        <f t="shared" si="6"/>
        <v>23769</v>
      </c>
      <c r="J61" s="27">
        <f t="shared" si="7"/>
        <v>135231</v>
      </c>
      <c r="K61" s="27">
        <f t="shared" si="8"/>
        <v>26319</v>
      </c>
      <c r="L61" s="28">
        <f t="shared" si="9"/>
        <v>132681</v>
      </c>
      <c r="N61" s="26">
        <v>159000</v>
      </c>
      <c r="O61" s="30">
        <f>ROUND($A61*'社会保険料率（熊本県）'!$I$6-0.001,0)</f>
        <v>874</v>
      </c>
      <c r="P61" s="31">
        <f>ROUND($A61*'社会保険料率（熊本県）'!$J$6-0.001,0)</f>
        <v>1033</v>
      </c>
      <c r="Q61" s="31">
        <f>IF(ISERROR(VLOOKUP(N61,'社会保険料率（熊本県）'!$C$4:$H$62,4)),"",VLOOKUP(N61,'社会保険料率（熊本県）'!$C$4:$H$62,4))</f>
        <v>8096</v>
      </c>
      <c r="R61" s="32">
        <f>IF(ISERROR(VLOOKUP(N61,'社会保険料率（熊本県）'!$C$4:$H$62,6)),"",VLOOKUP(N61,'社会保険料率（熊本県）'!$C$4:$H$62,6))</f>
        <v>14640</v>
      </c>
      <c r="T61" s="66">
        <v>169000</v>
      </c>
      <c r="U61" s="67">
        <v>171000</v>
      </c>
      <c r="V61" s="72">
        <v>3700</v>
      </c>
      <c r="W61" s="72">
        <v>2070</v>
      </c>
      <c r="X61" s="73">
        <v>460</v>
      </c>
    </row>
    <row r="62" spans="1:24" s="16" customFormat="1" ht="9.9499999999999993" customHeight="1" x14ac:dyDescent="0.15">
      <c r="A62" s="53">
        <v>160000</v>
      </c>
      <c r="B62" s="54">
        <f t="shared" si="11"/>
        <v>2550</v>
      </c>
      <c r="C62" s="54">
        <f t="shared" si="1"/>
        <v>23616</v>
      </c>
      <c r="D62" s="54">
        <f t="shared" si="2"/>
        <v>136384</v>
      </c>
      <c r="E62" s="54">
        <f t="shared" si="3"/>
        <v>26166</v>
      </c>
      <c r="F62" s="55">
        <f t="shared" si="4"/>
        <v>133834</v>
      </c>
      <c r="H62" s="56">
        <f t="shared" si="10"/>
        <v>2550</v>
      </c>
      <c r="I62" s="54">
        <f t="shared" si="6"/>
        <v>23776</v>
      </c>
      <c r="J62" s="54">
        <f t="shared" si="7"/>
        <v>136224</v>
      </c>
      <c r="K62" s="54">
        <f t="shared" si="8"/>
        <v>26326</v>
      </c>
      <c r="L62" s="55">
        <f t="shared" si="9"/>
        <v>133674</v>
      </c>
      <c r="N62" s="53">
        <v>160000</v>
      </c>
      <c r="O62" s="57">
        <f>ROUND($A62*'社会保険料率（熊本県）'!$I$6-0.001,0)</f>
        <v>880</v>
      </c>
      <c r="P62" s="58">
        <f>ROUND($A62*'社会保険料率（熊本県）'!$J$6-0.001,0)</f>
        <v>1040</v>
      </c>
      <c r="Q62" s="58">
        <f>IF(ISERROR(VLOOKUP(N62,'社会保険料率（熊本県）'!$C$4:$H$62,4)),"",VLOOKUP(N62,'社会保険料率（熊本県）'!$C$4:$H$62,4))</f>
        <v>8096</v>
      </c>
      <c r="R62" s="59">
        <f>IF(ISERROR(VLOOKUP(N62,'社会保険料率（熊本県）'!$C$4:$H$62,6)),"",VLOOKUP(N62,'社会保険料率（熊本県）'!$C$4:$H$62,6))</f>
        <v>14640</v>
      </c>
      <c r="T62" s="68">
        <v>171000</v>
      </c>
      <c r="U62" s="69">
        <v>173000</v>
      </c>
      <c r="V62" s="74">
        <v>3770</v>
      </c>
      <c r="W62" s="74">
        <v>2140</v>
      </c>
      <c r="X62" s="75">
        <v>530</v>
      </c>
    </row>
    <row r="63" spans="1:24" s="16" customFormat="1" ht="9.9499999999999993" customHeight="1" x14ac:dyDescent="0.15">
      <c r="A63" s="13">
        <v>161000</v>
      </c>
      <c r="B63" s="14">
        <f t="shared" si="11"/>
        <v>2610</v>
      </c>
      <c r="C63" s="14">
        <f t="shared" si="1"/>
        <v>23621</v>
      </c>
      <c r="D63" s="14">
        <f t="shared" si="2"/>
        <v>137379</v>
      </c>
      <c r="E63" s="14">
        <f t="shared" si="3"/>
        <v>26231</v>
      </c>
      <c r="F63" s="15">
        <f t="shared" si="4"/>
        <v>134769</v>
      </c>
      <c r="H63" s="17">
        <f t="shared" si="10"/>
        <v>2610</v>
      </c>
      <c r="I63" s="14">
        <f t="shared" si="6"/>
        <v>23782</v>
      </c>
      <c r="J63" s="14">
        <f t="shared" si="7"/>
        <v>137218</v>
      </c>
      <c r="K63" s="14">
        <f t="shared" si="8"/>
        <v>26392</v>
      </c>
      <c r="L63" s="15">
        <f t="shared" si="9"/>
        <v>134608</v>
      </c>
      <c r="N63" s="13">
        <v>161000</v>
      </c>
      <c r="O63" s="60">
        <f>ROUND($A63*'社会保険料率（熊本県）'!$I$6-0.001,0)</f>
        <v>885</v>
      </c>
      <c r="P63" s="61">
        <f>ROUND($A63*'社会保険料率（熊本県）'!$J$6-0.001,0)</f>
        <v>1046</v>
      </c>
      <c r="Q63" s="61">
        <f>IF(ISERROR(VLOOKUP(N63,'社会保険料率（熊本県）'!$C$4:$H$62,4)),"",VLOOKUP(N63,'社会保険料率（熊本県）'!$C$4:$H$62,4))</f>
        <v>8096</v>
      </c>
      <c r="R63" s="62">
        <f>IF(ISERROR(VLOOKUP(N63,'社会保険料率（熊本県）'!$C$4:$H$62,6)),"",VLOOKUP(N63,'社会保険料率（熊本県）'!$C$4:$H$62,6))</f>
        <v>14640</v>
      </c>
      <c r="T63" s="66">
        <v>173000</v>
      </c>
      <c r="U63" s="67">
        <v>175000</v>
      </c>
      <c r="V63" s="72">
        <v>3840</v>
      </c>
      <c r="W63" s="72">
        <v>2220</v>
      </c>
      <c r="X63" s="73">
        <v>600</v>
      </c>
    </row>
    <row r="64" spans="1:24" s="16" customFormat="1" ht="9.9499999999999993" customHeight="1" x14ac:dyDescent="0.15">
      <c r="A64" s="26">
        <v>162000</v>
      </c>
      <c r="B64" s="27">
        <f t="shared" si="11"/>
        <v>2610</v>
      </c>
      <c r="C64" s="27">
        <f t="shared" si="1"/>
        <v>23627</v>
      </c>
      <c r="D64" s="27">
        <f t="shared" si="2"/>
        <v>138373</v>
      </c>
      <c r="E64" s="27">
        <f t="shared" si="3"/>
        <v>26237</v>
      </c>
      <c r="F64" s="28">
        <f t="shared" si="4"/>
        <v>135763</v>
      </c>
      <c r="H64" s="29">
        <f t="shared" si="10"/>
        <v>2610</v>
      </c>
      <c r="I64" s="27">
        <f t="shared" si="6"/>
        <v>23789</v>
      </c>
      <c r="J64" s="27">
        <f t="shared" si="7"/>
        <v>138211</v>
      </c>
      <c r="K64" s="27">
        <f t="shared" si="8"/>
        <v>26399</v>
      </c>
      <c r="L64" s="28">
        <f t="shared" si="9"/>
        <v>135601</v>
      </c>
      <c r="N64" s="26">
        <v>162000</v>
      </c>
      <c r="O64" s="30">
        <f>ROUND($A64*'社会保険料率（熊本県）'!$I$6-0.001,0)</f>
        <v>891</v>
      </c>
      <c r="P64" s="31">
        <f>ROUND($A64*'社会保険料率（熊本県）'!$J$6-0.001,0)</f>
        <v>1053</v>
      </c>
      <c r="Q64" s="31">
        <f>IF(ISERROR(VLOOKUP(N64,'社会保険料率（熊本県）'!$C$4:$H$62,4)),"",VLOOKUP(N64,'社会保険料率（熊本県）'!$C$4:$H$62,4))</f>
        <v>8096</v>
      </c>
      <c r="R64" s="32">
        <f>IF(ISERROR(VLOOKUP(N64,'社会保険料率（熊本県）'!$C$4:$H$62,6)),"",VLOOKUP(N64,'社会保険料率（熊本県）'!$C$4:$H$62,6))</f>
        <v>14640</v>
      </c>
      <c r="T64" s="66">
        <v>175000</v>
      </c>
      <c r="U64" s="67">
        <v>177000</v>
      </c>
      <c r="V64" s="72">
        <v>3910</v>
      </c>
      <c r="W64" s="72">
        <v>2290</v>
      </c>
      <c r="X64" s="73">
        <v>670</v>
      </c>
    </row>
    <row r="65" spans="1:24" s="16" customFormat="1" ht="9.9499999999999993" customHeight="1" x14ac:dyDescent="0.15">
      <c r="A65" s="26">
        <v>163000</v>
      </c>
      <c r="B65" s="27">
        <f t="shared" si="11"/>
        <v>2680</v>
      </c>
      <c r="C65" s="27">
        <f t="shared" si="1"/>
        <v>23632</v>
      </c>
      <c r="D65" s="27">
        <f t="shared" si="2"/>
        <v>139368</v>
      </c>
      <c r="E65" s="27">
        <f t="shared" si="3"/>
        <v>26312</v>
      </c>
      <c r="F65" s="28">
        <f t="shared" si="4"/>
        <v>136688</v>
      </c>
      <c r="H65" s="29">
        <f t="shared" si="10"/>
        <v>2680</v>
      </c>
      <c r="I65" s="27">
        <f t="shared" si="6"/>
        <v>23795</v>
      </c>
      <c r="J65" s="27">
        <f t="shared" si="7"/>
        <v>139205</v>
      </c>
      <c r="K65" s="27">
        <f t="shared" si="8"/>
        <v>26475</v>
      </c>
      <c r="L65" s="28">
        <f t="shared" si="9"/>
        <v>136525</v>
      </c>
      <c r="N65" s="26">
        <v>163000</v>
      </c>
      <c r="O65" s="30">
        <f>ROUND($A65*'社会保険料率（熊本県）'!$I$6-0.001,0)</f>
        <v>896</v>
      </c>
      <c r="P65" s="31">
        <f>ROUND($A65*'社会保険料率（熊本県）'!$J$6-0.001,0)</f>
        <v>1059</v>
      </c>
      <c r="Q65" s="31">
        <f>IF(ISERROR(VLOOKUP(N65,'社会保険料率（熊本県）'!$C$4:$H$62,4)),"",VLOOKUP(N65,'社会保険料率（熊本県）'!$C$4:$H$62,4))</f>
        <v>8096</v>
      </c>
      <c r="R65" s="32">
        <f>IF(ISERROR(VLOOKUP(N65,'社会保険料率（熊本県）'!$C$4:$H$62,6)),"",VLOOKUP(N65,'社会保険料率（熊本県）'!$C$4:$H$62,6))</f>
        <v>14640</v>
      </c>
      <c r="T65" s="66">
        <v>177000</v>
      </c>
      <c r="U65" s="67">
        <v>179000</v>
      </c>
      <c r="V65" s="72">
        <v>3980</v>
      </c>
      <c r="W65" s="72">
        <v>2360</v>
      </c>
      <c r="X65" s="73">
        <v>750</v>
      </c>
    </row>
    <row r="66" spans="1:24" s="16" customFormat="1" ht="9.9499999999999993" customHeight="1" x14ac:dyDescent="0.15">
      <c r="A66" s="26">
        <v>164000</v>
      </c>
      <c r="B66" s="27">
        <f t="shared" si="11"/>
        <v>2680</v>
      </c>
      <c r="C66" s="27">
        <f t="shared" si="1"/>
        <v>23638</v>
      </c>
      <c r="D66" s="27">
        <f t="shared" si="2"/>
        <v>140362</v>
      </c>
      <c r="E66" s="27">
        <f t="shared" si="3"/>
        <v>26318</v>
      </c>
      <c r="F66" s="28">
        <f t="shared" si="4"/>
        <v>137682</v>
      </c>
      <c r="H66" s="29">
        <f t="shared" si="10"/>
        <v>2680</v>
      </c>
      <c r="I66" s="27">
        <f t="shared" si="6"/>
        <v>23802</v>
      </c>
      <c r="J66" s="27">
        <f t="shared" si="7"/>
        <v>140198</v>
      </c>
      <c r="K66" s="27">
        <f t="shared" si="8"/>
        <v>26482</v>
      </c>
      <c r="L66" s="28">
        <f t="shared" si="9"/>
        <v>137518</v>
      </c>
      <c r="N66" s="26">
        <v>164000</v>
      </c>
      <c r="O66" s="30">
        <f>ROUND($A66*'社会保険料率（熊本県）'!$I$6-0.001,0)</f>
        <v>902</v>
      </c>
      <c r="P66" s="31">
        <f>ROUND($A66*'社会保険料率（熊本県）'!$J$6-0.001,0)</f>
        <v>1066</v>
      </c>
      <c r="Q66" s="31">
        <f>IF(ISERROR(VLOOKUP(N66,'社会保険料率（熊本県）'!$C$4:$H$62,4)),"",VLOOKUP(N66,'社会保険料率（熊本県）'!$C$4:$H$62,4))</f>
        <v>8096</v>
      </c>
      <c r="R66" s="32">
        <f>IF(ISERROR(VLOOKUP(N66,'社会保険料率（熊本県）'!$C$4:$H$62,6)),"",VLOOKUP(N66,'社会保険料率（熊本県）'!$C$4:$H$62,6))</f>
        <v>14640</v>
      </c>
      <c r="T66" s="66">
        <v>179000</v>
      </c>
      <c r="U66" s="67">
        <v>181000</v>
      </c>
      <c r="V66" s="72">
        <v>4050</v>
      </c>
      <c r="W66" s="72">
        <v>2430</v>
      </c>
      <c r="X66" s="73">
        <v>820</v>
      </c>
    </row>
    <row r="67" spans="1:24" s="16" customFormat="1" ht="9.9499999999999993" customHeight="1" x14ac:dyDescent="0.15">
      <c r="A67" s="26">
        <v>165000</v>
      </c>
      <c r="B67" s="27">
        <f t="shared" si="11"/>
        <v>2680</v>
      </c>
      <c r="C67" s="27">
        <f t="shared" si="1"/>
        <v>25064</v>
      </c>
      <c r="D67" s="27">
        <f t="shared" si="2"/>
        <v>139936</v>
      </c>
      <c r="E67" s="27">
        <f t="shared" si="3"/>
        <v>27744</v>
      </c>
      <c r="F67" s="28">
        <f t="shared" si="4"/>
        <v>137256</v>
      </c>
      <c r="H67" s="29">
        <f t="shared" si="10"/>
        <v>2680</v>
      </c>
      <c r="I67" s="27">
        <f t="shared" si="6"/>
        <v>25229</v>
      </c>
      <c r="J67" s="27">
        <f t="shared" si="7"/>
        <v>139771</v>
      </c>
      <c r="K67" s="27">
        <f t="shared" si="8"/>
        <v>27909</v>
      </c>
      <c r="L67" s="28">
        <f t="shared" si="9"/>
        <v>137091</v>
      </c>
      <c r="N67" s="26">
        <v>165000</v>
      </c>
      <c r="O67" s="30">
        <f>ROUND($A67*'社会保険料率（熊本県）'!$I$6-0.001,0)</f>
        <v>907</v>
      </c>
      <c r="P67" s="31">
        <f>ROUND($A67*'社会保険料率（熊本県）'!$J$6-0.001,0)</f>
        <v>1072</v>
      </c>
      <c r="Q67" s="31">
        <f>IF(ISERROR(VLOOKUP(N67,'社会保険料率（熊本県）'!$C$4:$H$62,4)),"",VLOOKUP(N67,'社会保険料率（熊本県）'!$C$4:$H$62,4))</f>
        <v>8602</v>
      </c>
      <c r="R67" s="32">
        <f>IF(ISERROR(VLOOKUP(N67,'社会保険料率（熊本県）'!$C$4:$H$62,6)),"",VLOOKUP(N67,'社会保険料率（熊本県）'!$C$4:$H$62,6))</f>
        <v>15555</v>
      </c>
      <c r="T67" s="66">
        <v>181000</v>
      </c>
      <c r="U67" s="67">
        <v>183000</v>
      </c>
      <c r="V67" s="72">
        <v>4120</v>
      </c>
      <c r="W67" s="72">
        <v>2500</v>
      </c>
      <c r="X67" s="73">
        <v>890</v>
      </c>
    </row>
    <row r="68" spans="1:24" s="16" customFormat="1" ht="9.9499999999999993" customHeight="1" x14ac:dyDescent="0.15">
      <c r="A68" s="26">
        <v>166000</v>
      </c>
      <c r="B68" s="27">
        <f t="shared" si="11"/>
        <v>2680</v>
      </c>
      <c r="C68" s="27">
        <f t="shared" si="1"/>
        <v>25070</v>
      </c>
      <c r="D68" s="27">
        <f t="shared" si="2"/>
        <v>140930</v>
      </c>
      <c r="E68" s="27">
        <f t="shared" si="3"/>
        <v>27750</v>
      </c>
      <c r="F68" s="28">
        <f t="shared" si="4"/>
        <v>138250</v>
      </c>
      <c r="H68" s="29">
        <f t="shared" si="10"/>
        <v>2680</v>
      </c>
      <c r="I68" s="27">
        <f t="shared" si="6"/>
        <v>25236</v>
      </c>
      <c r="J68" s="27">
        <f t="shared" si="7"/>
        <v>140764</v>
      </c>
      <c r="K68" s="27">
        <f t="shared" si="8"/>
        <v>27916</v>
      </c>
      <c r="L68" s="28">
        <f t="shared" si="9"/>
        <v>138084</v>
      </c>
      <c r="N68" s="26">
        <v>166000</v>
      </c>
      <c r="O68" s="30">
        <f>ROUND($A68*'社会保険料率（熊本県）'!$I$6-0.001,0)</f>
        <v>913</v>
      </c>
      <c r="P68" s="31">
        <f>ROUND($A68*'社会保険料率（熊本県）'!$J$6-0.001,0)</f>
        <v>1079</v>
      </c>
      <c r="Q68" s="31">
        <f>IF(ISERROR(VLOOKUP(N68,'社会保険料率（熊本県）'!$C$4:$H$62,4)),"",VLOOKUP(N68,'社会保険料率（熊本県）'!$C$4:$H$62,4))</f>
        <v>8602</v>
      </c>
      <c r="R68" s="32">
        <f>IF(ISERROR(VLOOKUP(N68,'社会保険料率（熊本県）'!$C$4:$H$62,6)),"",VLOOKUP(N68,'社会保険料率（熊本県）'!$C$4:$H$62,6))</f>
        <v>15555</v>
      </c>
      <c r="T68" s="66">
        <v>183000</v>
      </c>
      <c r="U68" s="67">
        <v>185000</v>
      </c>
      <c r="V68" s="72">
        <v>4200</v>
      </c>
      <c r="W68" s="72">
        <v>2570</v>
      </c>
      <c r="X68" s="73">
        <v>960</v>
      </c>
    </row>
    <row r="69" spans="1:24" s="16" customFormat="1" ht="9.9499999999999993" customHeight="1" x14ac:dyDescent="0.15">
      <c r="A69" s="26">
        <v>167000</v>
      </c>
      <c r="B69" s="27">
        <f t="shared" si="11"/>
        <v>2740</v>
      </c>
      <c r="C69" s="27">
        <f t="shared" ref="C69:C93" si="12">SUM(O69,Q69:R69)</f>
        <v>25075</v>
      </c>
      <c r="D69" s="27">
        <f t="shared" ref="D69:D93" si="13">A69-C69</f>
        <v>141925</v>
      </c>
      <c r="E69" s="27">
        <f t="shared" ref="E69:E93" si="14">SUM(B69:C69)</f>
        <v>27815</v>
      </c>
      <c r="F69" s="28">
        <f t="shared" ref="F69:F93" si="15">A69-E69</f>
        <v>139185</v>
      </c>
      <c r="H69" s="29">
        <f t="shared" ref="H69:H93" si="16">IF(ISERROR(VLOOKUP($J69,税額,3)),"",VLOOKUP($J69,税額,3))</f>
        <v>2740</v>
      </c>
      <c r="I69" s="27">
        <f t="shared" ref="I69:I93" si="17">SUM(P69:R69)</f>
        <v>25242</v>
      </c>
      <c r="J69" s="27">
        <f t="shared" ref="J69:J93" si="18">A69-I69</f>
        <v>141758</v>
      </c>
      <c r="K69" s="27">
        <f t="shared" ref="K69:K93" si="19">SUM(H69:I69)</f>
        <v>27982</v>
      </c>
      <c r="L69" s="28">
        <f t="shared" ref="L69:L93" si="20">A69-K69</f>
        <v>139018</v>
      </c>
      <c r="N69" s="26">
        <v>167000</v>
      </c>
      <c r="O69" s="30">
        <f>ROUND($A69*'社会保険料率（熊本県）'!$I$6-0.001,0)</f>
        <v>918</v>
      </c>
      <c r="P69" s="31">
        <f>ROUND($A69*'社会保険料率（熊本県）'!$J$6-0.001,0)</f>
        <v>1085</v>
      </c>
      <c r="Q69" s="31">
        <f>IF(ISERROR(VLOOKUP(N69,'社会保険料率（熊本県）'!$C$4:$H$62,4)),"",VLOOKUP(N69,'社会保険料率（熊本県）'!$C$4:$H$62,4))</f>
        <v>8602</v>
      </c>
      <c r="R69" s="32">
        <f>IF(ISERROR(VLOOKUP(N69,'社会保険料率（熊本県）'!$C$4:$H$62,6)),"",VLOOKUP(N69,'社会保険料率（熊本県）'!$C$4:$H$62,6))</f>
        <v>15555</v>
      </c>
      <c r="T69" s="66">
        <v>185000</v>
      </c>
      <c r="U69" s="67">
        <v>187000</v>
      </c>
      <c r="V69" s="72">
        <v>4270</v>
      </c>
      <c r="W69" s="72">
        <v>2640</v>
      </c>
      <c r="X69" s="73">
        <v>1030</v>
      </c>
    </row>
    <row r="70" spans="1:24" s="16" customFormat="1" ht="9.9499999999999993" customHeight="1" x14ac:dyDescent="0.15">
      <c r="A70" s="26">
        <v>168000</v>
      </c>
      <c r="B70" s="27">
        <f t="shared" ref="B70:B93" si="21">IF(ISERROR(VLOOKUP($D70,税額,3)),"",VLOOKUP($D70,税額,3))</f>
        <v>2740</v>
      </c>
      <c r="C70" s="27">
        <f t="shared" si="12"/>
        <v>25081</v>
      </c>
      <c r="D70" s="27">
        <f t="shared" si="13"/>
        <v>142919</v>
      </c>
      <c r="E70" s="27">
        <f t="shared" si="14"/>
        <v>27821</v>
      </c>
      <c r="F70" s="28">
        <f t="shared" si="15"/>
        <v>140179</v>
      </c>
      <c r="H70" s="29">
        <f t="shared" si="16"/>
        <v>2740</v>
      </c>
      <c r="I70" s="27">
        <f t="shared" si="17"/>
        <v>25249</v>
      </c>
      <c r="J70" s="27">
        <f t="shared" si="18"/>
        <v>142751</v>
      </c>
      <c r="K70" s="27">
        <f t="shared" si="19"/>
        <v>27989</v>
      </c>
      <c r="L70" s="28">
        <f t="shared" si="20"/>
        <v>140011</v>
      </c>
      <c r="N70" s="26">
        <v>168000</v>
      </c>
      <c r="O70" s="30">
        <f>ROUND($A70*'社会保険料率（熊本県）'!$I$6-0.001,0)</f>
        <v>924</v>
      </c>
      <c r="P70" s="31">
        <f>ROUND($A70*'社会保険料率（熊本県）'!$J$6-0.001,0)</f>
        <v>1092</v>
      </c>
      <c r="Q70" s="31">
        <f>IF(ISERROR(VLOOKUP(N70,'社会保険料率（熊本県）'!$C$4:$H$62,4)),"",VLOOKUP(N70,'社会保険料率（熊本県）'!$C$4:$H$62,4))</f>
        <v>8602</v>
      </c>
      <c r="R70" s="32">
        <f>IF(ISERROR(VLOOKUP(N70,'社会保険料率（熊本県）'!$C$4:$H$62,6)),"",VLOOKUP(N70,'社会保険料率（熊本県）'!$C$4:$H$62,6))</f>
        <v>15555</v>
      </c>
      <c r="T70" s="66">
        <v>187000</v>
      </c>
      <c r="U70" s="67">
        <v>189000</v>
      </c>
      <c r="V70" s="72">
        <v>4340</v>
      </c>
      <c r="W70" s="72">
        <v>2720</v>
      </c>
      <c r="X70" s="73">
        <v>1100</v>
      </c>
    </row>
    <row r="71" spans="1:24" s="16" customFormat="1" ht="9.9499999999999993" customHeight="1" x14ac:dyDescent="0.15">
      <c r="A71" s="26">
        <v>169000</v>
      </c>
      <c r="B71" s="27">
        <f t="shared" si="21"/>
        <v>2800</v>
      </c>
      <c r="C71" s="27">
        <f t="shared" si="12"/>
        <v>25086</v>
      </c>
      <c r="D71" s="27">
        <f t="shared" si="13"/>
        <v>143914</v>
      </c>
      <c r="E71" s="27">
        <f t="shared" si="14"/>
        <v>27886</v>
      </c>
      <c r="F71" s="28">
        <f t="shared" si="15"/>
        <v>141114</v>
      </c>
      <c r="H71" s="29">
        <f t="shared" si="16"/>
        <v>2800</v>
      </c>
      <c r="I71" s="27">
        <f t="shared" si="17"/>
        <v>25255</v>
      </c>
      <c r="J71" s="27">
        <f t="shared" si="18"/>
        <v>143745</v>
      </c>
      <c r="K71" s="27">
        <f t="shared" si="19"/>
        <v>28055</v>
      </c>
      <c r="L71" s="28">
        <f t="shared" si="20"/>
        <v>140945</v>
      </c>
      <c r="N71" s="26">
        <v>169000</v>
      </c>
      <c r="O71" s="30">
        <f>ROUND($A71*'社会保険料率（熊本県）'!$I$6-0.001,0)</f>
        <v>929</v>
      </c>
      <c r="P71" s="31">
        <f>ROUND($A71*'社会保険料率（熊本県）'!$J$6-0.001,0)</f>
        <v>1098</v>
      </c>
      <c r="Q71" s="31">
        <f>IF(ISERROR(VLOOKUP(N71,'社会保険料率（熊本県）'!$C$4:$H$62,4)),"",VLOOKUP(N71,'社会保険料率（熊本県）'!$C$4:$H$62,4))</f>
        <v>8602</v>
      </c>
      <c r="R71" s="32">
        <f>IF(ISERROR(VLOOKUP(N71,'社会保険料率（熊本県）'!$C$4:$H$62,6)),"",VLOOKUP(N71,'社会保険料率（熊本県）'!$C$4:$H$62,6))</f>
        <v>15555</v>
      </c>
      <c r="T71" s="66">
        <v>189000</v>
      </c>
      <c r="U71" s="67">
        <v>191000</v>
      </c>
      <c r="V71" s="72">
        <v>4410</v>
      </c>
      <c r="W71" s="72">
        <v>2790</v>
      </c>
      <c r="X71" s="73">
        <v>1170</v>
      </c>
    </row>
    <row r="72" spans="1:24" s="16" customFormat="1" ht="9.9499999999999993" customHeight="1" x14ac:dyDescent="0.15">
      <c r="A72" s="53">
        <v>170000</v>
      </c>
      <c r="B72" s="54">
        <f t="shared" si="21"/>
        <v>2800</v>
      </c>
      <c r="C72" s="54">
        <f t="shared" si="12"/>
        <v>25092</v>
      </c>
      <c r="D72" s="54">
        <f t="shared" si="13"/>
        <v>144908</v>
      </c>
      <c r="E72" s="54">
        <f t="shared" si="14"/>
        <v>27892</v>
      </c>
      <c r="F72" s="55">
        <f t="shared" si="15"/>
        <v>142108</v>
      </c>
      <c r="H72" s="56">
        <f t="shared" si="16"/>
        <v>2800</v>
      </c>
      <c r="I72" s="54">
        <f t="shared" si="17"/>
        <v>25262</v>
      </c>
      <c r="J72" s="54">
        <f t="shared" si="18"/>
        <v>144738</v>
      </c>
      <c r="K72" s="54">
        <f t="shared" si="19"/>
        <v>28062</v>
      </c>
      <c r="L72" s="55">
        <f t="shared" si="20"/>
        <v>141938</v>
      </c>
      <c r="N72" s="53">
        <v>170000</v>
      </c>
      <c r="O72" s="57">
        <f>ROUND($A72*'社会保険料率（熊本県）'!$I$6-0.001,0)</f>
        <v>935</v>
      </c>
      <c r="P72" s="58">
        <f>ROUND($A72*'社会保険料率（熊本県）'!$J$6-0.001,0)</f>
        <v>1105</v>
      </c>
      <c r="Q72" s="58">
        <f>IF(ISERROR(VLOOKUP(N72,'社会保険料率（熊本県）'!$C$4:$H$62,4)),"",VLOOKUP(N72,'社会保険料率（熊本県）'!$C$4:$H$62,4))</f>
        <v>8602</v>
      </c>
      <c r="R72" s="59">
        <f>IF(ISERROR(VLOOKUP(N72,'社会保険料率（熊本県）'!$C$4:$H$62,6)),"",VLOOKUP(N72,'社会保険料率（熊本県）'!$C$4:$H$62,6))</f>
        <v>15555</v>
      </c>
      <c r="T72" s="68">
        <v>191000</v>
      </c>
      <c r="U72" s="69">
        <v>193000</v>
      </c>
      <c r="V72" s="74">
        <v>4480</v>
      </c>
      <c r="W72" s="74">
        <v>2860</v>
      </c>
      <c r="X72" s="75">
        <v>1250</v>
      </c>
    </row>
    <row r="73" spans="1:24" s="16" customFormat="1" ht="9.9499999999999993" customHeight="1" x14ac:dyDescent="0.15">
      <c r="A73" s="13">
        <v>171000</v>
      </c>
      <c r="B73" s="14">
        <f t="shared" si="21"/>
        <v>2860</v>
      </c>
      <c r="C73" s="14">
        <f t="shared" si="12"/>
        <v>25097</v>
      </c>
      <c r="D73" s="14">
        <f t="shared" si="13"/>
        <v>145903</v>
      </c>
      <c r="E73" s="14">
        <f t="shared" si="14"/>
        <v>27957</v>
      </c>
      <c r="F73" s="15">
        <f t="shared" si="15"/>
        <v>143043</v>
      </c>
      <c r="H73" s="17">
        <f t="shared" si="16"/>
        <v>2860</v>
      </c>
      <c r="I73" s="14">
        <f t="shared" si="17"/>
        <v>25268</v>
      </c>
      <c r="J73" s="14">
        <f t="shared" si="18"/>
        <v>145732</v>
      </c>
      <c r="K73" s="14">
        <f t="shared" si="19"/>
        <v>28128</v>
      </c>
      <c r="L73" s="15">
        <f t="shared" si="20"/>
        <v>142872</v>
      </c>
      <c r="N73" s="13">
        <v>171000</v>
      </c>
      <c r="O73" s="60">
        <f>ROUND($A73*'社会保険料率（熊本県）'!$I$6-0.001,0)</f>
        <v>940</v>
      </c>
      <c r="P73" s="61">
        <f>ROUND($A73*'社会保険料率（熊本県）'!$J$6-0.001,0)</f>
        <v>1111</v>
      </c>
      <c r="Q73" s="61">
        <f>IF(ISERROR(VLOOKUP(N73,'社会保険料率（熊本県）'!$C$4:$H$62,4)),"",VLOOKUP(N73,'社会保険料率（熊本県）'!$C$4:$H$62,4))</f>
        <v>8602</v>
      </c>
      <c r="R73" s="62">
        <f>IF(ISERROR(VLOOKUP(N73,'社会保険料率（熊本県）'!$C$4:$H$62,6)),"",VLOOKUP(N73,'社会保険料率（熊本県）'!$C$4:$H$62,6))</f>
        <v>15555</v>
      </c>
      <c r="T73" s="66">
        <v>193000</v>
      </c>
      <c r="U73" s="67">
        <v>195000</v>
      </c>
      <c r="V73" s="72">
        <v>4550</v>
      </c>
      <c r="W73" s="72">
        <v>2930</v>
      </c>
      <c r="X73" s="73">
        <v>1320</v>
      </c>
    </row>
    <row r="74" spans="1:24" s="16" customFormat="1" ht="9.9499999999999993" customHeight="1" x14ac:dyDescent="0.15">
      <c r="A74" s="26">
        <v>172000</v>
      </c>
      <c r="B74" s="27">
        <f t="shared" si="21"/>
        <v>2860</v>
      </c>
      <c r="C74" s="27">
        <f t="shared" si="12"/>
        <v>25103</v>
      </c>
      <c r="D74" s="27">
        <f t="shared" si="13"/>
        <v>146897</v>
      </c>
      <c r="E74" s="27">
        <f t="shared" si="14"/>
        <v>27963</v>
      </c>
      <c r="F74" s="28">
        <f t="shared" si="15"/>
        <v>144037</v>
      </c>
      <c r="H74" s="29">
        <f t="shared" si="16"/>
        <v>2860</v>
      </c>
      <c r="I74" s="27">
        <f t="shared" si="17"/>
        <v>25275</v>
      </c>
      <c r="J74" s="27">
        <f t="shared" si="18"/>
        <v>146725</v>
      </c>
      <c r="K74" s="27">
        <f t="shared" si="19"/>
        <v>28135</v>
      </c>
      <c r="L74" s="28">
        <f t="shared" si="20"/>
        <v>143865</v>
      </c>
      <c r="N74" s="26">
        <v>172000</v>
      </c>
      <c r="O74" s="30">
        <f>ROUND($A74*'社会保険料率（熊本県）'!$I$6-0.001,0)</f>
        <v>946</v>
      </c>
      <c r="P74" s="31">
        <f>ROUND($A74*'社会保険料率（熊本県）'!$J$6-0.001,0)</f>
        <v>1118</v>
      </c>
      <c r="Q74" s="31">
        <f>IF(ISERROR(VLOOKUP(N74,'社会保険料率（熊本県）'!$C$4:$H$62,4)),"",VLOOKUP(N74,'社会保険料率（熊本県）'!$C$4:$H$62,4))</f>
        <v>8602</v>
      </c>
      <c r="R74" s="32">
        <f>IF(ISERROR(VLOOKUP(N74,'社会保険料率（熊本県）'!$C$4:$H$62,6)),"",VLOOKUP(N74,'社会保険料率（熊本県）'!$C$4:$H$62,6))</f>
        <v>15555</v>
      </c>
      <c r="T74" s="66">
        <v>195000</v>
      </c>
      <c r="U74" s="67">
        <v>197000</v>
      </c>
      <c r="V74" s="72">
        <v>4630</v>
      </c>
      <c r="W74" s="72">
        <v>3000</v>
      </c>
      <c r="X74" s="73">
        <v>1390</v>
      </c>
    </row>
    <row r="75" spans="1:24" s="16" customFormat="1" ht="9.9499999999999993" customHeight="1" x14ac:dyDescent="0.15">
      <c r="A75" s="26">
        <v>173000</v>
      </c>
      <c r="B75" s="27">
        <f t="shared" si="21"/>
        <v>2920</v>
      </c>
      <c r="C75" s="27">
        <f t="shared" si="12"/>
        <v>25108</v>
      </c>
      <c r="D75" s="27">
        <f t="shared" si="13"/>
        <v>147892</v>
      </c>
      <c r="E75" s="27">
        <f t="shared" si="14"/>
        <v>28028</v>
      </c>
      <c r="F75" s="28">
        <f t="shared" si="15"/>
        <v>144972</v>
      </c>
      <c r="H75" s="29">
        <f t="shared" si="16"/>
        <v>2920</v>
      </c>
      <c r="I75" s="27">
        <f t="shared" si="17"/>
        <v>25281</v>
      </c>
      <c r="J75" s="27">
        <f t="shared" si="18"/>
        <v>147719</v>
      </c>
      <c r="K75" s="27">
        <f t="shared" si="19"/>
        <v>28201</v>
      </c>
      <c r="L75" s="28">
        <f t="shared" si="20"/>
        <v>144799</v>
      </c>
      <c r="N75" s="26">
        <v>173000</v>
      </c>
      <c r="O75" s="30">
        <f>ROUND($A75*'社会保険料率（熊本県）'!$I$6-0.001,0)</f>
        <v>951</v>
      </c>
      <c r="P75" s="31">
        <f>ROUND($A75*'社会保険料率（熊本県）'!$J$6-0.001,0)</f>
        <v>1124</v>
      </c>
      <c r="Q75" s="31">
        <f>IF(ISERROR(VLOOKUP(N75,'社会保険料率（熊本県）'!$C$4:$H$62,4)),"",VLOOKUP(N75,'社会保険料率（熊本県）'!$C$4:$H$62,4))</f>
        <v>8602</v>
      </c>
      <c r="R75" s="32">
        <f>IF(ISERROR(VLOOKUP(N75,'社会保険料率（熊本県）'!$C$4:$H$62,6)),"",VLOOKUP(N75,'社会保険料率（熊本県）'!$C$4:$H$62,6))</f>
        <v>15555</v>
      </c>
      <c r="T75" s="66">
        <v>197000</v>
      </c>
      <c r="U75" s="67">
        <v>199000</v>
      </c>
      <c r="V75" s="72">
        <v>4700</v>
      </c>
      <c r="W75" s="72">
        <v>3070</v>
      </c>
      <c r="X75" s="73">
        <v>1460</v>
      </c>
    </row>
    <row r="76" spans="1:24" s="16" customFormat="1" ht="9.9499999999999993" customHeight="1" x14ac:dyDescent="0.15">
      <c r="A76" s="26">
        <v>174000</v>
      </c>
      <c r="B76" s="27">
        <f t="shared" si="21"/>
        <v>2920</v>
      </c>
      <c r="C76" s="27">
        <f t="shared" si="12"/>
        <v>25114</v>
      </c>
      <c r="D76" s="27">
        <f t="shared" si="13"/>
        <v>148886</v>
      </c>
      <c r="E76" s="27">
        <f t="shared" si="14"/>
        <v>28034</v>
      </c>
      <c r="F76" s="28">
        <f t="shared" si="15"/>
        <v>145966</v>
      </c>
      <c r="H76" s="29">
        <f t="shared" si="16"/>
        <v>2920</v>
      </c>
      <c r="I76" s="27">
        <f t="shared" si="17"/>
        <v>25288</v>
      </c>
      <c r="J76" s="27">
        <f t="shared" si="18"/>
        <v>148712</v>
      </c>
      <c r="K76" s="27">
        <f t="shared" si="19"/>
        <v>28208</v>
      </c>
      <c r="L76" s="28">
        <f t="shared" si="20"/>
        <v>145792</v>
      </c>
      <c r="N76" s="26">
        <v>174000</v>
      </c>
      <c r="O76" s="30">
        <f>ROUND($A76*'社会保険料率（熊本県）'!$I$6-0.001,0)</f>
        <v>957</v>
      </c>
      <c r="P76" s="31">
        <f>ROUND($A76*'社会保険料率（熊本県）'!$J$6-0.001,0)</f>
        <v>1131</v>
      </c>
      <c r="Q76" s="31">
        <f>IF(ISERROR(VLOOKUP(N76,'社会保険料率（熊本県）'!$C$4:$H$62,4)),"",VLOOKUP(N76,'社会保険料率（熊本県）'!$C$4:$H$62,4))</f>
        <v>8602</v>
      </c>
      <c r="R76" s="32">
        <f>IF(ISERROR(VLOOKUP(N76,'社会保険料率（熊本県）'!$C$4:$H$62,6)),"",VLOOKUP(N76,'社会保険料率（熊本県）'!$C$4:$H$62,6))</f>
        <v>15555</v>
      </c>
      <c r="T76" s="66">
        <v>199000</v>
      </c>
      <c r="U76" s="67">
        <v>201000</v>
      </c>
      <c r="V76" s="72">
        <v>4770</v>
      </c>
      <c r="W76" s="72">
        <v>3140</v>
      </c>
      <c r="X76" s="73">
        <v>1530</v>
      </c>
    </row>
    <row r="77" spans="1:24" s="16" customFormat="1" ht="9.9499999999999993" customHeight="1" x14ac:dyDescent="0.15">
      <c r="A77" s="26">
        <v>175000</v>
      </c>
      <c r="B77" s="27">
        <f t="shared" si="21"/>
        <v>2920</v>
      </c>
      <c r="C77" s="27">
        <f t="shared" si="12"/>
        <v>26540</v>
      </c>
      <c r="D77" s="27">
        <f t="shared" si="13"/>
        <v>148460</v>
      </c>
      <c r="E77" s="27">
        <f t="shared" si="14"/>
        <v>29460</v>
      </c>
      <c r="F77" s="28">
        <f t="shared" si="15"/>
        <v>145540</v>
      </c>
      <c r="H77" s="29">
        <f t="shared" si="16"/>
        <v>2920</v>
      </c>
      <c r="I77" s="27">
        <f t="shared" si="17"/>
        <v>26715</v>
      </c>
      <c r="J77" s="27">
        <f t="shared" si="18"/>
        <v>148285</v>
      </c>
      <c r="K77" s="27">
        <f t="shared" si="19"/>
        <v>29635</v>
      </c>
      <c r="L77" s="28">
        <f t="shared" si="20"/>
        <v>145365</v>
      </c>
      <c r="N77" s="26">
        <v>175000</v>
      </c>
      <c r="O77" s="30">
        <f>ROUND($A77*'社会保険料率（熊本県）'!$I$6-0.001,0)</f>
        <v>962</v>
      </c>
      <c r="P77" s="31">
        <f>ROUND($A77*'社会保険料率（熊本県）'!$J$6-0.001,0)</f>
        <v>1137</v>
      </c>
      <c r="Q77" s="31">
        <f>IF(ISERROR(VLOOKUP(N77,'社会保険料率（熊本県）'!$C$4:$H$62,4)),"",VLOOKUP(N77,'社会保険料率（熊本県）'!$C$4:$H$62,4))</f>
        <v>9108</v>
      </c>
      <c r="R77" s="32">
        <f>IF(ISERROR(VLOOKUP(N77,'社会保険料率（熊本県）'!$C$4:$H$62,6)),"",VLOOKUP(N77,'社会保険料率（熊本県）'!$C$4:$H$62,6))</f>
        <v>16470</v>
      </c>
      <c r="T77" s="66">
        <v>201000</v>
      </c>
      <c r="U77" s="67">
        <v>203000</v>
      </c>
      <c r="V77" s="72">
        <v>4840</v>
      </c>
      <c r="W77" s="72">
        <v>3220</v>
      </c>
      <c r="X77" s="73">
        <v>1600</v>
      </c>
    </row>
    <row r="78" spans="1:24" s="16" customFormat="1" ht="9.9499999999999993" customHeight="1" x14ac:dyDescent="0.15">
      <c r="A78" s="26">
        <v>176000</v>
      </c>
      <c r="B78" s="27">
        <f t="shared" si="21"/>
        <v>2980</v>
      </c>
      <c r="C78" s="27">
        <f t="shared" si="12"/>
        <v>26546</v>
      </c>
      <c r="D78" s="27">
        <f t="shared" si="13"/>
        <v>149454</v>
      </c>
      <c r="E78" s="27">
        <f t="shared" si="14"/>
        <v>29526</v>
      </c>
      <c r="F78" s="28">
        <f t="shared" si="15"/>
        <v>146474</v>
      </c>
      <c r="H78" s="29">
        <f t="shared" si="16"/>
        <v>2980</v>
      </c>
      <c r="I78" s="27">
        <f t="shared" si="17"/>
        <v>26722</v>
      </c>
      <c r="J78" s="27">
        <f t="shared" si="18"/>
        <v>149278</v>
      </c>
      <c r="K78" s="27">
        <f t="shared" si="19"/>
        <v>29702</v>
      </c>
      <c r="L78" s="28">
        <f t="shared" si="20"/>
        <v>146298</v>
      </c>
      <c r="N78" s="26">
        <v>176000</v>
      </c>
      <c r="O78" s="30">
        <f>ROUND($A78*'社会保険料率（熊本県）'!$I$6-0.001,0)</f>
        <v>968</v>
      </c>
      <c r="P78" s="31">
        <f>ROUND($A78*'社会保険料率（熊本県）'!$J$6-0.001,0)</f>
        <v>1144</v>
      </c>
      <c r="Q78" s="31">
        <f>IF(ISERROR(VLOOKUP(N78,'社会保険料率（熊本県）'!$C$4:$H$62,4)),"",VLOOKUP(N78,'社会保険料率（熊本県）'!$C$4:$H$62,4))</f>
        <v>9108</v>
      </c>
      <c r="R78" s="32">
        <f>IF(ISERROR(VLOOKUP(N78,'社会保険料率（熊本県）'!$C$4:$H$62,6)),"",VLOOKUP(N78,'社会保険料率（熊本県）'!$C$4:$H$62,6))</f>
        <v>16470</v>
      </c>
      <c r="T78" s="66">
        <v>203000</v>
      </c>
      <c r="U78" s="67">
        <v>205000</v>
      </c>
      <c r="V78" s="72">
        <v>4910</v>
      </c>
      <c r="W78" s="72">
        <v>3290</v>
      </c>
      <c r="X78" s="73">
        <v>1670</v>
      </c>
    </row>
    <row r="79" spans="1:24" s="16" customFormat="1" ht="9.9499999999999993" customHeight="1" x14ac:dyDescent="0.15">
      <c r="A79" s="26">
        <v>177000</v>
      </c>
      <c r="B79" s="27">
        <f t="shared" si="21"/>
        <v>2980</v>
      </c>
      <c r="C79" s="27">
        <f t="shared" si="12"/>
        <v>26551</v>
      </c>
      <c r="D79" s="27">
        <f t="shared" si="13"/>
        <v>150449</v>
      </c>
      <c r="E79" s="27">
        <f t="shared" si="14"/>
        <v>29531</v>
      </c>
      <c r="F79" s="28">
        <f t="shared" si="15"/>
        <v>147469</v>
      </c>
      <c r="H79" s="29">
        <f t="shared" si="16"/>
        <v>2980</v>
      </c>
      <c r="I79" s="27">
        <f t="shared" si="17"/>
        <v>26728</v>
      </c>
      <c r="J79" s="27">
        <f t="shared" si="18"/>
        <v>150272</v>
      </c>
      <c r="K79" s="27">
        <f t="shared" si="19"/>
        <v>29708</v>
      </c>
      <c r="L79" s="28">
        <f t="shared" si="20"/>
        <v>147292</v>
      </c>
      <c r="N79" s="26">
        <v>177000</v>
      </c>
      <c r="O79" s="30">
        <f>ROUND($A79*'社会保険料率（熊本県）'!$I$6-0.001,0)</f>
        <v>973</v>
      </c>
      <c r="P79" s="31">
        <f>ROUND($A79*'社会保険料率（熊本県）'!$J$6-0.001,0)</f>
        <v>1150</v>
      </c>
      <c r="Q79" s="31">
        <f>IF(ISERROR(VLOOKUP(N79,'社会保険料率（熊本県）'!$C$4:$H$62,4)),"",VLOOKUP(N79,'社会保険料率（熊本県）'!$C$4:$H$62,4))</f>
        <v>9108</v>
      </c>
      <c r="R79" s="32">
        <f>IF(ISERROR(VLOOKUP(N79,'社会保険料率（熊本県）'!$C$4:$H$62,6)),"",VLOOKUP(N79,'社会保険料率（熊本県）'!$C$4:$H$62,6))</f>
        <v>16470</v>
      </c>
      <c r="T79" s="66">
        <v>205000</v>
      </c>
      <c r="U79" s="67">
        <v>207000</v>
      </c>
      <c r="V79" s="72">
        <v>4980</v>
      </c>
      <c r="W79" s="72">
        <v>3360</v>
      </c>
      <c r="X79" s="73">
        <v>1750</v>
      </c>
    </row>
    <row r="80" spans="1:24" s="16" customFormat="1" ht="9.9499999999999993" customHeight="1" x14ac:dyDescent="0.15">
      <c r="A80" s="26">
        <v>178000</v>
      </c>
      <c r="B80" s="27">
        <f t="shared" si="21"/>
        <v>3050</v>
      </c>
      <c r="C80" s="27">
        <f t="shared" si="12"/>
        <v>26557</v>
      </c>
      <c r="D80" s="27">
        <f t="shared" si="13"/>
        <v>151443</v>
      </c>
      <c r="E80" s="27">
        <f t="shared" si="14"/>
        <v>29607</v>
      </c>
      <c r="F80" s="28">
        <f t="shared" si="15"/>
        <v>148393</v>
      </c>
      <c r="H80" s="29">
        <f t="shared" si="16"/>
        <v>3050</v>
      </c>
      <c r="I80" s="27">
        <f t="shared" si="17"/>
        <v>26735</v>
      </c>
      <c r="J80" s="27">
        <f t="shared" si="18"/>
        <v>151265</v>
      </c>
      <c r="K80" s="27">
        <f t="shared" si="19"/>
        <v>29785</v>
      </c>
      <c r="L80" s="28">
        <f t="shared" si="20"/>
        <v>148215</v>
      </c>
      <c r="N80" s="26">
        <v>178000</v>
      </c>
      <c r="O80" s="30">
        <f>ROUND($A80*'社会保険料率（熊本県）'!$I$6-0.001,0)</f>
        <v>979</v>
      </c>
      <c r="P80" s="31">
        <f>ROUND($A80*'社会保険料率（熊本県）'!$J$6-0.001,0)</f>
        <v>1157</v>
      </c>
      <c r="Q80" s="31">
        <f>IF(ISERROR(VLOOKUP(N80,'社会保険料率（熊本県）'!$C$4:$H$62,4)),"",VLOOKUP(N80,'社会保険料率（熊本県）'!$C$4:$H$62,4))</f>
        <v>9108</v>
      </c>
      <c r="R80" s="32">
        <f>IF(ISERROR(VLOOKUP(N80,'社会保険料率（熊本県）'!$C$4:$H$62,6)),"",VLOOKUP(N80,'社会保険料率（熊本県）'!$C$4:$H$62,6))</f>
        <v>16470</v>
      </c>
      <c r="T80" s="66">
        <v>207000</v>
      </c>
      <c r="U80" s="67">
        <v>209000</v>
      </c>
      <c r="V80" s="72">
        <v>5050</v>
      </c>
      <c r="W80" s="72">
        <v>3430</v>
      </c>
      <c r="X80" s="73">
        <v>1820</v>
      </c>
    </row>
    <row r="81" spans="1:24" s="16" customFormat="1" ht="9.9499999999999993" customHeight="1" x14ac:dyDescent="0.15">
      <c r="A81" s="26">
        <v>179000</v>
      </c>
      <c r="B81" s="27">
        <f t="shared" si="21"/>
        <v>3050</v>
      </c>
      <c r="C81" s="27">
        <f t="shared" si="12"/>
        <v>26562</v>
      </c>
      <c r="D81" s="27">
        <f t="shared" si="13"/>
        <v>152438</v>
      </c>
      <c r="E81" s="27">
        <f t="shared" si="14"/>
        <v>29612</v>
      </c>
      <c r="F81" s="28">
        <f t="shared" si="15"/>
        <v>149388</v>
      </c>
      <c r="H81" s="29">
        <f t="shared" si="16"/>
        <v>3050</v>
      </c>
      <c r="I81" s="27">
        <f t="shared" si="17"/>
        <v>26741</v>
      </c>
      <c r="J81" s="27">
        <f t="shared" si="18"/>
        <v>152259</v>
      </c>
      <c r="K81" s="27">
        <f t="shared" si="19"/>
        <v>29791</v>
      </c>
      <c r="L81" s="28">
        <f t="shared" si="20"/>
        <v>149209</v>
      </c>
      <c r="N81" s="26">
        <v>179000</v>
      </c>
      <c r="O81" s="30">
        <f>ROUND($A81*'社会保険料率（熊本県）'!$I$6-0.001,0)</f>
        <v>984</v>
      </c>
      <c r="P81" s="31">
        <f>ROUND($A81*'社会保険料率（熊本県）'!$J$6-0.001,0)</f>
        <v>1163</v>
      </c>
      <c r="Q81" s="31">
        <f>IF(ISERROR(VLOOKUP(N81,'社会保険料率（熊本県）'!$C$4:$H$62,4)),"",VLOOKUP(N81,'社会保険料率（熊本県）'!$C$4:$H$62,4))</f>
        <v>9108</v>
      </c>
      <c r="R81" s="32">
        <f>IF(ISERROR(VLOOKUP(N81,'社会保険料率（熊本県）'!$C$4:$H$62,6)),"",VLOOKUP(N81,'社会保険料率（熊本県）'!$C$4:$H$62,6))</f>
        <v>16470</v>
      </c>
      <c r="T81" s="66">
        <v>209000</v>
      </c>
      <c r="U81" s="67">
        <v>211000</v>
      </c>
      <c r="V81" s="72">
        <v>5130</v>
      </c>
      <c r="W81" s="72">
        <v>3500</v>
      </c>
      <c r="X81" s="73">
        <v>1890</v>
      </c>
    </row>
    <row r="82" spans="1:24" s="16" customFormat="1" ht="9.9499999999999993" customHeight="1" x14ac:dyDescent="0.15">
      <c r="A82" s="53">
        <v>180000</v>
      </c>
      <c r="B82" s="54">
        <f t="shared" si="21"/>
        <v>3120</v>
      </c>
      <c r="C82" s="54">
        <f t="shared" si="12"/>
        <v>26568</v>
      </c>
      <c r="D82" s="54">
        <f t="shared" si="13"/>
        <v>153432</v>
      </c>
      <c r="E82" s="54">
        <f t="shared" si="14"/>
        <v>29688</v>
      </c>
      <c r="F82" s="55">
        <f t="shared" si="15"/>
        <v>150312</v>
      </c>
      <c r="H82" s="56">
        <f t="shared" si="16"/>
        <v>3120</v>
      </c>
      <c r="I82" s="54">
        <f t="shared" si="17"/>
        <v>26748</v>
      </c>
      <c r="J82" s="54">
        <f t="shared" si="18"/>
        <v>153252</v>
      </c>
      <c r="K82" s="54">
        <f t="shared" si="19"/>
        <v>29868</v>
      </c>
      <c r="L82" s="55">
        <f t="shared" si="20"/>
        <v>150132</v>
      </c>
      <c r="N82" s="53">
        <v>180000</v>
      </c>
      <c r="O82" s="57">
        <f>ROUND($A82*'社会保険料率（熊本県）'!$I$6-0.001,0)</f>
        <v>990</v>
      </c>
      <c r="P82" s="58">
        <f>ROUND($A82*'社会保険料率（熊本県）'!$J$6-0.001,0)</f>
        <v>1170</v>
      </c>
      <c r="Q82" s="58">
        <f>IF(ISERROR(VLOOKUP(N82,'社会保険料率（熊本県）'!$C$4:$H$62,4)),"",VLOOKUP(N82,'社会保険料率（熊本県）'!$C$4:$H$62,4))</f>
        <v>9108</v>
      </c>
      <c r="R82" s="59">
        <f>IF(ISERROR(VLOOKUP(N82,'社会保険料率（熊本県）'!$C$4:$H$62,6)),"",VLOOKUP(N82,'社会保険料率（熊本県）'!$C$4:$H$62,6))</f>
        <v>16470</v>
      </c>
      <c r="T82" s="68">
        <v>211000</v>
      </c>
      <c r="U82" s="69">
        <v>213000</v>
      </c>
      <c r="V82" s="74">
        <v>5200</v>
      </c>
      <c r="W82" s="74">
        <v>3570</v>
      </c>
      <c r="X82" s="75">
        <v>1960</v>
      </c>
    </row>
    <row r="83" spans="1:24" s="16" customFormat="1" ht="9.9499999999999993" customHeight="1" x14ac:dyDescent="0.15">
      <c r="A83" s="13">
        <v>181000</v>
      </c>
      <c r="B83" s="14">
        <f t="shared" si="21"/>
        <v>3120</v>
      </c>
      <c r="C83" s="14">
        <f t="shared" si="12"/>
        <v>26573</v>
      </c>
      <c r="D83" s="14">
        <f t="shared" si="13"/>
        <v>154427</v>
      </c>
      <c r="E83" s="14">
        <f t="shared" si="14"/>
        <v>29693</v>
      </c>
      <c r="F83" s="15">
        <f t="shared" si="15"/>
        <v>151307</v>
      </c>
      <c r="H83" s="17">
        <f t="shared" si="16"/>
        <v>3120</v>
      </c>
      <c r="I83" s="14">
        <f t="shared" si="17"/>
        <v>26754</v>
      </c>
      <c r="J83" s="14">
        <f t="shared" si="18"/>
        <v>154246</v>
      </c>
      <c r="K83" s="14">
        <f t="shared" si="19"/>
        <v>29874</v>
      </c>
      <c r="L83" s="15">
        <f t="shared" si="20"/>
        <v>151126</v>
      </c>
      <c r="N83" s="13">
        <v>181000</v>
      </c>
      <c r="O83" s="60">
        <f>ROUND($A83*'社会保険料率（熊本県）'!$I$6-0.001,0)</f>
        <v>995</v>
      </c>
      <c r="P83" s="61">
        <f>ROUND($A83*'社会保険料率（熊本県）'!$J$6-0.001,0)</f>
        <v>1176</v>
      </c>
      <c r="Q83" s="61">
        <f>IF(ISERROR(VLOOKUP(N83,'社会保険料率（熊本県）'!$C$4:$H$62,4)),"",VLOOKUP(N83,'社会保険料率（熊本県）'!$C$4:$H$62,4))</f>
        <v>9108</v>
      </c>
      <c r="R83" s="62">
        <f>IF(ISERROR(VLOOKUP(N83,'社会保険料率（熊本県）'!$C$4:$H$62,6)),"",VLOOKUP(N83,'社会保険料率（熊本県）'!$C$4:$H$62,6))</f>
        <v>16470</v>
      </c>
      <c r="T83" s="66">
        <v>213000</v>
      </c>
      <c r="U83" s="67">
        <v>215000</v>
      </c>
      <c r="V83" s="72">
        <v>5270</v>
      </c>
      <c r="W83" s="72">
        <v>3640</v>
      </c>
      <c r="X83" s="73">
        <v>2030</v>
      </c>
    </row>
    <row r="84" spans="1:24" s="16" customFormat="1" ht="9.9499999999999993" customHeight="1" x14ac:dyDescent="0.15">
      <c r="A84" s="26">
        <v>182000</v>
      </c>
      <c r="B84" s="27">
        <f t="shared" si="21"/>
        <v>3200</v>
      </c>
      <c r="C84" s="27">
        <f t="shared" si="12"/>
        <v>26579</v>
      </c>
      <c r="D84" s="27">
        <f t="shared" si="13"/>
        <v>155421</v>
      </c>
      <c r="E84" s="27">
        <f t="shared" si="14"/>
        <v>29779</v>
      </c>
      <c r="F84" s="28">
        <f t="shared" si="15"/>
        <v>152221</v>
      </c>
      <c r="H84" s="29">
        <f t="shared" si="16"/>
        <v>3200</v>
      </c>
      <c r="I84" s="27">
        <f t="shared" si="17"/>
        <v>26761</v>
      </c>
      <c r="J84" s="27">
        <f t="shared" si="18"/>
        <v>155239</v>
      </c>
      <c r="K84" s="27">
        <f t="shared" si="19"/>
        <v>29961</v>
      </c>
      <c r="L84" s="28">
        <f t="shared" si="20"/>
        <v>152039</v>
      </c>
      <c r="N84" s="26">
        <v>182000</v>
      </c>
      <c r="O84" s="30">
        <f>ROUND($A84*'社会保険料率（熊本県）'!$I$6-0.001,0)</f>
        <v>1001</v>
      </c>
      <c r="P84" s="31">
        <f>ROUND($A84*'社会保険料率（熊本県）'!$J$6-0.001,0)</f>
        <v>1183</v>
      </c>
      <c r="Q84" s="31">
        <f>IF(ISERROR(VLOOKUP(N84,'社会保険料率（熊本県）'!$C$4:$H$62,4)),"",VLOOKUP(N84,'社会保険料率（熊本県）'!$C$4:$H$62,4))</f>
        <v>9108</v>
      </c>
      <c r="R84" s="32">
        <f>IF(ISERROR(VLOOKUP(N84,'社会保険料率（熊本県）'!$C$4:$H$62,6)),"",VLOOKUP(N84,'社会保険料率（熊本県）'!$C$4:$H$62,6))</f>
        <v>16470</v>
      </c>
      <c r="T84" s="66">
        <v>215000</v>
      </c>
      <c r="U84" s="67">
        <v>217000</v>
      </c>
      <c r="V84" s="72">
        <v>5340</v>
      </c>
      <c r="W84" s="72">
        <v>3720</v>
      </c>
      <c r="X84" s="73">
        <v>2100</v>
      </c>
    </row>
    <row r="85" spans="1:24" s="16" customFormat="1" ht="9.9499999999999993" customHeight="1" x14ac:dyDescent="0.15">
      <c r="A85" s="26">
        <v>183000</v>
      </c>
      <c r="B85" s="27">
        <f t="shared" si="21"/>
        <v>3200</v>
      </c>
      <c r="C85" s="27">
        <f t="shared" si="12"/>
        <v>26584</v>
      </c>
      <c r="D85" s="27">
        <f t="shared" si="13"/>
        <v>156416</v>
      </c>
      <c r="E85" s="27">
        <f t="shared" si="14"/>
        <v>29784</v>
      </c>
      <c r="F85" s="28">
        <f t="shared" si="15"/>
        <v>153216</v>
      </c>
      <c r="H85" s="29">
        <f t="shared" si="16"/>
        <v>3200</v>
      </c>
      <c r="I85" s="27">
        <f t="shared" si="17"/>
        <v>26767</v>
      </c>
      <c r="J85" s="27">
        <f t="shared" si="18"/>
        <v>156233</v>
      </c>
      <c r="K85" s="27">
        <f t="shared" si="19"/>
        <v>29967</v>
      </c>
      <c r="L85" s="28">
        <f t="shared" si="20"/>
        <v>153033</v>
      </c>
      <c r="N85" s="26">
        <v>183000</v>
      </c>
      <c r="O85" s="30">
        <f>ROUND($A85*'社会保険料率（熊本県）'!$I$6-0.001,0)</f>
        <v>1006</v>
      </c>
      <c r="P85" s="31">
        <f>ROUND($A85*'社会保険料率（熊本県）'!$J$6-0.001,0)</f>
        <v>1189</v>
      </c>
      <c r="Q85" s="31">
        <f>IF(ISERROR(VLOOKUP(N85,'社会保険料率（熊本県）'!$C$4:$H$62,4)),"",VLOOKUP(N85,'社会保険料率（熊本県）'!$C$4:$H$62,4))</f>
        <v>9108</v>
      </c>
      <c r="R85" s="32">
        <f>IF(ISERROR(VLOOKUP(N85,'社会保険料率（熊本県）'!$C$4:$H$62,6)),"",VLOOKUP(N85,'社会保険料率（熊本県）'!$C$4:$H$62,6))</f>
        <v>16470</v>
      </c>
      <c r="T85" s="66">
        <v>217000</v>
      </c>
      <c r="U85" s="67">
        <v>219000</v>
      </c>
      <c r="V85" s="72">
        <v>5410</v>
      </c>
      <c r="W85" s="72">
        <v>3790</v>
      </c>
      <c r="X85" s="73">
        <v>2170</v>
      </c>
    </row>
    <row r="86" spans="1:24" s="16" customFormat="1" ht="9.9499999999999993" customHeight="1" x14ac:dyDescent="0.15">
      <c r="A86" s="26">
        <v>184000</v>
      </c>
      <c r="B86" s="27">
        <f t="shared" si="21"/>
        <v>3270</v>
      </c>
      <c r="C86" s="27">
        <f t="shared" si="12"/>
        <v>26590</v>
      </c>
      <c r="D86" s="27">
        <f t="shared" si="13"/>
        <v>157410</v>
      </c>
      <c r="E86" s="27">
        <f t="shared" si="14"/>
        <v>29860</v>
      </c>
      <c r="F86" s="28">
        <f t="shared" si="15"/>
        <v>154140</v>
      </c>
      <c r="H86" s="29">
        <f t="shared" si="16"/>
        <v>3270</v>
      </c>
      <c r="I86" s="27">
        <f t="shared" si="17"/>
        <v>26774</v>
      </c>
      <c r="J86" s="27">
        <f t="shared" si="18"/>
        <v>157226</v>
      </c>
      <c r="K86" s="27">
        <f t="shared" si="19"/>
        <v>30044</v>
      </c>
      <c r="L86" s="28">
        <f t="shared" si="20"/>
        <v>153956</v>
      </c>
      <c r="N86" s="26">
        <v>184000</v>
      </c>
      <c r="O86" s="30">
        <f>ROUND($A86*'社会保険料率（熊本県）'!$I$6-0.001,0)</f>
        <v>1012</v>
      </c>
      <c r="P86" s="31">
        <f>ROUND($A86*'社会保険料率（熊本県）'!$J$6-0.001,0)</f>
        <v>1196</v>
      </c>
      <c r="Q86" s="31">
        <f>IF(ISERROR(VLOOKUP(N86,'社会保険料率（熊本県）'!$C$4:$H$62,4)),"",VLOOKUP(N86,'社会保険料率（熊本県）'!$C$4:$H$62,4))</f>
        <v>9108</v>
      </c>
      <c r="R86" s="32">
        <f>IF(ISERROR(VLOOKUP(N86,'社会保険料率（熊本県）'!$C$4:$H$62,6)),"",VLOOKUP(N86,'社会保険料率（熊本県）'!$C$4:$H$62,6))</f>
        <v>16470</v>
      </c>
      <c r="T86" s="66">
        <v>219000</v>
      </c>
      <c r="U86" s="67">
        <v>221000</v>
      </c>
      <c r="V86" s="72">
        <v>5480</v>
      </c>
      <c r="W86" s="72">
        <v>3860</v>
      </c>
      <c r="X86" s="73">
        <v>2250</v>
      </c>
    </row>
    <row r="87" spans="1:24" s="16" customFormat="1" ht="9.9499999999999993" customHeight="1" x14ac:dyDescent="0.15">
      <c r="A87" s="26">
        <v>185000</v>
      </c>
      <c r="B87" s="27">
        <f t="shared" si="21"/>
        <v>3200</v>
      </c>
      <c r="C87" s="27">
        <f t="shared" si="12"/>
        <v>28016</v>
      </c>
      <c r="D87" s="27">
        <f t="shared" si="13"/>
        <v>156984</v>
      </c>
      <c r="E87" s="27">
        <f t="shared" si="14"/>
        <v>31216</v>
      </c>
      <c r="F87" s="28">
        <f t="shared" si="15"/>
        <v>153784</v>
      </c>
      <c r="H87" s="29">
        <f t="shared" si="16"/>
        <v>3200</v>
      </c>
      <c r="I87" s="27">
        <f t="shared" si="17"/>
        <v>28201</v>
      </c>
      <c r="J87" s="27">
        <f t="shared" si="18"/>
        <v>156799</v>
      </c>
      <c r="K87" s="27">
        <f t="shared" si="19"/>
        <v>31401</v>
      </c>
      <c r="L87" s="28">
        <f t="shared" si="20"/>
        <v>153599</v>
      </c>
      <c r="N87" s="26">
        <v>185000</v>
      </c>
      <c r="O87" s="30">
        <f>ROUND($A87*'社会保険料率（熊本県）'!$I$6-0.001,0)</f>
        <v>1017</v>
      </c>
      <c r="P87" s="31">
        <f>ROUND($A87*'社会保険料率（熊本県）'!$J$6-0.001,0)</f>
        <v>1202</v>
      </c>
      <c r="Q87" s="31">
        <f>IF(ISERROR(VLOOKUP(N87,'社会保険料率（熊本県）'!$C$4:$H$62,4)),"",VLOOKUP(N87,'社会保険料率（熊本県）'!$C$4:$H$62,4))</f>
        <v>9614</v>
      </c>
      <c r="R87" s="32">
        <f>IF(ISERROR(VLOOKUP(N87,'社会保険料率（熊本県）'!$C$4:$H$62,6)),"",VLOOKUP(N87,'社会保険料率（熊本県）'!$C$4:$H$62,6))</f>
        <v>17385</v>
      </c>
      <c r="T87" s="66">
        <v>221000</v>
      </c>
      <c r="U87" s="67">
        <v>224000</v>
      </c>
      <c r="V87" s="72">
        <v>5560</v>
      </c>
      <c r="W87" s="72">
        <v>3950</v>
      </c>
      <c r="X87" s="73">
        <v>2340</v>
      </c>
    </row>
    <row r="88" spans="1:24" s="16" customFormat="1" ht="9.9499999999999993" customHeight="1" x14ac:dyDescent="0.15">
      <c r="A88" s="26">
        <v>186000</v>
      </c>
      <c r="B88" s="27">
        <f t="shared" si="21"/>
        <v>3270</v>
      </c>
      <c r="C88" s="27">
        <f t="shared" si="12"/>
        <v>28022</v>
      </c>
      <c r="D88" s="27">
        <f t="shared" si="13"/>
        <v>157978</v>
      </c>
      <c r="E88" s="27">
        <f t="shared" si="14"/>
        <v>31292</v>
      </c>
      <c r="F88" s="28">
        <f t="shared" si="15"/>
        <v>154708</v>
      </c>
      <c r="H88" s="29">
        <f t="shared" si="16"/>
        <v>3270</v>
      </c>
      <c r="I88" s="27">
        <f t="shared" si="17"/>
        <v>28208</v>
      </c>
      <c r="J88" s="27">
        <f t="shared" si="18"/>
        <v>157792</v>
      </c>
      <c r="K88" s="27">
        <f t="shared" si="19"/>
        <v>31478</v>
      </c>
      <c r="L88" s="28">
        <f t="shared" si="20"/>
        <v>154522</v>
      </c>
      <c r="N88" s="26">
        <v>186000</v>
      </c>
      <c r="O88" s="30">
        <f>ROUND($A88*'社会保険料率（熊本県）'!$I$6-0.001,0)</f>
        <v>1023</v>
      </c>
      <c r="P88" s="31">
        <f>ROUND($A88*'社会保険料率（熊本県）'!$J$6-0.001,0)</f>
        <v>1209</v>
      </c>
      <c r="Q88" s="31">
        <f>IF(ISERROR(VLOOKUP(N88,'社会保険料率（熊本県）'!$C$4:$H$62,4)),"",VLOOKUP(N88,'社会保険料率（熊本県）'!$C$4:$H$62,4))</f>
        <v>9614</v>
      </c>
      <c r="R88" s="32">
        <f>IF(ISERROR(VLOOKUP(N88,'社会保険料率（熊本県）'!$C$4:$H$62,6)),"",VLOOKUP(N88,'社会保険料率（熊本県）'!$C$4:$H$62,6))</f>
        <v>17385</v>
      </c>
      <c r="T88" s="66">
        <v>224000</v>
      </c>
      <c r="U88" s="67">
        <v>227000</v>
      </c>
      <c r="V88" s="72">
        <v>5680</v>
      </c>
      <c r="W88" s="72">
        <v>4060</v>
      </c>
      <c r="X88" s="73">
        <v>2440</v>
      </c>
    </row>
    <row r="89" spans="1:24" s="16" customFormat="1" ht="9.9499999999999993" customHeight="1" x14ac:dyDescent="0.15">
      <c r="A89" s="26">
        <v>187000</v>
      </c>
      <c r="B89" s="27">
        <f t="shared" si="21"/>
        <v>3270</v>
      </c>
      <c r="C89" s="27">
        <f t="shared" si="12"/>
        <v>28027</v>
      </c>
      <c r="D89" s="27">
        <f t="shared" si="13"/>
        <v>158973</v>
      </c>
      <c r="E89" s="27">
        <f t="shared" si="14"/>
        <v>31297</v>
      </c>
      <c r="F89" s="28">
        <f t="shared" si="15"/>
        <v>155703</v>
      </c>
      <c r="H89" s="29">
        <f t="shared" si="16"/>
        <v>3270</v>
      </c>
      <c r="I89" s="27">
        <f t="shared" si="17"/>
        <v>28214</v>
      </c>
      <c r="J89" s="27">
        <f t="shared" si="18"/>
        <v>158786</v>
      </c>
      <c r="K89" s="27">
        <f t="shared" si="19"/>
        <v>31484</v>
      </c>
      <c r="L89" s="28">
        <f t="shared" si="20"/>
        <v>155516</v>
      </c>
      <c r="N89" s="26">
        <v>187000</v>
      </c>
      <c r="O89" s="30">
        <f>ROUND($A89*'社会保険料率（熊本県）'!$I$6-0.001,0)</f>
        <v>1028</v>
      </c>
      <c r="P89" s="31">
        <f>ROUND($A89*'社会保険料率（熊本県）'!$J$6-0.001,0)</f>
        <v>1215</v>
      </c>
      <c r="Q89" s="31">
        <f>IF(ISERROR(VLOOKUP(N89,'社会保険料率（熊本県）'!$C$4:$H$62,4)),"",VLOOKUP(N89,'社会保険料率（熊本県）'!$C$4:$H$62,4))</f>
        <v>9614</v>
      </c>
      <c r="R89" s="32">
        <f>IF(ISERROR(VLOOKUP(N89,'社会保険料率（熊本県）'!$C$4:$H$62,6)),"",VLOOKUP(N89,'社会保険料率（熊本県）'!$C$4:$H$62,6))</f>
        <v>17385</v>
      </c>
      <c r="T89" s="66">
        <v>227000</v>
      </c>
      <c r="U89" s="67">
        <v>230000</v>
      </c>
      <c r="V89" s="72">
        <v>5780</v>
      </c>
      <c r="W89" s="72">
        <v>4170</v>
      </c>
      <c r="X89" s="73">
        <v>2550</v>
      </c>
    </row>
    <row r="90" spans="1:24" s="16" customFormat="1" ht="9.9499999999999993" customHeight="1" x14ac:dyDescent="0.15">
      <c r="A90" s="26">
        <v>188000</v>
      </c>
      <c r="B90" s="27">
        <f t="shared" si="21"/>
        <v>3340</v>
      </c>
      <c r="C90" s="27">
        <f t="shared" si="12"/>
        <v>28033</v>
      </c>
      <c r="D90" s="27">
        <f t="shared" si="13"/>
        <v>159967</v>
      </c>
      <c r="E90" s="27">
        <f t="shared" si="14"/>
        <v>31373</v>
      </c>
      <c r="F90" s="28">
        <f t="shared" si="15"/>
        <v>156627</v>
      </c>
      <c r="H90" s="29">
        <f t="shared" si="16"/>
        <v>3340</v>
      </c>
      <c r="I90" s="27">
        <f t="shared" si="17"/>
        <v>28221</v>
      </c>
      <c r="J90" s="27">
        <f t="shared" si="18"/>
        <v>159779</v>
      </c>
      <c r="K90" s="27">
        <f t="shared" si="19"/>
        <v>31561</v>
      </c>
      <c r="L90" s="28">
        <f t="shared" si="20"/>
        <v>156439</v>
      </c>
      <c r="N90" s="26">
        <v>188000</v>
      </c>
      <c r="O90" s="30">
        <f>ROUND($A90*'社会保険料率（熊本県）'!$I$6-0.001,0)</f>
        <v>1034</v>
      </c>
      <c r="P90" s="31">
        <f>ROUND($A90*'社会保険料率（熊本県）'!$J$6-0.001,0)</f>
        <v>1222</v>
      </c>
      <c r="Q90" s="31">
        <f>IF(ISERROR(VLOOKUP(N90,'社会保険料率（熊本県）'!$C$4:$H$62,4)),"",VLOOKUP(N90,'社会保険料率（熊本県）'!$C$4:$H$62,4))</f>
        <v>9614</v>
      </c>
      <c r="R90" s="32">
        <f>IF(ISERROR(VLOOKUP(N90,'社会保険料率（熊本県）'!$C$4:$H$62,6)),"",VLOOKUP(N90,'社会保険料率（熊本県）'!$C$4:$H$62,6))</f>
        <v>17385</v>
      </c>
      <c r="T90" s="66">
        <v>230000</v>
      </c>
      <c r="U90" s="67">
        <v>233000</v>
      </c>
      <c r="V90" s="72">
        <v>5890</v>
      </c>
      <c r="W90" s="72">
        <v>4280</v>
      </c>
      <c r="X90" s="73">
        <v>2650</v>
      </c>
    </row>
    <row r="91" spans="1:24" s="16" customFormat="1" ht="9.9499999999999993" customHeight="1" x14ac:dyDescent="0.15">
      <c r="A91" s="26">
        <v>189000</v>
      </c>
      <c r="B91" s="27">
        <f t="shared" si="21"/>
        <v>3340</v>
      </c>
      <c r="C91" s="27">
        <f t="shared" si="12"/>
        <v>28038</v>
      </c>
      <c r="D91" s="27">
        <f t="shared" si="13"/>
        <v>160962</v>
      </c>
      <c r="E91" s="27">
        <f t="shared" si="14"/>
        <v>31378</v>
      </c>
      <c r="F91" s="28">
        <f t="shared" si="15"/>
        <v>157622</v>
      </c>
      <c r="H91" s="29">
        <f t="shared" si="16"/>
        <v>3340</v>
      </c>
      <c r="I91" s="27">
        <f t="shared" si="17"/>
        <v>28227</v>
      </c>
      <c r="J91" s="27">
        <f t="shared" si="18"/>
        <v>160773</v>
      </c>
      <c r="K91" s="27">
        <f t="shared" si="19"/>
        <v>31567</v>
      </c>
      <c r="L91" s="28">
        <f t="shared" si="20"/>
        <v>157433</v>
      </c>
      <c r="N91" s="26">
        <v>189000</v>
      </c>
      <c r="O91" s="30">
        <f>ROUND($A91*'社会保険料率（熊本県）'!$I$6-0.001,0)</f>
        <v>1039</v>
      </c>
      <c r="P91" s="31">
        <f>ROUND($A91*'社会保険料率（熊本県）'!$J$6-0.001,0)</f>
        <v>1228</v>
      </c>
      <c r="Q91" s="31">
        <f>IF(ISERROR(VLOOKUP(N91,'社会保険料率（熊本県）'!$C$4:$H$62,4)),"",VLOOKUP(N91,'社会保険料率（熊本県）'!$C$4:$H$62,4))</f>
        <v>9614</v>
      </c>
      <c r="R91" s="32">
        <f>IF(ISERROR(VLOOKUP(N91,'社会保険料率（熊本県）'!$C$4:$H$62,6)),"",VLOOKUP(N91,'社会保険料率（熊本県）'!$C$4:$H$62,6))</f>
        <v>17385</v>
      </c>
      <c r="T91" s="66">
        <v>233000</v>
      </c>
      <c r="U91" s="67">
        <v>236000</v>
      </c>
      <c r="V91" s="72">
        <v>5990</v>
      </c>
      <c r="W91" s="72">
        <v>4380</v>
      </c>
      <c r="X91" s="73">
        <v>2770</v>
      </c>
    </row>
    <row r="92" spans="1:24" s="16" customFormat="1" ht="9.9499999999999993" customHeight="1" x14ac:dyDescent="0.15">
      <c r="A92" s="53">
        <v>190000</v>
      </c>
      <c r="B92" s="54">
        <f t="shared" si="21"/>
        <v>3410</v>
      </c>
      <c r="C92" s="54">
        <f t="shared" si="12"/>
        <v>28044</v>
      </c>
      <c r="D92" s="54">
        <f t="shared" si="13"/>
        <v>161956</v>
      </c>
      <c r="E92" s="54">
        <f t="shared" si="14"/>
        <v>31454</v>
      </c>
      <c r="F92" s="55">
        <f t="shared" si="15"/>
        <v>158546</v>
      </c>
      <c r="H92" s="56">
        <f t="shared" si="16"/>
        <v>3410</v>
      </c>
      <c r="I92" s="54">
        <f t="shared" si="17"/>
        <v>28234</v>
      </c>
      <c r="J92" s="54">
        <f t="shared" si="18"/>
        <v>161766</v>
      </c>
      <c r="K92" s="54">
        <f t="shared" si="19"/>
        <v>31644</v>
      </c>
      <c r="L92" s="55">
        <f t="shared" si="20"/>
        <v>158356</v>
      </c>
      <c r="N92" s="53">
        <v>190000</v>
      </c>
      <c r="O92" s="57">
        <f>ROUND($A92*'社会保険料率（熊本県）'!$I$6-0.001,0)</f>
        <v>1045</v>
      </c>
      <c r="P92" s="58">
        <f>ROUND($A92*'社会保険料率（熊本県）'!$J$6-0.001,0)</f>
        <v>1235</v>
      </c>
      <c r="Q92" s="58">
        <f>IF(ISERROR(VLOOKUP(N92,'社会保険料率（熊本県）'!$C$4:$H$62,4)),"",VLOOKUP(N92,'社会保険料率（熊本県）'!$C$4:$H$62,4))</f>
        <v>9614</v>
      </c>
      <c r="R92" s="59">
        <f>IF(ISERROR(VLOOKUP(N92,'社会保険料率（熊本県）'!$C$4:$H$62,6)),"",VLOOKUP(N92,'社会保険料率（熊本県）'!$C$4:$H$62,6))</f>
        <v>17385</v>
      </c>
      <c r="T92" s="66">
        <v>236000</v>
      </c>
      <c r="U92" s="67">
        <v>239000</v>
      </c>
      <c r="V92" s="72">
        <v>6110</v>
      </c>
      <c r="W92" s="72">
        <v>4490</v>
      </c>
      <c r="X92" s="73">
        <v>2870</v>
      </c>
    </row>
    <row r="93" spans="1:24" s="16" customFormat="1" ht="9.9499999999999993" customHeight="1" thickBot="1" x14ac:dyDescent="0.2">
      <c r="A93" s="76">
        <v>191000</v>
      </c>
      <c r="B93" s="77">
        <f t="shared" si="21"/>
        <v>3410</v>
      </c>
      <c r="C93" s="77">
        <f t="shared" si="12"/>
        <v>28049</v>
      </c>
      <c r="D93" s="77">
        <f t="shared" si="13"/>
        <v>162951</v>
      </c>
      <c r="E93" s="77">
        <f t="shared" si="14"/>
        <v>31459</v>
      </c>
      <c r="F93" s="78">
        <f t="shared" si="15"/>
        <v>159541</v>
      </c>
      <c r="H93" s="79">
        <f t="shared" si="16"/>
        <v>3410</v>
      </c>
      <c r="I93" s="77">
        <f t="shared" si="17"/>
        <v>28240</v>
      </c>
      <c r="J93" s="77">
        <f t="shared" si="18"/>
        <v>162760</v>
      </c>
      <c r="K93" s="77">
        <f t="shared" si="19"/>
        <v>31650</v>
      </c>
      <c r="L93" s="78">
        <f t="shared" si="20"/>
        <v>159350</v>
      </c>
      <c r="N93" s="76">
        <v>191000</v>
      </c>
      <c r="O93" s="80">
        <f>ROUND($A93*'社会保険料率（熊本県）'!$I$6-0.001,0)</f>
        <v>1050</v>
      </c>
      <c r="P93" s="81">
        <f>ROUND($A93*'社会保険料率（熊本県）'!$J$6-0.001,0)</f>
        <v>1241</v>
      </c>
      <c r="Q93" s="81">
        <f>IF(ISERROR(VLOOKUP(N93,'社会保険料率（熊本県）'!$C$4:$H$62,4)),"",VLOOKUP(N93,'社会保険料率（熊本県）'!$C$4:$H$62,4))</f>
        <v>9614</v>
      </c>
      <c r="R93" s="82">
        <f>IF(ISERROR(VLOOKUP(N93,'社会保険料率（熊本県）'!$C$4:$H$62,6)),"",VLOOKUP(N93,'社会保険料率（熊本県）'!$C$4:$H$62,6))</f>
        <v>17385</v>
      </c>
      <c r="T93" s="83">
        <v>239000</v>
      </c>
      <c r="U93" s="84">
        <v>242000</v>
      </c>
      <c r="V93" s="85">
        <v>6210</v>
      </c>
      <c r="W93" s="85">
        <v>4590</v>
      </c>
      <c r="X93" s="86">
        <v>2980</v>
      </c>
    </row>
    <row r="94" spans="1:24" s="87" customFormat="1" ht="4.5" customHeight="1" x14ac:dyDescent="0.15">
      <c r="O94" s="88"/>
      <c r="P94" s="88"/>
      <c r="Q94" s="88"/>
      <c r="R94" s="88"/>
      <c r="T94" s="1"/>
      <c r="U94" s="1"/>
      <c r="V94" s="1"/>
      <c r="W94" s="1"/>
      <c r="X94" s="1"/>
    </row>
    <row r="95" spans="1:24" s="87" customFormat="1" ht="51.75" customHeight="1" x14ac:dyDescent="0.15">
      <c r="A95" s="519" t="s">
        <v>81</v>
      </c>
      <c r="B95" s="519"/>
      <c r="C95" s="519"/>
      <c r="D95" s="519"/>
      <c r="E95" s="519"/>
      <c r="F95" s="519"/>
      <c r="G95" s="519"/>
      <c r="H95" s="519"/>
      <c r="I95" s="519"/>
      <c r="J95" s="519"/>
      <c r="K95" s="519"/>
      <c r="L95" s="519"/>
      <c r="O95" s="88"/>
      <c r="P95" s="88"/>
      <c r="Q95" s="88"/>
      <c r="R95" s="88"/>
      <c r="U95" s="1"/>
      <c r="V95" s="1"/>
      <c r="W95" s="89" t="s">
        <v>82</v>
      </c>
    </row>
    <row r="96" spans="1:24" s="87" customFormat="1" ht="17.100000000000001" customHeight="1" x14ac:dyDescent="0.15">
      <c r="O96" s="88"/>
      <c r="P96" s="88"/>
      <c r="Q96" s="88"/>
      <c r="R96" s="88"/>
      <c r="T96" s="1"/>
      <c r="U96" s="1"/>
      <c r="V96" s="1"/>
      <c r="W96" s="1"/>
      <c r="X96" s="1"/>
    </row>
    <row r="97" spans="15:24" s="87" customFormat="1" ht="17.100000000000001" customHeight="1" x14ac:dyDescent="0.15">
      <c r="O97" s="88"/>
      <c r="P97" s="88"/>
      <c r="Q97" s="88"/>
      <c r="R97" s="88"/>
      <c r="T97" s="1"/>
      <c r="U97" s="1"/>
      <c r="V97" s="1"/>
      <c r="W97" s="1"/>
      <c r="X97" s="1"/>
    </row>
    <row r="98" spans="15:24" s="87" customFormat="1" ht="17.100000000000001" customHeight="1" x14ac:dyDescent="0.15">
      <c r="O98" s="88"/>
      <c r="P98" s="88"/>
      <c r="Q98" s="88"/>
      <c r="R98" s="88"/>
      <c r="T98" s="1"/>
      <c r="U98" s="1"/>
      <c r="V98" s="1"/>
      <c r="W98" s="1"/>
      <c r="X98" s="1"/>
    </row>
    <row r="99" spans="15:24" s="87" customFormat="1" x14ac:dyDescent="0.15">
      <c r="O99" s="88"/>
      <c r="P99" s="88"/>
      <c r="Q99" s="88"/>
      <c r="R99" s="88"/>
      <c r="T99" s="1"/>
      <c r="U99" s="1"/>
      <c r="V99" s="1"/>
      <c r="W99" s="1"/>
      <c r="X99" s="1"/>
    </row>
    <row r="100" spans="15:24" s="87" customFormat="1" x14ac:dyDescent="0.15">
      <c r="O100" s="88"/>
      <c r="P100" s="88"/>
      <c r="Q100" s="88"/>
      <c r="R100" s="88"/>
      <c r="T100" s="1"/>
      <c r="U100" s="1"/>
      <c r="V100" s="1"/>
      <c r="W100" s="1"/>
      <c r="X100" s="1"/>
    </row>
    <row r="101" spans="15:24" s="87" customFormat="1" x14ac:dyDescent="0.15">
      <c r="O101" s="88"/>
      <c r="P101" s="88"/>
      <c r="Q101" s="88"/>
      <c r="R101" s="88"/>
      <c r="T101" s="1"/>
      <c r="U101" s="1"/>
      <c r="V101" s="1"/>
      <c r="W101" s="1"/>
      <c r="X101" s="1"/>
    </row>
    <row r="102" spans="15:24" s="87" customFormat="1" x14ac:dyDescent="0.15">
      <c r="O102" s="88"/>
      <c r="P102" s="88"/>
      <c r="Q102" s="88"/>
      <c r="R102" s="88"/>
      <c r="T102" s="1"/>
      <c r="U102" s="1"/>
      <c r="V102" s="1"/>
      <c r="W102" s="1"/>
      <c r="X102" s="1"/>
    </row>
    <row r="103" spans="15:24" s="87" customFormat="1" x14ac:dyDescent="0.15">
      <c r="O103" s="88"/>
      <c r="P103" s="88"/>
      <c r="Q103" s="88"/>
      <c r="R103" s="88"/>
      <c r="T103" s="1"/>
      <c r="U103" s="1"/>
      <c r="V103" s="1"/>
      <c r="W103" s="1"/>
      <c r="X103" s="1"/>
    </row>
    <row r="104" spans="15:24" s="87" customFormat="1" x14ac:dyDescent="0.15">
      <c r="O104" s="88"/>
      <c r="P104" s="88"/>
      <c r="Q104" s="88"/>
      <c r="R104" s="88"/>
      <c r="T104" s="1"/>
      <c r="U104" s="1"/>
      <c r="V104" s="1"/>
      <c r="W104" s="1"/>
      <c r="X104" s="1"/>
    </row>
    <row r="105" spans="15:24" s="87" customFormat="1" x14ac:dyDescent="0.15">
      <c r="O105" s="88"/>
      <c r="P105" s="88"/>
      <c r="Q105" s="88"/>
      <c r="R105" s="88"/>
      <c r="T105" s="1"/>
      <c r="U105" s="1"/>
      <c r="V105" s="1"/>
      <c r="W105" s="1"/>
      <c r="X105" s="1"/>
    </row>
    <row r="106" spans="15:24" s="87" customFormat="1" x14ac:dyDescent="0.15">
      <c r="O106" s="88"/>
      <c r="P106" s="88"/>
      <c r="Q106" s="88"/>
      <c r="R106" s="88"/>
      <c r="T106" s="1"/>
      <c r="U106" s="1"/>
      <c r="V106" s="1"/>
      <c r="W106" s="1"/>
      <c r="X106" s="1"/>
    </row>
    <row r="107" spans="15:24" s="87" customFormat="1" x14ac:dyDescent="0.15">
      <c r="O107" s="88"/>
      <c r="P107" s="88"/>
      <c r="Q107" s="88"/>
      <c r="R107" s="88"/>
      <c r="T107" s="1"/>
      <c r="U107" s="1"/>
      <c r="V107" s="1"/>
      <c r="W107" s="1"/>
      <c r="X107" s="1"/>
    </row>
    <row r="108" spans="15:24" s="87" customFormat="1" x14ac:dyDescent="0.15">
      <c r="O108" s="88"/>
      <c r="P108" s="88"/>
      <c r="Q108" s="88"/>
      <c r="R108" s="88"/>
      <c r="T108" s="1"/>
      <c r="U108" s="1"/>
      <c r="V108" s="1"/>
      <c r="W108" s="1"/>
      <c r="X108" s="1"/>
    </row>
    <row r="109" spans="15:24" s="87" customFormat="1" x14ac:dyDescent="0.15">
      <c r="O109" s="88"/>
      <c r="P109" s="88"/>
      <c r="Q109" s="88"/>
      <c r="R109" s="88"/>
      <c r="T109" s="1"/>
      <c r="U109" s="1"/>
      <c r="V109" s="1"/>
      <c r="W109" s="1"/>
      <c r="X109" s="1"/>
    </row>
    <row r="110" spans="15:24" s="87" customFormat="1" x14ac:dyDescent="0.15">
      <c r="O110" s="88"/>
      <c r="P110" s="88"/>
      <c r="Q110" s="88"/>
      <c r="R110" s="88"/>
      <c r="T110" s="1"/>
      <c r="U110" s="1"/>
      <c r="V110" s="1"/>
      <c r="W110" s="1"/>
      <c r="X110" s="1"/>
    </row>
    <row r="111" spans="15:24" s="87" customFormat="1" x14ac:dyDescent="0.15">
      <c r="O111" s="88"/>
      <c r="P111" s="88"/>
      <c r="Q111" s="88"/>
      <c r="R111" s="88"/>
      <c r="T111" s="1"/>
      <c r="U111" s="1"/>
      <c r="V111" s="1"/>
      <c r="W111" s="1"/>
      <c r="X111" s="1"/>
    </row>
    <row r="112" spans="15:24" s="87" customFormat="1" x14ac:dyDescent="0.15">
      <c r="O112" s="88"/>
      <c r="P112" s="88"/>
      <c r="Q112" s="88"/>
      <c r="R112" s="88"/>
      <c r="T112" s="1"/>
      <c r="U112" s="1"/>
      <c r="V112" s="1"/>
      <c r="W112" s="1"/>
      <c r="X112" s="1"/>
    </row>
    <row r="113" spans="15:24" s="87" customFormat="1" x14ac:dyDescent="0.15">
      <c r="O113" s="88"/>
      <c r="P113" s="88"/>
      <c r="Q113" s="88"/>
      <c r="R113" s="88"/>
      <c r="T113" s="1"/>
      <c r="U113" s="1"/>
      <c r="V113" s="1"/>
      <c r="W113" s="1"/>
      <c r="X113" s="1"/>
    </row>
    <row r="114" spans="15:24" s="87" customFormat="1" x14ac:dyDescent="0.15">
      <c r="O114" s="88"/>
      <c r="P114" s="88"/>
      <c r="Q114" s="88"/>
      <c r="R114" s="88"/>
      <c r="T114" s="1"/>
      <c r="U114" s="1"/>
      <c r="V114" s="1"/>
      <c r="W114" s="1"/>
      <c r="X114" s="1"/>
    </row>
    <row r="115" spans="15:24" s="87" customFormat="1" x14ac:dyDescent="0.15">
      <c r="O115" s="88"/>
      <c r="P115" s="88"/>
      <c r="Q115" s="88"/>
      <c r="R115" s="88"/>
      <c r="T115" s="1"/>
      <c r="U115" s="1"/>
      <c r="V115" s="1"/>
      <c r="W115" s="1"/>
      <c r="X115" s="1"/>
    </row>
    <row r="116" spans="15:24" s="87" customFormat="1" x14ac:dyDescent="0.15">
      <c r="O116" s="88"/>
      <c r="P116" s="88"/>
      <c r="Q116" s="88"/>
      <c r="R116" s="88"/>
      <c r="T116" s="1"/>
      <c r="U116" s="1"/>
      <c r="V116" s="1"/>
      <c r="W116" s="1"/>
      <c r="X116" s="1"/>
    </row>
    <row r="117" spans="15:24" s="87" customFormat="1" x14ac:dyDescent="0.15">
      <c r="O117" s="88"/>
      <c r="P117" s="88"/>
      <c r="Q117" s="88"/>
      <c r="R117" s="88"/>
      <c r="T117" s="1"/>
      <c r="U117" s="1"/>
      <c r="V117" s="1"/>
      <c r="W117" s="1"/>
      <c r="X117" s="1"/>
    </row>
    <row r="118" spans="15:24" s="87" customFormat="1" x14ac:dyDescent="0.15">
      <c r="O118" s="88"/>
      <c r="P118" s="88"/>
      <c r="Q118" s="88"/>
      <c r="R118" s="88"/>
      <c r="T118" s="1"/>
      <c r="U118" s="1"/>
      <c r="V118" s="1"/>
      <c r="W118" s="1"/>
      <c r="X118" s="1"/>
    </row>
    <row r="119" spans="15:24" s="87" customFormat="1" x14ac:dyDescent="0.15">
      <c r="O119" s="88"/>
      <c r="P119" s="88"/>
      <c r="Q119" s="88"/>
      <c r="R119" s="88"/>
      <c r="T119" s="1"/>
      <c r="U119" s="1"/>
      <c r="V119" s="1"/>
      <c r="W119" s="1"/>
      <c r="X119" s="1"/>
    </row>
    <row r="120" spans="15:24" s="87" customFormat="1" x14ac:dyDescent="0.15">
      <c r="O120" s="88"/>
      <c r="P120" s="88"/>
      <c r="Q120" s="88"/>
      <c r="R120" s="88"/>
      <c r="T120" s="1"/>
      <c r="U120" s="1"/>
      <c r="V120" s="1"/>
      <c r="W120" s="1"/>
      <c r="X120" s="1"/>
    </row>
    <row r="121" spans="15:24" s="87" customFormat="1" x14ac:dyDescent="0.15">
      <c r="O121" s="88"/>
      <c r="P121" s="88"/>
      <c r="Q121" s="88"/>
      <c r="R121" s="88"/>
      <c r="T121" s="1"/>
      <c r="U121" s="1"/>
      <c r="V121" s="1"/>
      <c r="W121" s="1"/>
      <c r="X121" s="1"/>
    </row>
    <row r="122" spans="15:24" s="87" customFormat="1" x14ac:dyDescent="0.15">
      <c r="O122" s="88"/>
      <c r="P122" s="88"/>
      <c r="Q122" s="88"/>
      <c r="R122" s="88"/>
      <c r="T122" s="1"/>
      <c r="U122" s="1"/>
      <c r="V122" s="1"/>
      <c r="W122" s="1"/>
      <c r="X122" s="1"/>
    </row>
    <row r="123" spans="15:24" s="87" customFormat="1" x14ac:dyDescent="0.15">
      <c r="O123" s="88"/>
      <c r="P123" s="88"/>
      <c r="Q123" s="88"/>
      <c r="R123" s="88"/>
      <c r="T123" s="1"/>
      <c r="U123" s="1"/>
      <c r="V123" s="1"/>
      <c r="W123" s="1"/>
      <c r="X123" s="1"/>
    </row>
    <row r="124" spans="15:24" s="87" customFormat="1" x14ac:dyDescent="0.15">
      <c r="O124" s="88"/>
      <c r="P124" s="88"/>
      <c r="Q124" s="88"/>
      <c r="R124" s="88"/>
      <c r="T124" s="1"/>
      <c r="U124" s="1"/>
      <c r="V124" s="1"/>
      <c r="W124" s="1"/>
      <c r="X124" s="1"/>
    </row>
    <row r="125" spans="15:24" s="87" customFormat="1" x14ac:dyDescent="0.15">
      <c r="O125" s="88"/>
      <c r="P125" s="88"/>
      <c r="Q125" s="88"/>
      <c r="R125" s="88"/>
      <c r="T125" s="1"/>
      <c r="U125" s="1"/>
      <c r="V125" s="1"/>
      <c r="W125" s="1"/>
      <c r="X125" s="1"/>
    </row>
    <row r="126" spans="15:24" s="87" customFormat="1" x14ac:dyDescent="0.15">
      <c r="O126" s="88"/>
      <c r="P126" s="88"/>
      <c r="Q126" s="88"/>
      <c r="R126" s="88"/>
      <c r="T126" s="1"/>
      <c r="U126" s="1"/>
      <c r="V126" s="1"/>
      <c r="W126" s="1"/>
      <c r="X126" s="1"/>
    </row>
    <row r="127" spans="15:24" s="87" customFormat="1" x14ac:dyDescent="0.15">
      <c r="O127" s="88"/>
      <c r="P127" s="88"/>
      <c r="Q127" s="88"/>
      <c r="R127" s="88"/>
      <c r="T127" s="1"/>
      <c r="U127" s="1"/>
      <c r="V127" s="1"/>
      <c r="W127" s="1"/>
      <c r="X127" s="1"/>
    </row>
    <row r="128" spans="15:24" s="87" customFormat="1" x14ac:dyDescent="0.15">
      <c r="O128" s="88"/>
      <c r="P128" s="88"/>
      <c r="Q128" s="88"/>
      <c r="R128" s="88"/>
      <c r="T128" s="1"/>
      <c r="U128" s="1"/>
      <c r="V128" s="1"/>
      <c r="W128" s="1"/>
      <c r="X128" s="1"/>
    </row>
    <row r="129" spans="15:24" s="87" customFormat="1" x14ac:dyDescent="0.15">
      <c r="O129" s="88"/>
      <c r="P129" s="88"/>
      <c r="Q129" s="88"/>
      <c r="R129" s="88"/>
      <c r="T129" s="1"/>
      <c r="U129" s="1"/>
      <c r="V129" s="1"/>
      <c r="W129" s="1"/>
      <c r="X129" s="1"/>
    </row>
    <row r="130" spans="15:24" s="87" customFormat="1" x14ac:dyDescent="0.15">
      <c r="O130" s="88"/>
      <c r="P130" s="88"/>
      <c r="Q130" s="88"/>
      <c r="R130" s="88"/>
      <c r="T130" s="1"/>
      <c r="U130" s="1"/>
      <c r="V130" s="1"/>
      <c r="W130" s="1"/>
      <c r="X130" s="1"/>
    </row>
    <row r="131" spans="15:24" s="87" customFormat="1" x14ac:dyDescent="0.15">
      <c r="O131" s="88"/>
      <c r="P131" s="88"/>
      <c r="Q131" s="88"/>
      <c r="R131" s="88"/>
      <c r="T131" s="1"/>
      <c r="U131" s="1"/>
      <c r="V131" s="1"/>
      <c r="W131" s="1"/>
      <c r="X131" s="1"/>
    </row>
    <row r="132" spans="15:24" s="87" customFormat="1" x14ac:dyDescent="0.15">
      <c r="O132" s="88"/>
      <c r="P132" s="88"/>
      <c r="Q132" s="88"/>
      <c r="R132" s="88"/>
      <c r="T132" s="1"/>
      <c r="U132" s="1"/>
      <c r="V132" s="1"/>
      <c r="W132" s="1"/>
      <c r="X132" s="1"/>
    </row>
    <row r="133" spans="15:24" s="87" customFormat="1" x14ac:dyDescent="0.15">
      <c r="O133" s="88"/>
      <c r="P133" s="88"/>
      <c r="Q133" s="88"/>
      <c r="R133" s="88"/>
      <c r="T133" s="1"/>
      <c r="U133" s="1"/>
      <c r="V133" s="1"/>
      <c r="W133" s="1"/>
      <c r="X133" s="1"/>
    </row>
    <row r="134" spans="15:24" s="87" customFormat="1" x14ac:dyDescent="0.15">
      <c r="O134" s="88"/>
      <c r="P134" s="88"/>
      <c r="Q134" s="88"/>
      <c r="R134" s="88"/>
      <c r="T134" s="1"/>
      <c r="U134" s="1"/>
      <c r="V134" s="1"/>
      <c r="W134" s="1"/>
      <c r="X134" s="1"/>
    </row>
    <row r="135" spans="15:24" s="87" customFormat="1" x14ac:dyDescent="0.15">
      <c r="O135" s="88"/>
      <c r="P135" s="88"/>
      <c r="Q135" s="88"/>
      <c r="R135" s="88"/>
      <c r="T135" s="1"/>
      <c r="U135" s="1"/>
      <c r="V135" s="1"/>
      <c r="W135" s="1"/>
      <c r="X135" s="1"/>
    </row>
    <row r="136" spans="15:24" s="87" customFormat="1" x14ac:dyDescent="0.15">
      <c r="O136" s="88"/>
      <c r="P136" s="88"/>
      <c r="Q136" s="88"/>
      <c r="R136" s="88"/>
      <c r="T136" s="1"/>
      <c r="U136" s="1"/>
      <c r="V136" s="1"/>
      <c r="W136" s="1"/>
      <c r="X136" s="1"/>
    </row>
    <row r="137" spans="15:24" s="87" customFormat="1" x14ac:dyDescent="0.15">
      <c r="O137" s="88"/>
      <c r="P137" s="88"/>
      <c r="Q137" s="88"/>
      <c r="R137" s="88"/>
      <c r="T137" s="1"/>
      <c r="U137" s="1"/>
      <c r="V137" s="1"/>
      <c r="W137" s="1"/>
      <c r="X137" s="1"/>
    </row>
    <row r="138" spans="15:24" s="87" customFormat="1" x14ac:dyDescent="0.15">
      <c r="O138" s="88"/>
      <c r="P138" s="88"/>
      <c r="Q138" s="88"/>
      <c r="R138" s="88"/>
      <c r="T138" s="1"/>
      <c r="U138" s="1"/>
      <c r="V138" s="1"/>
      <c r="W138" s="1"/>
      <c r="X138" s="1"/>
    </row>
    <row r="139" spans="15:24" s="87" customFormat="1" x14ac:dyDescent="0.15">
      <c r="O139" s="88"/>
      <c r="P139" s="88"/>
      <c r="Q139" s="88"/>
      <c r="R139" s="88"/>
      <c r="T139" s="1"/>
      <c r="U139" s="1"/>
      <c r="V139" s="1"/>
      <c r="W139" s="1"/>
      <c r="X139" s="1"/>
    </row>
    <row r="140" spans="15:24" s="87" customFormat="1" x14ac:dyDescent="0.15">
      <c r="O140" s="88"/>
      <c r="P140" s="88"/>
      <c r="Q140" s="88"/>
      <c r="R140" s="88"/>
      <c r="T140" s="1"/>
      <c r="U140" s="1"/>
      <c r="V140" s="1"/>
      <c r="W140" s="1"/>
      <c r="X140" s="1"/>
    </row>
    <row r="141" spans="15:24" s="87" customFormat="1" x14ac:dyDescent="0.15">
      <c r="O141" s="88"/>
      <c r="P141" s="88"/>
      <c r="Q141" s="88"/>
      <c r="R141" s="88"/>
      <c r="T141" s="1"/>
      <c r="U141" s="1"/>
      <c r="V141" s="1"/>
      <c r="W141" s="1"/>
      <c r="X141" s="1"/>
    </row>
    <row r="142" spans="15:24" s="87" customFormat="1" x14ac:dyDescent="0.15">
      <c r="O142" s="88"/>
      <c r="P142" s="88"/>
      <c r="Q142" s="88"/>
      <c r="R142" s="88"/>
      <c r="T142" s="1"/>
      <c r="U142" s="1"/>
      <c r="V142" s="1"/>
      <c r="W142" s="1"/>
      <c r="X142" s="1"/>
    </row>
    <row r="143" spans="15:24" s="87" customFormat="1" x14ac:dyDescent="0.15">
      <c r="O143" s="88"/>
      <c r="P143" s="88"/>
      <c r="Q143" s="88"/>
      <c r="R143" s="88"/>
      <c r="T143" s="1"/>
      <c r="U143" s="1"/>
      <c r="V143" s="1"/>
      <c r="W143" s="1"/>
      <c r="X143" s="1"/>
    </row>
    <row r="144" spans="15:24" s="87" customFormat="1" x14ac:dyDescent="0.15">
      <c r="O144" s="88"/>
      <c r="P144" s="88"/>
      <c r="Q144" s="88"/>
      <c r="R144" s="88"/>
      <c r="T144" s="1"/>
      <c r="U144" s="1"/>
      <c r="V144" s="1"/>
      <c r="W144" s="1"/>
      <c r="X144" s="1"/>
    </row>
    <row r="145" spans="15:24" s="87" customFormat="1" x14ac:dyDescent="0.15">
      <c r="O145" s="88"/>
      <c r="P145" s="88"/>
      <c r="Q145" s="88"/>
      <c r="R145" s="88"/>
      <c r="T145" s="1"/>
      <c r="U145" s="1"/>
      <c r="V145" s="1"/>
      <c r="W145" s="1"/>
      <c r="X145" s="1"/>
    </row>
    <row r="146" spans="15:24" s="87" customFormat="1" x14ac:dyDescent="0.15">
      <c r="O146" s="88"/>
      <c r="P146" s="88"/>
      <c r="Q146" s="88"/>
      <c r="R146" s="88"/>
      <c r="T146" s="1"/>
      <c r="U146" s="1"/>
      <c r="V146" s="1"/>
      <c r="W146" s="1"/>
      <c r="X146" s="1"/>
    </row>
    <row r="147" spans="15:24" s="87" customFormat="1" x14ac:dyDescent="0.15">
      <c r="O147" s="88"/>
      <c r="P147" s="88"/>
      <c r="Q147" s="88"/>
      <c r="R147" s="88"/>
      <c r="T147" s="1"/>
      <c r="U147" s="1"/>
      <c r="V147" s="1"/>
      <c r="W147" s="1"/>
      <c r="X147" s="1"/>
    </row>
    <row r="148" spans="15:24" s="87" customFormat="1" x14ac:dyDescent="0.15">
      <c r="O148" s="88"/>
      <c r="P148" s="88"/>
      <c r="Q148" s="88"/>
      <c r="R148" s="88"/>
      <c r="T148" s="1"/>
      <c r="U148" s="1"/>
      <c r="V148" s="1"/>
      <c r="W148" s="1"/>
      <c r="X148" s="1"/>
    </row>
    <row r="149" spans="15:24" s="87" customFormat="1" x14ac:dyDescent="0.15">
      <c r="O149" s="88"/>
      <c r="P149" s="88"/>
      <c r="Q149" s="88"/>
      <c r="R149" s="88"/>
      <c r="T149" s="1"/>
      <c r="U149" s="1"/>
      <c r="V149" s="1"/>
      <c r="W149" s="1"/>
      <c r="X149" s="1"/>
    </row>
    <row r="150" spans="15:24" s="87" customFormat="1" x14ac:dyDescent="0.15">
      <c r="O150" s="88"/>
      <c r="P150" s="88"/>
      <c r="Q150" s="88"/>
      <c r="R150" s="88"/>
      <c r="T150" s="1"/>
      <c r="U150" s="1"/>
      <c r="V150" s="1"/>
      <c r="W150" s="1"/>
      <c r="X150" s="1"/>
    </row>
    <row r="151" spans="15:24" s="87" customFormat="1" x14ac:dyDescent="0.15">
      <c r="O151" s="88"/>
      <c r="P151" s="88"/>
      <c r="Q151" s="88"/>
      <c r="R151" s="88"/>
      <c r="T151" s="1"/>
      <c r="U151" s="1"/>
      <c r="V151" s="1"/>
      <c r="W151" s="1"/>
      <c r="X151" s="1"/>
    </row>
    <row r="152" spans="15:24" s="87" customFormat="1" x14ac:dyDescent="0.15">
      <c r="O152" s="88"/>
      <c r="P152" s="88"/>
      <c r="Q152" s="88"/>
      <c r="R152" s="88"/>
      <c r="T152" s="1"/>
      <c r="U152" s="1"/>
      <c r="V152" s="1"/>
      <c r="W152" s="1"/>
      <c r="X152" s="1"/>
    </row>
    <row r="153" spans="15:24" s="87" customFormat="1" x14ac:dyDescent="0.15">
      <c r="O153" s="88"/>
      <c r="P153" s="88"/>
      <c r="Q153" s="88"/>
      <c r="R153" s="88"/>
      <c r="T153" s="1"/>
      <c r="U153" s="1"/>
      <c r="V153" s="1"/>
      <c r="W153" s="1"/>
      <c r="X153" s="1"/>
    </row>
    <row r="154" spans="15:24" s="87" customFormat="1" x14ac:dyDescent="0.15">
      <c r="O154" s="88"/>
      <c r="P154" s="88"/>
      <c r="Q154" s="88"/>
      <c r="R154" s="88"/>
      <c r="T154" s="1"/>
      <c r="U154" s="1"/>
      <c r="V154" s="1"/>
      <c r="W154" s="1"/>
      <c r="X154" s="1"/>
    </row>
    <row r="155" spans="15:24" s="87" customFormat="1" x14ac:dyDescent="0.15">
      <c r="O155" s="88"/>
      <c r="P155" s="88"/>
      <c r="Q155" s="88"/>
      <c r="R155" s="88"/>
      <c r="T155" s="1"/>
      <c r="U155" s="1"/>
      <c r="V155" s="1"/>
      <c r="W155" s="1"/>
      <c r="X155" s="1"/>
    </row>
    <row r="156" spans="15:24" s="87" customFormat="1" x14ac:dyDescent="0.15">
      <c r="O156" s="88"/>
      <c r="P156" s="88"/>
      <c r="Q156" s="88"/>
      <c r="R156" s="88"/>
      <c r="T156" s="1"/>
      <c r="U156" s="1"/>
      <c r="V156" s="1"/>
      <c r="W156" s="1"/>
      <c r="X156" s="1"/>
    </row>
    <row r="157" spans="15:24" s="87" customFormat="1" x14ac:dyDescent="0.15">
      <c r="O157" s="88"/>
      <c r="P157" s="88"/>
      <c r="Q157" s="88"/>
      <c r="R157" s="88"/>
      <c r="T157" s="1"/>
      <c r="U157" s="1"/>
      <c r="V157" s="1"/>
      <c r="W157" s="1"/>
      <c r="X157" s="1"/>
    </row>
    <row r="158" spans="15:24" s="87" customFormat="1" x14ac:dyDescent="0.15">
      <c r="O158" s="88"/>
      <c r="P158" s="88"/>
      <c r="Q158" s="88"/>
      <c r="R158" s="88"/>
      <c r="T158" s="1"/>
      <c r="U158" s="1"/>
      <c r="V158" s="1"/>
      <c r="W158" s="1"/>
      <c r="X158" s="1"/>
    </row>
    <row r="159" spans="15:24" s="87" customFormat="1" x14ac:dyDescent="0.15">
      <c r="O159" s="88"/>
      <c r="P159" s="88"/>
      <c r="Q159" s="88"/>
      <c r="R159" s="88"/>
      <c r="T159" s="1"/>
      <c r="U159" s="1"/>
      <c r="V159" s="1"/>
      <c r="W159" s="1"/>
      <c r="X159" s="1"/>
    </row>
    <row r="160" spans="15:24" s="87" customFormat="1" x14ac:dyDescent="0.15">
      <c r="O160" s="88"/>
      <c r="P160" s="88"/>
      <c r="Q160" s="88"/>
      <c r="R160" s="88"/>
      <c r="T160" s="1"/>
      <c r="U160" s="1"/>
      <c r="V160" s="1"/>
      <c r="W160" s="1"/>
      <c r="X160" s="1"/>
    </row>
    <row r="161" spans="15:24" s="87" customFormat="1" x14ac:dyDescent="0.15">
      <c r="O161" s="88"/>
      <c r="P161" s="88"/>
      <c r="Q161" s="88"/>
      <c r="R161" s="88"/>
      <c r="T161" s="1"/>
      <c r="U161" s="1"/>
      <c r="V161" s="1"/>
      <c r="W161" s="1"/>
      <c r="X161" s="1"/>
    </row>
    <row r="162" spans="15:24" s="87" customFormat="1" x14ac:dyDescent="0.15">
      <c r="O162" s="88"/>
      <c r="P162" s="88"/>
      <c r="Q162" s="88"/>
      <c r="R162" s="88"/>
      <c r="T162" s="1"/>
      <c r="U162" s="1"/>
      <c r="V162" s="1"/>
      <c r="W162" s="1"/>
      <c r="X162" s="1"/>
    </row>
    <row r="163" spans="15:24" s="87" customFormat="1" x14ac:dyDescent="0.15">
      <c r="O163" s="88"/>
      <c r="P163" s="88"/>
      <c r="Q163" s="88"/>
      <c r="R163" s="88"/>
      <c r="T163" s="1"/>
      <c r="U163" s="1"/>
      <c r="V163" s="1"/>
      <c r="W163" s="1"/>
      <c r="X163" s="1"/>
    </row>
    <row r="164" spans="15:24" s="87" customFormat="1" x14ac:dyDescent="0.15">
      <c r="O164" s="88"/>
      <c r="P164" s="88"/>
      <c r="Q164" s="88"/>
      <c r="R164" s="88"/>
      <c r="T164" s="1"/>
      <c r="U164" s="1"/>
      <c r="V164" s="1"/>
      <c r="W164" s="1"/>
      <c r="X164" s="1"/>
    </row>
    <row r="165" spans="15:24" s="87" customFormat="1" x14ac:dyDescent="0.15">
      <c r="O165" s="88"/>
      <c r="P165" s="88"/>
      <c r="Q165" s="88"/>
      <c r="R165" s="88"/>
      <c r="T165" s="1"/>
      <c r="U165" s="1"/>
      <c r="V165" s="1"/>
      <c r="W165" s="1"/>
      <c r="X165" s="1"/>
    </row>
    <row r="166" spans="15:24" s="87" customFormat="1" x14ac:dyDescent="0.15">
      <c r="O166" s="88"/>
      <c r="P166" s="88"/>
      <c r="Q166" s="88"/>
      <c r="R166" s="88"/>
      <c r="T166" s="1"/>
      <c r="U166" s="1"/>
      <c r="V166" s="1"/>
      <c r="W166" s="1"/>
      <c r="X166" s="1"/>
    </row>
    <row r="167" spans="15:24" s="87" customFormat="1" x14ac:dyDescent="0.15">
      <c r="O167" s="88"/>
      <c r="P167" s="88"/>
      <c r="Q167" s="88"/>
      <c r="R167" s="88"/>
      <c r="T167" s="1"/>
      <c r="U167" s="1"/>
      <c r="V167" s="1"/>
      <c r="W167" s="1"/>
      <c r="X167" s="1"/>
    </row>
    <row r="168" spans="15:24" s="87" customFormat="1" x14ac:dyDescent="0.15">
      <c r="O168" s="88"/>
      <c r="P168" s="88"/>
      <c r="Q168" s="88"/>
      <c r="R168" s="88"/>
      <c r="T168" s="1"/>
      <c r="U168" s="1"/>
      <c r="V168" s="1"/>
      <c r="W168" s="1"/>
      <c r="X168" s="1"/>
    </row>
    <row r="169" spans="15:24" s="87" customFormat="1" x14ac:dyDescent="0.15">
      <c r="O169" s="88"/>
      <c r="P169" s="88"/>
      <c r="Q169" s="88"/>
      <c r="R169" s="88"/>
      <c r="T169" s="1"/>
      <c r="U169" s="1"/>
      <c r="V169" s="1"/>
      <c r="W169" s="1"/>
      <c r="X169" s="1"/>
    </row>
    <row r="170" spans="15:24" s="87" customFormat="1" x14ac:dyDescent="0.15">
      <c r="O170" s="88"/>
      <c r="P170" s="88"/>
      <c r="Q170" s="88"/>
      <c r="R170" s="88"/>
      <c r="T170" s="1"/>
      <c r="U170" s="1"/>
      <c r="V170" s="1"/>
      <c r="W170" s="1"/>
      <c r="X170" s="1"/>
    </row>
    <row r="171" spans="15:24" s="87" customFormat="1" x14ac:dyDescent="0.15">
      <c r="O171" s="88"/>
      <c r="P171" s="88"/>
      <c r="Q171" s="88"/>
      <c r="R171" s="88"/>
      <c r="T171" s="1"/>
      <c r="U171" s="1"/>
      <c r="V171" s="1"/>
      <c r="W171" s="1"/>
      <c r="X171" s="1"/>
    </row>
    <row r="172" spans="15:24" s="87" customFormat="1" x14ac:dyDescent="0.15">
      <c r="O172" s="88"/>
      <c r="P172" s="88"/>
      <c r="Q172" s="88"/>
      <c r="R172" s="88"/>
      <c r="T172" s="1"/>
      <c r="U172" s="1"/>
      <c r="V172" s="1"/>
      <c r="W172" s="1"/>
      <c r="X172" s="1"/>
    </row>
    <row r="173" spans="15:24" s="87" customFormat="1" x14ac:dyDescent="0.15">
      <c r="O173" s="88"/>
      <c r="P173" s="88"/>
      <c r="Q173" s="88"/>
      <c r="R173" s="88"/>
      <c r="T173" s="1"/>
      <c r="U173" s="1"/>
      <c r="V173" s="1"/>
      <c r="W173" s="1"/>
      <c r="X173" s="1"/>
    </row>
    <row r="174" spans="15:24" s="87" customFormat="1" x14ac:dyDescent="0.15">
      <c r="O174" s="88"/>
      <c r="P174" s="88"/>
      <c r="Q174" s="88"/>
      <c r="R174" s="88"/>
      <c r="T174" s="1"/>
      <c r="U174" s="1"/>
      <c r="V174" s="1"/>
      <c r="W174" s="1"/>
      <c r="X174" s="1"/>
    </row>
    <row r="175" spans="15:24" s="87" customFormat="1" x14ac:dyDescent="0.15">
      <c r="O175" s="88"/>
      <c r="P175" s="88"/>
      <c r="Q175" s="88"/>
      <c r="R175" s="88"/>
      <c r="T175" s="1"/>
      <c r="U175" s="1"/>
      <c r="V175" s="1"/>
      <c r="W175" s="1"/>
      <c r="X175" s="1"/>
    </row>
    <row r="176" spans="15:24" s="87" customFormat="1" x14ac:dyDescent="0.15">
      <c r="O176" s="88"/>
      <c r="P176" s="88"/>
      <c r="Q176" s="88"/>
      <c r="R176" s="88"/>
      <c r="T176" s="1"/>
      <c r="U176" s="1"/>
      <c r="V176" s="1"/>
      <c r="W176" s="1"/>
      <c r="X176" s="1"/>
    </row>
    <row r="177" spans="15:24" s="87" customFormat="1" x14ac:dyDescent="0.15">
      <c r="O177" s="88"/>
      <c r="P177" s="88"/>
      <c r="Q177" s="88"/>
      <c r="R177" s="88"/>
      <c r="T177" s="1"/>
      <c r="U177" s="1"/>
      <c r="V177" s="1"/>
      <c r="W177" s="1"/>
      <c r="X177" s="1"/>
    </row>
    <row r="178" spans="15:24" s="87" customFormat="1" x14ac:dyDescent="0.15">
      <c r="O178" s="88"/>
      <c r="P178" s="88"/>
      <c r="Q178" s="88"/>
      <c r="R178" s="88"/>
      <c r="T178" s="1"/>
      <c r="U178" s="1"/>
      <c r="V178" s="1"/>
      <c r="W178" s="1"/>
      <c r="X178" s="1"/>
    </row>
    <row r="179" spans="15:24" s="87" customFormat="1" x14ac:dyDescent="0.15">
      <c r="O179" s="88"/>
      <c r="P179" s="88"/>
      <c r="Q179" s="88"/>
      <c r="R179" s="88"/>
      <c r="T179" s="1"/>
      <c r="U179" s="1"/>
      <c r="V179" s="1"/>
      <c r="W179" s="1"/>
      <c r="X179" s="1"/>
    </row>
    <row r="180" spans="15:24" s="87" customFormat="1" x14ac:dyDescent="0.15">
      <c r="O180" s="88"/>
      <c r="P180" s="88"/>
      <c r="Q180" s="88"/>
      <c r="R180" s="88"/>
      <c r="T180" s="1"/>
      <c r="U180" s="1"/>
      <c r="V180" s="1"/>
      <c r="W180" s="1"/>
      <c r="X180" s="1"/>
    </row>
    <row r="181" spans="15:24" s="87" customFormat="1" x14ac:dyDescent="0.15">
      <c r="O181" s="88"/>
      <c r="P181" s="88"/>
      <c r="Q181" s="88"/>
      <c r="R181" s="88"/>
      <c r="T181" s="1"/>
      <c r="U181" s="1"/>
      <c r="V181" s="1"/>
      <c r="W181" s="1"/>
      <c r="X181" s="1"/>
    </row>
    <row r="182" spans="15:24" s="87" customFormat="1" x14ac:dyDescent="0.15">
      <c r="O182" s="88"/>
      <c r="P182" s="88"/>
      <c r="Q182" s="88"/>
      <c r="R182" s="88"/>
      <c r="T182" s="1"/>
      <c r="U182" s="1"/>
      <c r="V182" s="1"/>
      <c r="W182" s="1"/>
      <c r="X182" s="1"/>
    </row>
    <row r="183" spans="15:24" s="87" customFormat="1" x14ac:dyDescent="0.15">
      <c r="O183" s="88"/>
      <c r="P183" s="88"/>
      <c r="Q183" s="88"/>
      <c r="R183" s="88"/>
      <c r="T183" s="1"/>
      <c r="U183" s="1"/>
      <c r="V183" s="1"/>
      <c r="W183" s="1"/>
      <c r="X183" s="1"/>
    </row>
    <row r="184" spans="15:24" s="87" customFormat="1" x14ac:dyDescent="0.15">
      <c r="O184" s="88"/>
      <c r="P184" s="88"/>
      <c r="Q184" s="88"/>
      <c r="R184" s="88"/>
      <c r="T184" s="1"/>
      <c r="U184" s="1"/>
      <c r="V184" s="1"/>
      <c r="W184" s="1"/>
      <c r="X184" s="1"/>
    </row>
    <row r="185" spans="15:24" s="87" customFormat="1" x14ac:dyDescent="0.15">
      <c r="O185" s="88"/>
      <c r="P185" s="88"/>
      <c r="Q185" s="88"/>
      <c r="R185" s="88"/>
      <c r="T185" s="1"/>
      <c r="U185" s="1"/>
      <c r="V185" s="1"/>
      <c r="W185" s="1"/>
      <c r="X185" s="1"/>
    </row>
    <row r="186" spans="15:24" s="87" customFormat="1" x14ac:dyDescent="0.15">
      <c r="O186" s="88"/>
      <c r="P186" s="88"/>
      <c r="Q186" s="88"/>
      <c r="R186" s="88"/>
      <c r="T186" s="1"/>
      <c r="U186" s="1"/>
      <c r="V186" s="1"/>
      <c r="W186" s="1"/>
      <c r="X186" s="1"/>
    </row>
    <row r="187" spans="15:24" s="87" customFormat="1" x14ac:dyDescent="0.15">
      <c r="O187" s="88"/>
      <c r="P187" s="88"/>
      <c r="Q187" s="88"/>
      <c r="R187" s="88"/>
      <c r="T187" s="1"/>
      <c r="U187" s="1"/>
      <c r="V187" s="1"/>
      <c r="W187" s="1"/>
      <c r="X187" s="1"/>
    </row>
    <row r="188" spans="15:24" s="87" customFormat="1" x14ac:dyDescent="0.15">
      <c r="O188" s="88"/>
      <c r="P188" s="88"/>
      <c r="Q188" s="88"/>
      <c r="R188" s="88"/>
      <c r="T188" s="1"/>
      <c r="U188" s="1"/>
      <c r="V188" s="1"/>
      <c r="W188" s="1"/>
      <c r="X188" s="1"/>
    </row>
    <row r="189" spans="15:24" s="87" customFormat="1" x14ac:dyDescent="0.15">
      <c r="O189" s="88"/>
      <c r="P189" s="88"/>
      <c r="Q189" s="88"/>
      <c r="R189" s="88"/>
      <c r="T189" s="1"/>
      <c r="U189" s="1"/>
      <c r="V189" s="1"/>
      <c r="W189" s="1"/>
      <c r="X189" s="1"/>
    </row>
    <row r="190" spans="15:24" s="87" customFormat="1" x14ac:dyDescent="0.15">
      <c r="O190" s="88"/>
      <c r="P190" s="88"/>
      <c r="Q190" s="88"/>
      <c r="R190" s="88"/>
      <c r="T190" s="1"/>
      <c r="U190" s="1"/>
      <c r="V190" s="1"/>
      <c r="W190" s="1"/>
      <c r="X190" s="1"/>
    </row>
    <row r="191" spans="15:24" s="87" customFormat="1" x14ac:dyDescent="0.15">
      <c r="O191" s="88"/>
      <c r="P191" s="88"/>
      <c r="Q191" s="88"/>
      <c r="R191" s="88"/>
      <c r="T191" s="1"/>
      <c r="U191" s="1"/>
      <c r="V191" s="1"/>
      <c r="W191" s="1"/>
      <c r="X191" s="1"/>
    </row>
    <row r="192" spans="15:24" s="87" customFormat="1" x14ac:dyDescent="0.15">
      <c r="O192" s="88"/>
      <c r="P192" s="88"/>
      <c r="Q192" s="88"/>
      <c r="R192" s="88"/>
      <c r="T192" s="1"/>
      <c r="U192" s="1"/>
      <c r="V192" s="1"/>
      <c r="W192" s="1"/>
      <c r="X192" s="1"/>
    </row>
    <row r="193" spans="15:24" s="87" customFormat="1" x14ac:dyDescent="0.15">
      <c r="O193" s="88"/>
      <c r="P193" s="88"/>
      <c r="Q193" s="88"/>
      <c r="R193" s="88"/>
      <c r="T193" s="1"/>
      <c r="U193" s="1"/>
      <c r="V193" s="1"/>
      <c r="W193" s="1"/>
      <c r="X193" s="1"/>
    </row>
    <row r="194" spans="15:24" s="87" customFormat="1" x14ac:dyDescent="0.15">
      <c r="O194" s="88"/>
      <c r="P194" s="88"/>
      <c r="Q194" s="88"/>
      <c r="R194" s="88"/>
      <c r="T194" s="1"/>
      <c r="U194" s="1"/>
      <c r="V194" s="1"/>
      <c r="W194" s="1"/>
      <c r="X194" s="1"/>
    </row>
    <row r="195" spans="15:24" s="87" customFormat="1" x14ac:dyDescent="0.15">
      <c r="O195" s="88"/>
      <c r="P195" s="88"/>
      <c r="Q195" s="88"/>
      <c r="R195" s="88"/>
      <c r="T195" s="1"/>
      <c r="U195" s="1"/>
      <c r="V195" s="1"/>
      <c r="W195" s="1"/>
      <c r="X195" s="1"/>
    </row>
    <row r="196" spans="15:24" s="87" customFormat="1" x14ac:dyDescent="0.15">
      <c r="O196" s="88"/>
      <c r="P196" s="88"/>
      <c r="Q196" s="88"/>
      <c r="R196" s="88"/>
      <c r="T196" s="1"/>
      <c r="U196" s="1"/>
      <c r="V196" s="1"/>
      <c r="W196" s="1"/>
      <c r="X196" s="1"/>
    </row>
    <row r="197" spans="15:24" s="87" customFormat="1" x14ac:dyDescent="0.15">
      <c r="O197" s="88"/>
      <c r="P197" s="88"/>
      <c r="Q197" s="88"/>
      <c r="R197" s="88"/>
      <c r="T197" s="1"/>
      <c r="U197" s="1"/>
      <c r="V197" s="1"/>
      <c r="W197" s="1"/>
      <c r="X197" s="1"/>
    </row>
    <row r="198" spans="15:24" s="87" customFormat="1" x14ac:dyDescent="0.15">
      <c r="O198" s="88"/>
      <c r="P198" s="88"/>
      <c r="Q198" s="88"/>
      <c r="R198" s="88"/>
      <c r="T198" s="1"/>
      <c r="U198" s="1"/>
      <c r="V198" s="1"/>
      <c r="W198" s="1"/>
      <c r="X198" s="1"/>
    </row>
    <row r="199" spans="15:24" s="87" customFormat="1" x14ac:dyDescent="0.15">
      <c r="O199" s="88"/>
      <c r="P199" s="88"/>
      <c r="Q199" s="88"/>
      <c r="R199" s="88"/>
      <c r="T199" s="1"/>
      <c r="U199" s="1"/>
      <c r="V199" s="1"/>
      <c r="W199" s="1"/>
      <c r="X199" s="1"/>
    </row>
    <row r="200" spans="15:24" s="87" customFormat="1" x14ac:dyDescent="0.15">
      <c r="O200" s="88"/>
      <c r="P200" s="88"/>
      <c r="Q200" s="88"/>
      <c r="R200" s="88"/>
      <c r="T200" s="1"/>
      <c r="U200" s="1"/>
      <c r="V200" s="1"/>
      <c r="W200" s="1"/>
      <c r="X200" s="1"/>
    </row>
    <row r="201" spans="15:24" s="87" customFormat="1" x14ac:dyDescent="0.15">
      <c r="O201" s="88"/>
      <c r="P201" s="88"/>
      <c r="Q201" s="88"/>
      <c r="R201" s="88"/>
      <c r="T201" s="1"/>
      <c r="U201" s="1"/>
      <c r="V201" s="1"/>
      <c r="W201" s="1"/>
      <c r="X201" s="1"/>
    </row>
    <row r="202" spans="15:24" s="87" customFormat="1" x14ac:dyDescent="0.15">
      <c r="O202" s="88"/>
      <c r="P202" s="88"/>
      <c r="Q202" s="88"/>
      <c r="R202" s="88"/>
      <c r="T202" s="1"/>
      <c r="U202" s="1"/>
      <c r="V202" s="1"/>
      <c r="W202" s="1"/>
      <c r="X202" s="1"/>
    </row>
    <row r="203" spans="15:24" s="87" customFormat="1" x14ac:dyDescent="0.15">
      <c r="O203" s="88"/>
      <c r="P203" s="88"/>
      <c r="Q203" s="88"/>
      <c r="R203" s="88"/>
      <c r="T203" s="1"/>
      <c r="U203" s="1"/>
      <c r="V203" s="1"/>
      <c r="W203" s="1"/>
      <c r="X203" s="1"/>
    </row>
    <row r="204" spans="15:24" s="87" customFormat="1" x14ac:dyDescent="0.15">
      <c r="O204" s="88"/>
      <c r="P204" s="88"/>
      <c r="Q204" s="88"/>
      <c r="R204" s="88"/>
      <c r="T204" s="1"/>
      <c r="U204" s="1"/>
      <c r="V204" s="1"/>
      <c r="W204" s="1"/>
      <c r="X204" s="1"/>
    </row>
    <row r="205" spans="15:24" s="87" customFormat="1" x14ac:dyDescent="0.15">
      <c r="O205" s="88"/>
      <c r="P205" s="88"/>
      <c r="Q205" s="88"/>
      <c r="R205" s="88"/>
      <c r="T205" s="1"/>
      <c r="U205" s="1"/>
      <c r="V205" s="1"/>
      <c r="W205" s="1"/>
      <c r="X205" s="1"/>
    </row>
    <row r="206" spans="15:24" s="87" customFormat="1" x14ac:dyDescent="0.15">
      <c r="O206" s="88"/>
      <c r="P206" s="88"/>
      <c r="Q206" s="88"/>
      <c r="R206" s="88"/>
      <c r="T206" s="1"/>
      <c r="U206" s="1"/>
      <c r="V206" s="1"/>
      <c r="W206" s="1"/>
      <c r="X206" s="1"/>
    </row>
    <row r="207" spans="15:24" s="87" customFormat="1" x14ac:dyDescent="0.15">
      <c r="O207" s="88"/>
      <c r="P207" s="88"/>
      <c r="Q207" s="88"/>
      <c r="R207" s="88"/>
      <c r="T207" s="1"/>
      <c r="U207" s="1"/>
      <c r="V207" s="1"/>
      <c r="W207" s="1"/>
      <c r="X207" s="1"/>
    </row>
    <row r="208" spans="15:24" s="87" customFormat="1" x14ac:dyDescent="0.15">
      <c r="O208" s="88"/>
      <c r="P208" s="88"/>
      <c r="Q208" s="88"/>
      <c r="R208" s="88"/>
      <c r="T208" s="1"/>
      <c r="U208" s="1"/>
      <c r="V208" s="1"/>
      <c r="W208" s="1"/>
      <c r="X208" s="1"/>
    </row>
    <row r="209" spans="15:24" s="87" customFormat="1" x14ac:dyDescent="0.15">
      <c r="O209" s="88"/>
      <c r="P209" s="88"/>
      <c r="Q209" s="88"/>
      <c r="R209" s="88"/>
      <c r="T209" s="1"/>
      <c r="U209" s="1"/>
      <c r="V209" s="1"/>
      <c r="W209" s="1"/>
      <c r="X209" s="1"/>
    </row>
    <row r="210" spans="15:24" s="87" customFormat="1" x14ac:dyDescent="0.15">
      <c r="O210" s="88"/>
      <c r="P210" s="88"/>
      <c r="Q210" s="88"/>
      <c r="R210" s="88"/>
      <c r="T210" s="1"/>
      <c r="U210" s="1"/>
      <c r="V210" s="1"/>
      <c r="W210" s="1"/>
      <c r="X210" s="1"/>
    </row>
    <row r="211" spans="15:24" s="87" customFormat="1" x14ac:dyDescent="0.15">
      <c r="O211" s="88"/>
      <c r="P211" s="88"/>
      <c r="Q211" s="88"/>
      <c r="R211" s="88"/>
      <c r="T211" s="1"/>
      <c r="U211" s="1"/>
      <c r="V211" s="1"/>
      <c r="W211" s="1"/>
      <c r="X211" s="1"/>
    </row>
    <row r="212" spans="15:24" s="87" customFormat="1" x14ac:dyDescent="0.15">
      <c r="O212" s="88"/>
      <c r="P212" s="88"/>
      <c r="Q212" s="88"/>
      <c r="R212" s="88"/>
      <c r="T212" s="1"/>
      <c r="U212" s="1"/>
      <c r="V212" s="1"/>
      <c r="W212" s="1"/>
      <c r="X212" s="1"/>
    </row>
    <row r="213" spans="15:24" s="87" customFormat="1" x14ac:dyDescent="0.15">
      <c r="O213" s="88"/>
      <c r="P213" s="88"/>
      <c r="Q213" s="88"/>
      <c r="R213" s="88"/>
      <c r="T213" s="1"/>
      <c r="U213" s="1"/>
      <c r="V213" s="1"/>
      <c r="W213" s="1"/>
      <c r="X213" s="1"/>
    </row>
    <row r="214" spans="15:24" s="87" customFormat="1" x14ac:dyDescent="0.15">
      <c r="O214" s="88"/>
      <c r="P214" s="88"/>
      <c r="Q214" s="88"/>
      <c r="R214" s="88"/>
      <c r="T214" s="1"/>
      <c r="U214" s="1"/>
      <c r="V214" s="1"/>
      <c r="W214" s="1"/>
      <c r="X214" s="1"/>
    </row>
    <row r="215" spans="15:24" s="87" customFormat="1" x14ac:dyDescent="0.15">
      <c r="O215" s="88"/>
      <c r="P215" s="88"/>
      <c r="Q215" s="88"/>
      <c r="R215" s="88"/>
      <c r="T215" s="1"/>
      <c r="U215" s="1"/>
      <c r="V215" s="1"/>
      <c r="W215" s="1"/>
      <c r="X215" s="1"/>
    </row>
    <row r="216" spans="15:24" s="87" customFormat="1" x14ac:dyDescent="0.15">
      <c r="O216" s="88"/>
      <c r="P216" s="88"/>
      <c r="Q216" s="88"/>
      <c r="R216" s="88"/>
      <c r="T216" s="1"/>
      <c r="U216" s="1"/>
      <c r="V216" s="1"/>
      <c r="W216" s="1"/>
      <c r="X216" s="1"/>
    </row>
  </sheetData>
  <sheetProtection algorithmName="SHA-512" hashValue="2J18PngMKBHJGhgJhxt1b3JJ4jJIivm8qF5G9BgYTMIsfj/vo/pVSogI2nEgSrE61okp4vA6q1Znx7cQDwbNpw==" saltValue="5LqQfhKDM08OmPoxAEJ2TQ==" spinCount="100000" sheet="1" objects="1" scenarios="1"/>
  <mergeCells count="10">
    <mergeCell ref="A95:L95"/>
    <mergeCell ref="A1:L1"/>
    <mergeCell ref="N1:R2"/>
    <mergeCell ref="T1:X2"/>
    <mergeCell ref="K2:L2"/>
    <mergeCell ref="A3:A4"/>
    <mergeCell ref="B3:F3"/>
    <mergeCell ref="H3:L3"/>
    <mergeCell ref="O3:R3"/>
    <mergeCell ref="T3:X4"/>
  </mergeCells>
  <phoneticPr fontId="2"/>
  <printOptions horizontalCentered="1"/>
  <pageMargins left="0.51181102362204722" right="0" top="0.27559055118110237" bottom="0" header="0.51181102362204722" footer="0.51181102362204722"/>
  <pageSetup paperSize="9" scale="9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sheetPr>
  <dimension ref="B1:V221"/>
  <sheetViews>
    <sheetView zoomScale="110" zoomScaleNormal="110" workbookViewId="0">
      <selection activeCell="K18" sqref="K18"/>
    </sheetView>
  </sheetViews>
  <sheetFormatPr defaultRowHeight="11.25" x14ac:dyDescent="0.15"/>
  <cols>
    <col min="1" max="1" width="6.25" style="91" customWidth="1"/>
    <col min="2" max="2" width="11.25" style="91" customWidth="1"/>
    <col min="3" max="3" width="8.125" style="91" customWidth="1"/>
    <col min="4" max="4" width="10.875" style="91" customWidth="1"/>
    <col min="5" max="5" width="10.125" style="91" customWidth="1"/>
    <col min="6" max="6" width="10" style="91" customWidth="1"/>
    <col min="7" max="7" width="9.75" style="91" customWidth="1"/>
    <col min="8" max="8" width="8.5" style="91" customWidth="1"/>
    <col min="9" max="12" width="10.375" style="91" customWidth="1"/>
    <col min="13" max="13" width="1.375" style="91" customWidth="1"/>
    <col min="14" max="14" width="9.75" style="91" customWidth="1"/>
    <col min="15" max="16" width="8.375" style="92" customWidth="1"/>
    <col min="17" max="17" width="9.75" style="91" customWidth="1"/>
    <col min="18" max="22" width="0" style="91" hidden="1" customWidth="1"/>
    <col min="23" max="254" width="9" style="91"/>
    <col min="255" max="255" width="9.5" style="91" customWidth="1"/>
    <col min="256" max="256" width="7.25" style="91" customWidth="1"/>
    <col min="257" max="260" width="8.75" style="91" customWidth="1"/>
    <col min="261" max="261" width="1.875" style="91" customWidth="1"/>
    <col min="262" max="262" width="7.25" style="91" customWidth="1"/>
    <col min="263" max="263" width="9.25" style="91" customWidth="1"/>
    <col min="264" max="266" width="9.375" style="91" customWidth="1"/>
    <col min="267" max="267" width="2" style="91" customWidth="1"/>
    <col min="268" max="268" width="9.75" style="91" customWidth="1"/>
    <col min="269" max="270" width="8.5" style="91" customWidth="1"/>
    <col min="271" max="272" width="9" style="91"/>
    <col min="273" max="273" width="9.75" style="91" customWidth="1"/>
    <col min="274" max="278" width="0" style="91" hidden="1" customWidth="1"/>
    <col min="279" max="510" width="9" style="91"/>
    <col min="511" max="511" width="9.5" style="91" customWidth="1"/>
    <col min="512" max="512" width="7.25" style="91" customWidth="1"/>
    <col min="513" max="516" width="8.75" style="91" customWidth="1"/>
    <col min="517" max="517" width="1.875" style="91" customWidth="1"/>
    <col min="518" max="518" width="7.25" style="91" customWidth="1"/>
    <col min="519" max="519" width="9.25" style="91" customWidth="1"/>
    <col min="520" max="522" width="9.375" style="91" customWidth="1"/>
    <col min="523" max="523" width="2" style="91" customWidth="1"/>
    <col min="524" max="524" width="9.75" style="91" customWidth="1"/>
    <col min="525" max="526" width="8.5" style="91" customWidth="1"/>
    <col min="527" max="528" width="9" style="91"/>
    <col min="529" max="529" width="9.75" style="91" customWidth="1"/>
    <col min="530" max="534" width="0" style="91" hidden="1" customWidth="1"/>
    <col min="535" max="766" width="9" style="91"/>
    <col min="767" max="767" width="9.5" style="91" customWidth="1"/>
    <col min="768" max="768" width="7.25" style="91" customWidth="1"/>
    <col min="769" max="772" width="8.75" style="91" customWidth="1"/>
    <col min="773" max="773" width="1.875" style="91" customWidth="1"/>
    <col min="774" max="774" width="7.25" style="91" customWidth="1"/>
    <col min="775" max="775" width="9.25" style="91" customWidth="1"/>
    <col min="776" max="778" width="9.375" style="91" customWidth="1"/>
    <col min="779" max="779" width="2" style="91" customWidth="1"/>
    <col min="780" max="780" width="9.75" style="91" customWidth="1"/>
    <col min="781" max="782" width="8.5" style="91" customWidth="1"/>
    <col min="783" max="784" width="9" style="91"/>
    <col min="785" max="785" width="9.75" style="91" customWidth="1"/>
    <col min="786" max="790" width="0" style="91" hidden="1" customWidth="1"/>
    <col min="791" max="1022" width="9" style="91"/>
    <col min="1023" max="1023" width="9.5" style="91" customWidth="1"/>
    <col min="1024" max="1024" width="7.25" style="91" customWidth="1"/>
    <col min="1025" max="1028" width="8.75" style="91" customWidth="1"/>
    <col min="1029" max="1029" width="1.875" style="91" customWidth="1"/>
    <col min="1030" max="1030" width="7.25" style="91" customWidth="1"/>
    <col min="1031" max="1031" width="9.25" style="91" customWidth="1"/>
    <col min="1032" max="1034" width="9.375" style="91" customWidth="1"/>
    <col min="1035" max="1035" width="2" style="91" customWidth="1"/>
    <col min="1036" max="1036" width="9.75" style="91" customWidth="1"/>
    <col min="1037" max="1038" width="8.5" style="91" customWidth="1"/>
    <col min="1039" max="1040" width="9" style="91"/>
    <col min="1041" max="1041" width="9.75" style="91" customWidth="1"/>
    <col min="1042" max="1046" width="0" style="91" hidden="1" customWidth="1"/>
    <col min="1047" max="1278" width="9" style="91"/>
    <col min="1279" max="1279" width="9.5" style="91" customWidth="1"/>
    <col min="1280" max="1280" width="7.25" style="91" customWidth="1"/>
    <col min="1281" max="1284" width="8.75" style="91" customWidth="1"/>
    <col min="1285" max="1285" width="1.875" style="91" customWidth="1"/>
    <col min="1286" max="1286" width="7.25" style="91" customWidth="1"/>
    <col min="1287" max="1287" width="9.25" style="91" customWidth="1"/>
    <col min="1288" max="1290" width="9.375" style="91" customWidth="1"/>
    <col min="1291" max="1291" width="2" style="91" customWidth="1"/>
    <col min="1292" max="1292" width="9.75" style="91" customWidth="1"/>
    <col min="1293" max="1294" width="8.5" style="91" customWidth="1"/>
    <col min="1295" max="1296" width="9" style="91"/>
    <col min="1297" max="1297" width="9.75" style="91" customWidth="1"/>
    <col min="1298" max="1302" width="0" style="91" hidden="1" customWidth="1"/>
    <col min="1303" max="1534" width="9" style="91"/>
    <col min="1535" max="1535" width="9.5" style="91" customWidth="1"/>
    <col min="1536" max="1536" width="7.25" style="91" customWidth="1"/>
    <col min="1537" max="1540" width="8.75" style="91" customWidth="1"/>
    <col min="1541" max="1541" width="1.875" style="91" customWidth="1"/>
    <col min="1542" max="1542" width="7.25" style="91" customWidth="1"/>
    <col min="1543" max="1543" width="9.25" style="91" customWidth="1"/>
    <col min="1544" max="1546" width="9.375" style="91" customWidth="1"/>
    <col min="1547" max="1547" width="2" style="91" customWidth="1"/>
    <col min="1548" max="1548" width="9.75" style="91" customWidth="1"/>
    <col min="1549" max="1550" width="8.5" style="91" customWidth="1"/>
    <col min="1551" max="1552" width="9" style="91"/>
    <col min="1553" max="1553" width="9.75" style="91" customWidth="1"/>
    <col min="1554" max="1558" width="0" style="91" hidden="1" customWidth="1"/>
    <col min="1559" max="1790" width="9" style="91"/>
    <col min="1791" max="1791" width="9.5" style="91" customWidth="1"/>
    <col min="1792" max="1792" width="7.25" style="91" customWidth="1"/>
    <col min="1793" max="1796" width="8.75" style="91" customWidth="1"/>
    <col min="1797" max="1797" width="1.875" style="91" customWidth="1"/>
    <col min="1798" max="1798" width="7.25" style="91" customWidth="1"/>
    <col min="1799" max="1799" width="9.25" style="91" customWidth="1"/>
    <col min="1800" max="1802" width="9.375" style="91" customWidth="1"/>
    <col min="1803" max="1803" width="2" style="91" customWidth="1"/>
    <col min="1804" max="1804" width="9.75" style="91" customWidth="1"/>
    <col min="1805" max="1806" width="8.5" style="91" customWidth="1"/>
    <col min="1807" max="1808" width="9" style="91"/>
    <col min="1809" max="1809" width="9.75" style="91" customWidth="1"/>
    <col min="1810" max="1814" width="0" style="91" hidden="1" customWidth="1"/>
    <col min="1815" max="2046" width="9" style="91"/>
    <col min="2047" max="2047" width="9.5" style="91" customWidth="1"/>
    <col min="2048" max="2048" width="7.25" style="91" customWidth="1"/>
    <col min="2049" max="2052" width="8.75" style="91" customWidth="1"/>
    <col min="2053" max="2053" width="1.875" style="91" customWidth="1"/>
    <col min="2054" max="2054" width="7.25" style="91" customWidth="1"/>
    <col min="2055" max="2055" width="9.25" style="91" customWidth="1"/>
    <col min="2056" max="2058" width="9.375" style="91" customWidth="1"/>
    <col min="2059" max="2059" width="2" style="91" customWidth="1"/>
    <col min="2060" max="2060" width="9.75" style="91" customWidth="1"/>
    <col min="2061" max="2062" width="8.5" style="91" customWidth="1"/>
    <col min="2063" max="2064" width="9" style="91"/>
    <col min="2065" max="2065" width="9.75" style="91" customWidth="1"/>
    <col min="2066" max="2070" width="0" style="91" hidden="1" customWidth="1"/>
    <col min="2071" max="2302" width="9" style="91"/>
    <col min="2303" max="2303" width="9.5" style="91" customWidth="1"/>
    <col min="2304" max="2304" width="7.25" style="91" customWidth="1"/>
    <col min="2305" max="2308" width="8.75" style="91" customWidth="1"/>
    <col min="2309" max="2309" width="1.875" style="91" customWidth="1"/>
    <col min="2310" max="2310" width="7.25" style="91" customWidth="1"/>
    <col min="2311" max="2311" width="9.25" style="91" customWidth="1"/>
    <col min="2312" max="2314" width="9.375" style="91" customWidth="1"/>
    <col min="2315" max="2315" width="2" style="91" customWidth="1"/>
    <col min="2316" max="2316" width="9.75" style="91" customWidth="1"/>
    <col min="2317" max="2318" width="8.5" style="91" customWidth="1"/>
    <col min="2319" max="2320" width="9" style="91"/>
    <col min="2321" max="2321" width="9.75" style="91" customWidth="1"/>
    <col min="2322" max="2326" width="0" style="91" hidden="1" customWidth="1"/>
    <col min="2327" max="2558" width="9" style="91"/>
    <col min="2559" max="2559" width="9.5" style="91" customWidth="1"/>
    <col min="2560" max="2560" width="7.25" style="91" customWidth="1"/>
    <col min="2561" max="2564" width="8.75" style="91" customWidth="1"/>
    <col min="2565" max="2565" width="1.875" style="91" customWidth="1"/>
    <col min="2566" max="2566" width="7.25" style="91" customWidth="1"/>
    <col min="2567" max="2567" width="9.25" style="91" customWidth="1"/>
    <col min="2568" max="2570" width="9.375" style="91" customWidth="1"/>
    <col min="2571" max="2571" width="2" style="91" customWidth="1"/>
    <col min="2572" max="2572" width="9.75" style="91" customWidth="1"/>
    <col min="2573" max="2574" width="8.5" style="91" customWidth="1"/>
    <col min="2575" max="2576" width="9" style="91"/>
    <col min="2577" max="2577" width="9.75" style="91" customWidth="1"/>
    <col min="2578" max="2582" width="0" style="91" hidden="1" customWidth="1"/>
    <col min="2583" max="2814" width="9" style="91"/>
    <col min="2815" max="2815" width="9.5" style="91" customWidth="1"/>
    <col min="2816" max="2816" width="7.25" style="91" customWidth="1"/>
    <col min="2817" max="2820" width="8.75" style="91" customWidth="1"/>
    <col min="2821" max="2821" width="1.875" style="91" customWidth="1"/>
    <col min="2822" max="2822" width="7.25" style="91" customWidth="1"/>
    <col min="2823" max="2823" width="9.25" style="91" customWidth="1"/>
    <col min="2824" max="2826" width="9.375" style="91" customWidth="1"/>
    <col min="2827" max="2827" width="2" style="91" customWidth="1"/>
    <col min="2828" max="2828" width="9.75" style="91" customWidth="1"/>
    <col min="2829" max="2830" width="8.5" style="91" customWidth="1"/>
    <col min="2831" max="2832" width="9" style="91"/>
    <col min="2833" max="2833" width="9.75" style="91" customWidth="1"/>
    <col min="2834" max="2838" width="0" style="91" hidden="1" customWidth="1"/>
    <col min="2839" max="3070" width="9" style="91"/>
    <col min="3071" max="3071" width="9.5" style="91" customWidth="1"/>
    <col min="3072" max="3072" width="7.25" style="91" customWidth="1"/>
    <col min="3073" max="3076" width="8.75" style="91" customWidth="1"/>
    <col min="3077" max="3077" width="1.875" style="91" customWidth="1"/>
    <col min="3078" max="3078" width="7.25" style="91" customWidth="1"/>
    <col min="3079" max="3079" width="9.25" style="91" customWidth="1"/>
    <col min="3080" max="3082" width="9.375" style="91" customWidth="1"/>
    <col min="3083" max="3083" width="2" style="91" customWidth="1"/>
    <col min="3084" max="3084" width="9.75" style="91" customWidth="1"/>
    <col min="3085" max="3086" width="8.5" style="91" customWidth="1"/>
    <col min="3087" max="3088" width="9" style="91"/>
    <col min="3089" max="3089" width="9.75" style="91" customWidth="1"/>
    <col min="3090" max="3094" width="0" style="91" hidden="1" customWidth="1"/>
    <col min="3095" max="3326" width="9" style="91"/>
    <col min="3327" max="3327" width="9.5" style="91" customWidth="1"/>
    <col min="3328" max="3328" width="7.25" style="91" customWidth="1"/>
    <col min="3329" max="3332" width="8.75" style="91" customWidth="1"/>
    <col min="3333" max="3333" width="1.875" style="91" customWidth="1"/>
    <col min="3334" max="3334" width="7.25" style="91" customWidth="1"/>
    <col min="3335" max="3335" width="9.25" style="91" customWidth="1"/>
    <col min="3336" max="3338" width="9.375" style="91" customWidth="1"/>
    <col min="3339" max="3339" width="2" style="91" customWidth="1"/>
    <col min="3340" max="3340" width="9.75" style="91" customWidth="1"/>
    <col min="3341" max="3342" width="8.5" style="91" customWidth="1"/>
    <col min="3343" max="3344" width="9" style="91"/>
    <col min="3345" max="3345" width="9.75" style="91" customWidth="1"/>
    <col min="3346" max="3350" width="0" style="91" hidden="1" customWidth="1"/>
    <col min="3351" max="3582" width="9" style="91"/>
    <col min="3583" max="3583" width="9.5" style="91" customWidth="1"/>
    <col min="3584" max="3584" width="7.25" style="91" customWidth="1"/>
    <col min="3585" max="3588" width="8.75" style="91" customWidth="1"/>
    <col min="3589" max="3589" width="1.875" style="91" customWidth="1"/>
    <col min="3590" max="3590" width="7.25" style="91" customWidth="1"/>
    <col min="3591" max="3591" width="9.25" style="91" customWidth="1"/>
    <col min="3592" max="3594" width="9.375" style="91" customWidth="1"/>
    <col min="3595" max="3595" width="2" style="91" customWidth="1"/>
    <col min="3596" max="3596" width="9.75" style="91" customWidth="1"/>
    <col min="3597" max="3598" width="8.5" style="91" customWidth="1"/>
    <col min="3599" max="3600" width="9" style="91"/>
    <col min="3601" max="3601" width="9.75" style="91" customWidth="1"/>
    <col min="3602" max="3606" width="0" style="91" hidden="1" customWidth="1"/>
    <col min="3607" max="3838" width="9" style="91"/>
    <col min="3839" max="3839" width="9.5" style="91" customWidth="1"/>
    <col min="3840" max="3840" width="7.25" style="91" customWidth="1"/>
    <col min="3841" max="3844" width="8.75" style="91" customWidth="1"/>
    <col min="3845" max="3845" width="1.875" style="91" customWidth="1"/>
    <col min="3846" max="3846" width="7.25" style="91" customWidth="1"/>
    <col min="3847" max="3847" width="9.25" style="91" customWidth="1"/>
    <col min="3848" max="3850" width="9.375" style="91" customWidth="1"/>
    <col min="3851" max="3851" width="2" style="91" customWidth="1"/>
    <col min="3852" max="3852" width="9.75" style="91" customWidth="1"/>
    <col min="3853" max="3854" width="8.5" style="91" customWidth="1"/>
    <col min="3855" max="3856" width="9" style="91"/>
    <col min="3857" max="3857" width="9.75" style="91" customWidth="1"/>
    <col min="3858" max="3862" width="0" style="91" hidden="1" customWidth="1"/>
    <col min="3863" max="4094" width="9" style="91"/>
    <col min="4095" max="4095" width="9.5" style="91" customWidth="1"/>
    <col min="4096" max="4096" width="7.25" style="91" customWidth="1"/>
    <col min="4097" max="4100" width="8.75" style="91" customWidth="1"/>
    <col min="4101" max="4101" width="1.875" style="91" customWidth="1"/>
    <col min="4102" max="4102" width="7.25" style="91" customWidth="1"/>
    <col min="4103" max="4103" width="9.25" style="91" customWidth="1"/>
    <col min="4104" max="4106" width="9.375" style="91" customWidth="1"/>
    <col min="4107" max="4107" width="2" style="91" customWidth="1"/>
    <col min="4108" max="4108" width="9.75" style="91" customWidth="1"/>
    <col min="4109" max="4110" width="8.5" style="91" customWidth="1"/>
    <col min="4111" max="4112" width="9" style="91"/>
    <col min="4113" max="4113" width="9.75" style="91" customWidth="1"/>
    <col min="4114" max="4118" width="0" style="91" hidden="1" customWidth="1"/>
    <col min="4119" max="4350" width="9" style="91"/>
    <col min="4351" max="4351" width="9.5" style="91" customWidth="1"/>
    <col min="4352" max="4352" width="7.25" style="91" customWidth="1"/>
    <col min="4353" max="4356" width="8.75" style="91" customWidth="1"/>
    <col min="4357" max="4357" width="1.875" style="91" customWidth="1"/>
    <col min="4358" max="4358" width="7.25" style="91" customWidth="1"/>
    <col min="4359" max="4359" width="9.25" style="91" customWidth="1"/>
    <col min="4360" max="4362" width="9.375" style="91" customWidth="1"/>
    <col min="4363" max="4363" width="2" style="91" customWidth="1"/>
    <col min="4364" max="4364" width="9.75" style="91" customWidth="1"/>
    <col min="4365" max="4366" width="8.5" style="91" customWidth="1"/>
    <col min="4367" max="4368" width="9" style="91"/>
    <col min="4369" max="4369" width="9.75" style="91" customWidth="1"/>
    <col min="4370" max="4374" width="0" style="91" hidden="1" customWidth="1"/>
    <col min="4375" max="4606" width="9" style="91"/>
    <col min="4607" max="4607" width="9.5" style="91" customWidth="1"/>
    <col min="4608" max="4608" width="7.25" style="91" customWidth="1"/>
    <col min="4609" max="4612" width="8.75" style="91" customWidth="1"/>
    <col min="4613" max="4613" width="1.875" style="91" customWidth="1"/>
    <col min="4614" max="4614" width="7.25" style="91" customWidth="1"/>
    <col min="4615" max="4615" width="9.25" style="91" customWidth="1"/>
    <col min="4616" max="4618" width="9.375" style="91" customWidth="1"/>
    <col min="4619" max="4619" width="2" style="91" customWidth="1"/>
    <col min="4620" max="4620" width="9.75" style="91" customWidth="1"/>
    <col min="4621" max="4622" width="8.5" style="91" customWidth="1"/>
    <col min="4623" max="4624" width="9" style="91"/>
    <col min="4625" max="4625" width="9.75" style="91" customWidth="1"/>
    <col min="4626" max="4630" width="0" style="91" hidden="1" customWidth="1"/>
    <col min="4631" max="4862" width="9" style="91"/>
    <col min="4863" max="4863" width="9.5" style="91" customWidth="1"/>
    <col min="4864" max="4864" width="7.25" style="91" customWidth="1"/>
    <col min="4865" max="4868" width="8.75" style="91" customWidth="1"/>
    <col min="4869" max="4869" width="1.875" style="91" customWidth="1"/>
    <col min="4870" max="4870" width="7.25" style="91" customWidth="1"/>
    <col min="4871" max="4871" width="9.25" style="91" customWidth="1"/>
    <col min="4872" max="4874" width="9.375" style="91" customWidth="1"/>
    <col min="4875" max="4875" width="2" style="91" customWidth="1"/>
    <col min="4876" max="4876" width="9.75" style="91" customWidth="1"/>
    <col min="4877" max="4878" width="8.5" style="91" customWidth="1"/>
    <col min="4879" max="4880" width="9" style="91"/>
    <col min="4881" max="4881" width="9.75" style="91" customWidth="1"/>
    <col min="4882" max="4886" width="0" style="91" hidden="1" customWidth="1"/>
    <col min="4887" max="5118" width="9" style="91"/>
    <col min="5119" max="5119" width="9.5" style="91" customWidth="1"/>
    <col min="5120" max="5120" width="7.25" style="91" customWidth="1"/>
    <col min="5121" max="5124" width="8.75" style="91" customWidth="1"/>
    <col min="5125" max="5125" width="1.875" style="91" customWidth="1"/>
    <col min="5126" max="5126" width="7.25" style="91" customWidth="1"/>
    <col min="5127" max="5127" width="9.25" style="91" customWidth="1"/>
    <col min="5128" max="5130" width="9.375" style="91" customWidth="1"/>
    <col min="5131" max="5131" width="2" style="91" customWidth="1"/>
    <col min="5132" max="5132" width="9.75" style="91" customWidth="1"/>
    <col min="5133" max="5134" width="8.5" style="91" customWidth="1"/>
    <col min="5135" max="5136" width="9" style="91"/>
    <col min="5137" max="5137" width="9.75" style="91" customWidth="1"/>
    <col min="5138" max="5142" width="0" style="91" hidden="1" customWidth="1"/>
    <col min="5143" max="5374" width="9" style="91"/>
    <col min="5375" max="5375" width="9.5" style="91" customWidth="1"/>
    <col min="5376" max="5376" width="7.25" style="91" customWidth="1"/>
    <col min="5377" max="5380" width="8.75" style="91" customWidth="1"/>
    <col min="5381" max="5381" width="1.875" style="91" customWidth="1"/>
    <col min="5382" max="5382" width="7.25" style="91" customWidth="1"/>
    <col min="5383" max="5383" width="9.25" style="91" customWidth="1"/>
    <col min="5384" max="5386" width="9.375" style="91" customWidth="1"/>
    <col min="5387" max="5387" width="2" style="91" customWidth="1"/>
    <col min="5388" max="5388" width="9.75" style="91" customWidth="1"/>
    <col min="5389" max="5390" width="8.5" style="91" customWidth="1"/>
    <col min="5391" max="5392" width="9" style="91"/>
    <col min="5393" max="5393" width="9.75" style="91" customWidth="1"/>
    <col min="5394" max="5398" width="0" style="91" hidden="1" customWidth="1"/>
    <col min="5399" max="5630" width="9" style="91"/>
    <col min="5631" max="5631" width="9.5" style="91" customWidth="1"/>
    <col min="5632" max="5632" width="7.25" style="91" customWidth="1"/>
    <col min="5633" max="5636" width="8.75" style="91" customWidth="1"/>
    <col min="5637" max="5637" width="1.875" style="91" customWidth="1"/>
    <col min="5638" max="5638" width="7.25" style="91" customWidth="1"/>
    <col min="5639" max="5639" width="9.25" style="91" customWidth="1"/>
    <col min="5640" max="5642" width="9.375" style="91" customWidth="1"/>
    <col min="5643" max="5643" width="2" style="91" customWidth="1"/>
    <col min="5644" max="5644" width="9.75" style="91" customWidth="1"/>
    <col min="5645" max="5646" width="8.5" style="91" customWidth="1"/>
    <col min="5647" max="5648" width="9" style="91"/>
    <col min="5649" max="5649" width="9.75" style="91" customWidth="1"/>
    <col min="5650" max="5654" width="0" style="91" hidden="1" customWidth="1"/>
    <col min="5655" max="5886" width="9" style="91"/>
    <col min="5887" max="5887" width="9.5" style="91" customWidth="1"/>
    <col min="5888" max="5888" width="7.25" style="91" customWidth="1"/>
    <col min="5889" max="5892" width="8.75" style="91" customWidth="1"/>
    <col min="5893" max="5893" width="1.875" style="91" customWidth="1"/>
    <col min="5894" max="5894" width="7.25" style="91" customWidth="1"/>
    <col min="5895" max="5895" width="9.25" style="91" customWidth="1"/>
    <col min="5896" max="5898" width="9.375" style="91" customWidth="1"/>
    <col min="5899" max="5899" width="2" style="91" customWidth="1"/>
    <col min="5900" max="5900" width="9.75" style="91" customWidth="1"/>
    <col min="5901" max="5902" width="8.5" style="91" customWidth="1"/>
    <col min="5903" max="5904" width="9" style="91"/>
    <col min="5905" max="5905" width="9.75" style="91" customWidth="1"/>
    <col min="5906" max="5910" width="0" style="91" hidden="1" customWidth="1"/>
    <col min="5911" max="6142" width="9" style="91"/>
    <col min="6143" max="6143" width="9.5" style="91" customWidth="1"/>
    <col min="6144" max="6144" width="7.25" style="91" customWidth="1"/>
    <col min="6145" max="6148" width="8.75" style="91" customWidth="1"/>
    <col min="6149" max="6149" width="1.875" style="91" customWidth="1"/>
    <col min="6150" max="6150" width="7.25" style="91" customWidth="1"/>
    <col min="6151" max="6151" width="9.25" style="91" customWidth="1"/>
    <col min="6152" max="6154" width="9.375" style="91" customWidth="1"/>
    <col min="6155" max="6155" width="2" style="91" customWidth="1"/>
    <col min="6156" max="6156" width="9.75" style="91" customWidth="1"/>
    <col min="6157" max="6158" width="8.5" style="91" customWidth="1"/>
    <col min="6159" max="6160" width="9" style="91"/>
    <col min="6161" max="6161" width="9.75" style="91" customWidth="1"/>
    <col min="6162" max="6166" width="0" style="91" hidden="1" customWidth="1"/>
    <col min="6167" max="6398" width="9" style="91"/>
    <col min="6399" max="6399" width="9.5" style="91" customWidth="1"/>
    <col min="6400" max="6400" width="7.25" style="91" customWidth="1"/>
    <col min="6401" max="6404" width="8.75" style="91" customWidth="1"/>
    <col min="6405" max="6405" width="1.875" style="91" customWidth="1"/>
    <col min="6406" max="6406" width="7.25" style="91" customWidth="1"/>
    <col min="6407" max="6407" width="9.25" style="91" customWidth="1"/>
    <col min="6408" max="6410" width="9.375" style="91" customWidth="1"/>
    <col min="6411" max="6411" width="2" style="91" customWidth="1"/>
    <col min="6412" max="6412" width="9.75" style="91" customWidth="1"/>
    <col min="6413" max="6414" width="8.5" style="91" customWidth="1"/>
    <col min="6415" max="6416" width="9" style="91"/>
    <col min="6417" max="6417" width="9.75" style="91" customWidth="1"/>
    <col min="6418" max="6422" width="0" style="91" hidden="1" customWidth="1"/>
    <col min="6423" max="6654" width="9" style="91"/>
    <col min="6655" max="6655" width="9.5" style="91" customWidth="1"/>
    <col min="6656" max="6656" width="7.25" style="91" customWidth="1"/>
    <col min="6657" max="6660" width="8.75" style="91" customWidth="1"/>
    <col min="6661" max="6661" width="1.875" style="91" customWidth="1"/>
    <col min="6662" max="6662" width="7.25" style="91" customWidth="1"/>
    <col min="6663" max="6663" width="9.25" style="91" customWidth="1"/>
    <col min="6664" max="6666" width="9.375" style="91" customWidth="1"/>
    <col min="6667" max="6667" width="2" style="91" customWidth="1"/>
    <col min="6668" max="6668" width="9.75" style="91" customWidth="1"/>
    <col min="6669" max="6670" width="8.5" style="91" customWidth="1"/>
    <col min="6671" max="6672" width="9" style="91"/>
    <col min="6673" max="6673" width="9.75" style="91" customWidth="1"/>
    <col min="6674" max="6678" width="0" style="91" hidden="1" customWidth="1"/>
    <col min="6679" max="6910" width="9" style="91"/>
    <col min="6911" max="6911" width="9.5" style="91" customWidth="1"/>
    <col min="6912" max="6912" width="7.25" style="91" customWidth="1"/>
    <col min="6913" max="6916" width="8.75" style="91" customWidth="1"/>
    <col min="6917" max="6917" width="1.875" style="91" customWidth="1"/>
    <col min="6918" max="6918" width="7.25" style="91" customWidth="1"/>
    <col min="6919" max="6919" width="9.25" style="91" customWidth="1"/>
    <col min="6920" max="6922" width="9.375" style="91" customWidth="1"/>
    <col min="6923" max="6923" width="2" style="91" customWidth="1"/>
    <col min="6924" max="6924" width="9.75" style="91" customWidth="1"/>
    <col min="6925" max="6926" width="8.5" style="91" customWidth="1"/>
    <col min="6927" max="6928" width="9" style="91"/>
    <col min="6929" max="6929" width="9.75" style="91" customWidth="1"/>
    <col min="6930" max="6934" width="0" style="91" hidden="1" customWidth="1"/>
    <col min="6935" max="7166" width="9" style="91"/>
    <col min="7167" max="7167" width="9.5" style="91" customWidth="1"/>
    <col min="7168" max="7168" width="7.25" style="91" customWidth="1"/>
    <col min="7169" max="7172" width="8.75" style="91" customWidth="1"/>
    <col min="7173" max="7173" width="1.875" style="91" customWidth="1"/>
    <col min="7174" max="7174" width="7.25" style="91" customWidth="1"/>
    <col min="7175" max="7175" width="9.25" style="91" customWidth="1"/>
    <col min="7176" max="7178" width="9.375" style="91" customWidth="1"/>
    <col min="7179" max="7179" width="2" style="91" customWidth="1"/>
    <col min="7180" max="7180" width="9.75" style="91" customWidth="1"/>
    <col min="7181" max="7182" width="8.5" style="91" customWidth="1"/>
    <col min="7183" max="7184" width="9" style="91"/>
    <col min="7185" max="7185" width="9.75" style="91" customWidth="1"/>
    <col min="7186" max="7190" width="0" style="91" hidden="1" customWidth="1"/>
    <col min="7191" max="7422" width="9" style="91"/>
    <col min="7423" max="7423" width="9.5" style="91" customWidth="1"/>
    <col min="7424" max="7424" width="7.25" style="91" customWidth="1"/>
    <col min="7425" max="7428" width="8.75" style="91" customWidth="1"/>
    <col min="7429" max="7429" width="1.875" style="91" customWidth="1"/>
    <col min="7430" max="7430" width="7.25" style="91" customWidth="1"/>
    <col min="7431" max="7431" width="9.25" style="91" customWidth="1"/>
    <col min="7432" max="7434" width="9.375" style="91" customWidth="1"/>
    <col min="7435" max="7435" width="2" style="91" customWidth="1"/>
    <col min="7436" max="7436" width="9.75" style="91" customWidth="1"/>
    <col min="7437" max="7438" width="8.5" style="91" customWidth="1"/>
    <col min="7439" max="7440" width="9" style="91"/>
    <col min="7441" max="7441" width="9.75" style="91" customWidth="1"/>
    <col min="7442" max="7446" width="0" style="91" hidden="1" customWidth="1"/>
    <col min="7447" max="7678" width="9" style="91"/>
    <col min="7679" max="7679" width="9.5" style="91" customWidth="1"/>
    <col min="7680" max="7680" width="7.25" style="91" customWidth="1"/>
    <col min="7681" max="7684" width="8.75" style="91" customWidth="1"/>
    <col min="7685" max="7685" width="1.875" style="91" customWidth="1"/>
    <col min="7686" max="7686" width="7.25" style="91" customWidth="1"/>
    <col min="7687" max="7687" width="9.25" style="91" customWidth="1"/>
    <col min="7688" max="7690" width="9.375" style="91" customWidth="1"/>
    <col min="7691" max="7691" width="2" style="91" customWidth="1"/>
    <col min="7692" max="7692" width="9.75" style="91" customWidth="1"/>
    <col min="7693" max="7694" width="8.5" style="91" customWidth="1"/>
    <col min="7695" max="7696" width="9" style="91"/>
    <col min="7697" max="7697" width="9.75" style="91" customWidth="1"/>
    <col min="7698" max="7702" width="0" style="91" hidden="1" customWidth="1"/>
    <col min="7703" max="7934" width="9" style="91"/>
    <col min="7935" max="7935" width="9.5" style="91" customWidth="1"/>
    <col min="7936" max="7936" width="7.25" style="91" customWidth="1"/>
    <col min="7937" max="7940" width="8.75" style="91" customWidth="1"/>
    <col min="7941" max="7941" width="1.875" style="91" customWidth="1"/>
    <col min="7942" max="7942" width="7.25" style="91" customWidth="1"/>
    <col min="7943" max="7943" width="9.25" style="91" customWidth="1"/>
    <col min="7944" max="7946" width="9.375" style="91" customWidth="1"/>
    <col min="7947" max="7947" width="2" style="91" customWidth="1"/>
    <col min="7948" max="7948" width="9.75" style="91" customWidth="1"/>
    <col min="7949" max="7950" width="8.5" style="91" customWidth="1"/>
    <col min="7951" max="7952" width="9" style="91"/>
    <col min="7953" max="7953" width="9.75" style="91" customWidth="1"/>
    <col min="7954" max="7958" width="0" style="91" hidden="1" customWidth="1"/>
    <col min="7959" max="8190" width="9" style="91"/>
    <col min="8191" max="8191" width="9.5" style="91" customWidth="1"/>
    <col min="8192" max="8192" width="7.25" style="91" customWidth="1"/>
    <col min="8193" max="8196" width="8.75" style="91" customWidth="1"/>
    <col min="8197" max="8197" width="1.875" style="91" customWidth="1"/>
    <col min="8198" max="8198" width="7.25" style="91" customWidth="1"/>
    <col min="8199" max="8199" width="9.25" style="91" customWidth="1"/>
    <col min="8200" max="8202" width="9.375" style="91" customWidth="1"/>
    <col min="8203" max="8203" width="2" style="91" customWidth="1"/>
    <col min="8204" max="8204" width="9.75" style="91" customWidth="1"/>
    <col min="8205" max="8206" width="8.5" style="91" customWidth="1"/>
    <col min="8207" max="8208" width="9" style="91"/>
    <col min="8209" max="8209" width="9.75" style="91" customWidth="1"/>
    <col min="8210" max="8214" width="0" style="91" hidden="1" customWidth="1"/>
    <col min="8215" max="8446" width="9" style="91"/>
    <col min="8447" max="8447" width="9.5" style="91" customWidth="1"/>
    <col min="8448" max="8448" width="7.25" style="91" customWidth="1"/>
    <col min="8449" max="8452" width="8.75" style="91" customWidth="1"/>
    <col min="8453" max="8453" width="1.875" style="91" customWidth="1"/>
    <col min="8454" max="8454" width="7.25" style="91" customWidth="1"/>
    <col min="8455" max="8455" width="9.25" style="91" customWidth="1"/>
    <col min="8456" max="8458" width="9.375" style="91" customWidth="1"/>
    <col min="8459" max="8459" width="2" style="91" customWidth="1"/>
    <col min="8460" max="8460" width="9.75" style="91" customWidth="1"/>
    <col min="8461" max="8462" width="8.5" style="91" customWidth="1"/>
    <col min="8463" max="8464" width="9" style="91"/>
    <col min="8465" max="8465" width="9.75" style="91" customWidth="1"/>
    <col min="8466" max="8470" width="0" style="91" hidden="1" customWidth="1"/>
    <col min="8471" max="8702" width="9" style="91"/>
    <col min="8703" max="8703" width="9.5" style="91" customWidth="1"/>
    <col min="8704" max="8704" width="7.25" style="91" customWidth="1"/>
    <col min="8705" max="8708" width="8.75" style="91" customWidth="1"/>
    <col min="8709" max="8709" width="1.875" style="91" customWidth="1"/>
    <col min="8710" max="8710" width="7.25" style="91" customWidth="1"/>
    <col min="8711" max="8711" width="9.25" style="91" customWidth="1"/>
    <col min="8712" max="8714" width="9.375" style="91" customWidth="1"/>
    <col min="8715" max="8715" width="2" style="91" customWidth="1"/>
    <col min="8716" max="8716" width="9.75" style="91" customWidth="1"/>
    <col min="8717" max="8718" width="8.5" style="91" customWidth="1"/>
    <col min="8719" max="8720" width="9" style="91"/>
    <col min="8721" max="8721" width="9.75" style="91" customWidth="1"/>
    <col min="8722" max="8726" width="0" style="91" hidden="1" customWidth="1"/>
    <col min="8727" max="8958" width="9" style="91"/>
    <col min="8959" max="8959" width="9.5" style="91" customWidth="1"/>
    <col min="8960" max="8960" width="7.25" style="91" customWidth="1"/>
    <col min="8961" max="8964" width="8.75" style="91" customWidth="1"/>
    <col min="8965" max="8965" width="1.875" style="91" customWidth="1"/>
    <col min="8966" max="8966" width="7.25" style="91" customWidth="1"/>
    <col min="8967" max="8967" width="9.25" style="91" customWidth="1"/>
    <col min="8968" max="8970" width="9.375" style="91" customWidth="1"/>
    <col min="8971" max="8971" width="2" style="91" customWidth="1"/>
    <col min="8972" max="8972" width="9.75" style="91" customWidth="1"/>
    <col min="8973" max="8974" width="8.5" style="91" customWidth="1"/>
    <col min="8975" max="8976" width="9" style="91"/>
    <col min="8977" max="8977" width="9.75" style="91" customWidth="1"/>
    <col min="8978" max="8982" width="0" style="91" hidden="1" customWidth="1"/>
    <col min="8983" max="9214" width="9" style="91"/>
    <col min="9215" max="9215" width="9.5" style="91" customWidth="1"/>
    <col min="9216" max="9216" width="7.25" style="91" customWidth="1"/>
    <col min="9217" max="9220" width="8.75" style="91" customWidth="1"/>
    <col min="9221" max="9221" width="1.875" style="91" customWidth="1"/>
    <col min="9222" max="9222" width="7.25" style="91" customWidth="1"/>
    <col min="9223" max="9223" width="9.25" style="91" customWidth="1"/>
    <col min="9224" max="9226" width="9.375" style="91" customWidth="1"/>
    <col min="9227" max="9227" width="2" style="91" customWidth="1"/>
    <col min="9228" max="9228" width="9.75" style="91" customWidth="1"/>
    <col min="9229" max="9230" width="8.5" style="91" customWidth="1"/>
    <col min="9231" max="9232" width="9" style="91"/>
    <col min="9233" max="9233" width="9.75" style="91" customWidth="1"/>
    <col min="9234" max="9238" width="0" style="91" hidden="1" customWidth="1"/>
    <col min="9239" max="9470" width="9" style="91"/>
    <col min="9471" max="9471" width="9.5" style="91" customWidth="1"/>
    <col min="9472" max="9472" width="7.25" style="91" customWidth="1"/>
    <col min="9473" max="9476" width="8.75" style="91" customWidth="1"/>
    <col min="9477" max="9477" width="1.875" style="91" customWidth="1"/>
    <col min="9478" max="9478" width="7.25" style="91" customWidth="1"/>
    <col min="9479" max="9479" width="9.25" style="91" customWidth="1"/>
    <col min="9480" max="9482" width="9.375" style="91" customWidth="1"/>
    <col min="9483" max="9483" width="2" style="91" customWidth="1"/>
    <col min="9484" max="9484" width="9.75" style="91" customWidth="1"/>
    <col min="9485" max="9486" width="8.5" style="91" customWidth="1"/>
    <col min="9487" max="9488" width="9" style="91"/>
    <col min="9489" max="9489" width="9.75" style="91" customWidth="1"/>
    <col min="9490" max="9494" width="0" style="91" hidden="1" customWidth="1"/>
    <col min="9495" max="9726" width="9" style="91"/>
    <col min="9727" max="9727" width="9.5" style="91" customWidth="1"/>
    <col min="9728" max="9728" width="7.25" style="91" customWidth="1"/>
    <col min="9729" max="9732" width="8.75" style="91" customWidth="1"/>
    <col min="9733" max="9733" width="1.875" style="91" customWidth="1"/>
    <col min="9734" max="9734" width="7.25" style="91" customWidth="1"/>
    <col min="9735" max="9735" width="9.25" style="91" customWidth="1"/>
    <col min="9736" max="9738" width="9.375" style="91" customWidth="1"/>
    <col min="9739" max="9739" width="2" style="91" customWidth="1"/>
    <col min="9740" max="9740" width="9.75" style="91" customWidth="1"/>
    <col min="9741" max="9742" width="8.5" style="91" customWidth="1"/>
    <col min="9743" max="9744" width="9" style="91"/>
    <col min="9745" max="9745" width="9.75" style="91" customWidth="1"/>
    <col min="9746" max="9750" width="0" style="91" hidden="1" customWidth="1"/>
    <col min="9751" max="9982" width="9" style="91"/>
    <col min="9983" max="9983" width="9.5" style="91" customWidth="1"/>
    <col min="9984" max="9984" width="7.25" style="91" customWidth="1"/>
    <col min="9985" max="9988" width="8.75" style="91" customWidth="1"/>
    <col min="9989" max="9989" width="1.875" style="91" customWidth="1"/>
    <col min="9990" max="9990" width="7.25" style="91" customWidth="1"/>
    <col min="9991" max="9991" width="9.25" style="91" customWidth="1"/>
    <col min="9992" max="9994" width="9.375" style="91" customWidth="1"/>
    <col min="9995" max="9995" width="2" style="91" customWidth="1"/>
    <col min="9996" max="9996" width="9.75" style="91" customWidth="1"/>
    <col min="9997" max="9998" width="8.5" style="91" customWidth="1"/>
    <col min="9999" max="10000" width="9" style="91"/>
    <col min="10001" max="10001" width="9.75" style="91" customWidth="1"/>
    <col min="10002" max="10006" width="0" style="91" hidden="1" customWidth="1"/>
    <col min="10007" max="10238" width="9" style="91"/>
    <col min="10239" max="10239" width="9.5" style="91" customWidth="1"/>
    <col min="10240" max="10240" width="7.25" style="91" customWidth="1"/>
    <col min="10241" max="10244" width="8.75" style="91" customWidth="1"/>
    <col min="10245" max="10245" width="1.875" style="91" customWidth="1"/>
    <col min="10246" max="10246" width="7.25" style="91" customWidth="1"/>
    <col min="10247" max="10247" width="9.25" style="91" customWidth="1"/>
    <col min="10248" max="10250" width="9.375" style="91" customWidth="1"/>
    <col min="10251" max="10251" width="2" style="91" customWidth="1"/>
    <col min="10252" max="10252" width="9.75" style="91" customWidth="1"/>
    <col min="10253" max="10254" width="8.5" style="91" customWidth="1"/>
    <col min="10255" max="10256" width="9" style="91"/>
    <col min="10257" max="10257" width="9.75" style="91" customWidth="1"/>
    <col min="10258" max="10262" width="0" style="91" hidden="1" customWidth="1"/>
    <col min="10263" max="10494" width="9" style="91"/>
    <col min="10495" max="10495" width="9.5" style="91" customWidth="1"/>
    <col min="10496" max="10496" width="7.25" style="91" customWidth="1"/>
    <col min="10497" max="10500" width="8.75" style="91" customWidth="1"/>
    <col min="10501" max="10501" width="1.875" style="91" customWidth="1"/>
    <col min="10502" max="10502" width="7.25" style="91" customWidth="1"/>
    <col min="10503" max="10503" width="9.25" style="91" customWidth="1"/>
    <col min="10504" max="10506" width="9.375" style="91" customWidth="1"/>
    <col min="10507" max="10507" width="2" style="91" customWidth="1"/>
    <col min="10508" max="10508" width="9.75" style="91" customWidth="1"/>
    <col min="10509" max="10510" width="8.5" style="91" customWidth="1"/>
    <col min="10511" max="10512" width="9" style="91"/>
    <col min="10513" max="10513" width="9.75" style="91" customWidth="1"/>
    <col min="10514" max="10518" width="0" style="91" hidden="1" customWidth="1"/>
    <col min="10519" max="10750" width="9" style="91"/>
    <col min="10751" max="10751" width="9.5" style="91" customWidth="1"/>
    <col min="10752" max="10752" width="7.25" style="91" customWidth="1"/>
    <col min="10753" max="10756" width="8.75" style="91" customWidth="1"/>
    <col min="10757" max="10757" width="1.875" style="91" customWidth="1"/>
    <col min="10758" max="10758" width="7.25" style="91" customWidth="1"/>
    <col min="10759" max="10759" width="9.25" style="91" customWidth="1"/>
    <col min="10760" max="10762" width="9.375" style="91" customWidth="1"/>
    <col min="10763" max="10763" width="2" style="91" customWidth="1"/>
    <col min="10764" max="10764" width="9.75" style="91" customWidth="1"/>
    <col min="10765" max="10766" width="8.5" style="91" customWidth="1"/>
    <col min="10767" max="10768" width="9" style="91"/>
    <col min="10769" max="10769" width="9.75" style="91" customWidth="1"/>
    <col min="10770" max="10774" width="0" style="91" hidden="1" customWidth="1"/>
    <col min="10775" max="11006" width="9" style="91"/>
    <col min="11007" max="11007" width="9.5" style="91" customWidth="1"/>
    <col min="11008" max="11008" width="7.25" style="91" customWidth="1"/>
    <col min="11009" max="11012" width="8.75" style="91" customWidth="1"/>
    <col min="11013" max="11013" width="1.875" style="91" customWidth="1"/>
    <col min="11014" max="11014" width="7.25" style="91" customWidth="1"/>
    <col min="11015" max="11015" width="9.25" style="91" customWidth="1"/>
    <col min="11016" max="11018" width="9.375" style="91" customWidth="1"/>
    <col min="11019" max="11019" width="2" style="91" customWidth="1"/>
    <col min="11020" max="11020" width="9.75" style="91" customWidth="1"/>
    <col min="11021" max="11022" width="8.5" style="91" customWidth="1"/>
    <col min="11023" max="11024" width="9" style="91"/>
    <col min="11025" max="11025" width="9.75" style="91" customWidth="1"/>
    <col min="11026" max="11030" width="0" style="91" hidden="1" customWidth="1"/>
    <col min="11031" max="11262" width="9" style="91"/>
    <col min="11263" max="11263" width="9.5" style="91" customWidth="1"/>
    <col min="11264" max="11264" width="7.25" style="91" customWidth="1"/>
    <col min="11265" max="11268" width="8.75" style="91" customWidth="1"/>
    <col min="11269" max="11269" width="1.875" style="91" customWidth="1"/>
    <col min="11270" max="11270" width="7.25" style="91" customWidth="1"/>
    <col min="11271" max="11271" width="9.25" style="91" customWidth="1"/>
    <col min="11272" max="11274" width="9.375" style="91" customWidth="1"/>
    <col min="11275" max="11275" width="2" style="91" customWidth="1"/>
    <col min="11276" max="11276" width="9.75" style="91" customWidth="1"/>
    <col min="11277" max="11278" width="8.5" style="91" customWidth="1"/>
    <col min="11279" max="11280" width="9" style="91"/>
    <col min="11281" max="11281" width="9.75" style="91" customWidth="1"/>
    <col min="11282" max="11286" width="0" style="91" hidden="1" customWidth="1"/>
    <col min="11287" max="11518" width="9" style="91"/>
    <col min="11519" max="11519" width="9.5" style="91" customWidth="1"/>
    <col min="11520" max="11520" width="7.25" style="91" customWidth="1"/>
    <col min="11521" max="11524" width="8.75" style="91" customWidth="1"/>
    <col min="11525" max="11525" width="1.875" style="91" customWidth="1"/>
    <col min="11526" max="11526" width="7.25" style="91" customWidth="1"/>
    <col min="11527" max="11527" width="9.25" style="91" customWidth="1"/>
    <col min="11528" max="11530" width="9.375" style="91" customWidth="1"/>
    <col min="11531" max="11531" width="2" style="91" customWidth="1"/>
    <col min="11532" max="11532" width="9.75" style="91" customWidth="1"/>
    <col min="11533" max="11534" width="8.5" style="91" customWidth="1"/>
    <col min="11535" max="11536" width="9" style="91"/>
    <col min="11537" max="11537" width="9.75" style="91" customWidth="1"/>
    <col min="11538" max="11542" width="0" style="91" hidden="1" customWidth="1"/>
    <col min="11543" max="11774" width="9" style="91"/>
    <col min="11775" max="11775" width="9.5" style="91" customWidth="1"/>
    <col min="11776" max="11776" width="7.25" style="91" customWidth="1"/>
    <col min="11777" max="11780" width="8.75" style="91" customWidth="1"/>
    <col min="11781" max="11781" width="1.875" style="91" customWidth="1"/>
    <col min="11782" max="11782" width="7.25" style="91" customWidth="1"/>
    <col min="11783" max="11783" width="9.25" style="91" customWidth="1"/>
    <col min="11784" max="11786" width="9.375" style="91" customWidth="1"/>
    <col min="11787" max="11787" width="2" style="91" customWidth="1"/>
    <col min="11788" max="11788" width="9.75" style="91" customWidth="1"/>
    <col min="11789" max="11790" width="8.5" style="91" customWidth="1"/>
    <col min="11791" max="11792" width="9" style="91"/>
    <col min="11793" max="11793" width="9.75" style="91" customWidth="1"/>
    <col min="11794" max="11798" width="0" style="91" hidden="1" customWidth="1"/>
    <col min="11799" max="12030" width="9" style="91"/>
    <col min="12031" max="12031" width="9.5" style="91" customWidth="1"/>
    <col min="12032" max="12032" width="7.25" style="91" customWidth="1"/>
    <col min="12033" max="12036" width="8.75" style="91" customWidth="1"/>
    <col min="12037" max="12037" width="1.875" style="91" customWidth="1"/>
    <col min="12038" max="12038" width="7.25" style="91" customWidth="1"/>
    <col min="12039" max="12039" width="9.25" style="91" customWidth="1"/>
    <col min="12040" max="12042" width="9.375" style="91" customWidth="1"/>
    <col min="12043" max="12043" width="2" style="91" customWidth="1"/>
    <col min="12044" max="12044" width="9.75" style="91" customWidth="1"/>
    <col min="12045" max="12046" width="8.5" style="91" customWidth="1"/>
    <col min="12047" max="12048" width="9" style="91"/>
    <col min="12049" max="12049" width="9.75" style="91" customWidth="1"/>
    <col min="12050" max="12054" width="0" style="91" hidden="1" customWidth="1"/>
    <col min="12055" max="12286" width="9" style="91"/>
    <col min="12287" max="12287" width="9.5" style="91" customWidth="1"/>
    <col min="12288" max="12288" width="7.25" style="91" customWidth="1"/>
    <col min="12289" max="12292" width="8.75" style="91" customWidth="1"/>
    <col min="12293" max="12293" width="1.875" style="91" customWidth="1"/>
    <col min="12294" max="12294" width="7.25" style="91" customWidth="1"/>
    <col min="12295" max="12295" width="9.25" style="91" customWidth="1"/>
    <col min="12296" max="12298" width="9.375" style="91" customWidth="1"/>
    <col min="12299" max="12299" width="2" style="91" customWidth="1"/>
    <col min="12300" max="12300" width="9.75" style="91" customWidth="1"/>
    <col min="12301" max="12302" width="8.5" style="91" customWidth="1"/>
    <col min="12303" max="12304" width="9" style="91"/>
    <col min="12305" max="12305" width="9.75" style="91" customWidth="1"/>
    <col min="12306" max="12310" width="0" style="91" hidden="1" customWidth="1"/>
    <col min="12311" max="12542" width="9" style="91"/>
    <col min="12543" max="12543" width="9.5" style="91" customWidth="1"/>
    <col min="12544" max="12544" width="7.25" style="91" customWidth="1"/>
    <col min="12545" max="12548" width="8.75" style="91" customWidth="1"/>
    <col min="12549" max="12549" width="1.875" style="91" customWidth="1"/>
    <col min="12550" max="12550" width="7.25" style="91" customWidth="1"/>
    <col min="12551" max="12551" width="9.25" style="91" customWidth="1"/>
    <col min="12552" max="12554" width="9.375" style="91" customWidth="1"/>
    <col min="12555" max="12555" width="2" style="91" customWidth="1"/>
    <col min="12556" max="12556" width="9.75" style="91" customWidth="1"/>
    <col min="12557" max="12558" width="8.5" style="91" customWidth="1"/>
    <col min="12559" max="12560" width="9" style="91"/>
    <col min="12561" max="12561" width="9.75" style="91" customWidth="1"/>
    <col min="12562" max="12566" width="0" style="91" hidden="1" customWidth="1"/>
    <col min="12567" max="12798" width="9" style="91"/>
    <col min="12799" max="12799" width="9.5" style="91" customWidth="1"/>
    <col min="12800" max="12800" width="7.25" style="91" customWidth="1"/>
    <col min="12801" max="12804" width="8.75" style="91" customWidth="1"/>
    <col min="12805" max="12805" width="1.875" style="91" customWidth="1"/>
    <col min="12806" max="12806" width="7.25" style="91" customWidth="1"/>
    <col min="12807" max="12807" width="9.25" style="91" customWidth="1"/>
    <col min="12808" max="12810" width="9.375" style="91" customWidth="1"/>
    <col min="12811" max="12811" width="2" style="91" customWidth="1"/>
    <col min="12812" max="12812" width="9.75" style="91" customWidth="1"/>
    <col min="12813" max="12814" width="8.5" style="91" customWidth="1"/>
    <col min="12815" max="12816" width="9" style="91"/>
    <col min="12817" max="12817" width="9.75" style="91" customWidth="1"/>
    <col min="12818" max="12822" width="0" style="91" hidden="1" customWidth="1"/>
    <col min="12823" max="13054" width="9" style="91"/>
    <col min="13055" max="13055" width="9.5" style="91" customWidth="1"/>
    <col min="13056" max="13056" width="7.25" style="91" customWidth="1"/>
    <col min="13057" max="13060" width="8.75" style="91" customWidth="1"/>
    <col min="13061" max="13061" width="1.875" style="91" customWidth="1"/>
    <col min="13062" max="13062" width="7.25" style="91" customWidth="1"/>
    <col min="13063" max="13063" width="9.25" style="91" customWidth="1"/>
    <col min="13064" max="13066" width="9.375" style="91" customWidth="1"/>
    <col min="13067" max="13067" width="2" style="91" customWidth="1"/>
    <col min="13068" max="13068" width="9.75" style="91" customWidth="1"/>
    <col min="13069" max="13070" width="8.5" style="91" customWidth="1"/>
    <col min="13071" max="13072" width="9" style="91"/>
    <col min="13073" max="13073" width="9.75" style="91" customWidth="1"/>
    <col min="13074" max="13078" width="0" style="91" hidden="1" customWidth="1"/>
    <col min="13079" max="13310" width="9" style="91"/>
    <col min="13311" max="13311" width="9.5" style="91" customWidth="1"/>
    <col min="13312" max="13312" width="7.25" style="91" customWidth="1"/>
    <col min="13313" max="13316" width="8.75" style="91" customWidth="1"/>
    <col min="13317" max="13317" width="1.875" style="91" customWidth="1"/>
    <col min="13318" max="13318" width="7.25" style="91" customWidth="1"/>
    <col min="13319" max="13319" width="9.25" style="91" customWidth="1"/>
    <col min="13320" max="13322" width="9.375" style="91" customWidth="1"/>
    <col min="13323" max="13323" width="2" style="91" customWidth="1"/>
    <col min="13324" max="13324" width="9.75" style="91" customWidth="1"/>
    <col min="13325" max="13326" width="8.5" style="91" customWidth="1"/>
    <col min="13327" max="13328" width="9" style="91"/>
    <col min="13329" max="13329" width="9.75" style="91" customWidth="1"/>
    <col min="13330" max="13334" width="0" style="91" hidden="1" customWidth="1"/>
    <col min="13335" max="13566" width="9" style="91"/>
    <col min="13567" max="13567" width="9.5" style="91" customWidth="1"/>
    <col min="13568" max="13568" width="7.25" style="91" customWidth="1"/>
    <col min="13569" max="13572" width="8.75" style="91" customWidth="1"/>
    <col min="13573" max="13573" width="1.875" style="91" customWidth="1"/>
    <col min="13574" max="13574" width="7.25" style="91" customWidth="1"/>
    <col min="13575" max="13575" width="9.25" style="91" customWidth="1"/>
    <col min="13576" max="13578" width="9.375" style="91" customWidth="1"/>
    <col min="13579" max="13579" width="2" style="91" customWidth="1"/>
    <col min="13580" max="13580" width="9.75" style="91" customWidth="1"/>
    <col min="13581" max="13582" width="8.5" style="91" customWidth="1"/>
    <col min="13583" max="13584" width="9" style="91"/>
    <col min="13585" max="13585" width="9.75" style="91" customWidth="1"/>
    <col min="13586" max="13590" width="0" style="91" hidden="1" customWidth="1"/>
    <col min="13591" max="13822" width="9" style="91"/>
    <col min="13823" max="13823" width="9.5" style="91" customWidth="1"/>
    <col min="13824" max="13824" width="7.25" style="91" customWidth="1"/>
    <col min="13825" max="13828" width="8.75" style="91" customWidth="1"/>
    <col min="13829" max="13829" width="1.875" style="91" customWidth="1"/>
    <col min="13830" max="13830" width="7.25" style="91" customWidth="1"/>
    <col min="13831" max="13831" width="9.25" style="91" customWidth="1"/>
    <col min="13832" max="13834" width="9.375" style="91" customWidth="1"/>
    <col min="13835" max="13835" width="2" style="91" customWidth="1"/>
    <col min="13836" max="13836" width="9.75" style="91" customWidth="1"/>
    <col min="13837" max="13838" width="8.5" style="91" customWidth="1"/>
    <col min="13839" max="13840" width="9" style="91"/>
    <col min="13841" max="13841" width="9.75" style="91" customWidth="1"/>
    <col min="13842" max="13846" width="0" style="91" hidden="1" customWidth="1"/>
    <col min="13847" max="14078" width="9" style="91"/>
    <col min="14079" max="14079" width="9.5" style="91" customWidth="1"/>
    <col min="14080" max="14080" width="7.25" style="91" customWidth="1"/>
    <col min="14081" max="14084" width="8.75" style="91" customWidth="1"/>
    <col min="14085" max="14085" width="1.875" style="91" customWidth="1"/>
    <col min="14086" max="14086" width="7.25" style="91" customWidth="1"/>
    <col min="14087" max="14087" width="9.25" style="91" customWidth="1"/>
    <col min="14088" max="14090" width="9.375" style="91" customWidth="1"/>
    <col min="14091" max="14091" width="2" style="91" customWidth="1"/>
    <col min="14092" max="14092" width="9.75" style="91" customWidth="1"/>
    <col min="14093" max="14094" width="8.5" style="91" customWidth="1"/>
    <col min="14095" max="14096" width="9" style="91"/>
    <col min="14097" max="14097" width="9.75" style="91" customWidth="1"/>
    <col min="14098" max="14102" width="0" style="91" hidden="1" customWidth="1"/>
    <col min="14103" max="14334" width="9" style="91"/>
    <col min="14335" max="14335" width="9.5" style="91" customWidth="1"/>
    <col min="14336" max="14336" width="7.25" style="91" customWidth="1"/>
    <col min="14337" max="14340" width="8.75" style="91" customWidth="1"/>
    <col min="14341" max="14341" width="1.875" style="91" customWidth="1"/>
    <col min="14342" max="14342" width="7.25" style="91" customWidth="1"/>
    <col min="14343" max="14343" width="9.25" style="91" customWidth="1"/>
    <col min="14344" max="14346" width="9.375" style="91" customWidth="1"/>
    <col min="14347" max="14347" width="2" style="91" customWidth="1"/>
    <col min="14348" max="14348" width="9.75" style="91" customWidth="1"/>
    <col min="14349" max="14350" width="8.5" style="91" customWidth="1"/>
    <col min="14351" max="14352" width="9" style="91"/>
    <col min="14353" max="14353" width="9.75" style="91" customWidth="1"/>
    <col min="14354" max="14358" width="0" style="91" hidden="1" customWidth="1"/>
    <col min="14359" max="14590" width="9" style="91"/>
    <col min="14591" max="14591" width="9.5" style="91" customWidth="1"/>
    <col min="14592" max="14592" width="7.25" style="91" customWidth="1"/>
    <col min="14593" max="14596" width="8.75" style="91" customWidth="1"/>
    <col min="14597" max="14597" width="1.875" style="91" customWidth="1"/>
    <col min="14598" max="14598" width="7.25" style="91" customWidth="1"/>
    <col min="14599" max="14599" width="9.25" style="91" customWidth="1"/>
    <col min="14600" max="14602" width="9.375" style="91" customWidth="1"/>
    <col min="14603" max="14603" width="2" style="91" customWidth="1"/>
    <col min="14604" max="14604" width="9.75" style="91" customWidth="1"/>
    <col min="14605" max="14606" width="8.5" style="91" customWidth="1"/>
    <col min="14607" max="14608" width="9" style="91"/>
    <col min="14609" max="14609" width="9.75" style="91" customWidth="1"/>
    <col min="14610" max="14614" width="0" style="91" hidden="1" customWidth="1"/>
    <col min="14615" max="14846" width="9" style="91"/>
    <col min="14847" max="14847" width="9.5" style="91" customWidth="1"/>
    <col min="14848" max="14848" width="7.25" style="91" customWidth="1"/>
    <col min="14849" max="14852" width="8.75" style="91" customWidth="1"/>
    <col min="14853" max="14853" width="1.875" style="91" customWidth="1"/>
    <col min="14854" max="14854" width="7.25" style="91" customWidth="1"/>
    <col min="14855" max="14855" width="9.25" style="91" customWidth="1"/>
    <col min="14856" max="14858" width="9.375" style="91" customWidth="1"/>
    <col min="14859" max="14859" width="2" style="91" customWidth="1"/>
    <col min="14860" max="14860" width="9.75" style="91" customWidth="1"/>
    <col min="14861" max="14862" width="8.5" style="91" customWidth="1"/>
    <col min="14863" max="14864" width="9" style="91"/>
    <col min="14865" max="14865" width="9.75" style="91" customWidth="1"/>
    <col min="14866" max="14870" width="0" style="91" hidden="1" customWidth="1"/>
    <col min="14871" max="15102" width="9" style="91"/>
    <col min="15103" max="15103" width="9.5" style="91" customWidth="1"/>
    <col min="15104" max="15104" width="7.25" style="91" customWidth="1"/>
    <col min="15105" max="15108" width="8.75" style="91" customWidth="1"/>
    <col min="15109" max="15109" width="1.875" style="91" customWidth="1"/>
    <col min="15110" max="15110" width="7.25" style="91" customWidth="1"/>
    <col min="15111" max="15111" width="9.25" style="91" customWidth="1"/>
    <col min="15112" max="15114" width="9.375" style="91" customWidth="1"/>
    <col min="15115" max="15115" width="2" style="91" customWidth="1"/>
    <col min="15116" max="15116" width="9.75" style="91" customWidth="1"/>
    <col min="15117" max="15118" width="8.5" style="91" customWidth="1"/>
    <col min="15119" max="15120" width="9" style="91"/>
    <col min="15121" max="15121" width="9.75" style="91" customWidth="1"/>
    <col min="15122" max="15126" width="0" style="91" hidden="1" customWidth="1"/>
    <col min="15127" max="15358" width="9" style="91"/>
    <col min="15359" max="15359" width="9.5" style="91" customWidth="1"/>
    <col min="15360" max="15360" width="7.25" style="91" customWidth="1"/>
    <col min="15361" max="15364" width="8.75" style="91" customWidth="1"/>
    <col min="15365" max="15365" width="1.875" style="91" customWidth="1"/>
    <col min="15366" max="15366" width="7.25" style="91" customWidth="1"/>
    <col min="15367" max="15367" width="9.25" style="91" customWidth="1"/>
    <col min="15368" max="15370" width="9.375" style="91" customWidth="1"/>
    <col min="15371" max="15371" width="2" style="91" customWidth="1"/>
    <col min="15372" max="15372" width="9.75" style="91" customWidth="1"/>
    <col min="15373" max="15374" width="8.5" style="91" customWidth="1"/>
    <col min="15375" max="15376" width="9" style="91"/>
    <col min="15377" max="15377" width="9.75" style="91" customWidth="1"/>
    <col min="15378" max="15382" width="0" style="91" hidden="1" customWidth="1"/>
    <col min="15383" max="15614" width="9" style="91"/>
    <col min="15615" max="15615" width="9.5" style="91" customWidth="1"/>
    <col min="15616" max="15616" width="7.25" style="91" customWidth="1"/>
    <col min="15617" max="15620" width="8.75" style="91" customWidth="1"/>
    <col min="15621" max="15621" width="1.875" style="91" customWidth="1"/>
    <col min="15622" max="15622" width="7.25" style="91" customWidth="1"/>
    <col min="15623" max="15623" width="9.25" style="91" customWidth="1"/>
    <col min="15624" max="15626" width="9.375" style="91" customWidth="1"/>
    <col min="15627" max="15627" width="2" style="91" customWidth="1"/>
    <col min="15628" max="15628" width="9.75" style="91" customWidth="1"/>
    <col min="15629" max="15630" width="8.5" style="91" customWidth="1"/>
    <col min="15631" max="15632" width="9" style="91"/>
    <col min="15633" max="15633" width="9.75" style="91" customWidth="1"/>
    <col min="15634" max="15638" width="0" style="91" hidden="1" customWidth="1"/>
    <col min="15639" max="15870" width="9" style="91"/>
    <col min="15871" max="15871" width="9.5" style="91" customWidth="1"/>
    <col min="15872" max="15872" width="7.25" style="91" customWidth="1"/>
    <col min="15873" max="15876" width="8.75" style="91" customWidth="1"/>
    <col min="15877" max="15877" width="1.875" style="91" customWidth="1"/>
    <col min="15878" max="15878" width="7.25" style="91" customWidth="1"/>
    <col min="15879" max="15879" width="9.25" style="91" customWidth="1"/>
    <col min="15880" max="15882" width="9.375" style="91" customWidth="1"/>
    <col min="15883" max="15883" width="2" style="91" customWidth="1"/>
    <col min="15884" max="15884" width="9.75" style="91" customWidth="1"/>
    <col min="15885" max="15886" width="8.5" style="91" customWidth="1"/>
    <col min="15887" max="15888" width="9" style="91"/>
    <col min="15889" max="15889" width="9.75" style="91" customWidth="1"/>
    <col min="15890" max="15894" width="0" style="91" hidden="1" customWidth="1"/>
    <col min="15895" max="16126" width="9" style="91"/>
    <col min="16127" max="16127" width="9.5" style="91" customWidth="1"/>
    <col min="16128" max="16128" width="7.25" style="91" customWidth="1"/>
    <col min="16129" max="16132" width="8.75" style="91" customWidth="1"/>
    <col min="16133" max="16133" width="1.875" style="91" customWidth="1"/>
    <col min="16134" max="16134" width="7.25" style="91" customWidth="1"/>
    <col min="16135" max="16135" width="9.25" style="91" customWidth="1"/>
    <col min="16136" max="16138" width="9.375" style="91" customWidth="1"/>
    <col min="16139" max="16139" width="2" style="91" customWidth="1"/>
    <col min="16140" max="16140" width="9.75" style="91" customWidth="1"/>
    <col min="16141" max="16142" width="8.5" style="91" customWidth="1"/>
    <col min="16143" max="16144" width="9" style="91"/>
    <col min="16145" max="16145" width="9.75" style="91" customWidth="1"/>
    <col min="16146" max="16150" width="0" style="91" hidden="1" customWidth="1"/>
    <col min="16151" max="16384" width="9" style="91"/>
  </cols>
  <sheetData>
    <row r="1" spans="2:22" ht="27.75" customHeight="1" x14ac:dyDescent="0.15"/>
    <row r="2" spans="2:22" ht="18.75" customHeight="1" x14ac:dyDescent="0.15">
      <c r="B2" s="241" t="s">
        <v>130</v>
      </c>
      <c r="C2" s="241"/>
      <c r="D2" s="241"/>
      <c r="E2" s="241"/>
      <c r="F2" s="241"/>
      <c r="G2" s="241"/>
      <c r="H2" s="241"/>
      <c r="I2" s="534" t="s">
        <v>98</v>
      </c>
      <c r="J2" s="534"/>
      <c r="K2" s="534"/>
      <c r="L2" s="534"/>
      <c r="R2" s="534" t="s">
        <v>54</v>
      </c>
      <c r="S2" s="534"/>
      <c r="T2" s="534"/>
      <c r="U2" s="534"/>
      <c r="V2" s="534"/>
    </row>
    <row r="3" spans="2:22" ht="13.5" customHeight="1" thickBot="1" x14ac:dyDescent="0.2">
      <c r="I3" s="534"/>
      <c r="J3" s="534"/>
      <c r="K3" s="534"/>
      <c r="L3" s="534"/>
      <c r="R3" s="534"/>
      <c r="S3" s="534"/>
      <c r="T3" s="534"/>
      <c r="U3" s="534"/>
      <c r="V3" s="534"/>
    </row>
    <row r="4" spans="2:22" ht="16.5" customHeight="1" thickBot="1" x14ac:dyDescent="0.2">
      <c r="B4" s="538" t="s">
        <v>127</v>
      </c>
      <c r="C4" s="539"/>
      <c r="D4" s="539"/>
      <c r="E4" s="539"/>
      <c r="F4" s="539"/>
      <c r="G4" s="540"/>
      <c r="N4" s="93"/>
      <c r="O4" s="535"/>
      <c r="P4" s="535"/>
      <c r="R4" s="536" t="s">
        <v>58</v>
      </c>
      <c r="S4" s="536"/>
      <c r="T4" s="536"/>
      <c r="U4" s="536"/>
      <c r="V4" s="536"/>
    </row>
    <row r="5" spans="2:22" s="97" customFormat="1" ht="16.5" customHeight="1" thickBot="1" x14ac:dyDescent="0.2">
      <c r="B5" s="239" t="s">
        <v>55</v>
      </c>
      <c r="C5" s="94" t="s">
        <v>59</v>
      </c>
      <c r="D5" s="95" t="s">
        <v>60</v>
      </c>
      <c r="E5" s="94" t="s">
        <v>61</v>
      </c>
      <c r="F5" s="94" t="s">
        <v>62</v>
      </c>
      <c r="G5" s="96" t="s">
        <v>63</v>
      </c>
      <c r="I5" s="99" t="s">
        <v>55</v>
      </c>
      <c r="J5" s="100" t="s">
        <v>65</v>
      </c>
      <c r="K5" s="101" t="s">
        <v>66</v>
      </c>
      <c r="L5" s="102" t="s">
        <v>67</v>
      </c>
      <c r="R5" s="537"/>
      <c r="S5" s="537"/>
      <c r="T5" s="537"/>
      <c r="U5" s="537"/>
      <c r="V5" s="537"/>
    </row>
    <row r="6" spans="2:22" s="103" customFormat="1" ht="35.25" customHeight="1" thickBot="1" x14ac:dyDescent="0.2">
      <c r="B6" s="256">
        <f>'一般の事業以外（通勤のみ）'!I8</f>
        <v>0</v>
      </c>
      <c r="C6" s="252" t="str">
        <f>IF(ISERROR(VLOOKUP($E6,税額,3)),"",VLOOKUP($E6,税額,3))</f>
        <v/>
      </c>
      <c r="D6" s="253">
        <f>ROUND(SUM($J6,$K6:$L6),0)</f>
        <v>0</v>
      </c>
      <c r="E6" s="253">
        <f>B6-D6</f>
        <v>0</v>
      </c>
      <c r="F6" s="253">
        <f>SUM(C6:D6)</f>
        <v>0</v>
      </c>
      <c r="G6" s="254">
        <f>B6-F6</f>
        <v>0</v>
      </c>
      <c r="I6" s="261">
        <f>'一般の事業以外（通勤のみ）'!I8</f>
        <v>0</v>
      </c>
      <c r="J6" s="257">
        <f>ROUND($B6*'社会保険料率（熊本県）'!$J$6-0.001,0)</f>
        <v>0</v>
      </c>
      <c r="K6" s="257" t="str">
        <f>IF(ISERROR(VLOOKUP(I6,'社会保険料率（熊本県）'!$C$4:$H$59,4)),"",ROUND((VLOOKUP(I6,'社会保険料率（熊本県）'!$C$4:$H$59,4))-0.1,0))</f>
        <v/>
      </c>
      <c r="L6" s="258" t="str">
        <f>IF(ISERROR(VLOOKUP(I6,'社会保険料率（熊本県）'!$C$4:$H$59,6)),"",VLOOKUP(I6,'社会保険料率（熊本県）'!$C$4:$H$59,6))</f>
        <v/>
      </c>
      <c r="R6" s="104" t="s">
        <v>68</v>
      </c>
      <c r="S6" s="105"/>
      <c r="T6" s="106" t="s">
        <v>69</v>
      </c>
      <c r="U6" s="107"/>
      <c r="V6" s="108"/>
    </row>
    <row r="7" spans="2:22" s="103" customFormat="1" ht="14.25" customHeight="1" thickBot="1" x14ac:dyDescent="0.2">
      <c r="B7" s="109"/>
      <c r="C7" s="109"/>
      <c r="D7" s="109"/>
      <c r="E7" s="109"/>
      <c r="F7" s="109"/>
      <c r="G7" s="109"/>
      <c r="H7" s="109"/>
      <c r="I7" s="109"/>
      <c r="J7" s="110"/>
      <c r="K7" s="110"/>
      <c r="L7" s="110"/>
      <c r="M7" s="109"/>
      <c r="R7" s="111" t="s">
        <v>70</v>
      </c>
      <c r="S7" s="112"/>
      <c r="T7" s="113" t="s">
        <v>71</v>
      </c>
      <c r="U7" s="114"/>
      <c r="V7" s="115"/>
    </row>
    <row r="8" spans="2:22" s="103" customFormat="1" ht="16.5" customHeight="1" thickBot="1" x14ac:dyDescent="0.2">
      <c r="B8" s="538" t="s">
        <v>128</v>
      </c>
      <c r="C8" s="539"/>
      <c r="D8" s="539"/>
      <c r="E8" s="539"/>
      <c r="F8" s="539"/>
      <c r="G8" s="540"/>
      <c r="H8" s="109"/>
      <c r="M8" s="109"/>
      <c r="R8" s="111"/>
      <c r="S8" s="112"/>
      <c r="T8" s="113"/>
      <c r="U8" s="114"/>
      <c r="V8" s="115"/>
    </row>
    <row r="9" spans="2:22" s="103" customFormat="1" ht="15" customHeight="1" thickBot="1" x14ac:dyDescent="0.2">
      <c r="B9" s="240" t="s">
        <v>55</v>
      </c>
      <c r="C9" s="98" t="s">
        <v>59</v>
      </c>
      <c r="D9" s="95" t="s">
        <v>60</v>
      </c>
      <c r="E9" s="94" t="s">
        <v>61</v>
      </c>
      <c r="F9" s="94" t="s">
        <v>62</v>
      </c>
      <c r="G9" s="96" t="s">
        <v>63</v>
      </c>
      <c r="H9" s="109"/>
      <c r="I9" s="99" t="s">
        <v>55</v>
      </c>
      <c r="J9" s="100" t="s">
        <v>65</v>
      </c>
      <c r="K9" s="101" t="s">
        <v>66</v>
      </c>
      <c r="L9" s="102" t="s">
        <v>67</v>
      </c>
      <c r="M9" s="109"/>
      <c r="R9" s="111"/>
      <c r="S9" s="112"/>
      <c r="T9" s="113"/>
      <c r="U9" s="114"/>
      <c r="V9" s="115"/>
    </row>
    <row r="10" spans="2:22" s="103" customFormat="1" ht="35.25" customHeight="1" thickBot="1" x14ac:dyDescent="0.2">
      <c r="B10" s="256">
        <f>'一般の事業以外（住込あり）'!I8</f>
        <v>0</v>
      </c>
      <c r="C10" s="255" t="str">
        <f>IF(ISERROR(VLOOKUP($E10,税額,3)),"",VLOOKUP($E10,税額,3))</f>
        <v/>
      </c>
      <c r="D10" s="253">
        <f>ROUND(SUM($J10,$K10:$L10),0)</f>
        <v>0</v>
      </c>
      <c r="E10" s="253">
        <f>B10-D10</f>
        <v>0</v>
      </c>
      <c r="F10" s="253">
        <f>SUM(C10:D10)</f>
        <v>0</v>
      </c>
      <c r="G10" s="254">
        <f>B10-F10</f>
        <v>0</v>
      </c>
      <c r="H10" s="109"/>
      <c r="I10" s="259">
        <f>'一般の事業以外（住込あり）'!I8</f>
        <v>0</v>
      </c>
      <c r="J10" s="257">
        <f>ROUND($B10*'社会保険料率（熊本県）'!$J$6-0.001,0)</f>
        <v>0</v>
      </c>
      <c r="K10" s="257" t="str">
        <f>IF(ISERROR(VLOOKUP(I10,'社会保険料率（熊本県）'!$C$4:$H$59,4)),"",ROUND((VLOOKUP(I10,'社会保険料率（熊本県）'!$C$4:$H$59,4))-0.1,0))</f>
        <v/>
      </c>
      <c r="L10" s="260" t="str">
        <f>IF(ISERROR(VLOOKUP(I10,'社会保険料率（熊本県）'!$C$4:$H$59,6)),"",VLOOKUP(I10,'社会保険料率（熊本県）'!$C$4:$H$59,6))</f>
        <v/>
      </c>
      <c r="M10" s="109"/>
      <c r="R10" s="111"/>
      <c r="S10" s="112"/>
      <c r="T10" s="113"/>
      <c r="U10" s="114"/>
      <c r="V10" s="115"/>
    </row>
    <row r="11" spans="2:22" s="246" customFormat="1" ht="24.75" customHeight="1" x14ac:dyDescent="0.15">
      <c r="B11" s="243"/>
      <c r="C11" s="244"/>
      <c r="D11" s="244"/>
      <c r="E11" s="244"/>
      <c r="F11" s="244"/>
      <c r="G11" s="244"/>
      <c r="H11" s="245"/>
      <c r="I11" s="242"/>
      <c r="J11" s="242"/>
      <c r="K11" s="242"/>
      <c r="L11" s="242"/>
      <c r="M11" s="245"/>
      <c r="R11" s="247"/>
      <c r="S11" s="248"/>
      <c r="T11" s="249"/>
      <c r="U11" s="250"/>
      <c r="V11" s="251"/>
    </row>
    <row r="12" spans="2:22" s="103" customFormat="1" ht="74.25" customHeight="1" x14ac:dyDescent="0.15">
      <c r="B12" s="533" t="s">
        <v>131</v>
      </c>
      <c r="C12" s="533"/>
      <c r="D12" s="533"/>
      <c r="E12" s="533"/>
      <c r="F12" s="533"/>
      <c r="G12" s="533"/>
      <c r="H12" s="533"/>
      <c r="I12" s="533"/>
      <c r="J12" s="533"/>
      <c r="K12" s="533"/>
      <c r="L12" s="533"/>
      <c r="M12" s="533"/>
      <c r="N12" s="533"/>
      <c r="O12" s="533"/>
      <c r="P12" s="533"/>
      <c r="R12" s="116" t="s">
        <v>72</v>
      </c>
      <c r="S12" s="117"/>
      <c r="T12" s="118" t="s">
        <v>73</v>
      </c>
      <c r="U12" s="118" t="s">
        <v>74</v>
      </c>
      <c r="V12" s="119" t="s">
        <v>75</v>
      </c>
    </row>
    <row r="13" spans="2:22" s="103" customFormat="1" ht="9.9499999999999993" customHeight="1" thickBot="1" x14ac:dyDescent="0.2">
      <c r="B13" s="109"/>
      <c r="C13" s="109"/>
      <c r="D13" s="109"/>
      <c r="E13" s="109"/>
      <c r="F13" s="109"/>
      <c r="G13" s="109"/>
      <c r="H13" s="109"/>
      <c r="I13" s="109"/>
      <c r="J13" s="109"/>
      <c r="K13" s="109"/>
      <c r="L13" s="109"/>
      <c r="M13" s="109"/>
      <c r="N13" s="109"/>
      <c r="O13" s="110"/>
      <c r="P13" s="110"/>
      <c r="R13" s="120" t="s">
        <v>76</v>
      </c>
      <c r="S13" s="121" t="s">
        <v>77</v>
      </c>
      <c r="T13" s="122" t="s">
        <v>78</v>
      </c>
      <c r="U13" s="122"/>
      <c r="V13" s="123"/>
    </row>
    <row r="14" spans="2:22" s="103" customFormat="1" ht="9.9499999999999993" customHeight="1" x14ac:dyDescent="0.15">
      <c r="B14" s="109"/>
      <c r="C14" s="109"/>
      <c r="D14" s="109"/>
      <c r="E14" s="109"/>
      <c r="F14" s="109"/>
      <c r="G14" s="109"/>
      <c r="H14" s="109"/>
      <c r="I14" s="109"/>
      <c r="J14" s="109"/>
      <c r="K14" s="109"/>
      <c r="L14" s="109"/>
      <c r="M14" s="109"/>
      <c r="N14" s="109"/>
      <c r="O14" s="110"/>
      <c r="P14" s="110"/>
      <c r="R14" s="124" t="s">
        <v>79</v>
      </c>
      <c r="S14" s="125" t="s">
        <v>79</v>
      </c>
      <c r="T14" s="125" t="s">
        <v>79</v>
      </c>
      <c r="U14" s="125" t="s">
        <v>79</v>
      </c>
      <c r="V14" s="126" t="s">
        <v>79</v>
      </c>
    </row>
    <row r="15" spans="2:22" s="103" customFormat="1" ht="9.9499999999999993" customHeight="1" x14ac:dyDescent="0.15">
      <c r="B15" s="109"/>
      <c r="C15" s="109"/>
      <c r="D15" s="109"/>
      <c r="E15" s="109"/>
      <c r="F15" s="109"/>
      <c r="G15" s="109"/>
      <c r="H15" s="109"/>
      <c r="I15" s="109"/>
      <c r="J15" s="109"/>
      <c r="K15" s="109"/>
      <c r="L15" s="109"/>
      <c r="M15" s="109"/>
      <c r="N15" s="109"/>
      <c r="O15" s="110"/>
      <c r="P15" s="110"/>
      <c r="R15" s="127">
        <v>88000</v>
      </c>
      <c r="S15" s="128" t="s">
        <v>80</v>
      </c>
      <c r="T15" s="129">
        <v>0</v>
      </c>
      <c r="U15" s="129">
        <v>0</v>
      </c>
      <c r="V15" s="130">
        <v>0</v>
      </c>
    </row>
    <row r="16" spans="2:22" s="103" customFormat="1" ht="9.9499999999999993" customHeight="1" x14ac:dyDescent="0.15">
      <c r="B16" s="109"/>
      <c r="C16" s="109"/>
      <c r="D16" s="109"/>
      <c r="E16" s="109"/>
      <c r="F16" s="109"/>
      <c r="G16" s="109"/>
      <c r="H16" s="109"/>
      <c r="I16" s="109"/>
      <c r="J16" s="109"/>
      <c r="K16" s="109"/>
      <c r="L16" s="109"/>
      <c r="M16" s="109"/>
      <c r="N16" s="109"/>
      <c r="O16" s="110"/>
      <c r="P16" s="110"/>
      <c r="R16" s="127"/>
      <c r="S16" s="129"/>
      <c r="T16" s="129"/>
      <c r="U16" s="129"/>
      <c r="V16" s="130"/>
    </row>
    <row r="17" spans="2:22" s="103" customFormat="1" ht="9.9499999999999993" customHeight="1" x14ac:dyDescent="0.15">
      <c r="B17" s="109"/>
      <c r="C17" s="109"/>
      <c r="D17" s="109"/>
      <c r="E17" s="109"/>
      <c r="F17" s="109"/>
      <c r="G17" s="109"/>
      <c r="H17" s="109"/>
      <c r="I17" s="109"/>
      <c r="J17" s="109"/>
      <c r="K17" s="109"/>
      <c r="L17" s="109"/>
      <c r="M17" s="109"/>
      <c r="N17" s="109"/>
      <c r="O17" s="110"/>
      <c r="P17" s="110"/>
      <c r="R17" s="127"/>
      <c r="S17" s="129"/>
      <c r="T17" s="129"/>
      <c r="U17" s="129"/>
      <c r="V17" s="130"/>
    </row>
    <row r="18" spans="2:22" s="103" customFormat="1" ht="9.75" customHeight="1" x14ac:dyDescent="0.15">
      <c r="B18" s="109"/>
      <c r="C18" s="109"/>
      <c r="D18" s="109"/>
      <c r="E18" s="109"/>
      <c r="F18" s="109"/>
      <c r="G18" s="109"/>
      <c r="H18" s="109"/>
      <c r="I18" s="109"/>
      <c r="J18" s="109"/>
      <c r="K18" s="109"/>
      <c r="L18" s="109"/>
      <c r="M18" s="109"/>
      <c r="N18" s="109"/>
      <c r="O18" s="110"/>
      <c r="P18" s="110"/>
      <c r="R18" s="131"/>
      <c r="S18" s="132"/>
      <c r="T18" s="132"/>
      <c r="U18" s="132"/>
      <c r="V18" s="133"/>
    </row>
    <row r="19" spans="2:22" s="103" customFormat="1" ht="9.9499999999999993" customHeight="1" x14ac:dyDescent="0.15">
      <c r="B19" s="109"/>
      <c r="C19" s="109"/>
      <c r="D19" s="109"/>
      <c r="E19" s="109"/>
      <c r="F19" s="109"/>
      <c r="G19" s="109"/>
      <c r="H19" s="109"/>
      <c r="I19" s="109"/>
      <c r="J19" s="109"/>
      <c r="K19" s="109"/>
      <c r="L19" s="109"/>
      <c r="M19" s="109"/>
      <c r="N19" s="109"/>
      <c r="O19" s="110"/>
      <c r="P19" s="110"/>
      <c r="R19" s="134"/>
      <c r="S19" s="135"/>
      <c r="T19" s="132"/>
      <c r="U19" s="132"/>
      <c r="V19" s="133"/>
    </row>
    <row r="20" spans="2:22" s="103" customFormat="1" ht="9.9499999999999993" customHeight="1" x14ac:dyDescent="0.15">
      <c r="B20" s="109"/>
      <c r="C20" s="109"/>
      <c r="D20" s="109"/>
      <c r="E20" s="109"/>
      <c r="F20" s="109"/>
      <c r="G20" s="109"/>
      <c r="H20" s="109"/>
      <c r="I20" s="109"/>
      <c r="J20" s="109"/>
      <c r="K20" s="109"/>
      <c r="L20" s="109"/>
      <c r="M20" s="109"/>
      <c r="N20" s="109"/>
      <c r="O20" s="110"/>
      <c r="P20" s="110"/>
      <c r="R20" s="134">
        <v>88000</v>
      </c>
      <c r="S20" s="135">
        <v>89000</v>
      </c>
      <c r="T20" s="132">
        <v>130</v>
      </c>
      <c r="U20" s="132">
        <v>0</v>
      </c>
      <c r="V20" s="133">
        <v>0</v>
      </c>
    </row>
    <row r="21" spans="2:22" s="103" customFormat="1" ht="9.9499999999999993" customHeight="1" x14ac:dyDescent="0.15">
      <c r="B21" s="109"/>
      <c r="C21" s="109"/>
      <c r="D21" s="109"/>
      <c r="E21" s="109"/>
      <c r="F21" s="109"/>
      <c r="G21" s="109"/>
      <c r="H21" s="109"/>
      <c r="I21" s="109"/>
      <c r="J21" s="109"/>
      <c r="K21" s="109"/>
      <c r="L21" s="109"/>
      <c r="M21" s="109"/>
      <c r="N21" s="109"/>
      <c r="O21" s="110"/>
      <c r="P21" s="110"/>
      <c r="R21" s="134">
        <v>89000</v>
      </c>
      <c r="S21" s="135">
        <v>90000</v>
      </c>
      <c r="T21" s="132">
        <v>180</v>
      </c>
      <c r="U21" s="132">
        <v>0</v>
      </c>
      <c r="V21" s="133">
        <v>0</v>
      </c>
    </row>
    <row r="22" spans="2:22" s="103" customFormat="1" ht="9.9499999999999993" customHeight="1" x14ac:dyDescent="0.15">
      <c r="B22" s="109"/>
      <c r="C22" s="109"/>
      <c r="D22" s="109"/>
      <c r="E22" s="109"/>
      <c r="F22" s="109"/>
      <c r="G22" s="109"/>
      <c r="H22" s="109"/>
      <c r="I22" s="109"/>
      <c r="J22" s="109"/>
      <c r="K22" s="109"/>
      <c r="L22" s="109"/>
      <c r="M22" s="109"/>
      <c r="N22" s="109"/>
      <c r="O22" s="110"/>
      <c r="P22" s="110"/>
      <c r="R22" s="134">
        <v>90000</v>
      </c>
      <c r="S22" s="135">
        <v>91000</v>
      </c>
      <c r="T22" s="132">
        <v>230</v>
      </c>
      <c r="U22" s="132">
        <v>0</v>
      </c>
      <c r="V22" s="133">
        <v>0</v>
      </c>
    </row>
    <row r="23" spans="2:22" s="103" customFormat="1" ht="9.9499999999999993" customHeight="1" x14ac:dyDescent="0.15">
      <c r="B23" s="109"/>
      <c r="C23" s="109"/>
      <c r="D23" s="109"/>
      <c r="E23" s="109"/>
      <c r="F23" s="109"/>
      <c r="G23" s="109"/>
      <c r="H23" s="109"/>
      <c r="I23" s="109"/>
      <c r="J23" s="109"/>
      <c r="K23" s="109"/>
      <c r="L23" s="109"/>
      <c r="M23" s="109"/>
      <c r="N23" s="109"/>
      <c r="O23" s="110"/>
      <c r="P23" s="110"/>
      <c r="R23" s="134">
        <v>91000</v>
      </c>
      <c r="S23" s="135">
        <v>92000</v>
      </c>
      <c r="T23" s="132">
        <v>290</v>
      </c>
      <c r="U23" s="132">
        <v>0</v>
      </c>
      <c r="V23" s="133">
        <v>0</v>
      </c>
    </row>
    <row r="24" spans="2:22" s="103" customFormat="1" ht="9.9499999999999993" customHeight="1" x14ac:dyDescent="0.15">
      <c r="B24" s="109"/>
      <c r="C24" s="109"/>
      <c r="D24" s="109"/>
      <c r="E24" s="109"/>
      <c r="F24" s="109"/>
      <c r="G24" s="109"/>
      <c r="H24" s="109"/>
      <c r="I24" s="109"/>
      <c r="J24" s="109"/>
      <c r="K24" s="109"/>
      <c r="L24" s="109"/>
      <c r="M24" s="109"/>
      <c r="N24" s="109"/>
      <c r="O24" s="110"/>
      <c r="P24" s="110"/>
      <c r="R24" s="134">
        <v>92000</v>
      </c>
      <c r="S24" s="135">
        <v>93000</v>
      </c>
      <c r="T24" s="132">
        <v>340</v>
      </c>
      <c r="U24" s="132">
        <v>0</v>
      </c>
      <c r="V24" s="133">
        <v>0</v>
      </c>
    </row>
    <row r="25" spans="2:22" s="103" customFormat="1" ht="9.9499999999999993" customHeight="1" x14ac:dyDescent="0.15">
      <c r="B25" s="109"/>
      <c r="C25" s="109"/>
      <c r="D25" s="109"/>
      <c r="E25" s="109"/>
      <c r="F25" s="109"/>
      <c r="G25" s="109"/>
      <c r="H25" s="109"/>
      <c r="I25" s="109"/>
      <c r="J25" s="109"/>
      <c r="K25" s="109"/>
      <c r="L25" s="109"/>
      <c r="M25" s="109"/>
      <c r="N25" s="109"/>
      <c r="O25" s="110"/>
      <c r="P25" s="110"/>
      <c r="R25" s="134">
        <v>93000</v>
      </c>
      <c r="S25" s="135">
        <v>94000</v>
      </c>
      <c r="T25" s="132">
        <v>390</v>
      </c>
      <c r="U25" s="132">
        <v>0</v>
      </c>
      <c r="V25" s="133">
        <v>0</v>
      </c>
    </row>
    <row r="26" spans="2:22" s="103" customFormat="1" ht="9.9499999999999993" customHeight="1" x14ac:dyDescent="0.15">
      <c r="B26" s="109"/>
      <c r="C26" s="109"/>
      <c r="D26" s="109"/>
      <c r="E26" s="109"/>
      <c r="F26" s="109"/>
      <c r="G26" s="109"/>
      <c r="H26" s="109"/>
      <c r="I26" s="109"/>
      <c r="J26" s="109"/>
      <c r="K26" s="109"/>
      <c r="L26" s="109"/>
      <c r="M26" s="109"/>
      <c r="N26" s="109"/>
      <c r="O26" s="110"/>
      <c r="P26" s="110"/>
      <c r="R26" s="134">
        <v>94000</v>
      </c>
      <c r="S26" s="135">
        <v>95000</v>
      </c>
      <c r="T26" s="132">
        <v>440</v>
      </c>
      <c r="U26" s="132">
        <v>0</v>
      </c>
      <c r="V26" s="133">
        <v>0</v>
      </c>
    </row>
    <row r="27" spans="2:22" s="103" customFormat="1" ht="9.9499999999999993" customHeight="1" x14ac:dyDescent="0.15">
      <c r="B27" s="109"/>
      <c r="C27" s="109"/>
      <c r="D27" s="109"/>
      <c r="E27" s="109"/>
      <c r="F27" s="109"/>
      <c r="G27" s="109"/>
      <c r="H27" s="109"/>
      <c r="I27" s="109"/>
      <c r="J27" s="109"/>
      <c r="K27" s="109"/>
      <c r="L27" s="109"/>
      <c r="M27" s="109"/>
      <c r="N27" s="109"/>
      <c r="O27" s="110"/>
      <c r="P27" s="110"/>
      <c r="R27" s="136">
        <v>95000</v>
      </c>
      <c r="S27" s="137">
        <v>96000</v>
      </c>
      <c r="T27" s="138">
        <v>490</v>
      </c>
      <c r="U27" s="138">
        <v>0</v>
      </c>
      <c r="V27" s="139">
        <v>0</v>
      </c>
    </row>
    <row r="28" spans="2:22" s="103" customFormat="1" ht="9.9499999999999993" customHeight="1" x14ac:dyDescent="0.15">
      <c r="B28" s="109"/>
      <c r="C28" s="109"/>
      <c r="D28" s="109"/>
      <c r="E28" s="109"/>
      <c r="F28" s="109"/>
      <c r="G28" s="109"/>
      <c r="H28" s="109"/>
      <c r="I28" s="109"/>
      <c r="J28" s="109"/>
      <c r="K28" s="109"/>
      <c r="L28" s="109"/>
      <c r="M28" s="109"/>
      <c r="N28" s="109"/>
      <c r="O28" s="110"/>
      <c r="P28" s="110"/>
      <c r="R28" s="134">
        <v>96000</v>
      </c>
      <c r="S28" s="135">
        <v>97000</v>
      </c>
      <c r="T28" s="132">
        <v>540</v>
      </c>
      <c r="U28" s="132">
        <v>0</v>
      </c>
      <c r="V28" s="133">
        <v>0</v>
      </c>
    </row>
    <row r="29" spans="2:22" s="103" customFormat="1" ht="9.9499999999999993" customHeight="1" x14ac:dyDescent="0.15">
      <c r="B29" s="109"/>
      <c r="C29" s="109"/>
      <c r="D29" s="109"/>
      <c r="E29" s="109"/>
      <c r="F29" s="109"/>
      <c r="G29" s="109"/>
      <c r="H29" s="109"/>
      <c r="I29" s="109"/>
      <c r="J29" s="109"/>
      <c r="K29" s="109"/>
      <c r="L29" s="109"/>
      <c r="M29" s="109"/>
      <c r="N29" s="109"/>
      <c r="O29" s="110"/>
      <c r="P29" s="110"/>
      <c r="R29" s="134">
        <v>97000</v>
      </c>
      <c r="S29" s="135">
        <v>98000</v>
      </c>
      <c r="T29" s="132">
        <v>590</v>
      </c>
      <c r="U29" s="132">
        <v>0</v>
      </c>
      <c r="V29" s="133">
        <v>0</v>
      </c>
    </row>
    <row r="30" spans="2:22" s="103" customFormat="1" ht="9.9499999999999993" customHeight="1" x14ac:dyDescent="0.15">
      <c r="B30" s="109"/>
      <c r="C30" s="109"/>
      <c r="D30" s="109"/>
      <c r="E30" s="109"/>
      <c r="F30" s="109"/>
      <c r="G30" s="109"/>
      <c r="H30" s="109"/>
      <c r="I30" s="109"/>
      <c r="J30" s="109"/>
      <c r="K30" s="109"/>
      <c r="L30" s="109"/>
      <c r="M30" s="109"/>
      <c r="N30" s="109"/>
      <c r="O30" s="110"/>
      <c r="P30" s="110"/>
      <c r="R30" s="134">
        <v>98000</v>
      </c>
      <c r="S30" s="135">
        <v>99000</v>
      </c>
      <c r="T30" s="135">
        <v>640</v>
      </c>
      <c r="U30" s="132">
        <v>0</v>
      </c>
      <c r="V30" s="133">
        <v>0</v>
      </c>
    </row>
    <row r="31" spans="2:22" s="103" customFormat="1" ht="9.9499999999999993" customHeight="1" x14ac:dyDescent="0.15">
      <c r="B31" s="109"/>
      <c r="C31" s="109"/>
      <c r="D31" s="109"/>
      <c r="E31" s="109"/>
      <c r="F31" s="109"/>
      <c r="G31" s="109"/>
      <c r="H31" s="109"/>
      <c r="I31" s="109"/>
      <c r="J31" s="109"/>
      <c r="K31" s="109"/>
      <c r="L31" s="109"/>
      <c r="M31" s="109"/>
      <c r="N31" s="109"/>
      <c r="O31" s="110"/>
      <c r="P31" s="110"/>
      <c r="R31" s="134">
        <v>99000</v>
      </c>
      <c r="S31" s="135">
        <v>101000</v>
      </c>
      <c r="T31" s="135">
        <v>720</v>
      </c>
      <c r="U31" s="132">
        <v>0</v>
      </c>
      <c r="V31" s="133">
        <v>0</v>
      </c>
    </row>
    <row r="32" spans="2:22" s="103" customFormat="1" ht="9.9499999999999993" customHeight="1" x14ac:dyDescent="0.15">
      <c r="B32" s="109"/>
      <c r="C32" s="109"/>
      <c r="D32" s="109"/>
      <c r="E32" s="109"/>
      <c r="F32" s="109"/>
      <c r="G32" s="109"/>
      <c r="H32" s="109"/>
      <c r="I32" s="109"/>
      <c r="J32" s="109"/>
      <c r="K32" s="109"/>
      <c r="L32" s="109"/>
      <c r="M32" s="109"/>
      <c r="N32" s="109"/>
      <c r="O32" s="110"/>
      <c r="P32" s="110"/>
      <c r="R32" s="134">
        <v>101000</v>
      </c>
      <c r="S32" s="135">
        <v>103000</v>
      </c>
      <c r="T32" s="135">
        <v>830</v>
      </c>
      <c r="U32" s="132">
        <v>0</v>
      </c>
      <c r="V32" s="133">
        <v>0</v>
      </c>
    </row>
    <row r="33" spans="2:22" s="103" customFormat="1" ht="9.9499999999999993" customHeight="1" x14ac:dyDescent="0.15">
      <c r="B33" s="109"/>
      <c r="C33" s="109"/>
      <c r="D33" s="109"/>
      <c r="E33" s="109"/>
      <c r="F33" s="109"/>
      <c r="G33" s="109"/>
      <c r="H33" s="109"/>
      <c r="I33" s="109"/>
      <c r="J33" s="109"/>
      <c r="K33" s="109"/>
      <c r="L33" s="109"/>
      <c r="M33" s="109"/>
      <c r="N33" s="109"/>
      <c r="O33" s="110"/>
      <c r="P33" s="110"/>
      <c r="R33" s="134">
        <v>103000</v>
      </c>
      <c r="S33" s="135">
        <v>105000</v>
      </c>
      <c r="T33" s="135">
        <v>930</v>
      </c>
      <c r="U33" s="132">
        <v>0</v>
      </c>
      <c r="V33" s="133">
        <v>0</v>
      </c>
    </row>
    <row r="34" spans="2:22" s="103" customFormat="1" ht="9.9499999999999993" customHeight="1" x14ac:dyDescent="0.15">
      <c r="B34" s="109"/>
      <c r="C34" s="109"/>
      <c r="D34" s="109"/>
      <c r="E34" s="109"/>
      <c r="F34" s="109"/>
      <c r="G34" s="109"/>
      <c r="H34" s="109"/>
      <c r="I34" s="109"/>
      <c r="J34" s="109"/>
      <c r="K34" s="109"/>
      <c r="L34" s="109"/>
      <c r="M34" s="109"/>
      <c r="N34" s="109"/>
      <c r="O34" s="110"/>
      <c r="P34" s="110"/>
      <c r="R34" s="134">
        <v>105000</v>
      </c>
      <c r="S34" s="135">
        <v>107000</v>
      </c>
      <c r="T34" s="135">
        <v>1030</v>
      </c>
      <c r="U34" s="132">
        <v>0</v>
      </c>
      <c r="V34" s="133">
        <v>0</v>
      </c>
    </row>
    <row r="35" spans="2:22" s="103" customFormat="1" ht="9.9499999999999993" customHeight="1" x14ac:dyDescent="0.15">
      <c r="B35" s="109"/>
      <c r="C35" s="109"/>
      <c r="D35" s="109"/>
      <c r="E35" s="109"/>
      <c r="F35" s="109"/>
      <c r="G35" s="109"/>
      <c r="H35" s="109"/>
      <c r="I35" s="109"/>
      <c r="J35" s="109"/>
      <c r="K35" s="109"/>
      <c r="L35" s="109"/>
      <c r="M35" s="109"/>
      <c r="N35" s="109"/>
      <c r="O35" s="110"/>
      <c r="P35" s="110"/>
      <c r="R35" s="134">
        <v>107000</v>
      </c>
      <c r="S35" s="135">
        <v>109000</v>
      </c>
      <c r="T35" s="135">
        <v>1130</v>
      </c>
      <c r="U35" s="132">
        <v>0</v>
      </c>
      <c r="V35" s="133">
        <v>0</v>
      </c>
    </row>
    <row r="36" spans="2:22" s="103" customFormat="1" ht="9.9499999999999993" customHeight="1" x14ac:dyDescent="0.15">
      <c r="B36" s="109"/>
      <c r="C36" s="109"/>
      <c r="D36" s="109"/>
      <c r="E36" s="109"/>
      <c r="F36" s="109"/>
      <c r="G36" s="109"/>
      <c r="H36" s="109"/>
      <c r="I36" s="109"/>
      <c r="J36" s="109"/>
      <c r="K36" s="109"/>
      <c r="L36" s="109"/>
      <c r="M36" s="109"/>
      <c r="N36" s="109"/>
      <c r="O36" s="110"/>
      <c r="P36" s="110"/>
      <c r="R36" s="134">
        <v>109000</v>
      </c>
      <c r="S36" s="135">
        <v>111000</v>
      </c>
      <c r="T36" s="140">
        <v>1240</v>
      </c>
      <c r="U36" s="140">
        <v>0</v>
      </c>
      <c r="V36" s="141">
        <v>0</v>
      </c>
    </row>
    <row r="37" spans="2:22" s="103" customFormat="1" ht="9.9499999999999993" customHeight="1" x14ac:dyDescent="0.15">
      <c r="B37" s="109"/>
      <c r="C37" s="109"/>
      <c r="D37" s="109"/>
      <c r="E37" s="109"/>
      <c r="F37" s="109"/>
      <c r="G37" s="109"/>
      <c r="H37" s="109"/>
      <c r="I37" s="109"/>
      <c r="J37" s="109"/>
      <c r="K37" s="109"/>
      <c r="L37" s="109"/>
      <c r="M37" s="109"/>
      <c r="N37" s="109"/>
      <c r="O37" s="110"/>
      <c r="P37" s="110"/>
      <c r="R37" s="136">
        <v>111000</v>
      </c>
      <c r="S37" s="137">
        <v>113000</v>
      </c>
      <c r="T37" s="142">
        <v>1340</v>
      </c>
      <c r="U37" s="142">
        <v>0</v>
      </c>
      <c r="V37" s="143">
        <v>0</v>
      </c>
    </row>
    <row r="38" spans="2:22" s="103" customFormat="1" ht="9.9499999999999993" customHeight="1" x14ac:dyDescent="0.15">
      <c r="B38" s="109"/>
      <c r="C38" s="109"/>
      <c r="D38" s="109"/>
      <c r="E38" s="109"/>
      <c r="F38" s="109"/>
      <c r="G38" s="109"/>
      <c r="H38" s="109"/>
      <c r="I38" s="109"/>
      <c r="J38" s="109"/>
      <c r="K38" s="109"/>
      <c r="L38" s="109"/>
      <c r="M38" s="109"/>
      <c r="N38" s="109"/>
      <c r="O38" s="110"/>
      <c r="P38" s="110"/>
      <c r="R38" s="134">
        <v>113000</v>
      </c>
      <c r="S38" s="135">
        <v>115000</v>
      </c>
      <c r="T38" s="140">
        <v>1440</v>
      </c>
      <c r="U38" s="140">
        <v>0</v>
      </c>
      <c r="V38" s="141">
        <v>0</v>
      </c>
    </row>
    <row r="39" spans="2:22" s="103" customFormat="1" ht="9.9499999999999993" customHeight="1" x14ac:dyDescent="0.15">
      <c r="B39" s="109"/>
      <c r="C39" s="109"/>
      <c r="D39" s="109"/>
      <c r="E39" s="109"/>
      <c r="F39" s="109"/>
      <c r="G39" s="109"/>
      <c r="H39" s="109"/>
      <c r="I39" s="109"/>
      <c r="J39" s="109"/>
      <c r="K39" s="109"/>
      <c r="L39" s="109"/>
      <c r="M39" s="109"/>
      <c r="N39" s="109"/>
      <c r="O39" s="110"/>
      <c r="P39" s="110"/>
      <c r="R39" s="134">
        <v>115000</v>
      </c>
      <c r="S39" s="135">
        <v>117000</v>
      </c>
      <c r="T39" s="140">
        <v>1540</v>
      </c>
      <c r="U39" s="140">
        <v>0</v>
      </c>
      <c r="V39" s="141">
        <v>0</v>
      </c>
    </row>
    <row r="40" spans="2:22" s="103" customFormat="1" ht="9.9499999999999993" customHeight="1" x14ac:dyDescent="0.15">
      <c r="B40" s="109"/>
      <c r="C40" s="109"/>
      <c r="D40" s="109"/>
      <c r="E40" s="109"/>
      <c r="F40" s="109"/>
      <c r="G40" s="109"/>
      <c r="H40" s="109"/>
      <c r="I40" s="109"/>
      <c r="J40" s="109"/>
      <c r="K40" s="109"/>
      <c r="L40" s="109"/>
      <c r="M40" s="109"/>
      <c r="N40" s="109"/>
      <c r="O40" s="110"/>
      <c r="P40" s="110"/>
      <c r="R40" s="134">
        <v>117000</v>
      </c>
      <c r="S40" s="135">
        <v>119000</v>
      </c>
      <c r="T40" s="140">
        <v>1640</v>
      </c>
      <c r="U40" s="140">
        <v>0</v>
      </c>
      <c r="V40" s="141">
        <v>0</v>
      </c>
    </row>
    <row r="41" spans="2:22" s="103" customFormat="1" ht="9.9499999999999993" customHeight="1" x14ac:dyDescent="0.15">
      <c r="B41" s="109"/>
      <c r="C41" s="109"/>
      <c r="D41" s="109"/>
      <c r="E41" s="109"/>
      <c r="F41" s="109"/>
      <c r="G41" s="109"/>
      <c r="H41" s="109"/>
      <c r="I41" s="109"/>
      <c r="J41" s="109"/>
      <c r="K41" s="109"/>
      <c r="L41" s="109"/>
      <c r="M41" s="109"/>
      <c r="N41" s="109"/>
      <c r="O41" s="110"/>
      <c r="P41" s="110"/>
      <c r="R41" s="134">
        <v>119000</v>
      </c>
      <c r="S41" s="135">
        <v>121000</v>
      </c>
      <c r="T41" s="140">
        <v>1750</v>
      </c>
      <c r="U41" s="140">
        <v>120</v>
      </c>
      <c r="V41" s="141">
        <v>0</v>
      </c>
    </row>
    <row r="42" spans="2:22" s="103" customFormat="1" ht="9.9499999999999993" customHeight="1" x14ac:dyDescent="0.15">
      <c r="B42" s="109"/>
      <c r="C42" s="109"/>
      <c r="D42" s="109"/>
      <c r="E42" s="109"/>
      <c r="F42" s="109"/>
      <c r="G42" s="109"/>
      <c r="H42" s="109"/>
      <c r="I42" s="109"/>
      <c r="J42" s="109"/>
      <c r="K42" s="109"/>
      <c r="L42" s="109"/>
      <c r="M42" s="109"/>
      <c r="N42" s="109"/>
      <c r="O42" s="110"/>
      <c r="P42" s="110"/>
      <c r="R42" s="134">
        <v>121000</v>
      </c>
      <c r="S42" s="135">
        <v>123000</v>
      </c>
      <c r="T42" s="140">
        <v>1850</v>
      </c>
      <c r="U42" s="140">
        <v>220</v>
      </c>
      <c r="V42" s="141">
        <v>0</v>
      </c>
    </row>
    <row r="43" spans="2:22" s="103" customFormat="1" ht="9.9499999999999993" customHeight="1" x14ac:dyDescent="0.15">
      <c r="B43" s="109"/>
      <c r="C43" s="109"/>
      <c r="D43" s="109"/>
      <c r="E43" s="109"/>
      <c r="F43" s="109"/>
      <c r="G43" s="109"/>
      <c r="H43" s="109"/>
      <c r="I43" s="109"/>
      <c r="J43" s="109"/>
      <c r="K43" s="109"/>
      <c r="L43" s="109"/>
      <c r="M43" s="109"/>
      <c r="N43" s="109"/>
      <c r="O43" s="110"/>
      <c r="P43" s="110"/>
      <c r="R43" s="134">
        <v>123000</v>
      </c>
      <c r="S43" s="135">
        <v>125000</v>
      </c>
      <c r="T43" s="140">
        <v>1950</v>
      </c>
      <c r="U43" s="140">
        <v>330</v>
      </c>
      <c r="V43" s="141">
        <v>0</v>
      </c>
    </row>
    <row r="44" spans="2:22" s="103" customFormat="1" ht="9.9499999999999993" customHeight="1" x14ac:dyDescent="0.15">
      <c r="B44" s="109"/>
      <c r="C44" s="109"/>
      <c r="D44" s="109"/>
      <c r="E44" s="109"/>
      <c r="F44" s="109"/>
      <c r="G44" s="109"/>
      <c r="H44" s="109"/>
      <c r="I44" s="109"/>
      <c r="J44" s="109"/>
      <c r="K44" s="109"/>
      <c r="L44" s="109"/>
      <c r="M44" s="109"/>
      <c r="N44" s="109"/>
      <c r="O44" s="110"/>
      <c r="P44" s="110"/>
      <c r="R44" s="134">
        <v>125000</v>
      </c>
      <c r="S44" s="135">
        <v>127000</v>
      </c>
      <c r="T44" s="140">
        <v>2050</v>
      </c>
      <c r="U44" s="140">
        <v>430</v>
      </c>
      <c r="V44" s="141">
        <v>0</v>
      </c>
    </row>
    <row r="45" spans="2:22" s="103" customFormat="1" ht="9.9499999999999993" customHeight="1" x14ac:dyDescent="0.15">
      <c r="B45" s="109"/>
      <c r="C45" s="109"/>
      <c r="D45" s="109"/>
      <c r="E45" s="109"/>
      <c r="F45" s="109"/>
      <c r="G45" s="109"/>
      <c r="H45" s="109"/>
      <c r="I45" s="109"/>
      <c r="J45" s="109"/>
      <c r="K45" s="109"/>
      <c r="L45" s="109"/>
      <c r="M45" s="109"/>
      <c r="N45" s="109"/>
      <c r="O45" s="110"/>
      <c r="P45" s="110"/>
      <c r="R45" s="134">
        <v>127000</v>
      </c>
      <c r="S45" s="135">
        <v>129000</v>
      </c>
      <c r="T45" s="140">
        <v>2150</v>
      </c>
      <c r="U45" s="140">
        <v>530</v>
      </c>
      <c r="V45" s="141">
        <v>0</v>
      </c>
    </row>
    <row r="46" spans="2:22" s="103" customFormat="1" ht="9.9499999999999993" customHeight="1" x14ac:dyDescent="0.15">
      <c r="B46" s="109"/>
      <c r="C46" s="109"/>
      <c r="D46" s="109"/>
      <c r="E46" s="109"/>
      <c r="F46" s="109"/>
      <c r="G46" s="109"/>
      <c r="H46" s="109"/>
      <c r="I46" s="109"/>
      <c r="J46" s="109"/>
      <c r="K46" s="109"/>
      <c r="L46" s="109"/>
      <c r="M46" s="109"/>
      <c r="N46" s="109"/>
      <c r="O46" s="110"/>
      <c r="P46" s="110"/>
      <c r="R46" s="134">
        <v>129000</v>
      </c>
      <c r="S46" s="135">
        <v>131000</v>
      </c>
      <c r="T46" s="140">
        <v>2260</v>
      </c>
      <c r="U46" s="140">
        <v>630</v>
      </c>
      <c r="V46" s="141">
        <v>0</v>
      </c>
    </row>
    <row r="47" spans="2:22" s="103" customFormat="1" ht="9.9499999999999993" customHeight="1" x14ac:dyDescent="0.15">
      <c r="B47" s="109"/>
      <c r="C47" s="109"/>
      <c r="D47" s="109"/>
      <c r="E47" s="109"/>
      <c r="F47" s="109"/>
      <c r="G47" s="109"/>
      <c r="H47" s="109"/>
      <c r="I47" s="109"/>
      <c r="J47" s="109"/>
      <c r="K47" s="109"/>
      <c r="L47" s="109"/>
      <c r="M47" s="109"/>
      <c r="N47" s="109"/>
      <c r="O47" s="110"/>
      <c r="P47" s="110"/>
      <c r="R47" s="136">
        <v>131000</v>
      </c>
      <c r="S47" s="137">
        <v>133000</v>
      </c>
      <c r="T47" s="142">
        <v>2360</v>
      </c>
      <c r="U47" s="142">
        <v>740</v>
      </c>
      <c r="V47" s="143">
        <v>0</v>
      </c>
    </row>
    <row r="48" spans="2:22" s="103" customFormat="1" ht="9.9499999999999993" customHeight="1" x14ac:dyDescent="0.15">
      <c r="B48" s="109"/>
      <c r="C48" s="109"/>
      <c r="D48" s="109"/>
      <c r="E48" s="109"/>
      <c r="F48" s="109"/>
      <c r="G48" s="109"/>
      <c r="H48" s="109"/>
      <c r="I48" s="109"/>
      <c r="J48" s="109"/>
      <c r="K48" s="109"/>
      <c r="L48" s="109"/>
      <c r="M48" s="109"/>
      <c r="N48" s="109"/>
      <c r="O48" s="110"/>
      <c r="P48" s="110"/>
      <c r="R48" s="134">
        <v>133000</v>
      </c>
      <c r="S48" s="135">
        <v>135000</v>
      </c>
      <c r="T48" s="140">
        <v>2460</v>
      </c>
      <c r="U48" s="140">
        <v>840</v>
      </c>
      <c r="V48" s="141">
        <v>0</v>
      </c>
    </row>
    <row r="49" spans="2:22" s="103" customFormat="1" ht="9.9499999999999993" customHeight="1" x14ac:dyDescent="0.15">
      <c r="B49" s="109"/>
      <c r="C49" s="109"/>
      <c r="D49" s="109"/>
      <c r="E49" s="109"/>
      <c r="F49" s="109"/>
      <c r="G49" s="109"/>
      <c r="H49" s="109"/>
      <c r="I49" s="109"/>
      <c r="J49" s="109"/>
      <c r="K49" s="109"/>
      <c r="L49" s="109"/>
      <c r="M49" s="109"/>
      <c r="N49" s="109"/>
      <c r="O49" s="110"/>
      <c r="P49" s="110"/>
      <c r="R49" s="134">
        <v>135000</v>
      </c>
      <c r="S49" s="135">
        <v>137000</v>
      </c>
      <c r="T49" s="140">
        <v>2550</v>
      </c>
      <c r="U49" s="140">
        <v>930</v>
      </c>
      <c r="V49" s="141">
        <v>0</v>
      </c>
    </row>
    <row r="50" spans="2:22" s="103" customFormat="1" ht="9.9499999999999993" customHeight="1" x14ac:dyDescent="0.15">
      <c r="B50" s="109"/>
      <c r="C50" s="109"/>
      <c r="D50" s="109"/>
      <c r="E50" s="109"/>
      <c r="F50" s="109"/>
      <c r="G50" s="109"/>
      <c r="H50" s="109"/>
      <c r="I50" s="109"/>
      <c r="J50" s="109"/>
      <c r="K50" s="109"/>
      <c r="L50" s="109"/>
      <c r="M50" s="109"/>
      <c r="N50" s="109"/>
      <c r="O50" s="110"/>
      <c r="P50" s="110"/>
      <c r="R50" s="134">
        <v>137000</v>
      </c>
      <c r="S50" s="135">
        <v>139000</v>
      </c>
      <c r="T50" s="140">
        <v>2610</v>
      </c>
      <c r="U50" s="140">
        <v>990</v>
      </c>
      <c r="V50" s="141">
        <v>0</v>
      </c>
    </row>
    <row r="51" spans="2:22" s="103" customFormat="1" ht="9.9499999999999993" customHeight="1" x14ac:dyDescent="0.15">
      <c r="B51" s="109"/>
      <c r="C51" s="109"/>
      <c r="D51" s="109"/>
      <c r="E51" s="109"/>
      <c r="F51" s="109"/>
      <c r="G51" s="109"/>
      <c r="H51" s="109"/>
      <c r="I51" s="109"/>
      <c r="J51" s="109"/>
      <c r="K51" s="109"/>
      <c r="L51" s="109"/>
      <c r="M51" s="109"/>
      <c r="N51" s="109"/>
      <c r="O51" s="110"/>
      <c r="P51" s="110"/>
      <c r="R51" s="134">
        <v>139000</v>
      </c>
      <c r="S51" s="135">
        <v>141000</v>
      </c>
      <c r="T51" s="140">
        <v>2680</v>
      </c>
      <c r="U51" s="140">
        <v>1050</v>
      </c>
      <c r="V51" s="141">
        <v>0</v>
      </c>
    </row>
    <row r="52" spans="2:22" s="103" customFormat="1" ht="9.9499999999999993" customHeight="1" x14ac:dyDescent="0.15">
      <c r="B52" s="109"/>
      <c r="C52" s="109"/>
      <c r="D52" s="109"/>
      <c r="E52" s="109"/>
      <c r="F52" s="109"/>
      <c r="G52" s="109"/>
      <c r="H52" s="109"/>
      <c r="I52" s="109"/>
      <c r="J52" s="109"/>
      <c r="K52" s="109"/>
      <c r="L52" s="109"/>
      <c r="M52" s="109"/>
      <c r="N52" s="109"/>
      <c r="O52" s="110"/>
      <c r="P52" s="110"/>
      <c r="R52" s="134">
        <v>141000</v>
      </c>
      <c r="S52" s="135">
        <v>143000</v>
      </c>
      <c r="T52" s="140">
        <v>2740</v>
      </c>
      <c r="U52" s="140">
        <v>1110</v>
      </c>
      <c r="V52" s="141">
        <v>0</v>
      </c>
    </row>
    <row r="53" spans="2:22" s="103" customFormat="1" ht="9.9499999999999993" customHeight="1" x14ac:dyDescent="0.15">
      <c r="B53" s="109"/>
      <c r="C53" s="109"/>
      <c r="D53" s="109"/>
      <c r="E53" s="109"/>
      <c r="F53" s="109"/>
      <c r="G53" s="109"/>
      <c r="H53" s="109"/>
      <c r="I53" s="109"/>
      <c r="J53" s="109"/>
      <c r="K53" s="109"/>
      <c r="L53" s="109"/>
      <c r="M53" s="109"/>
      <c r="N53" s="109"/>
      <c r="O53" s="110"/>
      <c r="P53" s="110"/>
      <c r="R53" s="134">
        <v>143000</v>
      </c>
      <c r="S53" s="135">
        <v>145000</v>
      </c>
      <c r="T53" s="140">
        <v>2800</v>
      </c>
      <c r="U53" s="140">
        <v>1170</v>
      </c>
      <c r="V53" s="141">
        <v>0</v>
      </c>
    </row>
    <row r="54" spans="2:22" s="103" customFormat="1" ht="9.9499999999999993" customHeight="1" x14ac:dyDescent="0.15">
      <c r="B54" s="109"/>
      <c r="C54" s="109"/>
      <c r="D54" s="109"/>
      <c r="E54" s="109"/>
      <c r="F54" s="109"/>
      <c r="G54" s="109"/>
      <c r="H54" s="109"/>
      <c r="I54" s="109"/>
      <c r="J54" s="109"/>
      <c r="K54" s="109"/>
      <c r="L54" s="109"/>
      <c r="M54" s="109"/>
      <c r="N54" s="109"/>
      <c r="O54" s="110"/>
      <c r="P54" s="110"/>
      <c r="R54" s="134">
        <v>145000</v>
      </c>
      <c r="S54" s="135">
        <v>147000</v>
      </c>
      <c r="T54" s="140">
        <v>2860</v>
      </c>
      <c r="U54" s="140">
        <v>1240</v>
      </c>
      <c r="V54" s="141">
        <v>0</v>
      </c>
    </row>
    <row r="55" spans="2:22" s="103" customFormat="1" ht="9.9499999999999993" customHeight="1" x14ac:dyDescent="0.15">
      <c r="B55" s="109"/>
      <c r="C55" s="109"/>
      <c r="D55" s="109"/>
      <c r="E55" s="109"/>
      <c r="F55" s="109"/>
      <c r="G55" s="109"/>
      <c r="H55" s="109"/>
      <c r="I55" s="109"/>
      <c r="J55" s="109"/>
      <c r="K55" s="109"/>
      <c r="L55" s="109"/>
      <c r="M55" s="109"/>
      <c r="N55" s="109"/>
      <c r="O55" s="110"/>
      <c r="P55" s="110"/>
      <c r="R55" s="134">
        <v>147000</v>
      </c>
      <c r="S55" s="135">
        <v>149000</v>
      </c>
      <c r="T55" s="140">
        <v>2920</v>
      </c>
      <c r="U55" s="140">
        <v>1300</v>
      </c>
      <c r="V55" s="141">
        <v>0</v>
      </c>
    </row>
    <row r="56" spans="2:22" s="103" customFormat="1" ht="9.9499999999999993" customHeight="1" x14ac:dyDescent="0.15">
      <c r="B56" s="109"/>
      <c r="C56" s="109"/>
      <c r="D56" s="109"/>
      <c r="E56" s="109"/>
      <c r="F56" s="109"/>
      <c r="G56" s="109"/>
      <c r="H56" s="109"/>
      <c r="I56" s="109"/>
      <c r="J56" s="109"/>
      <c r="K56" s="109"/>
      <c r="L56" s="109"/>
      <c r="M56" s="109"/>
      <c r="N56" s="109"/>
      <c r="O56" s="110"/>
      <c r="P56" s="110"/>
      <c r="R56" s="134">
        <v>149000</v>
      </c>
      <c r="S56" s="135">
        <v>151000</v>
      </c>
      <c r="T56" s="140">
        <v>2980</v>
      </c>
      <c r="U56" s="140">
        <v>1360</v>
      </c>
      <c r="V56" s="141">
        <v>0</v>
      </c>
    </row>
    <row r="57" spans="2:22" s="103" customFormat="1" ht="9.9499999999999993" customHeight="1" x14ac:dyDescent="0.15">
      <c r="B57" s="109"/>
      <c r="C57" s="109"/>
      <c r="D57" s="109"/>
      <c r="E57" s="109"/>
      <c r="F57" s="109"/>
      <c r="G57" s="109"/>
      <c r="H57" s="109"/>
      <c r="I57" s="109"/>
      <c r="J57" s="109"/>
      <c r="K57" s="109"/>
      <c r="L57" s="109"/>
      <c r="M57" s="109"/>
      <c r="N57" s="109"/>
      <c r="O57" s="110"/>
      <c r="P57" s="110"/>
      <c r="R57" s="136">
        <v>151000</v>
      </c>
      <c r="S57" s="137">
        <v>153000</v>
      </c>
      <c r="T57" s="142">
        <v>3050</v>
      </c>
      <c r="U57" s="142">
        <v>1430</v>
      </c>
      <c r="V57" s="143">
        <v>0</v>
      </c>
    </row>
    <row r="58" spans="2:22" s="103" customFormat="1" ht="9.9499999999999993" customHeight="1" x14ac:dyDescent="0.15">
      <c r="B58" s="109"/>
      <c r="C58" s="109"/>
      <c r="D58" s="109"/>
      <c r="E58" s="109"/>
      <c r="F58" s="109"/>
      <c r="G58" s="109"/>
      <c r="H58" s="109"/>
      <c r="I58" s="109"/>
      <c r="J58" s="109"/>
      <c r="K58" s="109"/>
      <c r="L58" s="109"/>
      <c r="M58" s="109"/>
      <c r="N58" s="109"/>
      <c r="O58" s="110"/>
      <c r="P58" s="110"/>
      <c r="R58" s="134">
        <v>153000</v>
      </c>
      <c r="S58" s="135">
        <v>155000</v>
      </c>
      <c r="T58" s="140">
        <v>3120</v>
      </c>
      <c r="U58" s="140">
        <v>1500</v>
      </c>
      <c r="V58" s="141">
        <v>0</v>
      </c>
    </row>
    <row r="59" spans="2:22" s="103" customFormat="1" ht="9.9499999999999993" customHeight="1" x14ac:dyDescent="0.15">
      <c r="B59" s="109"/>
      <c r="C59" s="109"/>
      <c r="D59" s="109"/>
      <c r="E59" s="109"/>
      <c r="F59" s="109"/>
      <c r="G59" s="109"/>
      <c r="H59" s="109"/>
      <c r="I59" s="109"/>
      <c r="J59" s="109"/>
      <c r="K59" s="109"/>
      <c r="L59" s="109"/>
      <c r="M59" s="109"/>
      <c r="N59" s="109"/>
      <c r="O59" s="110"/>
      <c r="P59" s="110"/>
      <c r="R59" s="134">
        <v>155000</v>
      </c>
      <c r="S59" s="135">
        <v>157000</v>
      </c>
      <c r="T59" s="140">
        <v>3200</v>
      </c>
      <c r="U59" s="140">
        <v>1570</v>
      </c>
      <c r="V59" s="141">
        <v>0</v>
      </c>
    </row>
    <row r="60" spans="2:22" s="103" customFormat="1" ht="9.9499999999999993" customHeight="1" x14ac:dyDescent="0.15">
      <c r="B60" s="109"/>
      <c r="C60" s="109"/>
      <c r="D60" s="109"/>
      <c r="E60" s="109"/>
      <c r="F60" s="109"/>
      <c r="G60" s="109"/>
      <c r="H60" s="109"/>
      <c r="I60" s="109"/>
      <c r="J60" s="109"/>
      <c r="K60" s="109"/>
      <c r="L60" s="109"/>
      <c r="M60" s="109"/>
      <c r="N60" s="109"/>
      <c r="O60" s="110"/>
      <c r="P60" s="110"/>
      <c r="R60" s="134">
        <v>157000</v>
      </c>
      <c r="S60" s="135">
        <v>159000</v>
      </c>
      <c r="T60" s="140">
        <v>3270</v>
      </c>
      <c r="U60" s="140">
        <v>1640</v>
      </c>
      <c r="V60" s="141">
        <v>0</v>
      </c>
    </row>
    <row r="61" spans="2:22" s="103" customFormat="1" ht="9.9499999999999993" customHeight="1" x14ac:dyDescent="0.15">
      <c r="B61" s="109"/>
      <c r="C61" s="109"/>
      <c r="D61" s="109"/>
      <c r="E61" s="109"/>
      <c r="F61" s="109"/>
      <c r="G61" s="109"/>
      <c r="H61" s="109"/>
      <c r="I61" s="109"/>
      <c r="J61" s="109"/>
      <c r="K61" s="109"/>
      <c r="L61" s="109"/>
      <c r="M61" s="109"/>
      <c r="N61" s="109"/>
      <c r="O61" s="110"/>
      <c r="P61" s="110"/>
      <c r="R61" s="134">
        <v>159000</v>
      </c>
      <c r="S61" s="135">
        <v>161000</v>
      </c>
      <c r="T61" s="140">
        <v>3340</v>
      </c>
      <c r="U61" s="140">
        <v>1720</v>
      </c>
      <c r="V61" s="141">
        <v>100</v>
      </c>
    </row>
    <row r="62" spans="2:22" s="103" customFormat="1" ht="9.9499999999999993" customHeight="1" x14ac:dyDescent="0.15">
      <c r="B62" s="109"/>
      <c r="C62" s="109"/>
      <c r="D62" s="109"/>
      <c r="E62" s="109"/>
      <c r="F62" s="109"/>
      <c r="G62" s="109"/>
      <c r="H62" s="109"/>
      <c r="I62" s="109"/>
      <c r="J62" s="109"/>
      <c r="K62" s="109"/>
      <c r="L62" s="109"/>
      <c r="M62" s="109"/>
      <c r="N62" s="109"/>
      <c r="O62" s="110"/>
      <c r="P62" s="110"/>
      <c r="R62" s="134">
        <v>161000</v>
      </c>
      <c r="S62" s="135">
        <v>163000</v>
      </c>
      <c r="T62" s="140">
        <v>3410</v>
      </c>
      <c r="U62" s="140">
        <v>1790</v>
      </c>
      <c r="V62" s="141">
        <v>170</v>
      </c>
    </row>
    <row r="63" spans="2:22" s="103" customFormat="1" ht="9.9499999999999993" customHeight="1" x14ac:dyDescent="0.15">
      <c r="B63" s="109"/>
      <c r="C63" s="109"/>
      <c r="D63" s="109"/>
      <c r="E63" s="109"/>
      <c r="F63" s="109"/>
      <c r="G63" s="109"/>
      <c r="H63" s="109"/>
      <c r="I63" s="109"/>
      <c r="J63" s="109"/>
      <c r="K63" s="109"/>
      <c r="L63" s="109"/>
      <c r="M63" s="109"/>
      <c r="N63" s="109"/>
      <c r="O63" s="110"/>
      <c r="P63" s="110"/>
      <c r="R63" s="134">
        <v>163000</v>
      </c>
      <c r="S63" s="135">
        <v>165000</v>
      </c>
      <c r="T63" s="140">
        <v>3480</v>
      </c>
      <c r="U63" s="140">
        <v>1860</v>
      </c>
      <c r="V63" s="141">
        <v>250</v>
      </c>
    </row>
    <row r="64" spans="2:22" s="103" customFormat="1" ht="9.9499999999999993" customHeight="1" x14ac:dyDescent="0.15">
      <c r="B64" s="109"/>
      <c r="C64" s="109"/>
      <c r="D64" s="109"/>
      <c r="E64" s="109"/>
      <c r="F64" s="109"/>
      <c r="G64" s="109"/>
      <c r="H64" s="109"/>
      <c r="I64" s="109"/>
      <c r="J64" s="109"/>
      <c r="K64" s="109"/>
      <c r="L64" s="109"/>
      <c r="M64" s="109"/>
      <c r="N64" s="109"/>
      <c r="O64" s="110"/>
      <c r="P64" s="110"/>
      <c r="R64" s="134">
        <v>165000</v>
      </c>
      <c r="S64" s="135">
        <v>167000</v>
      </c>
      <c r="T64" s="140">
        <v>3550</v>
      </c>
      <c r="U64" s="140">
        <v>1930</v>
      </c>
      <c r="V64" s="141">
        <v>320</v>
      </c>
    </row>
    <row r="65" spans="2:22" s="103" customFormat="1" ht="9.9499999999999993" customHeight="1" x14ac:dyDescent="0.15">
      <c r="B65" s="109"/>
      <c r="C65" s="109"/>
      <c r="D65" s="109"/>
      <c r="E65" s="109"/>
      <c r="F65" s="109"/>
      <c r="G65" s="109"/>
      <c r="H65" s="109"/>
      <c r="I65" s="109"/>
      <c r="J65" s="109"/>
      <c r="K65" s="109"/>
      <c r="L65" s="109"/>
      <c r="M65" s="109"/>
      <c r="N65" s="109"/>
      <c r="O65" s="110"/>
      <c r="P65" s="110"/>
      <c r="R65" s="134">
        <v>167000</v>
      </c>
      <c r="S65" s="135">
        <v>169000</v>
      </c>
      <c r="T65" s="140">
        <v>3620</v>
      </c>
      <c r="U65" s="140">
        <v>2000</v>
      </c>
      <c r="V65" s="141">
        <v>390</v>
      </c>
    </row>
    <row r="66" spans="2:22" s="103" customFormat="1" ht="9.9499999999999993" customHeight="1" x14ac:dyDescent="0.15">
      <c r="B66" s="109"/>
      <c r="C66" s="109"/>
      <c r="D66" s="109"/>
      <c r="E66" s="109"/>
      <c r="F66" s="109"/>
      <c r="G66" s="109"/>
      <c r="H66" s="109"/>
      <c r="I66" s="109"/>
      <c r="J66" s="109"/>
      <c r="K66" s="109"/>
      <c r="L66" s="109"/>
      <c r="M66" s="109"/>
      <c r="N66" s="109"/>
      <c r="O66" s="110"/>
      <c r="P66" s="110"/>
      <c r="R66" s="134">
        <v>169000</v>
      </c>
      <c r="S66" s="135">
        <v>171000</v>
      </c>
      <c r="T66" s="140">
        <v>3700</v>
      </c>
      <c r="U66" s="140">
        <v>2070</v>
      </c>
      <c r="V66" s="141">
        <v>460</v>
      </c>
    </row>
    <row r="67" spans="2:22" s="103" customFormat="1" ht="9.9499999999999993" customHeight="1" x14ac:dyDescent="0.15">
      <c r="B67" s="109"/>
      <c r="C67" s="109"/>
      <c r="D67" s="109"/>
      <c r="E67" s="109"/>
      <c r="F67" s="109"/>
      <c r="G67" s="109"/>
      <c r="H67" s="109"/>
      <c r="I67" s="109"/>
      <c r="J67" s="109"/>
      <c r="K67" s="109"/>
      <c r="L67" s="109"/>
      <c r="M67" s="109"/>
      <c r="N67" s="109"/>
      <c r="O67" s="110"/>
      <c r="P67" s="110"/>
      <c r="R67" s="136">
        <v>171000</v>
      </c>
      <c r="S67" s="137">
        <v>173000</v>
      </c>
      <c r="T67" s="142">
        <v>3770</v>
      </c>
      <c r="U67" s="142">
        <v>2140</v>
      </c>
      <c r="V67" s="143">
        <v>530</v>
      </c>
    </row>
    <row r="68" spans="2:22" s="103" customFormat="1" ht="9.9499999999999993" customHeight="1" x14ac:dyDescent="0.15">
      <c r="B68" s="109"/>
      <c r="C68" s="109"/>
      <c r="D68" s="109"/>
      <c r="E68" s="109"/>
      <c r="F68" s="109"/>
      <c r="G68" s="109"/>
      <c r="H68" s="109"/>
      <c r="I68" s="109"/>
      <c r="J68" s="109"/>
      <c r="K68" s="109"/>
      <c r="L68" s="109"/>
      <c r="M68" s="109"/>
      <c r="N68" s="109"/>
      <c r="O68" s="110"/>
      <c r="P68" s="110"/>
      <c r="R68" s="134">
        <v>173000</v>
      </c>
      <c r="S68" s="135">
        <v>175000</v>
      </c>
      <c r="T68" s="140">
        <v>3840</v>
      </c>
      <c r="U68" s="140">
        <v>2220</v>
      </c>
      <c r="V68" s="141">
        <v>600</v>
      </c>
    </row>
    <row r="69" spans="2:22" s="103" customFormat="1" ht="9.9499999999999993" customHeight="1" x14ac:dyDescent="0.15">
      <c r="B69" s="109"/>
      <c r="C69" s="109"/>
      <c r="D69" s="109"/>
      <c r="E69" s="109"/>
      <c r="F69" s="109"/>
      <c r="G69" s="109"/>
      <c r="H69" s="109"/>
      <c r="I69" s="109"/>
      <c r="J69" s="109"/>
      <c r="K69" s="109"/>
      <c r="L69" s="109"/>
      <c r="M69" s="109"/>
      <c r="N69" s="109"/>
      <c r="O69" s="110"/>
      <c r="P69" s="110"/>
      <c r="R69" s="134">
        <v>175000</v>
      </c>
      <c r="S69" s="135">
        <v>177000</v>
      </c>
      <c r="T69" s="140">
        <v>3910</v>
      </c>
      <c r="U69" s="140">
        <v>2290</v>
      </c>
      <c r="V69" s="141">
        <v>670</v>
      </c>
    </row>
    <row r="70" spans="2:22" s="103" customFormat="1" ht="9.9499999999999993" customHeight="1" x14ac:dyDescent="0.15">
      <c r="B70" s="109"/>
      <c r="C70" s="109"/>
      <c r="D70" s="109"/>
      <c r="E70" s="109"/>
      <c r="F70" s="109"/>
      <c r="G70" s="109"/>
      <c r="H70" s="109"/>
      <c r="I70" s="109"/>
      <c r="J70" s="109"/>
      <c r="K70" s="109"/>
      <c r="L70" s="109"/>
      <c r="M70" s="109"/>
      <c r="N70" s="109"/>
      <c r="O70" s="110"/>
      <c r="P70" s="110"/>
      <c r="R70" s="134">
        <v>177000</v>
      </c>
      <c r="S70" s="135">
        <v>179000</v>
      </c>
      <c r="T70" s="140">
        <v>3980</v>
      </c>
      <c r="U70" s="140">
        <v>2360</v>
      </c>
      <c r="V70" s="141">
        <v>750</v>
      </c>
    </row>
    <row r="71" spans="2:22" s="103" customFormat="1" ht="9.9499999999999993" customHeight="1" x14ac:dyDescent="0.15">
      <c r="B71" s="109"/>
      <c r="C71" s="109"/>
      <c r="D71" s="109"/>
      <c r="E71" s="109"/>
      <c r="F71" s="109"/>
      <c r="G71" s="109"/>
      <c r="H71" s="109"/>
      <c r="I71" s="109"/>
      <c r="J71" s="109"/>
      <c r="K71" s="109"/>
      <c r="L71" s="109"/>
      <c r="M71" s="109"/>
      <c r="N71" s="109"/>
      <c r="O71" s="110"/>
      <c r="P71" s="110"/>
      <c r="R71" s="134">
        <v>179000</v>
      </c>
      <c r="S71" s="135">
        <v>181000</v>
      </c>
      <c r="T71" s="140">
        <v>4050</v>
      </c>
      <c r="U71" s="140">
        <v>2430</v>
      </c>
      <c r="V71" s="141">
        <v>820</v>
      </c>
    </row>
    <row r="72" spans="2:22" s="103" customFormat="1" ht="9.9499999999999993" customHeight="1" x14ac:dyDescent="0.15">
      <c r="B72" s="109"/>
      <c r="C72" s="109"/>
      <c r="D72" s="109"/>
      <c r="E72" s="109"/>
      <c r="F72" s="109"/>
      <c r="G72" s="109"/>
      <c r="H72" s="109"/>
      <c r="I72" s="109"/>
      <c r="J72" s="109"/>
      <c r="K72" s="109"/>
      <c r="L72" s="109"/>
      <c r="M72" s="109"/>
      <c r="N72" s="109"/>
      <c r="O72" s="110"/>
      <c r="P72" s="110"/>
      <c r="R72" s="134">
        <v>181000</v>
      </c>
      <c r="S72" s="135">
        <v>183000</v>
      </c>
      <c r="T72" s="140">
        <v>4120</v>
      </c>
      <c r="U72" s="140">
        <v>2500</v>
      </c>
      <c r="V72" s="141">
        <v>890</v>
      </c>
    </row>
    <row r="73" spans="2:22" s="103" customFormat="1" ht="9.9499999999999993" customHeight="1" x14ac:dyDescent="0.15">
      <c r="B73" s="109"/>
      <c r="C73" s="109"/>
      <c r="D73" s="109"/>
      <c r="E73" s="109"/>
      <c r="F73" s="109"/>
      <c r="G73" s="109"/>
      <c r="H73" s="109"/>
      <c r="I73" s="109"/>
      <c r="J73" s="109"/>
      <c r="K73" s="109"/>
      <c r="L73" s="109"/>
      <c r="M73" s="109"/>
      <c r="N73" s="109"/>
      <c r="O73" s="110"/>
      <c r="P73" s="110"/>
      <c r="R73" s="134">
        <v>183000</v>
      </c>
      <c r="S73" s="135">
        <v>185000</v>
      </c>
      <c r="T73" s="140">
        <v>4200</v>
      </c>
      <c r="U73" s="140">
        <v>2570</v>
      </c>
      <c r="V73" s="141">
        <v>960</v>
      </c>
    </row>
    <row r="74" spans="2:22" s="103" customFormat="1" ht="9.9499999999999993" customHeight="1" x14ac:dyDescent="0.15">
      <c r="B74" s="109"/>
      <c r="C74" s="109"/>
      <c r="D74" s="109"/>
      <c r="E74" s="109"/>
      <c r="F74" s="109"/>
      <c r="G74" s="109"/>
      <c r="H74" s="109"/>
      <c r="I74" s="109"/>
      <c r="J74" s="109"/>
      <c r="K74" s="109"/>
      <c r="L74" s="109"/>
      <c r="M74" s="109"/>
      <c r="N74" s="109"/>
      <c r="O74" s="110"/>
      <c r="P74" s="110"/>
      <c r="R74" s="134">
        <v>185000</v>
      </c>
      <c r="S74" s="135">
        <v>187000</v>
      </c>
      <c r="T74" s="140">
        <v>4270</v>
      </c>
      <c r="U74" s="140">
        <v>2640</v>
      </c>
      <c r="V74" s="141">
        <v>1030</v>
      </c>
    </row>
    <row r="75" spans="2:22" s="103" customFormat="1" ht="9.9499999999999993" customHeight="1" x14ac:dyDescent="0.15">
      <c r="B75" s="109"/>
      <c r="C75" s="109"/>
      <c r="D75" s="109"/>
      <c r="E75" s="109"/>
      <c r="F75" s="109"/>
      <c r="G75" s="109"/>
      <c r="H75" s="109"/>
      <c r="I75" s="109"/>
      <c r="J75" s="109"/>
      <c r="K75" s="109"/>
      <c r="L75" s="109"/>
      <c r="M75" s="109"/>
      <c r="N75" s="109"/>
      <c r="O75" s="110"/>
      <c r="P75" s="110"/>
      <c r="R75" s="134">
        <v>187000</v>
      </c>
      <c r="S75" s="135">
        <v>189000</v>
      </c>
      <c r="T75" s="140">
        <v>4340</v>
      </c>
      <c r="U75" s="140">
        <v>2720</v>
      </c>
      <c r="V75" s="141">
        <v>1100</v>
      </c>
    </row>
    <row r="76" spans="2:22" s="103" customFormat="1" ht="9.9499999999999993" customHeight="1" x14ac:dyDescent="0.15">
      <c r="B76" s="109"/>
      <c r="C76" s="109"/>
      <c r="D76" s="109"/>
      <c r="E76" s="109"/>
      <c r="F76" s="109"/>
      <c r="G76" s="109"/>
      <c r="H76" s="109"/>
      <c r="I76" s="109"/>
      <c r="J76" s="109"/>
      <c r="K76" s="109"/>
      <c r="L76" s="109"/>
      <c r="M76" s="109"/>
      <c r="N76" s="109"/>
      <c r="O76" s="110"/>
      <c r="P76" s="110"/>
      <c r="R76" s="134">
        <v>189000</v>
      </c>
      <c r="S76" s="135">
        <v>191000</v>
      </c>
      <c r="T76" s="140">
        <v>4410</v>
      </c>
      <c r="U76" s="140">
        <v>2790</v>
      </c>
      <c r="V76" s="141">
        <v>1170</v>
      </c>
    </row>
    <row r="77" spans="2:22" s="103" customFormat="1" ht="9.9499999999999993" customHeight="1" x14ac:dyDescent="0.15">
      <c r="B77" s="109"/>
      <c r="C77" s="109"/>
      <c r="D77" s="109"/>
      <c r="E77" s="109"/>
      <c r="F77" s="109"/>
      <c r="G77" s="109"/>
      <c r="H77" s="109"/>
      <c r="I77" s="109"/>
      <c r="J77" s="109"/>
      <c r="K77" s="109"/>
      <c r="L77" s="109"/>
      <c r="M77" s="109"/>
      <c r="N77" s="109"/>
      <c r="O77" s="110"/>
      <c r="P77" s="110"/>
      <c r="R77" s="136">
        <v>191000</v>
      </c>
      <c r="S77" s="137">
        <v>193000</v>
      </c>
      <c r="T77" s="142">
        <v>4480</v>
      </c>
      <c r="U77" s="142">
        <v>2860</v>
      </c>
      <c r="V77" s="143">
        <v>1250</v>
      </c>
    </row>
    <row r="78" spans="2:22" s="103" customFormat="1" ht="9.9499999999999993" customHeight="1" x14ac:dyDescent="0.15">
      <c r="B78" s="109"/>
      <c r="C78" s="109"/>
      <c r="D78" s="109"/>
      <c r="E78" s="109"/>
      <c r="F78" s="109"/>
      <c r="G78" s="109"/>
      <c r="H78" s="109"/>
      <c r="I78" s="109"/>
      <c r="J78" s="109"/>
      <c r="K78" s="109"/>
      <c r="L78" s="109"/>
      <c r="M78" s="109"/>
      <c r="N78" s="109"/>
      <c r="O78" s="110"/>
      <c r="P78" s="110"/>
      <c r="R78" s="134">
        <v>193000</v>
      </c>
      <c r="S78" s="135">
        <v>195000</v>
      </c>
      <c r="T78" s="140">
        <v>4550</v>
      </c>
      <c r="U78" s="140">
        <v>2930</v>
      </c>
      <c r="V78" s="141">
        <v>1320</v>
      </c>
    </row>
    <row r="79" spans="2:22" s="103" customFormat="1" ht="9.9499999999999993" customHeight="1" x14ac:dyDescent="0.15">
      <c r="B79" s="109"/>
      <c r="C79" s="109"/>
      <c r="D79" s="109"/>
      <c r="E79" s="109"/>
      <c r="F79" s="109"/>
      <c r="G79" s="109"/>
      <c r="H79" s="109"/>
      <c r="I79" s="109"/>
      <c r="J79" s="109"/>
      <c r="K79" s="109"/>
      <c r="L79" s="109"/>
      <c r="M79" s="109"/>
      <c r="N79" s="109"/>
      <c r="O79" s="110"/>
      <c r="P79" s="110"/>
      <c r="R79" s="134">
        <v>195000</v>
      </c>
      <c r="S79" s="135">
        <v>197000</v>
      </c>
      <c r="T79" s="140">
        <v>4630</v>
      </c>
      <c r="U79" s="140">
        <v>3000</v>
      </c>
      <c r="V79" s="141">
        <v>1390</v>
      </c>
    </row>
    <row r="80" spans="2:22" s="103" customFormat="1" ht="9.9499999999999993" customHeight="1" x14ac:dyDescent="0.15">
      <c r="B80" s="109"/>
      <c r="C80" s="109"/>
      <c r="D80" s="109"/>
      <c r="E80" s="109"/>
      <c r="F80" s="109"/>
      <c r="G80" s="109"/>
      <c r="H80" s="109"/>
      <c r="I80" s="109"/>
      <c r="J80" s="109"/>
      <c r="K80" s="109"/>
      <c r="L80" s="109"/>
      <c r="M80" s="109"/>
      <c r="N80" s="109"/>
      <c r="O80" s="110"/>
      <c r="P80" s="110"/>
      <c r="R80" s="134">
        <v>197000</v>
      </c>
      <c r="S80" s="135">
        <v>199000</v>
      </c>
      <c r="T80" s="140">
        <v>4700</v>
      </c>
      <c r="U80" s="140">
        <v>3070</v>
      </c>
      <c r="V80" s="141">
        <v>1460</v>
      </c>
    </row>
    <row r="81" spans="2:22" s="103" customFormat="1" ht="9.9499999999999993" customHeight="1" x14ac:dyDescent="0.15">
      <c r="B81" s="109"/>
      <c r="C81" s="109"/>
      <c r="D81" s="109"/>
      <c r="E81" s="109"/>
      <c r="F81" s="109"/>
      <c r="G81" s="109"/>
      <c r="H81" s="109"/>
      <c r="I81" s="109"/>
      <c r="J81" s="109"/>
      <c r="K81" s="109"/>
      <c r="L81" s="109"/>
      <c r="M81" s="109"/>
      <c r="N81" s="109"/>
      <c r="O81" s="110"/>
      <c r="P81" s="110"/>
      <c r="R81" s="134">
        <v>199000</v>
      </c>
      <c r="S81" s="135">
        <v>201000</v>
      </c>
      <c r="T81" s="140">
        <v>4770</v>
      </c>
      <c r="U81" s="140">
        <v>3140</v>
      </c>
      <c r="V81" s="141">
        <v>1530</v>
      </c>
    </row>
    <row r="82" spans="2:22" s="103" customFormat="1" ht="9.9499999999999993" customHeight="1" x14ac:dyDescent="0.15">
      <c r="B82" s="109"/>
      <c r="C82" s="109"/>
      <c r="D82" s="109"/>
      <c r="E82" s="109"/>
      <c r="F82" s="109"/>
      <c r="G82" s="109"/>
      <c r="H82" s="109"/>
      <c r="I82" s="109"/>
      <c r="J82" s="109"/>
      <c r="K82" s="109"/>
      <c r="L82" s="109"/>
      <c r="M82" s="109"/>
      <c r="N82" s="109"/>
      <c r="O82" s="110"/>
      <c r="P82" s="110"/>
      <c r="R82" s="134">
        <v>201000</v>
      </c>
      <c r="S82" s="135">
        <v>203000</v>
      </c>
      <c r="T82" s="140">
        <v>4840</v>
      </c>
      <c r="U82" s="140">
        <v>3220</v>
      </c>
      <c r="V82" s="141">
        <v>1600</v>
      </c>
    </row>
    <row r="83" spans="2:22" s="103" customFormat="1" ht="9.9499999999999993" customHeight="1" x14ac:dyDescent="0.15">
      <c r="B83" s="109"/>
      <c r="C83" s="109"/>
      <c r="D83" s="109"/>
      <c r="E83" s="109"/>
      <c r="F83" s="109"/>
      <c r="G83" s="109"/>
      <c r="H83" s="109"/>
      <c r="I83" s="109"/>
      <c r="J83" s="109"/>
      <c r="K83" s="109"/>
      <c r="L83" s="109"/>
      <c r="M83" s="109"/>
      <c r="N83" s="109"/>
      <c r="O83" s="110"/>
      <c r="P83" s="110"/>
      <c r="R83" s="134">
        <v>203000</v>
      </c>
      <c r="S83" s="135">
        <v>205000</v>
      </c>
      <c r="T83" s="140">
        <v>4910</v>
      </c>
      <c r="U83" s="140">
        <v>3290</v>
      </c>
      <c r="V83" s="141">
        <v>1670</v>
      </c>
    </row>
    <row r="84" spans="2:22" s="103" customFormat="1" ht="9.9499999999999993" customHeight="1" x14ac:dyDescent="0.15">
      <c r="B84" s="109"/>
      <c r="C84" s="109"/>
      <c r="D84" s="109"/>
      <c r="E84" s="109"/>
      <c r="F84" s="109"/>
      <c r="G84" s="109"/>
      <c r="H84" s="109"/>
      <c r="I84" s="109"/>
      <c r="J84" s="109"/>
      <c r="K84" s="109"/>
      <c r="L84" s="109"/>
      <c r="M84" s="109"/>
      <c r="N84" s="109"/>
      <c r="O84" s="110"/>
      <c r="P84" s="110"/>
      <c r="R84" s="134">
        <v>205000</v>
      </c>
      <c r="S84" s="135">
        <v>207000</v>
      </c>
      <c r="T84" s="140">
        <v>4980</v>
      </c>
      <c r="U84" s="140">
        <v>3360</v>
      </c>
      <c r="V84" s="141">
        <v>1750</v>
      </c>
    </row>
    <row r="85" spans="2:22" s="103" customFormat="1" ht="9.9499999999999993" customHeight="1" x14ac:dyDescent="0.15">
      <c r="B85" s="109"/>
      <c r="C85" s="109"/>
      <c r="D85" s="109"/>
      <c r="E85" s="109"/>
      <c r="F85" s="109"/>
      <c r="G85" s="109"/>
      <c r="H85" s="109"/>
      <c r="I85" s="109"/>
      <c r="J85" s="109"/>
      <c r="K85" s="109"/>
      <c r="L85" s="109"/>
      <c r="M85" s="109"/>
      <c r="N85" s="109"/>
      <c r="O85" s="110"/>
      <c r="P85" s="110"/>
      <c r="R85" s="134">
        <v>207000</v>
      </c>
      <c r="S85" s="135">
        <v>209000</v>
      </c>
      <c r="T85" s="140">
        <v>5050</v>
      </c>
      <c r="U85" s="140">
        <v>3430</v>
      </c>
      <c r="V85" s="141">
        <v>1820</v>
      </c>
    </row>
    <row r="86" spans="2:22" s="103" customFormat="1" ht="9.9499999999999993" customHeight="1" x14ac:dyDescent="0.15">
      <c r="B86" s="109"/>
      <c r="C86" s="109"/>
      <c r="D86" s="109"/>
      <c r="E86" s="109"/>
      <c r="F86" s="109"/>
      <c r="G86" s="109"/>
      <c r="H86" s="109"/>
      <c r="I86" s="109"/>
      <c r="J86" s="109"/>
      <c r="K86" s="109"/>
      <c r="L86" s="109"/>
      <c r="M86" s="109"/>
      <c r="N86" s="109"/>
      <c r="O86" s="110"/>
      <c r="P86" s="110"/>
      <c r="R86" s="134">
        <v>209000</v>
      </c>
      <c r="S86" s="135">
        <v>211000</v>
      </c>
      <c r="T86" s="140">
        <v>5130</v>
      </c>
      <c r="U86" s="140">
        <v>3500</v>
      </c>
      <c r="V86" s="141">
        <v>1890</v>
      </c>
    </row>
    <row r="87" spans="2:22" s="103" customFormat="1" ht="9.9499999999999993" customHeight="1" x14ac:dyDescent="0.15">
      <c r="B87" s="109"/>
      <c r="C87" s="109"/>
      <c r="D87" s="109"/>
      <c r="E87" s="109"/>
      <c r="F87" s="109"/>
      <c r="G87" s="109"/>
      <c r="H87" s="109"/>
      <c r="I87" s="109"/>
      <c r="J87" s="109"/>
      <c r="K87" s="109"/>
      <c r="L87" s="109"/>
      <c r="M87" s="109"/>
      <c r="N87" s="109"/>
      <c r="O87" s="110"/>
      <c r="P87" s="110"/>
      <c r="R87" s="136">
        <v>211000</v>
      </c>
      <c r="S87" s="137">
        <v>213000</v>
      </c>
      <c r="T87" s="142">
        <v>5200</v>
      </c>
      <c r="U87" s="142">
        <v>3570</v>
      </c>
      <c r="V87" s="143">
        <v>1960</v>
      </c>
    </row>
    <row r="88" spans="2:22" s="103" customFormat="1" ht="9.9499999999999993" customHeight="1" x14ac:dyDescent="0.15">
      <c r="B88" s="109"/>
      <c r="C88" s="109"/>
      <c r="D88" s="109"/>
      <c r="E88" s="109"/>
      <c r="F88" s="109"/>
      <c r="G88" s="109"/>
      <c r="H88" s="109"/>
      <c r="I88" s="109"/>
      <c r="J88" s="109"/>
      <c r="K88" s="109"/>
      <c r="L88" s="109"/>
      <c r="M88" s="109"/>
      <c r="N88" s="109"/>
      <c r="O88" s="110"/>
      <c r="P88" s="110"/>
      <c r="R88" s="134">
        <v>213000</v>
      </c>
      <c r="S88" s="135">
        <v>215000</v>
      </c>
      <c r="T88" s="140">
        <v>5270</v>
      </c>
      <c r="U88" s="140">
        <v>3640</v>
      </c>
      <c r="V88" s="141">
        <v>2030</v>
      </c>
    </row>
    <row r="89" spans="2:22" s="103" customFormat="1" ht="9.9499999999999993" customHeight="1" x14ac:dyDescent="0.15">
      <c r="B89" s="109"/>
      <c r="C89" s="109"/>
      <c r="D89" s="109"/>
      <c r="E89" s="109"/>
      <c r="F89" s="109"/>
      <c r="G89" s="109"/>
      <c r="H89" s="109"/>
      <c r="I89" s="109"/>
      <c r="J89" s="109"/>
      <c r="K89" s="109"/>
      <c r="L89" s="109"/>
      <c r="M89" s="109"/>
      <c r="N89" s="109"/>
      <c r="O89" s="110"/>
      <c r="P89" s="110"/>
      <c r="R89" s="134">
        <v>215000</v>
      </c>
      <c r="S89" s="135">
        <v>217000</v>
      </c>
      <c r="T89" s="140">
        <v>5340</v>
      </c>
      <c r="U89" s="140">
        <v>3720</v>
      </c>
      <c r="V89" s="141">
        <v>2100</v>
      </c>
    </row>
    <row r="90" spans="2:22" s="103" customFormat="1" ht="9.9499999999999993" customHeight="1" x14ac:dyDescent="0.15">
      <c r="B90" s="109"/>
      <c r="C90" s="109"/>
      <c r="D90" s="109"/>
      <c r="E90" s="109"/>
      <c r="F90" s="109"/>
      <c r="G90" s="109"/>
      <c r="H90" s="109"/>
      <c r="I90" s="109"/>
      <c r="J90" s="109"/>
      <c r="K90" s="109"/>
      <c r="L90" s="109"/>
      <c r="M90" s="109"/>
      <c r="N90" s="109"/>
      <c r="O90" s="110"/>
      <c r="P90" s="110"/>
      <c r="R90" s="134">
        <v>217000</v>
      </c>
      <c r="S90" s="135">
        <v>219000</v>
      </c>
      <c r="T90" s="140">
        <v>5410</v>
      </c>
      <c r="U90" s="140">
        <v>3790</v>
      </c>
      <c r="V90" s="141">
        <v>2170</v>
      </c>
    </row>
    <row r="91" spans="2:22" s="103" customFormat="1" ht="9.9499999999999993" customHeight="1" x14ac:dyDescent="0.15">
      <c r="B91" s="109"/>
      <c r="C91" s="109"/>
      <c r="D91" s="109"/>
      <c r="E91" s="109"/>
      <c r="F91" s="109"/>
      <c r="G91" s="109"/>
      <c r="H91" s="109"/>
      <c r="I91" s="109"/>
      <c r="J91" s="109"/>
      <c r="K91" s="109"/>
      <c r="L91" s="109"/>
      <c r="M91" s="109"/>
      <c r="N91" s="109"/>
      <c r="O91" s="110"/>
      <c r="P91" s="110"/>
      <c r="R91" s="134">
        <v>219000</v>
      </c>
      <c r="S91" s="135">
        <v>221000</v>
      </c>
      <c r="T91" s="140">
        <v>5480</v>
      </c>
      <c r="U91" s="140">
        <v>3860</v>
      </c>
      <c r="V91" s="141">
        <v>2250</v>
      </c>
    </row>
    <row r="92" spans="2:22" s="103" customFormat="1" ht="9.9499999999999993" customHeight="1" x14ac:dyDescent="0.15">
      <c r="B92" s="109"/>
      <c r="C92" s="109"/>
      <c r="D92" s="109"/>
      <c r="E92" s="109"/>
      <c r="F92" s="109"/>
      <c r="G92" s="109"/>
      <c r="H92" s="109"/>
      <c r="I92" s="109"/>
      <c r="J92" s="109"/>
      <c r="K92" s="109"/>
      <c r="L92" s="109"/>
      <c r="M92" s="109"/>
      <c r="N92" s="109"/>
      <c r="O92" s="110"/>
      <c r="P92" s="110"/>
      <c r="R92" s="134">
        <v>221000</v>
      </c>
      <c r="S92" s="135">
        <v>224000</v>
      </c>
      <c r="T92" s="140">
        <v>5560</v>
      </c>
      <c r="U92" s="140">
        <v>3950</v>
      </c>
      <c r="V92" s="141">
        <v>2340</v>
      </c>
    </row>
    <row r="93" spans="2:22" s="103" customFormat="1" ht="9.9499999999999993" customHeight="1" x14ac:dyDescent="0.15">
      <c r="B93" s="109"/>
      <c r="C93" s="109"/>
      <c r="D93" s="109"/>
      <c r="E93" s="109"/>
      <c r="F93" s="109"/>
      <c r="G93" s="109"/>
      <c r="H93" s="109"/>
      <c r="I93" s="109"/>
      <c r="J93" s="109"/>
      <c r="K93" s="109"/>
      <c r="L93" s="109"/>
      <c r="M93" s="109"/>
      <c r="N93" s="109"/>
      <c r="O93" s="110"/>
      <c r="P93" s="110"/>
      <c r="R93" s="134">
        <v>224000</v>
      </c>
      <c r="S93" s="135">
        <v>227000</v>
      </c>
      <c r="T93" s="140">
        <v>5680</v>
      </c>
      <c r="U93" s="140">
        <v>4060</v>
      </c>
      <c r="V93" s="141">
        <v>2440</v>
      </c>
    </row>
    <row r="94" spans="2:22" s="103" customFormat="1" ht="9.9499999999999993" customHeight="1" x14ac:dyDescent="0.15">
      <c r="B94" s="109"/>
      <c r="C94" s="109"/>
      <c r="D94" s="109"/>
      <c r="E94" s="109"/>
      <c r="F94" s="109"/>
      <c r="G94" s="109"/>
      <c r="H94" s="109"/>
      <c r="I94" s="109"/>
      <c r="J94" s="109"/>
      <c r="K94" s="109"/>
      <c r="L94" s="109"/>
      <c r="M94" s="109"/>
      <c r="N94" s="109"/>
      <c r="O94" s="110"/>
      <c r="P94" s="110"/>
      <c r="R94" s="134">
        <v>227000</v>
      </c>
      <c r="S94" s="135">
        <v>230000</v>
      </c>
      <c r="T94" s="140">
        <v>5780</v>
      </c>
      <c r="U94" s="140">
        <v>4170</v>
      </c>
      <c r="V94" s="141">
        <v>2550</v>
      </c>
    </row>
    <row r="95" spans="2:22" s="103" customFormat="1" ht="9.9499999999999993" customHeight="1" x14ac:dyDescent="0.15">
      <c r="B95" s="109"/>
      <c r="C95" s="109"/>
      <c r="D95" s="109"/>
      <c r="E95" s="109"/>
      <c r="F95" s="109"/>
      <c r="G95" s="109"/>
      <c r="H95" s="109"/>
      <c r="I95" s="109"/>
      <c r="J95" s="109"/>
      <c r="K95" s="109"/>
      <c r="L95" s="109"/>
      <c r="M95" s="109"/>
      <c r="N95" s="109"/>
      <c r="O95" s="110"/>
      <c r="P95" s="110"/>
      <c r="R95" s="134">
        <v>230000</v>
      </c>
      <c r="S95" s="135">
        <v>233000</v>
      </c>
      <c r="T95" s="140">
        <v>5890</v>
      </c>
      <c r="U95" s="140">
        <v>4280</v>
      </c>
      <c r="V95" s="141">
        <v>2650</v>
      </c>
    </row>
    <row r="96" spans="2:22" s="103" customFormat="1" ht="9.9499999999999993" customHeight="1" x14ac:dyDescent="0.15">
      <c r="B96" s="109"/>
      <c r="C96" s="109"/>
      <c r="D96" s="109"/>
      <c r="E96" s="109"/>
      <c r="F96" s="109"/>
      <c r="G96" s="109"/>
      <c r="H96" s="109"/>
      <c r="I96" s="109"/>
      <c r="J96" s="109"/>
      <c r="K96" s="109"/>
      <c r="L96" s="109"/>
      <c r="M96" s="109"/>
      <c r="N96" s="109"/>
      <c r="O96" s="110"/>
      <c r="P96" s="110"/>
      <c r="R96" s="134">
        <v>233000</v>
      </c>
      <c r="S96" s="135">
        <v>236000</v>
      </c>
      <c r="T96" s="140">
        <v>5990</v>
      </c>
      <c r="U96" s="140">
        <v>4380</v>
      </c>
      <c r="V96" s="141">
        <v>2770</v>
      </c>
    </row>
    <row r="97" spans="2:22" s="103" customFormat="1" ht="9.9499999999999993" customHeight="1" x14ac:dyDescent="0.15">
      <c r="B97" s="109"/>
      <c r="C97" s="109"/>
      <c r="D97" s="109"/>
      <c r="E97" s="109"/>
      <c r="F97" s="109"/>
      <c r="G97" s="109"/>
      <c r="H97" s="109"/>
      <c r="I97" s="109"/>
      <c r="J97" s="109"/>
      <c r="K97" s="109"/>
      <c r="L97" s="109"/>
      <c r="M97" s="109"/>
      <c r="N97" s="109"/>
      <c r="O97" s="110"/>
      <c r="P97" s="110"/>
      <c r="R97" s="134">
        <v>236000</v>
      </c>
      <c r="S97" s="135">
        <v>239000</v>
      </c>
      <c r="T97" s="140">
        <v>6110</v>
      </c>
      <c r="U97" s="140">
        <v>4490</v>
      </c>
      <c r="V97" s="141">
        <v>2870</v>
      </c>
    </row>
    <row r="98" spans="2:22" s="103" customFormat="1" ht="9.9499999999999993" customHeight="1" thickBot="1" x14ac:dyDescent="0.2">
      <c r="B98" s="109"/>
      <c r="C98" s="109"/>
      <c r="D98" s="109"/>
      <c r="E98" s="109"/>
      <c r="F98" s="109"/>
      <c r="G98" s="109"/>
      <c r="H98" s="109"/>
      <c r="I98" s="109"/>
      <c r="J98" s="109"/>
      <c r="K98" s="109"/>
      <c r="L98" s="109"/>
      <c r="M98" s="109"/>
      <c r="N98" s="109"/>
      <c r="O98" s="110"/>
      <c r="P98" s="110"/>
      <c r="R98" s="144">
        <v>239000</v>
      </c>
      <c r="S98" s="145">
        <v>242000</v>
      </c>
      <c r="T98" s="146">
        <v>6210</v>
      </c>
      <c r="U98" s="146">
        <v>4590</v>
      </c>
      <c r="V98" s="147">
        <v>2980</v>
      </c>
    </row>
    <row r="99" spans="2:22" s="109" customFormat="1" ht="4.5" customHeight="1" x14ac:dyDescent="0.15">
      <c r="O99" s="110"/>
      <c r="P99" s="110"/>
      <c r="R99" s="91"/>
      <c r="S99" s="91"/>
      <c r="T99" s="91"/>
      <c r="U99" s="91"/>
      <c r="V99" s="91"/>
    </row>
    <row r="100" spans="2:22" s="109" customFormat="1" ht="51.75" customHeight="1" x14ac:dyDescent="0.15">
      <c r="O100" s="110"/>
      <c r="P100" s="110"/>
      <c r="S100" s="91"/>
      <c r="T100" s="91"/>
      <c r="U100" s="148" t="s">
        <v>82</v>
      </c>
    </row>
    <row r="101" spans="2:22" s="109" customFormat="1" ht="17.100000000000001" customHeight="1" x14ac:dyDescent="0.15">
      <c r="O101" s="110"/>
      <c r="P101" s="110"/>
      <c r="R101" s="91"/>
      <c r="S101" s="91"/>
      <c r="T101" s="91"/>
      <c r="U101" s="91"/>
      <c r="V101" s="91"/>
    </row>
    <row r="102" spans="2:22" s="109" customFormat="1" ht="17.100000000000001" customHeight="1" x14ac:dyDescent="0.15">
      <c r="O102" s="110"/>
      <c r="P102" s="110"/>
      <c r="R102" s="91"/>
      <c r="S102" s="91"/>
      <c r="T102" s="91"/>
      <c r="U102" s="91"/>
      <c r="V102" s="91"/>
    </row>
    <row r="103" spans="2:22" s="109" customFormat="1" ht="17.100000000000001" customHeight="1" x14ac:dyDescent="0.15">
      <c r="O103" s="110"/>
      <c r="P103" s="110"/>
      <c r="R103" s="91"/>
      <c r="S103" s="91"/>
      <c r="T103" s="91"/>
      <c r="U103" s="91"/>
      <c r="V103" s="91"/>
    </row>
    <row r="104" spans="2:22" s="109" customFormat="1" x14ac:dyDescent="0.15">
      <c r="O104" s="110"/>
      <c r="P104" s="110"/>
      <c r="R104" s="91"/>
      <c r="S104" s="91"/>
      <c r="T104" s="91"/>
      <c r="U104" s="91"/>
      <c r="V104" s="91"/>
    </row>
    <row r="105" spans="2:22" s="109" customFormat="1" x14ac:dyDescent="0.15">
      <c r="O105" s="110"/>
      <c r="P105" s="110"/>
      <c r="R105" s="91"/>
      <c r="S105" s="91"/>
      <c r="T105" s="91"/>
      <c r="U105" s="91"/>
      <c r="V105" s="91"/>
    </row>
    <row r="106" spans="2:22" s="109" customFormat="1" x14ac:dyDescent="0.15">
      <c r="O106" s="110"/>
      <c r="P106" s="110"/>
      <c r="R106" s="91"/>
      <c r="S106" s="91"/>
      <c r="T106" s="91"/>
      <c r="U106" s="91"/>
      <c r="V106" s="91"/>
    </row>
    <row r="107" spans="2:22" s="109" customFormat="1" x14ac:dyDescent="0.15">
      <c r="O107" s="110"/>
      <c r="P107" s="110"/>
      <c r="R107" s="91"/>
      <c r="S107" s="91"/>
      <c r="T107" s="91"/>
      <c r="U107" s="91"/>
      <c r="V107" s="91"/>
    </row>
    <row r="108" spans="2:22" s="109" customFormat="1" x14ac:dyDescent="0.15">
      <c r="O108" s="110"/>
      <c r="P108" s="110"/>
      <c r="R108" s="91"/>
      <c r="S108" s="91"/>
      <c r="T108" s="91"/>
      <c r="U108" s="91"/>
      <c r="V108" s="91"/>
    </row>
    <row r="109" spans="2:22" s="109" customFormat="1" x14ac:dyDescent="0.15">
      <c r="O109" s="110"/>
      <c r="P109" s="110"/>
      <c r="R109" s="91"/>
      <c r="S109" s="91"/>
      <c r="T109" s="91"/>
      <c r="U109" s="91"/>
      <c r="V109" s="91"/>
    </row>
    <row r="110" spans="2:22" s="109" customFormat="1" x14ac:dyDescent="0.15">
      <c r="O110" s="110"/>
      <c r="P110" s="110"/>
      <c r="R110" s="91"/>
      <c r="S110" s="91"/>
      <c r="T110" s="91"/>
      <c r="U110" s="91"/>
      <c r="V110" s="91"/>
    </row>
    <row r="111" spans="2:22" s="109" customFormat="1" x14ac:dyDescent="0.15">
      <c r="O111" s="110"/>
      <c r="P111" s="110"/>
      <c r="R111" s="91"/>
      <c r="S111" s="91"/>
      <c r="T111" s="91"/>
      <c r="U111" s="91"/>
      <c r="V111" s="91"/>
    </row>
    <row r="112" spans="2:22" s="109" customFormat="1" x14ac:dyDescent="0.15">
      <c r="O112" s="110"/>
      <c r="P112" s="110"/>
      <c r="R112" s="91"/>
      <c r="S112" s="91"/>
      <c r="T112" s="91"/>
      <c r="U112" s="91"/>
      <c r="V112" s="91"/>
    </row>
    <row r="113" spans="15:22" s="109" customFormat="1" x14ac:dyDescent="0.15">
      <c r="O113" s="110"/>
      <c r="P113" s="110"/>
      <c r="R113" s="91"/>
      <c r="S113" s="91"/>
      <c r="T113" s="91"/>
      <c r="U113" s="91"/>
      <c r="V113" s="91"/>
    </row>
    <row r="114" spans="15:22" s="109" customFormat="1" x14ac:dyDescent="0.15">
      <c r="O114" s="110"/>
      <c r="P114" s="110"/>
      <c r="R114" s="91"/>
      <c r="S114" s="91"/>
      <c r="T114" s="91"/>
      <c r="U114" s="91"/>
      <c r="V114" s="91"/>
    </row>
    <row r="115" spans="15:22" s="109" customFormat="1" x14ac:dyDescent="0.15">
      <c r="O115" s="110"/>
      <c r="P115" s="110"/>
      <c r="R115" s="91"/>
      <c r="S115" s="91"/>
      <c r="T115" s="91"/>
      <c r="U115" s="91"/>
      <c r="V115" s="91"/>
    </row>
    <row r="116" spans="15:22" s="109" customFormat="1" x14ac:dyDescent="0.15">
      <c r="O116" s="110"/>
      <c r="P116" s="110"/>
      <c r="R116" s="91"/>
      <c r="S116" s="91"/>
      <c r="T116" s="91"/>
      <c r="U116" s="91"/>
      <c r="V116" s="91"/>
    </row>
    <row r="117" spans="15:22" s="109" customFormat="1" x14ac:dyDescent="0.15">
      <c r="O117" s="110"/>
      <c r="P117" s="110"/>
      <c r="R117" s="91"/>
      <c r="S117" s="91"/>
      <c r="T117" s="91"/>
      <c r="U117" s="91"/>
      <c r="V117" s="91"/>
    </row>
    <row r="118" spans="15:22" s="109" customFormat="1" x14ac:dyDescent="0.15">
      <c r="O118" s="110"/>
      <c r="P118" s="110"/>
      <c r="R118" s="91"/>
      <c r="S118" s="91"/>
      <c r="T118" s="91"/>
      <c r="U118" s="91"/>
      <c r="V118" s="91"/>
    </row>
    <row r="119" spans="15:22" s="109" customFormat="1" x14ac:dyDescent="0.15">
      <c r="O119" s="110"/>
      <c r="P119" s="110"/>
      <c r="R119" s="91"/>
      <c r="S119" s="91"/>
      <c r="T119" s="91"/>
      <c r="U119" s="91"/>
      <c r="V119" s="91"/>
    </row>
    <row r="120" spans="15:22" s="109" customFormat="1" x14ac:dyDescent="0.15">
      <c r="O120" s="110"/>
      <c r="P120" s="110"/>
      <c r="R120" s="91"/>
      <c r="S120" s="91"/>
      <c r="T120" s="91"/>
      <c r="U120" s="91"/>
      <c r="V120" s="91"/>
    </row>
    <row r="121" spans="15:22" s="109" customFormat="1" x14ac:dyDescent="0.15">
      <c r="O121" s="110"/>
      <c r="P121" s="110"/>
      <c r="R121" s="91"/>
      <c r="S121" s="91"/>
      <c r="T121" s="91"/>
      <c r="U121" s="91"/>
      <c r="V121" s="91"/>
    </row>
    <row r="122" spans="15:22" s="109" customFormat="1" x14ac:dyDescent="0.15">
      <c r="O122" s="110"/>
      <c r="P122" s="110"/>
      <c r="R122" s="91"/>
      <c r="S122" s="91"/>
      <c r="T122" s="91"/>
      <c r="U122" s="91"/>
      <c r="V122" s="91"/>
    </row>
    <row r="123" spans="15:22" s="109" customFormat="1" x14ac:dyDescent="0.15">
      <c r="O123" s="110"/>
      <c r="P123" s="110"/>
      <c r="R123" s="91"/>
      <c r="S123" s="91"/>
      <c r="T123" s="91"/>
      <c r="U123" s="91"/>
      <c r="V123" s="91"/>
    </row>
    <row r="124" spans="15:22" s="109" customFormat="1" x14ac:dyDescent="0.15">
      <c r="O124" s="110"/>
      <c r="P124" s="110"/>
      <c r="R124" s="91"/>
      <c r="S124" s="91"/>
      <c r="T124" s="91"/>
      <c r="U124" s="91"/>
      <c r="V124" s="91"/>
    </row>
    <row r="125" spans="15:22" s="109" customFormat="1" x14ac:dyDescent="0.15">
      <c r="O125" s="110"/>
      <c r="P125" s="110"/>
      <c r="R125" s="91"/>
      <c r="S125" s="91"/>
      <c r="T125" s="91"/>
      <c r="U125" s="91"/>
      <c r="V125" s="91"/>
    </row>
    <row r="126" spans="15:22" s="109" customFormat="1" x14ac:dyDescent="0.15">
      <c r="O126" s="110"/>
      <c r="P126" s="110"/>
      <c r="R126" s="91"/>
      <c r="S126" s="91"/>
      <c r="T126" s="91"/>
      <c r="U126" s="91"/>
      <c r="V126" s="91"/>
    </row>
    <row r="127" spans="15:22" s="109" customFormat="1" x14ac:dyDescent="0.15">
      <c r="O127" s="110"/>
      <c r="P127" s="110"/>
      <c r="R127" s="91"/>
      <c r="S127" s="91"/>
      <c r="T127" s="91"/>
      <c r="U127" s="91"/>
      <c r="V127" s="91"/>
    </row>
    <row r="128" spans="15:22" s="109" customFormat="1" x14ac:dyDescent="0.15">
      <c r="O128" s="110"/>
      <c r="P128" s="110"/>
      <c r="R128" s="91"/>
      <c r="S128" s="91"/>
      <c r="T128" s="91"/>
      <c r="U128" s="91"/>
      <c r="V128" s="91"/>
    </row>
    <row r="129" spans="2:22" s="109" customFormat="1" x14ac:dyDescent="0.15">
      <c r="O129" s="110"/>
      <c r="P129" s="110"/>
      <c r="R129" s="91"/>
      <c r="S129" s="91"/>
      <c r="T129" s="91"/>
      <c r="U129" s="91"/>
      <c r="V129" s="91"/>
    </row>
    <row r="130" spans="2:22" s="109" customFormat="1" x14ac:dyDescent="0.15">
      <c r="O130" s="110"/>
      <c r="P130" s="110"/>
      <c r="R130" s="91"/>
      <c r="S130" s="91"/>
      <c r="T130" s="91"/>
      <c r="U130" s="91"/>
      <c r="V130" s="91"/>
    </row>
    <row r="131" spans="2:22" s="109" customFormat="1" x14ac:dyDescent="0.15">
      <c r="O131" s="110"/>
      <c r="P131" s="110"/>
      <c r="R131" s="91"/>
      <c r="S131" s="91"/>
      <c r="T131" s="91"/>
      <c r="U131" s="91"/>
      <c r="V131" s="91"/>
    </row>
    <row r="132" spans="2:22" s="109" customFormat="1" x14ac:dyDescent="0.15">
      <c r="O132" s="110"/>
      <c r="P132" s="110"/>
      <c r="R132" s="91"/>
      <c r="S132" s="91"/>
      <c r="T132" s="91"/>
      <c r="U132" s="91"/>
      <c r="V132" s="91"/>
    </row>
    <row r="133" spans="2:22" s="109" customFormat="1" x14ac:dyDescent="0.15">
      <c r="O133" s="110"/>
      <c r="P133" s="110"/>
      <c r="R133" s="91"/>
      <c r="S133" s="91"/>
      <c r="T133" s="91"/>
      <c r="U133" s="91"/>
      <c r="V133" s="91"/>
    </row>
    <row r="134" spans="2:22" s="109" customFormat="1" x14ac:dyDescent="0.15">
      <c r="B134" s="91"/>
      <c r="C134" s="91"/>
      <c r="D134" s="91"/>
      <c r="E134" s="91"/>
      <c r="F134" s="91"/>
      <c r="G134" s="91"/>
      <c r="H134" s="91"/>
      <c r="I134" s="91"/>
      <c r="J134" s="91"/>
      <c r="K134" s="91"/>
      <c r="L134" s="91"/>
      <c r="M134" s="91"/>
      <c r="N134" s="91"/>
      <c r="O134" s="92"/>
      <c r="P134" s="92"/>
      <c r="R134" s="91"/>
      <c r="S134" s="91"/>
      <c r="T134" s="91"/>
      <c r="U134" s="91"/>
      <c r="V134" s="91"/>
    </row>
    <row r="135" spans="2:22" s="109" customFormat="1" x14ac:dyDescent="0.15">
      <c r="B135" s="91"/>
      <c r="C135" s="91"/>
      <c r="D135" s="91"/>
      <c r="E135" s="91"/>
      <c r="F135" s="91"/>
      <c r="G135" s="91"/>
      <c r="H135" s="91"/>
      <c r="I135" s="91"/>
      <c r="J135" s="91"/>
      <c r="K135" s="91"/>
      <c r="L135" s="91"/>
      <c r="M135" s="91"/>
      <c r="N135" s="91"/>
      <c r="O135" s="92"/>
      <c r="P135" s="92"/>
      <c r="R135" s="91"/>
      <c r="S135" s="91"/>
      <c r="T135" s="91"/>
      <c r="U135" s="91"/>
      <c r="V135" s="91"/>
    </row>
    <row r="136" spans="2:22" s="109" customFormat="1" x14ac:dyDescent="0.15">
      <c r="B136" s="91"/>
      <c r="C136" s="91"/>
      <c r="D136" s="91"/>
      <c r="E136" s="91"/>
      <c r="F136" s="91"/>
      <c r="G136" s="91"/>
      <c r="H136" s="91"/>
      <c r="I136" s="91"/>
      <c r="J136" s="91"/>
      <c r="K136" s="91"/>
      <c r="L136" s="91"/>
      <c r="M136" s="91"/>
      <c r="N136" s="91"/>
      <c r="O136" s="92"/>
      <c r="P136" s="92"/>
      <c r="R136" s="91"/>
      <c r="S136" s="91"/>
      <c r="T136" s="91"/>
      <c r="U136" s="91"/>
      <c r="V136" s="91"/>
    </row>
    <row r="137" spans="2:22" s="109" customFormat="1" x14ac:dyDescent="0.15">
      <c r="B137" s="91"/>
      <c r="C137" s="91"/>
      <c r="D137" s="91"/>
      <c r="E137" s="91"/>
      <c r="F137" s="91"/>
      <c r="G137" s="91"/>
      <c r="H137" s="91"/>
      <c r="I137" s="91"/>
      <c r="J137" s="91"/>
      <c r="K137" s="91"/>
      <c r="L137" s="91"/>
      <c r="M137" s="91"/>
      <c r="N137" s="91"/>
      <c r="O137" s="92"/>
      <c r="P137" s="92"/>
      <c r="R137" s="91"/>
      <c r="S137" s="91"/>
      <c r="T137" s="91"/>
      <c r="U137" s="91"/>
      <c r="V137" s="91"/>
    </row>
    <row r="138" spans="2:22" s="109" customFormat="1" x14ac:dyDescent="0.15">
      <c r="B138" s="91"/>
      <c r="C138" s="91"/>
      <c r="D138" s="91"/>
      <c r="E138" s="91"/>
      <c r="F138" s="91"/>
      <c r="G138" s="91"/>
      <c r="H138" s="91"/>
      <c r="I138" s="91"/>
      <c r="J138" s="91"/>
      <c r="K138" s="91"/>
      <c r="L138" s="91"/>
      <c r="M138" s="91"/>
      <c r="N138" s="91"/>
      <c r="O138" s="92"/>
      <c r="P138" s="92"/>
      <c r="R138" s="91"/>
      <c r="S138" s="91"/>
      <c r="T138" s="91"/>
      <c r="U138" s="91"/>
      <c r="V138" s="91"/>
    </row>
    <row r="139" spans="2:22" s="109" customFormat="1" x14ac:dyDescent="0.15">
      <c r="B139" s="91"/>
      <c r="C139" s="91"/>
      <c r="D139" s="91"/>
      <c r="E139" s="91"/>
      <c r="F139" s="91"/>
      <c r="G139" s="91"/>
      <c r="H139" s="91"/>
      <c r="I139" s="91"/>
      <c r="J139" s="91"/>
      <c r="K139" s="91"/>
      <c r="L139" s="91"/>
      <c r="M139" s="91"/>
      <c r="N139" s="91"/>
      <c r="O139" s="92"/>
      <c r="P139" s="92"/>
      <c r="R139" s="91"/>
      <c r="S139" s="91"/>
      <c r="T139" s="91"/>
      <c r="U139" s="91"/>
      <c r="V139" s="91"/>
    </row>
    <row r="140" spans="2:22" s="109" customFormat="1" x14ac:dyDescent="0.15">
      <c r="B140" s="91"/>
      <c r="C140" s="91"/>
      <c r="D140" s="91"/>
      <c r="E140" s="91"/>
      <c r="F140" s="91"/>
      <c r="G140" s="91"/>
      <c r="H140" s="91"/>
      <c r="I140" s="91"/>
      <c r="J140" s="91"/>
      <c r="K140" s="91"/>
      <c r="L140" s="91"/>
      <c r="M140" s="91"/>
      <c r="N140" s="91"/>
      <c r="O140" s="92"/>
      <c r="P140" s="92"/>
      <c r="R140" s="91"/>
      <c r="S140" s="91"/>
      <c r="T140" s="91"/>
      <c r="U140" s="91"/>
      <c r="V140" s="91"/>
    </row>
    <row r="141" spans="2:22" s="109" customFormat="1" x14ac:dyDescent="0.15">
      <c r="B141" s="91"/>
      <c r="C141" s="91"/>
      <c r="D141" s="91"/>
      <c r="E141" s="91"/>
      <c r="F141" s="91"/>
      <c r="G141" s="91"/>
      <c r="H141" s="91"/>
      <c r="I141" s="91"/>
      <c r="J141" s="91"/>
      <c r="K141" s="91"/>
      <c r="L141" s="91"/>
      <c r="M141" s="91"/>
      <c r="N141" s="91"/>
      <c r="O141" s="92"/>
      <c r="P141" s="92"/>
      <c r="R141" s="91"/>
      <c r="S141" s="91"/>
      <c r="T141" s="91"/>
      <c r="U141" s="91"/>
      <c r="V141" s="91"/>
    </row>
    <row r="142" spans="2:22" s="109" customFormat="1" x14ac:dyDescent="0.15">
      <c r="B142" s="91"/>
      <c r="C142" s="91"/>
      <c r="D142" s="91"/>
      <c r="E142" s="91"/>
      <c r="F142" s="91"/>
      <c r="G142" s="91"/>
      <c r="H142" s="91"/>
      <c r="I142" s="91"/>
      <c r="J142" s="91"/>
      <c r="K142" s="91"/>
      <c r="L142" s="91"/>
      <c r="M142" s="91"/>
      <c r="N142" s="91"/>
      <c r="O142" s="92"/>
      <c r="P142" s="92"/>
      <c r="R142" s="91"/>
      <c r="S142" s="91"/>
      <c r="T142" s="91"/>
      <c r="U142" s="91"/>
      <c r="V142" s="91"/>
    </row>
    <row r="143" spans="2:22" s="109" customFormat="1" x14ac:dyDescent="0.15">
      <c r="B143" s="91"/>
      <c r="C143" s="91"/>
      <c r="D143" s="91"/>
      <c r="E143" s="91"/>
      <c r="F143" s="91"/>
      <c r="G143" s="91"/>
      <c r="H143" s="91"/>
      <c r="I143" s="91"/>
      <c r="J143" s="91"/>
      <c r="K143" s="91"/>
      <c r="L143" s="91"/>
      <c r="M143" s="91"/>
      <c r="N143" s="91"/>
      <c r="O143" s="92"/>
      <c r="P143" s="92"/>
      <c r="R143" s="91"/>
      <c r="S143" s="91"/>
      <c r="T143" s="91"/>
      <c r="U143" s="91"/>
      <c r="V143" s="91"/>
    </row>
    <row r="144" spans="2:22" s="109" customFormat="1" x14ac:dyDescent="0.15">
      <c r="B144" s="91"/>
      <c r="C144" s="91"/>
      <c r="D144" s="91"/>
      <c r="E144" s="91"/>
      <c r="F144" s="91"/>
      <c r="G144" s="91"/>
      <c r="H144" s="91"/>
      <c r="I144" s="91"/>
      <c r="J144" s="91"/>
      <c r="K144" s="91"/>
      <c r="L144" s="91"/>
      <c r="M144" s="91"/>
      <c r="N144" s="91"/>
      <c r="O144" s="92"/>
      <c r="P144" s="92"/>
      <c r="R144" s="91"/>
      <c r="S144" s="91"/>
      <c r="T144" s="91"/>
      <c r="U144" s="91"/>
      <c r="V144" s="91"/>
    </row>
    <row r="145" spans="2:22" s="109" customFormat="1" x14ac:dyDescent="0.15">
      <c r="B145" s="91"/>
      <c r="C145" s="91"/>
      <c r="D145" s="91"/>
      <c r="E145" s="91"/>
      <c r="F145" s="91"/>
      <c r="G145" s="91"/>
      <c r="H145" s="91"/>
      <c r="I145" s="91"/>
      <c r="J145" s="91"/>
      <c r="K145" s="91"/>
      <c r="L145" s="91"/>
      <c r="M145" s="91"/>
      <c r="N145" s="91"/>
      <c r="O145" s="92"/>
      <c r="P145" s="92"/>
      <c r="R145" s="91"/>
      <c r="S145" s="91"/>
      <c r="T145" s="91"/>
      <c r="U145" s="91"/>
      <c r="V145" s="91"/>
    </row>
    <row r="146" spans="2:22" s="109" customFormat="1" x14ac:dyDescent="0.15">
      <c r="B146" s="91"/>
      <c r="C146" s="91"/>
      <c r="D146" s="91"/>
      <c r="E146" s="91"/>
      <c r="F146" s="91"/>
      <c r="G146" s="91"/>
      <c r="H146" s="91"/>
      <c r="I146" s="91"/>
      <c r="J146" s="91"/>
      <c r="K146" s="91"/>
      <c r="L146" s="91"/>
      <c r="M146" s="91"/>
      <c r="N146" s="91"/>
      <c r="O146" s="92"/>
      <c r="P146" s="92"/>
      <c r="R146" s="91"/>
      <c r="S146" s="91"/>
      <c r="T146" s="91"/>
      <c r="U146" s="91"/>
      <c r="V146" s="91"/>
    </row>
    <row r="147" spans="2:22" s="109" customFormat="1" x14ac:dyDescent="0.15">
      <c r="B147" s="91"/>
      <c r="C147" s="91"/>
      <c r="D147" s="91"/>
      <c r="E147" s="91"/>
      <c r="F147" s="91"/>
      <c r="G147" s="91"/>
      <c r="H147" s="91"/>
      <c r="I147" s="91"/>
      <c r="J147" s="91"/>
      <c r="K147" s="91"/>
      <c r="L147" s="91"/>
      <c r="M147" s="91"/>
      <c r="N147" s="91"/>
      <c r="O147" s="92"/>
      <c r="P147" s="92"/>
      <c r="R147" s="91"/>
      <c r="S147" s="91"/>
      <c r="T147" s="91"/>
      <c r="U147" s="91"/>
      <c r="V147" s="91"/>
    </row>
    <row r="148" spans="2:22" s="109" customFormat="1" x14ac:dyDescent="0.15">
      <c r="B148" s="91"/>
      <c r="C148" s="91"/>
      <c r="D148" s="91"/>
      <c r="E148" s="91"/>
      <c r="F148" s="91"/>
      <c r="G148" s="91"/>
      <c r="H148" s="91"/>
      <c r="I148" s="91"/>
      <c r="J148" s="91"/>
      <c r="K148" s="91"/>
      <c r="L148" s="91"/>
      <c r="M148" s="91"/>
      <c r="N148" s="91"/>
      <c r="O148" s="92"/>
      <c r="P148" s="92"/>
      <c r="R148" s="91"/>
      <c r="S148" s="91"/>
      <c r="T148" s="91"/>
      <c r="U148" s="91"/>
      <c r="V148" s="91"/>
    </row>
    <row r="149" spans="2:22" s="109" customFormat="1" x14ac:dyDescent="0.15">
      <c r="B149" s="91"/>
      <c r="C149" s="91"/>
      <c r="D149" s="91"/>
      <c r="E149" s="91"/>
      <c r="F149" s="91"/>
      <c r="G149" s="91"/>
      <c r="H149" s="91"/>
      <c r="I149" s="91"/>
      <c r="J149" s="91"/>
      <c r="K149" s="91"/>
      <c r="L149" s="91"/>
      <c r="M149" s="91"/>
      <c r="N149" s="91"/>
      <c r="O149" s="92"/>
      <c r="P149" s="92"/>
      <c r="R149" s="91"/>
      <c r="S149" s="91"/>
      <c r="T149" s="91"/>
      <c r="U149" s="91"/>
      <c r="V149" s="91"/>
    </row>
    <row r="150" spans="2:22" s="109" customFormat="1" x14ac:dyDescent="0.15">
      <c r="B150" s="91"/>
      <c r="C150" s="91"/>
      <c r="D150" s="91"/>
      <c r="E150" s="91"/>
      <c r="F150" s="91"/>
      <c r="G150" s="91"/>
      <c r="H150" s="91"/>
      <c r="I150" s="91"/>
      <c r="J150" s="91"/>
      <c r="K150" s="91"/>
      <c r="L150" s="91"/>
      <c r="M150" s="91"/>
      <c r="N150" s="91"/>
      <c r="O150" s="92"/>
      <c r="P150" s="92"/>
      <c r="R150" s="91"/>
      <c r="S150" s="91"/>
      <c r="T150" s="91"/>
      <c r="U150" s="91"/>
      <c r="V150" s="91"/>
    </row>
    <row r="151" spans="2:22" s="109" customFormat="1" x14ac:dyDescent="0.15">
      <c r="B151" s="91"/>
      <c r="C151" s="91"/>
      <c r="D151" s="91"/>
      <c r="E151" s="91"/>
      <c r="F151" s="91"/>
      <c r="G151" s="91"/>
      <c r="H151" s="91"/>
      <c r="I151" s="91"/>
      <c r="J151" s="91"/>
      <c r="K151" s="91"/>
      <c r="L151" s="91"/>
      <c r="M151" s="91"/>
      <c r="N151" s="91"/>
      <c r="O151" s="92"/>
      <c r="P151" s="92"/>
      <c r="R151" s="91"/>
      <c r="S151" s="91"/>
      <c r="T151" s="91"/>
      <c r="U151" s="91"/>
      <c r="V151" s="91"/>
    </row>
    <row r="152" spans="2:22" s="109" customFormat="1" x14ac:dyDescent="0.15">
      <c r="B152" s="91"/>
      <c r="C152" s="91"/>
      <c r="D152" s="91"/>
      <c r="E152" s="91"/>
      <c r="F152" s="91"/>
      <c r="G152" s="91"/>
      <c r="H152" s="91"/>
      <c r="I152" s="91"/>
      <c r="J152" s="91"/>
      <c r="K152" s="91"/>
      <c r="L152" s="91"/>
      <c r="M152" s="91"/>
      <c r="N152" s="91"/>
      <c r="O152" s="92"/>
      <c r="P152" s="92"/>
      <c r="R152" s="91"/>
      <c r="S152" s="91"/>
      <c r="T152" s="91"/>
      <c r="U152" s="91"/>
      <c r="V152" s="91"/>
    </row>
    <row r="153" spans="2:22" s="109" customFormat="1" x14ac:dyDescent="0.15">
      <c r="B153" s="91"/>
      <c r="C153" s="91"/>
      <c r="D153" s="91"/>
      <c r="E153" s="91"/>
      <c r="F153" s="91"/>
      <c r="G153" s="91"/>
      <c r="H153" s="91"/>
      <c r="I153" s="91"/>
      <c r="J153" s="91"/>
      <c r="K153" s="91"/>
      <c r="L153" s="91"/>
      <c r="M153" s="91"/>
      <c r="N153" s="91"/>
      <c r="O153" s="92"/>
      <c r="P153" s="92"/>
      <c r="R153" s="91"/>
      <c r="S153" s="91"/>
      <c r="T153" s="91"/>
      <c r="U153" s="91"/>
      <c r="V153" s="91"/>
    </row>
    <row r="154" spans="2:22" s="109" customFormat="1" x14ac:dyDescent="0.15">
      <c r="B154" s="91"/>
      <c r="C154" s="91"/>
      <c r="D154" s="91"/>
      <c r="E154" s="91"/>
      <c r="F154" s="91"/>
      <c r="G154" s="91"/>
      <c r="H154" s="91"/>
      <c r="I154" s="91"/>
      <c r="J154" s="91"/>
      <c r="K154" s="91"/>
      <c r="L154" s="91"/>
      <c r="M154" s="91"/>
      <c r="N154" s="91"/>
      <c r="O154" s="92"/>
      <c r="P154" s="92"/>
      <c r="R154" s="91"/>
      <c r="S154" s="91"/>
      <c r="T154" s="91"/>
      <c r="U154" s="91"/>
      <c r="V154" s="91"/>
    </row>
    <row r="155" spans="2:22" s="109" customFormat="1" x14ac:dyDescent="0.15">
      <c r="B155" s="91"/>
      <c r="C155" s="91"/>
      <c r="D155" s="91"/>
      <c r="E155" s="91"/>
      <c r="F155" s="91"/>
      <c r="G155" s="91"/>
      <c r="H155" s="91"/>
      <c r="I155" s="91"/>
      <c r="J155" s="91"/>
      <c r="K155" s="91"/>
      <c r="L155" s="91"/>
      <c r="M155" s="91"/>
      <c r="N155" s="91"/>
      <c r="O155" s="92"/>
      <c r="P155" s="92"/>
      <c r="R155" s="91"/>
      <c r="S155" s="91"/>
      <c r="T155" s="91"/>
      <c r="U155" s="91"/>
      <c r="V155" s="91"/>
    </row>
    <row r="156" spans="2:22" s="109" customFormat="1" x14ac:dyDescent="0.15">
      <c r="B156" s="91"/>
      <c r="C156" s="91"/>
      <c r="D156" s="91"/>
      <c r="E156" s="91"/>
      <c r="F156" s="91"/>
      <c r="G156" s="91"/>
      <c r="H156" s="91"/>
      <c r="I156" s="91"/>
      <c r="J156" s="91"/>
      <c r="K156" s="91"/>
      <c r="L156" s="91"/>
      <c r="M156" s="91"/>
      <c r="N156" s="91"/>
      <c r="O156" s="92"/>
      <c r="P156" s="92"/>
      <c r="R156" s="91"/>
      <c r="S156" s="91"/>
      <c r="T156" s="91"/>
      <c r="U156" s="91"/>
      <c r="V156" s="91"/>
    </row>
    <row r="157" spans="2:22" s="109" customFormat="1" x14ac:dyDescent="0.15">
      <c r="B157" s="91"/>
      <c r="C157" s="91"/>
      <c r="D157" s="91"/>
      <c r="E157" s="91"/>
      <c r="F157" s="91"/>
      <c r="G157" s="91"/>
      <c r="H157" s="91"/>
      <c r="I157" s="91"/>
      <c r="J157" s="91"/>
      <c r="K157" s="91"/>
      <c r="L157" s="91"/>
      <c r="M157" s="91"/>
      <c r="N157" s="91"/>
      <c r="O157" s="92"/>
      <c r="P157" s="92"/>
      <c r="R157" s="91"/>
      <c r="S157" s="91"/>
      <c r="T157" s="91"/>
      <c r="U157" s="91"/>
      <c r="V157" s="91"/>
    </row>
    <row r="158" spans="2:22" s="109" customFormat="1" x14ac:dyDescent="0.15">
      <c r="B158" s="91"/>
      <c r="C158" s="91"/>
      <c r="D158" s="91"/>
      <c r="E158" s="91"/>
      <c r="F158" s="91"/>
      <c r="G158" s="91"/>
      <c r="H158" s="91"/>
      <c r="I158" s="91"/>
      <c r="J158" s="91"/>
      <c r="K158" s="91"/>
      <c r="L158" s="91"/>
      <c r="M158" s="91"/>
      <c r="N158" s="91"/>
      <c r="O158" s="92"/>
      <c r="P158" s="92"/>
      <c r="R158" s="91"/>
      <c r="S158" s="91"/>
      <c r="T158" s="91"/>
      <c r="U158" s="91"/>
      <c r="V158" s="91"/>
    </row>
    <row r="159" spans="2:22" s="109" customFormat="1" x14ac:dyDescent="0.15">
      <c r="B159" s="91"/>
      <c r="C159" s="91"/>
      <c r="D159" s="91"/>
      <c r="E159" s="91"/>
      <c r="F159" s="91"/>
      <c r="G159" s="91"/>
      <c r="H159" s="91"/>
      <c r="I159" s="91"/>
      <c r="J159" s="91"/>
      <c r="K159" s="91"/>
      <c r="L159" s="91"/>
      <c r="M159" s="91"/>
      <c r="N159" s="91"/>
      <c r="O159" s="92"/>
      <c r="P159" s="92"/>
      <c r="R159" s="91"/>
      <c r="S159" s="91"/>
      <c r="T159" s="91"/>
      <c r="U159" s="91"/>
      <c r="V159" s="91"/>
    </row>
    <row r="160" spans="2:22" s="109" customFormat="1" x14ac:dyDescent="0.15">
      <c r="B160" s="91"/>
      <c r="C160" s="91"/>
      <c r="D160" s="91"/>
      <c r="E160" s="91"/>
      <c r="F160" s="91"/>
      <c r="G160" s="91"/>
      <c r="H160" s="91"/>
      <c r="I160" s="91"/>
      <c r="J160" s="91"/>
      <c r="K160" s="91"/>
      <c r="L160" s="91"/>
      <c r="M160" s="91"/>
      <c r="N160" s="91"/>
      <c r="O160" s="92"/>
      <c r="P160" s="92"/>
      <c r="R160" s="91"/>
      <c r="S160" s="91"/>
      <c r="T160" s="91"/>
      <c r="U160" s="91"/>
      <c r="V160" s="91"/>
    </row>
    <row r="161" spans="2:22" s="109" customFormat="1" x14ac:dyDescent="0.15">
      <c r="B161" s="91"/>
      <c r="C161" s="91"/>
      <c r="D161" s="91"/>
      <c r="E161" s="91"/>
      <c r="F161" s="91"/>
      <c r="G161" s="91"/>
      <c r="H161" s="91"/>
      <c r="I161" s="91"/>
      <c r="J161" s="91"/>
      <c r="K161" s="91"/>
      <c r="L161" s="91"/>
      <c r="M161" s="91"/>
      <c r="N161" s="91"/>
      <c r="O161" s="92"/>
      <c r="P161" s="92"/>
      <c r="R161" s="91"/>
      <c r="S161" s="91"/>
      <c r="T161" s="91"/>
      <c r="U161" s="91"/>
      <c r="V161" s="91"/>
    </row>
    <row r="162" spans="2:22" s="109" customFormat="1" x14ac:dyDescent="0.15">
      <c r="B162" s="91"/>
      <c r="C162" s="91"/>
      <c r="D162" s="91"/>
      <c r="E162" s="91"/>
      <c r="F162" s="91"/>
      <c r="G162" s="91"/>
      <c r="H162" s="91"/>
      <c r="I162" s="91"/>
      <c r="J162" s="91"/>
      <c r="K162" s="91"/>
      <c r="L162" s="91"/>
      <c r="M162" s="91"/>
      <c r="N162" s="91"/>
      <c r="O162" s="92"/>
      <c r="P162" s="92"/>
      <c r="R162" s="91"/>
      <c r="S162" s="91"/>
      <c r="T162" s="91"/>
      <c r="U162" s="91"/>
      <c r="V162" s="91"/>
    </row>
    <row r="163" spans="2:22" s="109" customFormat="1" x14ac:dyDescent="0.15">
      <c r="B163" s="91"/>
      <c r="C163" s="91"/>
      <c r="D163" s="91"/>
      <c r="E163" s="91"/>
      <c r="F163" s="91"/>
      <c r="G163" s="91"/>
      <c r="H163" s="91"/>
      <c r="I163" s="91"/>
      <c r="J163" s="91"/>
      <c r="K163" s="91"/>
      <c r="L163" s="91"/>
      <c r="M163" s="91"/>
      <c r="N163" s="91"/>
      <c r="O163" s="92"/>
      <c r="P163" s="92"/>
      <c r="R163" s="91"/>
      <c r="S163" s="91"/>
      <c r="T163" s="91"/>
      <c r="U163" s="91"/>
      <c r="V163" s="91"/>
    </row>
    <row r="164" spans="2:22" s="109" customFormat="1" x14ac:dyDescent="0.15">
      <c r="B164" s="91"/>
      <c r="C164" s="91"/>
      <c r="D164" s="91"/>
      <c r="E164" s="91"/>
      <c r="F164" s="91"/>
      <c r="G164" s="91"/>
      <c r="H164" s="91"/>
      <c r="I164" s="91"/>
      <c r="J164" s="91"/>
      <c r="K164" s="91"/>
      <c r="L164" s="91"/>
      <c r="M164" s="91"/>
      <c r="N164" s="91"/>
      <c r="O164" s="92"/>
      <c r="P164" s="92"/>
      <c r="R164" s="91"/>
      <c r="S164" s="91"/>
      <c r="T164" s="91"/>
      <c r="U164" s="91"/>
      <c r="V164" s="91"/>
    </row>
    <row r="165" spans="2:22" s="109" customFormat="1" x14ac:dyDescent="0.15">
      <c r="B165" s="91"/>
      <c r="C165" s="91"/>
      <c r="D165" s="91"/>
      <c r="E165" s="91"/>
      <c r="F165" s="91"/>
      <c r="G165" s="91"/>
      <c r="H165" s="91"/>
      <c r="I165" s="91"/>
      <c r="J165" s="91"/>
      <c r="K165" s="91"/>
      <c r="L165" s="91"/>
      <c r="M165" s="91"/>
      <c r="N165" s="91"/>
      <c r="O165" s="92"/>
      <c r="P165" s="92"/>
      <c r="R165" s="91"/>
      <c r="S165" s="91"/>
      <c r="T165" s="91"/>
      <c r="U165" s="91"/>
      <c r="V165" s="91"/>
    </row>
    <row r="166" spans="2:22" s="109" customFormat="1" x14ac:dyDescent="0.15">
      <c r="B166" s="91"/>
      <c r="C166" s="91"/>
      <c r="D166" s="91"/>
      <c r="E166" s="91"/>
      <c r="F166" s="91"/>
      <c r="G166" s="91"/>
      <c r="H166" s="91"/>
      <c r="I166" s="91"/>
      <c r="J166" s="91"/>
      <c r="K166" s="91"/>
      <c r="L166" s="91"/>
      <c r="M166" s="91"/>
      <c r="N166" s="91"/>
      <c r="O166" s="92"/>
      <c r="P166" s="92"/>
      <c r="R166" s="91"/>
      <c r="S166" s="91"/>
      <c r="T166" s="91"/>
      <c r="U166" s="91"/>
      <c r="V166" s="91"/>
    </row>
    <row r="167" spans="2:22" s="109" customFormat="1" x14ac:dyDescent="0.15">
      <c r="B167" s="91"/>
      <c r="C167" s="91"/>
      <c r="D167" s="91"/>
      <c r="E167" s="91"/>
      <c r="F167" s="91"/>
      <c r="G167" s="91"/>
      <c r="H167" s="91"/>
      <c r="I167" s="91"/>
      <c r="J167" s="91"/>
      <c r="K167" s="91"/>
      <c r="L167" s="91"/>
      <c r="M167" s="91"/>
      <c r="N167" s="91"/>
      <c r="O167" s="92"/>
      <c r="P167" s="92"/>
      <c r="R167" s="91"/>
      <c r="S167" s="91"/>
      <c r="T167" s="91"/>
      <c r="U167" s="91"/>
      <c r="V167" s="91"/>
    </row>
    <row r="168" spans="2:22" s="109" customFormat="1" x14ac:dyDescent="0.15">
      <c r="B168" s="91"/>
      <c r="C168" s="91"/>
      <c r="D168" s="91"/>
      <c r="E168" s="91"/>
      <c r="F168" s="91"/>
      <c r="G168" s="91"/>
      <c r="H168" s="91"/>
      <c r="I168" s="91"/>
      <c r="J168" s="91"/>
      <c r="K168" s="91"/>
      <c r="L168" s="91"/>
      <c r="M168" s="91"/>
      <c r="N168" s="91"/>
      <c r="O168" s="92"/>
      <c r="P168" s="92"/>
      <c r="R168" s="91"/>
      <c r="S168" s="91"/>
      <c r="T168" s="91"/>
      <c r="U168" s="91"/>
      <c r="V168" s="91"/>
    </row>
    <row r="169" spans="2:22" s="109" customFormat="1" x14ac:dyDescent="0.15">
      <c r="B169" s="91"/>
      <c r="C169" s="91"/>
      <c r="D169" s="91"/>
      <c r="E169" s="91"/>
      <c r="F169" s="91"/>
      <c r="G169" s="91"/>
      <c r="H169" s="91"/>
      <c r="I169" s="91"/>
      <c r="J169" s="91"/>
      <c r="K169" s="91"/>
      <c r="L169" s="91"/>
      <c r="M169" s="91"/>
      <c r="N169" s="91"/>
      <c r="O169" s="92"/>
      <c r="P169" s="92"/>
      <c r="R169" s="91"/>
      <c r="S169" s="91"/>
      <c r="T169" s="91"/>
      <c r="U169" s="91"/>
      <c r="V169" s="91"/>
    </row>
    <row r="170" spans="2:22" s="109" customFormat="1" x14ac:dyDescent="0.15">
      <c r="B170" s="91"/>
      <c r="C170" s="91"/>
      <c r="D170" s="91"/>
      <c r="E170" s="91"/>
      <c r="F170" s="91"/>
      <c r="G170" s="91"/>
      <c r="H170" s="91"/>
      <c r="I170" s="91"/>
      <c r="J170" s="91"/>
      <c r="K170" s="91"/>
      <c r="L170" s="91"/>
      <c r="M170" s="91"/>
      <c r="N170" s="91"/>
      <c r="O170" s="92"/>
      <c r="P170" s="92"/>
      <c r="R170" s="91"/>
      <c r="S170" s="91"/>
      <c r="T170" s="91"/>
      <c r="U170" s="91"/>
      <c r="V170" s="91"/>
    </row>
    <row r="171" spans="2:22" s="109" customFormat="1" x14ac:dyDescent="0.15">
      <c r="B171" s="91"/>
      <c r="C171" s="91"/>
      <c r="D171" s="91"/>
      <c r="E171" s="91"/>
      <c r="F171" s="91"/>
      <c r="G171" s="91"/>
      <c r="H171" s="91"/>
      <c r="I171" s="91"/>
      <c r="J171" s="91"/>
      <c r="K171" s="91"/>
      <c r="L171" s="91"/>
      <c r="M171" s="91"/>
      <c r="N171" s="91"/>
      <c r="O171" s="92"/>
      <c r="P171" s="92"/>
      <c r="R171" s="91"/>
      <c r="S171" s="91"/>
      <c r="T171" s="91"/>
      <c r="U171" s="91"/>
      <c r="V171" s="91"/>
    </row>
    <row r="172" spans="2:22" s="109" customFormat="1" x14ac:dyDescent="0.15">
      <c r="B172" s="91"/>
      <c r="C172" s="91"/>
      <c r="D172" s="91"/>
      <c r="E172" s="91"/>
      <c r="F172" s="91"/>
      <c r="G172" s="91"/>
      <c r="H172" s="91"/>
      <c r="I172" s="91"/>
      <c r="J172" s="91"/>
      <c r="K172" s="91"/>
      <c r="L172" s="91"/>
      <c r="M172" s="91"/>
      <c r="N172" s="91"/>
      <c r="O172" s="92"/>
      <c r="P172" s="92"/>
      <c r="R172" s="91"/>
      <c r="S172" s="91"/>
      <c r="T172" s="91"/>
      <c r="U172" s="91"/>
      <c r="V172" s="91"/>
    </row>
    <row r="173" spans="2:22" s="109" customFormat="1" x14ac:dyDescent="0.15">
      <c r="B173" s="91"/>
      <c r="C173" s="91"/>
      <c r="D173" s="91"/>
      <c r="E173" s="91"/>
      <c r="F173" s="91"/>
      <c r="G173" s="91"/>
      <c r="H173" s="91"/>
      <c r="I173" s="91"/>
      <c r="J173" s="91"/>
      <c r="K173" s="91"/>
      <c r="L173" s="91"/>
      <c r="M173" s="91"/>
      <c r="N173" s="91"/>
      <c r="O173" s="92"/>
      <c r="P173" s="92"/>
      <c r="R173" s="91"/>
      <c r="S173" s="91"/>
      <c r="T173" s="91"/>
      <c r="U173" s="91"/>
      <c r="V173" s="91"/>
    </row>
    <row r="174" spans="2:22" s="109" customFormat="1" x14ac:dyDescent="0.15">
      <c r="B174" s="91"/>
      <c r="C174" s="91"/>
      <c r="D174" s="91"/>
      <c r="E174" s="91"/>
      <c r="F174" s="91"/>
      <c r="G174" s="91"/>
      <c r="H174" s="91"/>
      <c r="I174" s="91"/>
      <c r="J174" s="91"/>
      <c r="K174" s="91"/>
      <c r="L174" s="91"/>
      <c r="M174" s="91"/>
      <c r="N174" s="91"/>
      <c r="O174" s="92"/>
      <c r="P174" s="92"/>
      <c r="R174" s="91"/>
      <c r="S174" s="91"/>
      <c r="T174" s="91"/>
      <c r="U174" s="91"/>
      <c r="V174" s="91"/>
    </row>
    <row r="175" spans="2:22" s="109" customFormat="1" x14ac:dyDescent="0.15">
      <c r="B175" s="91"/>
      <c r="C175" s="91"/>
      <c r="D175" s="91"/>
      <c r="E175" s="91"/>
      <c r="F175" s="91"/>
      <c r="G175" s="91"/>
      <c r="H175" s="91"/>
      <c r="I175" s="91"/>
      <c r="J175" s="91"/>
      <c r="K175" s="91"/>
      <c r="L175" s="91"/>
      <c r="M175" s="91"/>
      <c r="N175" s="91"/>
      <c r="O175" s="92"/>
      <c r="P175" s="92"/>
      <c r="R175" s="91"/>
      <c r="S175" s="91"/>
      <c r="T175" s="91"/>
      <c r="U175" s="91"/>
      <c r="V175" s="91"/>
    </row>
    <row r="176" spans="2:22" s="109" customFormat="1" x14ac:dyDescent="0.15">
      <c r="B176" s="91"/>
      <c r="C176" s="91"/>
      <c r="D176" s="91"/>
      <c r="E176" s="91"/>
      <c r="F176" s="91"/>
      <c r="G176" s="91"/>
      <c r="H176" s="91"/>
      <c r="I176" s="91"/>
      <c r="J176" s="91"/>
      <c r="K176" s="91"/>
      <c r="L176" s="91"/>
      <c r="M176" s="91"/>
      <c r="N176" s="91"/>
      <c r="O176" s="92"/>
      <c r="P176" s="92"/>
      <c r="R176" s="91"/>
      <c r="S176" s="91"/>
      <c r="T176" s="91"/>
      <c r="U176" s="91"/>
      <c r="V176" s="91"/>
    </row>
    <row r="177" spans="2:22" s="109" customFormat="1" x14ac:dyDescent="0.15">
      <c r="B177" s="91"/>
      <c r="C177" s="91"/>
      <c r="D177" s="91"/>
      <c r="E177" s="91"/>
      <c r="F177" s="91"/>
      <c r="G177" s="91"/>
      <c r="H177" s="91"/>
      <c r="I177" s="91"/>
      <c r="J177" s="91"/>
      <c r="K177" s="91"/>
      <c r="L177" s="91"/>
      <c r="M177" s="91"/>
      <c r="N177" s="91"/>
      <c r="O177" s="92"/>
      <c r="P177" s="92"/>
      <c r="R177" s="91"/>
      <c r="S177" s="91"/>
      <c r="T177" s="91"/>
      <c r="U177" s="91"/>
      <c r="V177" s="91"/>
    </row>
    <row r="178" spans="2:22" s="109" customFormat="1" x14ac:dyDescent="0.15">
      <c r="B178" s="91"/>
      <c r="C178" s="91"/>
      <c r="D178" s="91"/>
      <c r="E178" s="91"/>
      <c r="F178" s="91"/>
      <c r="G178" s="91"/>
      <c r="H178" s="91"/>
      <c r="I178" s="91"/>
      <c r="J178" s="91"/>
      <c r="K178" s="91"/>
      <c r="L178" s="91"/>
      <c r="M178" s="91"/>
      <c r="N178" s="91"/>
      <c r="O178" s="92"/>
      <c r="P178" s="92"/>
      <c r="R178" s="91"/>
      <c r="S178" s="91"/>
      <c r="T178" s="91"/>
      <c r="U178" s="91"/>
      <c r="V178" s="91"/>
    </row>
    <row r="179" spans="2:22" s="109" customFormat="1" x14ac:dyDescent="0.15">
      <c r="B179" s="91"/>
      <c r="C179" s="91"/>
      <c r="D179" s="91"/>
      <c r="E179" s="91"/>
      <c r="F179" s="91"/>
      <c r="G179" s="91"/>
      <c r="H179" s="91"/>
      <c r="I179" s="91"/>
      <c r="J179" s="91"/>
      <c r="K179" s="91"/>
      <c r="L179" s="91"/>
      <c r="M179" s="91"/>
      <c r="N179" s="91"/>
      <c r="O179" s="92"/>
      <c r="P179" s="92"/>
      <c r="R179" s="91"/>
      <c r="S179" s="91"/>
      <c r="T179" s="91"/>
      <c r="U179" s="91"/>
      <c r="V179" s="91"/>
    </row>
    <row r="180" spans="2:22" s="109" customFormat="1" x14ac:dyDescent="0.15">
      <c r="B180" s="91"/>
      <c r="C180" s="91"/>
      <c r="D180" s="91"/>
      <c r="E180" s="91"/>
      <c r="F180" s="91"/>
      <c r="G180" s="91"/>
      <c r="H180" s="91"/>
      <c r="I180" s="91"/>
      <c r="J180" s="91"/>
      <c r="K180" s="91"/>
      <c r="L180" s="91"/>
      <c r="M180" s="91"/>
      <c r="N180" s="91"/>
      <c r="O180" s="92"/>
      <c r="P180" s="92"/>
      <c r="R180" s="91"/>
      <c r="S180" s="91"/>
      <c r="T180" s="91"/>
      <c r="U180" s="91"/>
      <c r="V180" s="91"/>
    </row>
    <row r="181" spans="2:22" s="109" customFormat="1" x14ac:dyDescent="0.15">
      <c r="B181" s="91"/>
      <c r="C181" s="91"/>
      <c r="D181" s="91"/>
      <c r="E181" s="91"/>
      <c r="F181" s="91"/>
      <c r="G181" s="91"/>
      <c r="H181" s="91"/>
      <c r="I181" s="91"/>
      <c r="J181" s="91"/>
      <c r="K181" s="91"/>
      <c r="L181" s="91"/>
      <c r="M181" s="91"/>
      <c r="N181" s="91"/>
      <c r="O181" s="92"/>
      <c r="P181" s="92"/>
      <c r="R181" s="91"/>
      <c r="S181" s="91"/>
      <c r="T181" s="91"/>
      <c r="U181" s="91"/>
      <c r="V181" s="91"/>
    </row>
    <row r="182" spans="2:22" s="109" customFormat="1" x14ac:dyDescent="0.15">
      <c r="B182" s="91"/>
      <c r="C182" s="91"/>
      <c r="D182" s="91"/>
      <c r="E182" s="91"/>
      <c r="F182" s="91"/>
      <c r="G182" s="91"/>
      <c r="H182" s="91"/>
      <c r="I182" s="91"/>
      <c r="J182" s="91"/>
      <c r="K182" s="91"/>
      <c r="L182" s="91"/>
      <c r="M182" s="91"/>
      <c r="N182" s="91"/>
      <c r="O182" s="92"/>
      <c r="P182" s="92"/>
      <c r="R182" s="91"/>
      <c r="S182" s="91"/>
      <c r="T182" s="91"/>
      <c r="U182" s="91"/>
      <c r="V182" s="91"/>
    </row>
    <row r="183" spans="2:22" s="109" customFormat="1" x14ac:dyDescent="0.15">
      <c r="B183" s="91"/>
      <c r="C183" s="91"/>
      <c r="D183" s="91"/>
      <c r="E183" s="91"/>
      <c r="F183" s="91"/>
      <c r="G183" s="91"/>
      <c r="H183" s="91"/>
      <c r="I183" s="91"/>
      <c r="J183" s="91"/>
      <c r="K183" s="91"/>
      <c r="L183" s="91"/>
      <c r="M183" s="91"/>
      <c r="N183" s="91"/>
      <c r="O183" s="92"/>
      <c r="P183" s="92"/>
      <c r="R183" s="91"/>
      <c r="S183" s="91"/>
      <c r="T183" s="91"/>
      <c r="U183" s="91"/>
      <c r="V183" s="91"/>
    </row>
    <row r="184" spans="2:22" s="109" customFormat="1" x14ac:dyDescent="0.15">
      <c r="B184" s="91"/>
      <c r="C184" s="91"/>
      <c r="D184" s="91"/>
      <c r="E184" s="91"/>
      <c r="F184" s="91"/>
      <c r="G184" s="91"/>
      <c r="H184" s="91"/>
      <c r="I184" s="91"/>
      <c r="J184" s="91"/>
      <c r="K184" s="91"/>
      <c r="L184" s="91"/>
      <c r="M184" s="91"/>
      <c r="N184" s="91"/>
      <c r="O184" s="92"/>
      <c r="P184" s="92"/>
      <c r="R184" s="91"/>
      <c r="S184" s="91"/>
      <c r="T184" s="91"/>
      <c r="U184" s="91"/>
      <c r="V184" s="91"/>
    </row>
    <row r="185" spans="2:22" s="109" customFormat="1" x14ac:dyDescent="0.15">
      <c r="B185" s="91"/>
      <c r="C185" s="91"/>
      <c r="D185" s="91"/>
      <c r="E185" s="91"/>
      <c r="F185" s="91"/>
      <c r="G185" s="91"/>
      <c r="H185" s="91"/>
      <c r="I185" s="91"/>
      <c r="J185" s="91"/>
      <c r="K185" s="91"/>
      <c r="L185" s="91"/>
      <c r="M185" s="91"/>
      <c r="N185" s="91"/>
      <c r="O185" s="92"/>
      <c r="P185" s="92"/>
      <c r="R185" s="91"/>
      <c r="S185" s="91"/>
      <c r="T185" s="91"/>
      <c r="U185" s="91"/>
      <c r="V185" s="91"/>
    </row>
    <row r="186" spans="2:22" s="109" customFormat="1" x14ac:dyDescent="0.15">
      <c r="B186" s="91"/>
      <c r="C186" s="91"/>
      <c r="D186" s="91"/>
      <c r="E186" s="91"/>
      <c r="F186" s="91"/>
      <c r="G186" s="91"/>
      <c r="H186" s="91"/>
      <c r="I186" s="91"/>
      <c r="J186" s="91"/>
      <c r="K186" s="91"/>
      <c r="L186" s="91"/>
      <c r="M186" s="91"/>
      <c r="N186" s="91"/>
      <c r="O186" s="92"/>
      <c r="P186" s="92"/>
      <c r="R186" s="91"/>
      <c r="S186" s="91"/>
      <c r="T186" s="91"/>
      <c r="U186" s="91"/>
      <c r="V186" s="91"/>
    </row>
    <row r="187" spans="2:22" s="109" customFormat="1" x14ac:dyDescent="0.15">
      <c r="B187" s="91"/>
      <c r="C187" s="91"/>
      <c r="D187" s="91"/>
      <c r="E187" s="91"/>
      <c r="F187" s="91"/>
      <c r="G187" s="91"/>
      <c r="H187" s="91"/>
      <c r="I187" s="91"/>
      <c r="J187" s="91"/>
      <c r="K187" s="91"/>
      <c r="L187" s="91"/>
      <c r="M187" s="91"/>
      <c r="N187" s="91"/>
      <c r="O187" s="92"/>
      <c r="P187" s="92"/>
      <c r="R187" s="91"/>
      <c r="S187" s="91"/>
      <c r="T187" s="91"/>
      <c r="U187" s="91"/>
      <c r="V187" s="91"/>
    </row>
    <row r="188" spans="2:22" s="109" customFormat="1" x14ac:dyDescent="0.15">
      <c r="B188" s="91"/>
      <c r="C188" s="91"/>
      <c r="D188" s="91"/>
      <c r="E188" s="91"/>
      <c r="F188" s="91"/>
      <c r="G188" s="91"/>
      <c r="H188" s="91"/>
      <c r="I188" s="91"/>
      <c r="J188" s="91"/>
      <c r="K188" s="91"/>
      <c r="L188" s="91"/>
      <c r="M188" s="91"/>
      <c r="N188" s="91"/>
      <c r="O188" s="92"/>
      <c r="P188" s="92"/>
      <c r="R188" s="91"/>
      <c r="S188" s="91"/>
      <c r="T188" s="91"/>
      <c r="U188" s="91"/>
      <c r="V188" s="91"/>
    </row>
    <row r="189" spans="2:22" s="109" customFormat="1" x14ac:dyDescent="0.15">
      <c r="B189" s="91"/>
      <c r="C189" s="91"/>
      <c r="D189" s="91"/>
      <c r="E189" s="91"/>
      <c r="F189" s="91"/>
      <c r="G189" s="91"/>
      <c r="H189" s="91"/>
      <c r="I189" s="91"/>
      <c r="J189" s="91"/>
      <c r="K189" s="91"/>
      <c r="L189" s="91"/>
      <c r="M189" s="91"/>
      <c r="N189" s="91"/>
      <c r="O189" s="92"/>
      <c r="P189" s="92"/>
      <c r="R189" s="91"/>
      <c r="S189" s="91"/>
      <c r="T189" s="91"/>
      <c r="U189" s="91"/>
      <c r="V189" s="91"/>
    </row>
    <row r="190" spans="2:22" s="109" customFormat="1" x14ac:dyDescent="0.15">
      <c r="B190" s="91"/>
      <c r="C190" s="91"/>
      <c r="D190" s="91"/>
      <c r="E190" s="91"/>
      <c r="F190" s="91"/>
      <c r="G190" s="91"/>
      <c r="H190" s="91"/>
      <c r="I190" s="91"/>
      <c r="J190" s="91"/>
      <c r="K190" s="91"/>
      <c r="L190" s="91"/>
      <c r="M190" s="91"/>
      <c r="N190" s="91"/>
      <c r="O190" s="92"/>
      <c r="P190" s="92"/>
      <c r="R190" s="91"/>
      <c r="S190" s="91"/>
      <c r="T190" s="91"/>
      <c r="U190" s="91"/>
      <c r="V190" s="91"/>
    </row>
    <row r="191" spans="2:22" s="109" customFormat="1" x14ac:dyDescent="0.15">
      <c r="B191" s="91"/>
      <c r="C191" s="91"/>
      <c r="D191" s="91"/>
      <c r="E191" s="91"/>
      <c r="F191" s="91"/>
      <c r="G191" s="91"/>
      <c r="H191" s="91"/>
      <c r="I191" s="91"/>
      <c r="J191" s="91"/>
      <c r="K191" s="91"/>
      <c r="L191" s="91"/>
      <c r="M191" s="91"/>
      <c r="N191" s="91"/>
      <c r="O191" s="92"/>
      <c r="P191" s="92"/>
      <c r="R191" s="91"/>
      <c r="S191" s="91"/>
      <c r="T191" s="91"/>
      <c r="U191" s="91"/>
      <c r="V191" s="91"/>
    </row>
    <row r="192" spans="2:22" s="109" customFormat="1" x14ac:dyDescent="0.15">
      <c r="B192" s="91"/>
      <c r="C192" s="91"/>
      <c r="D192" s="91"/>
      <c r="E192" s="91"/>
      <c r="F192" s="91"/>
      <c r="G192" s="91"/>
      <c r="H192" s="91"/>
      <c r="I192" s="91"/>
      <c r="J192" s="91"/>
      <c r="K192" s="91"/>
      <c r="L192" s="91"/>
      <c r="M192" s="91"/>
      <c r="N192" s="91"/>
      <c r="O192" s="92"/>
      <c r="P192" s="92"/>
      <c r="R192" s="91"/>
      <c r="S192" s="91"/>
      <c r="T192" s="91"/>
      <c r="U192" s="91"/>
      <c r="V192" s="91"/>
    </row>
    <row r="193" spans="2:22" s="109" customFormat="1" x14ac:dyDescent="0.15">
      <c r="B193" s="91"/>
      <c r="C193" s="91"/>
      <c r="D193" s="91"/>
      <c r="E193" s="91"/>
      <c r="F193" s="91"/>
      <c r="G193" s="91"/>
      <c r="H193" s="91"/>
      <c r="I193" s="91"/>
      <c r="J193" s="91"/>
      <c r="K193" s="91"/>
      <c r="L193" s="91"/>
      <c r="M193" s="91"/>
      <c r="N193" s="91"/>
      <c r="O193" s="92"/>
      <c r="P193" s="92"/>
      <c r="R193" s="91"/>
      <c r="S193" s="91"/>
      <c r="T193" s="91"/>
      <c r="U193" s="91"/>
      <c r="V193" s="91"/>
    </row>
    <row r="194" spans="2:22" s="109" customFormat="1" x14ac:dyDescent="0.15">
      <c r="B194" s="91"/>
      <c r="C194" s="91"/>
      <c r="D194" s="91"/>
      <c r="E194" s="91"/>
      <c r="F194" s="91"/>
      <c r="G194" s="91"/>
      <c r="H194" s="91"/>
      <c r="I194" s="91"/>
      <c r="J194" s="91"/>
      <c r="K194" s="91"/>
      <c r="L194" s="91"/>
      <c r="M194" s="91"/>
      <c r="N194" s="91"/>
      <c r="O194" s="92"/>
      <c r="P194" s="92"/>
      <c r="R194" s="91"/>
      <c r="S194" s="91"/>
      <c r="T194" s="91"/>
      <c r="U194" s="91"/>
      <c r="V194" s="91"/>
    </row>
    <row r="195" spans="2:22" s="109" customFormat="1" x14ac:dyDescent="0.15">
      <c r="B195" s="91"/>
      <c r="C195" s="91"/>
      <c r="D195" s="91"/>
      <c r="E195" s="91"/>
      <c r="F195" s="91"/>
      <c r="G195" s="91"/>
      <c r="H195" s="91"/>
      <c r="I195" s="91"/>
      <c r="J195" s="91"/>
      <c r="K195" s="91"/>
      <c r="L195" s="91"/>
      <c r="M195" s="91"/>
      <c r="N195" s="91"/>
      <c r="O195" s="92"/>
      <c r="P195" s="92"/>
      <c r="R195" s="91"/>
      <c r="S195" s="91"/>
      <c r="T195" s="91"/>
      <c r="U195" s="91"/>
      <c r="V195" s="91"/>
    </row>
    <row r="196" spans="2:22" s="109" customFormat="1" x14ac:dyDescent="0.15">
      <c r="B196" s="91"/>
      <c r="C196" s="91"/>
      <c r="D196" s="91"/>
      <c r="E196" s="91"/>
      <c r="F196" s="91"/>
      <c r="G196" s="91"/>
      <c r="H196" s="91"/>
      <c r="I196" s="91"/>
      <c r="J196" s="91"/>
      <c r="K196" s="91"/>
      <c r="L196" s="91"/>
      <c r="M196" s="91"/>
      <c r="N196" s="91"/>
      <c r="O196" s="92"/>
      <c r="P196" s="92"/>
      <c r="R196" s="91"/>
      <c r="S196" s="91"/>
      <c r="T196" s="91"/>
      <c r="U196" s="91"/>
      <c r="V196" s="91"/>
    </row>
    <row r="197" spans="2:22" s="109" customFormat="1" x14ac:dyDescent="0.15">
      <c r="B197" s="91"/>
      <c r="C197" s="91"/>
      <c r="D197" s="91"/>
      <c r="E197" s="91"/>
      <c r="F197" s="91"/>
      <c r="G197" s="91"/>
      <c r="H197" s="91"/>
      <c r="I197" s="91"/>
      <c r="J197" s="91"/>
      <c r="K197" s="91"/>
      <c r="L197" s="91"/>
      <c r="M197" s="91"/>
      <c r="N197" s="91"/>
      <c r="O197" s="92"/>
      <c r="P197" s="92"/>
      <c r="R197" s="91"/>
      <c r="S197" s="91"/>
      <c r="T197" s="91"/>
      <c r="U197" s="91"/>
      <c r="V197" s="91"/>
    </row>
    <row r="198" spans="2:22" s="109" customFormat="1" x14ac:dyDescent="0.15">
      <c r="B198" s="91"/>
      <c r="C198" s="91"/>
      <c r="D198" s="91"/>
      <c r="E198" s="91"/>
      <c r="F198" s="91"/>
      <c r="G198" s="91"/>
      <c r="H198" s="91"/>
      <c r="I198" s="91"/>
      <c r="J198" s="91"/>
      <c r="K198" s="91"/>
      <c r="L198" s="91"/>
      <c r="M198" s="91"/>
      <c r="N198" s="91"/>
      <c r="O198" s="92"/>
      <c r="P198" s="92"/>
      <c r="R198" s="91"/>
      <c r="S198" s="91"/>
      <c r="T198" s="91"/>
      <c r="U198" s="91"/>
      <c r="V198" s="91"/>
    </row>
    <row r="199" spans="2:22" s="109" customFormat="1" x14ac:dyDescent="0.15">
      <c r="B199" s="91"/>
      <c r="C199" s="91"/>
      <c r="D199" s="91"/>
      <c r="E199" s="91"/>
      <c r="F199" s="91"/>
      <c r="G199" s="91"/>
      <c r="H199" s="91"/>
      <c r="I199" s="91"/>
      <c r="J199" s="91"/>
      <c r="K199" s="91"/>
      <c r="L199" s="91"/>
      <c r="M199" s="91"/>
      <c r="N199" s="91"/>
      <c r="O199" s="92"/>
      <c r="P199" s="92"/>
      <c r="R199" s="91"/>
      <c r="S199" s="91"/>
      <c r="T199" s="91"/>
      <c r="U199" s="91"/>
      <c r="V199" s="91"/>
    </row>
    <row r="200" spans="2:22" s="109" customFormat="1" x14ac:dyDescent="0.15">
      <c r="B200" s="91"/>
      <c r="C200" s="91"/>
      <c r="D200" s="91"/>
      <c r="E200" s="91"/>
      <c r="F200" s="91"/>
      <c r="G200" s="91"/>
      <c r="H200" s="91"/>
      <c r="I200" s="91"/>
      <c r="J200" s="91"/>
      <c r="K200" s="91"/>
      <c r="L200" s="91"/>
      <c r="M200" s="91"/>
      <c r="N200" s="91"/>
      <c r="O200" s="92"/>
      <c r="P200" s="92"/>
      <c r="R200" s="91"/>
      <c r="S200" s="91"/>
      <c r="T200" s="91"/>
      <c r="U200" s="91"/>
      <c r="V200" s="91"/>
    </row>
    <row r="201" spans="2:22" s="109" customFormat="1" x14ac:dyDescent="0.15">
      <c r="B201" s="91"/>
      <c r="C201" s="91"/>
      <c r="D201" s="91"/>
      <c r="E201" s="91"/>
      <c r="F201" s="91"/>
      <c r="G201" s="91"/>
      <c r="H201" s="91"/>
      <c r="I201" s="91"/>
      <c r="J201" s="91"/>
      <c r="K201" s="91"/>
      <c r="L201" s="91"/>
      <c r="M201" s="91"/>
      <c r="N201" s="91"/>
      <c r="O201" s="92"/>
      <c r="P201" s="92"/>
      <c r="R201" s="91"/>
      <c r="S201" s="91"/>
      <c r="T201" s="91"/>
      <c r="U201" s="91"/>
      <c r="V201" s="91"/>
    </row>
    <row r="202" spans="2:22" s="109" customFormat="1" x14ac:dyDescent="0.15">
      <c r="B202" s="91"/>
      <c r="C202" s="91"/>
      <c r="D202" s="91"/>
      <c r="E202" s="91"/>
      <c r="F202" s="91"/>
      <c r="G202" s="91"/>
      <c r="H202" s="91"/>
      <c r="I202" s="91"/>
      <c r="J202" s="91"/>
      <c r="K202" s="91"/>
      <c r="L202" s="91"/>
      <c r="M202" s="91"/>
      <c r="N202" s="91"/>
      <c r="O202" s="92"/>
      <c r="P202" s="92"/>
      <c r="R202" s="91"/>
      <c r="S202" s="91"/>
      <c r="T202" s="91"/>
      <c r="U202" s="91"/>
      <c r="V202" s="91"/>
    </row>
    <row r="203" spans="2:22" s="109" customFormat="1" x14ac:dyDescent="0.15">
      <c r="B203" s="91"/>
      <c r="C203" s="91"/>
      <c r="D203" s="91"/>
      <c r="E203" s="91"/>
      <c r="F203" s="91"/>
      <c r="G203" s="91"/>
      <c r="H203" s="91"/>
      <c r="I203" s="91"/>
      <c r="J203" s="91"/>
      <c r="K203" s="91"/>
      <c r="L203" s="91"/>
      <c r="M203" s="91"/>
      <c r="N203" s="91"/>
      <c r="O203" s="92"/>
      <c r="P203" s="92"/>
      <c r="R203" s="91"/>
      <c r="S203" s="91"/>
      <c r="T203" s="91"/>
      <c r="U203" s="91"/>
      <c r="V203" s="91"/>
    </row>
    <row r="204" spans="2:22" s="109" customFormat="1" x14ac:dyDescent="0.15">
      <c r="B204" s="91"/>
      <c r="C204" s="91"/>
      <c r="D204" s="91"/>
      <c r="E204" s="91"/>
      <c r="F204" s="91"/>
      <c r="G204" s="91"/>
      <c r="H204" s="91"/>
      <c r="I204" s="91"/>
      <c r="J204" s="91"/>
      <c r="K204" s="91"/>
      <c r="L204" s="91"/>
      <c r="M204" s="91"/>
      <c r="N204" s="91"/>
      <c r="O204" s="92"/>
      <c r="P204" s="92"/>
      <c r="R204" s="91"/>
      <c r="S204" s="91"/>
      <c r="T204" s="91"/>
      <c r="U204" s="91"/>
      <c r="V204" s="91"/>
    </row>
    <row r="205" spans="2:22" s="109" customFormat="1" x14ac:dyDescent="0.15">
      <c r="B205" s="91"/>
      <c r="C205" s="91"/>
      <c r="D205" s="91"/>
      <c r="E205" s="91"/>
      <c r="F205" s="91"/>
      <c r="G205" s="91"/>
      <c r="H205" s="91"/>
      <c r="I205" s="91"/>
      <c r="J205" s="91"/>
      <c r="K205" s="91"/>
      <c r="L205" s="91"/>
      <c r="M205" s="91"/>
      <c r="N205" s="91"/>
      <c r="O205" s="92"/>
      <c r="P205" s="92"/>
      <c r="R205" s="91"/>
      <c r="S205" s="91"/>
      <c r="T205" s="91"/>
      <c r="U205" s="91"/>
      <c r="V205" s="91"/>
    </row>
    <row r="206" spans="2:22" s="109" customFormat="1" x14ac:dyDescent="0.15">
      <c r="B206" s="91"/>
      <c r="C206" s="91"/>
      <c r="D206" s="91"/>
      <c r="E206" s="91"/>
      <c r="F206" s="91"/>
      <c r="G206" s="91"/>
      <c r="H206" s="91"/>
      <c r="I206" s="91"/>
      <c r="J206" s="91"/>
      <c r="K206" s="91"/>
      <c r="L206" s="91"/>
      <c r="M206" s="91"/>
      <c r="N206" s="91"/>
      <c r="O206" s="92"/>
      <c r="P206" s="92"/>
      <c r="R206" s="91"/>
      <c r="S206" s="91"/>
      <c r="T206" s="91"/>
      <c r="U206" s="91"/>
      <c r="V206" s="91"/>
    </row>
    <row r="207" spans="2:22" s="109" customFormat="1" x14ac:dyDescent="0.15">
      <c r="B207" s="91"/>
      <c r="C207" s="91"/>
      <c r="D207" s="91"/>
      <c r="E207" s="91"/>
      <c r="F207" s="91"/>
      <c r="G207" s="91"/>
      <c r="H207" s="91"/>
      <c r="I207" s="91"/>
      <c r="J207" s="91"/>
      <c r="K207" s="91"/>
      <c r="L207" s="91"/>
      <c r="M207" s="91"/>
      <c r="N207" s="91"/>
      <c r="O207" s="92"/>
      <c r="P207" s="92"/>
      <c r="R207" s="91"/>
      <c r="S207" s="91"/>
      <c r="T207" s="91"/>
      <c r="U207" s="91"/>
      <c r="V207" s="91"/>
    </row>
    <row r="208" spans="2:22" s="109" customFormat="1" x14ac:dyDescent="0.15">
      <c r="B208" s="91"/>
      <c r="C208" s="91"/>
      <c r="D208" s="91"/>
      <c r="E208" s="91"/>
      <c r="F208" s="91"/>
      <c r="G208" s="91"/>
      <c r="H208" s="91"/>
      <c r="I208" s="91"/>
      <c r="J208" s="91"/>
      <c r="K208" s="91"/>
      <c r="L208" s="91"/>
      <c r="M208" s="91"/>
      <c r="N208" s="91"/>
      <c r="O208" s="92"/>
      <c r="P208" s="92"/>
      <c r="R208" s="91"/>
      <c r="S208" s="91"/>
      <c r="T208" s="91"/>
      <c r="U208" s="91"/>
      <c r="V208" s="91"/>
    </row>
    <row r="209" spans="2:22" s="109" customFormat="1" x14ac:dyDescent="0.15">
      <c r="B209" s="91"/>
      <c r="C209" s="91"/>
      <c r="D209" s="91"/>
      <c r="E209" s="91"/>
      <c r="F209" s="91"/>
      <c r="G209" s="91"/>
      <c r="H209" s="91"/>
      <c r="I209" s="91"/>
      <c r="J209" s="91"/>
      <c r="K209" s="91"/>
      <c r="L209" s="91"/>
      <c r="M209" s="91"/>
      <c r="N209" s="91"/>
      <c r="O209" s="92"/>
      <c r="P209" s="92"/>
      <c r="R209" s="91"/>
      <c r="S209" s="91"/>
      <c r="T209" s="91"/>
      <c r="U209" s="91"/>
      <c r="V209" s="91"/>
    </row>
    <row r="210" spans="2:22" s="109" customFormat="1" x14ac:dyDescent="0.15">
      <c r="B210" s="91"/>
      <c r="C210" s="91"/>
      <c r="D210" s="91"/>
      <c r="E210" s="91"/>
      <c r="F210" s="91"/>
      <c r="G210" s="91"/>
      <c r="H210" s="91"/>
      <c r="I210" s="91"/>
      <c r="J210" s="91"/>
      <c r="K210" s="91"/>
      <c r="L210" s="91"/>
      <c r="M210" s="91"/>
      <c r="N210" s="91"/>
      <c r="O210" s="92"/>
      <c r="P210" s="92"/>
      <c r="R210" s="91"/>
      <c r="S210" s="91"/>
      <c r="T210" s="91"/>
      <c r="U210" s="91"/>
      <c r="V210" s="91"/>
    </row>
    <row r="211" spans="2:22" s="109" customFormat="1" x14ac:dyDescent="0.15">
      <c r="B211" s="91"/>
      <c r="C211" s="91"/>
      <c r="D211" s="91"/>
      <c r="E211" s="91"/>
      <c r="F211" s="91"/>
      <c r="G211" s="91"/>
      <c r="H211" s="91"/>
      <c r="I211" s="91"/>
      <c r="J211" s="91"/>
      <c r="K211" s="91"/>
      <c r="L211" s="91"/>
      <c r="M211" s="91"/>
      <c r="N211" s="91"/>
      <c r="O211" s="92"/>
      <c r="P211" s="92"/>
      <c r="R211" s="91"/>
      <c r="S211" s="91"/>
      <c r="T211" s="91"/>
      <c r="U211" s="91"/>
      <c r="V211" s="91"/>
    </row>
    <row r="212" spans="2:22" s="109" customFormat="1" x14ac:dyDescent="0.15">
      <c r="B212" s="91"/>
      <c r="C212" s="91"/>
      <c r="D212" s="91"/>
      <c r="E212" s="91"/>
      <c r="F212" s="91"/>
      <c r="G212" s="91"/>
      <c r="H212" s="91"/>
      <c r="I212" s="91"/>
      <c r="J212" s="91"/>
      <c r="K212" s="91"/>
      <c r="L212" s="91"/>
      <c r="M212" s="91"/>
      <c r="N212" s="91"/>
      <c r="O212" s="92"/>
      <c r="P212" s="92"/>
      <c r="R212" s="91"/>
      <c r="S212" s="91"/>
      <c r="T212" s="91"/>
      <c r="U212" s="91"/>
      <c r="V212" s="91"/>
    </row>
    <row r="213" spans="2:22" s="109" customFormat="1" x14ac:dyDescent="0.15">
      <c r="B213" s="91"/>
      <c r="C213" s="91"/>
      <c r="D213" s="91"/>
      <c r="E213" s="91"/>
      <c r="F213" s="91"/>
      <c r="G213" s="91"/>
      <c r="H213" s="91"/>
      <c r="I213" s="91"/>
      <c r="J213" s="91"/>
      <c r="K213" s="91"/>
      <c r="L213" s="91"/>
      <c r="M213" s="91"/>
      <c r="N213" s="91"/>
      <c r="O213" s="92"/>
      <c r="P213" s="92"/>
      <c r="R213" s="91"/>
      <c r="S213" s="91"/>
      <c r="T213" s="91"/>
      <c r="U213" s="91"/>
      <c r="V213" s="91"/>
    </row>
    <row r="214" spans="2:22" s="109" customFormat="1" x14ac:dyDescent="0.15">
      <c r="B214" s="91"/>
      <c r="C214" s="91"/>
      <c r="D214" s="91"/>
      <c r="E214" s="91"/>
      <c r="F214" s="91"/>
      <c r="G214" s="91"/>
      <c r="H214" s="91"/>
      <c r="I214" s="91"/>
      <c r="J214" s="91"/>
      <c r="K214" s="91"/>
      <c r="L214" s="91"/>
      <c r="M214" s="91"/>
      <c r="N214" s="91"/>
      <c r="O214" s="92"/>
      <c r="P214" s="92"/>
      <c r="R214" s="91"/>
      <c r="S214" s="91"/>
      <c r="T214" s="91"/>
      <c r="U214" s="91"/>
      <c r="V214" s="91"/>
    </row>
    <row r="215" spans="2:22" s="109" customFormat="1" x14ac:dyDescent="0.15">
      <c r="B215" s="91"/>
      <c r="C215" s="91"/>
      <c r="D215" s="91"/>
      <c r="E215" s="91"/>
      <c r="F215" s="91"/>
      <c r="G215" s="91"/>
      <c r="H215" s="91"/>
      <c r="I215" s="91"/>
      <c r="J215" s="91"/>
      <c r="K215" s="91"/>
      <c r="L215" s="91"/>
      <c r="M215" s="91"/>
      <c r="N215" s="91"/>
      <c r="O215" s="92"/>
      <c r="P215" s="92"/>
      <c r="R215" s="91"/>
      <c r="S215" s="91"/>
      <c r="T215" s="91"/>
      <c r="U215" s="91"/>
      <c r="V215" s="91"/>
    </row>
    <row r="216" spans="2:22" s="109" customFormat="1" x14ac:dyDescent="0.15">
      <c r="B216" s="91"/>
      <c r="C216" s="91"/>
      <c r="D216" s="91"/>
      <c r="E216" s="91"/>
      <c r="F216" s="91"/>
      <c r="G216" s="91"/>
      <c r="H216" s="91"/>
      <c r="I216" s="91"/>
      <c r="J216" s="91"/>
      <c r="K216" s="91"/>
      <c r="L216" s="91"/>
      <c r="M216" s="91"/>
      <c r="N216" s="91"/>
      <c r="O216" s="92"/>
      <c r="P216" s="92"/>
      <c r="R216" s="91"/>
      <c r="S216" s="91"/>
      <c r="T216" s="91"/>
      <c r="U216" s="91"/>
      <c r="V216" s="91"/>
    </row>
    <row r="217" spans="2:22" s="109" customFormat="1" x14ac:dyDescent="0.15">
      <c r="B217" s="91"/>
      <c r="C217" s="91"/>
      <c r="D217" s="91"/>
      <c r="E217" s="91"/>
      <c r="F217" s="91"/>
      <c r="G217" s="91"/>
      <c r="H217" s="91"/>
      <c r="I217" s="91"/>
      <c r="J217" s="91"/>
      <c r="K217" s="91"/>
      <c r="L217" s="91"/>
      <c r="M217" s="91"/>
      <c r="N217" s="91"/>
      <c r="O217" s="92"/>
      <c r="P217" s="92"/>
      <c r="R217" s="91"/>
      <c r="S217" s="91"/>
      <c r="T217" s="91"/>
      <c r="U217" s="91"/>
      <c r="V217" s="91"/>
    </row>
    <row r="218" spans="2:22" s="109" customFormat="1" x14ac:dyDescent="0.15">
      <c r="B218" s="91"/>
      <c r="C218" s="91"/>
      <c r="D218" s="91"/>
      <c r="E218" s="91"/>
      <c r="F218" s="91"/>
      <c r="G218" s="91"/>
      <c r="H218" s="91"/>
      <c r="I218" s="91"/>
      <c r="J218" s="91"/>
      <c r="K218" s="91"/>
      <c r="L218" s="91"/>
      <c r="M218" s="91"/>
      <c r="N218" s="91"/>
      <c r="O218" s="92"/>
      <c r="P218" s="92"/>
      <c r="R218" s="91"/>
      <c r="S218" s="91"/>
      <c r="T218" s="91"/>
      <c r="U218" s="91"/>
      <c r="V218" s="91"/>
    </row>
    <row r="219" spans="2:22" s="109" customFormat="1" x14ac:dyDescent="0.15">
      <c r="B219" s="91"/>
      <c r="C219" s="91"/>
      <c r="D219" s="91"/>
      <c r="E219" s="91"/>
      <c r="F219" s="91"/>
      <c r="G219" s="91"/>
      <c r="H219" s="91"/>
      <c r="I219" s="91"/>
      <c r="J219" s="91"/>
      <c r="K219" s="91"/>
      <c r="L219" s="91"/>
      <c r="M219" s="91"/>
      <c r="N219" s="91"/>
      <c r="O219" s="92"/>
      <c r="P219" s="92"/>
      <c r="R219" s="91"/>
      <c r="S219" s="91"/>
      <c r="T219" s="91"/>
      <c r="U219" s="91"/>
      <c r="V219" s="91"/>
    </row>
    <row r="220" spans="2:22" s="109" customFormat="1" x14ac:dyDescent="0.15">
      <c r="B220" s="91"/>
      <c r="C220" s="91"/>
      <c r="D220" s="91"/>
      <c r="E220" s="91"/>
      <c r="F220" s="91"/>
      <c r="G220" s="91"/>
      <c r="H220" s="91"/>
      <c r="I220" s="91"/>
      <c r="J220" s="91"/>
      <c r="K220" s="91"/>
      <c r="L220" s="91"/>
      <c r="M220" s="91"/>
      <c r="N220" s="91"/>
      <c r="O220" s="92"/>
      <c r="P220" s="92"/>
      <c r="R220" s="91"/>
      <c r="S220" s="91"/>
      <c r="T220" s="91"/>
      <c r="U220" s="91"/>
      <c r="V220" s="91"/>
    </row>
    <row r="221" spans="2:22" s="109" customFormat="1" x14ac:dyDescent="0.15">
      <c r="B221" s="91"/>
      <c r="C221" s="91"/>
      <c r="D221" s="91"/>
      <c r="E221" s="91"/>
      <c r="F221" s="91"/>
      <c r="G221" s="91"/>
      <c r="H221" s="91"/>
      <c r="I221" s="91"/>
      <c r="J221" s="91"/>
      <c r="K221" s="91"/>
      <c r="L221" s="91"/>
      <c r="M221" s="91"/>
      <c r="N221" s="91"/>
      <c r="O221" s="92"/>
      <c r="P221" s="92"/>
      <c r="R221" s="91"/>
      <c r="S221" s="91"/>
      <c r="T221" s="91"/>
      <c r="U221" s="91"/>
      <c r="V221" s="91"/>
    </row>
  </sheetData>
  <sheetProtection algorithmName="SHA-512" hashValue="bkwn+Bwu2DZHJ+JpKr/InwiI53eMP5WBYaO3s8LUZqJNxguN96nY1XeokiXoVOZqMMOJmpkSu7GFQUms/3Vlkg==" saltValue="0CIf4Fcas+qkLiD7HB8ViQ==" spinCount="100000" sheet="1" objects="1" scenarios="1"/>
  <mergeCells count="7">
    <mergeCell ref="B12:P12"/>
    <mergeCell ref="I2:L3"/>
    <mergeCell ref="R2:V3"/>
    <mergeCell ref="O4:P4"/>
    <mergeCell ref="R4:V5"/>
    <mergeCell ref="B8:G8"/>
    <mergeCell ref="B4:G4"/>
  </mergeCells>
  <phoneticPr fontId="2"/>
  <printOptions horizontalCentered="1"/>
  <pageMargins left="0.51181102362204722" right="0" top="0.27559055118110237" bottom="0" header="0.51181102362204722" footer="0.51181102362204722"/>
  <pageSetup paperSize="9" scale="95" orientation="landscape" horizontalDpi="4294967294"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92D050"/>
    <pageSetUpPr fitToPage="1"/>
  </sheetPr>
  <dimension ref="A1:Y112"/>
  <sheetViews>
    <sheetView zoomScaleNormal="100" zoomScaleSheetLayoutView="145" workbookViewId="0">
      <selection activeCell="K30" sqref="K30"/>
    </sheetView>
  </sheetViews>
  <sheetFormatPr defaultColWidth="21.75" defaultRowHeight="13.5" x14ac:dyDescent="0.15"/>
  <cols>
    <col min="1" max="1" width="6.5" style="220" customWidth="1"/>
    <col min="2" max="2" width="8.5" style="149" hidden="1" customWidth="1"/>
    <col min="3" max="3" width="6.625" style="149" customWidth="1"/>
    <col min="4" max="4" width="9" style="149" customWidth="1"/>
    <col min="5" max="6" width="21.75" style="149" customWidth="1"/>
    <col min="7" max="8" width="21.75" style="152" customWidth="1"/>
    <col min="9" max="10" width="8.875" style="149" customWidth="1"/>
    <col min="11" max="11" width="16.125" style="149" customWidth="1"/>
    <col min="12" max="256" width="21.75" style="149"/>
    <col min="257" max="260" width="0" style="149" hidden="1" customWidth="1"/>
    <col min="261" max="264" width="21.75" style="149" customWidth="1"/>
    <col min="265" max="266" width="8.875" style="149" customWidth="1"/>
    <col min="267" max="512" width="21.75" style="149"/>
    <col min="513" max="516" width="0" style="149" hidden="1" customWidth="1"/>
    <col min="517" max="520" width="21.75" style="149" customWidth="1"/>
    <col min="521" max="522" width="8.875" style="149" customWidth="1"/>
    <col min="523" max="768" width="21.75" style="149"/>
    <col min="769" max="772" width="0" style="149" hidden="1" customWidth="1"/>
    <col min="773" max="776" width="21.75" style="149" customWidth="1"/>
    <col min="777" max="778" width="8.875" style="149" customWidth="1"/>
    <col min="779" max="1024" width="21.75" style="149"/>
    <col min="1025" max="1028" width="0" style="149" hidden="1" customWidth="1"/>
    <col min="1029" max="1032" width="21.75" style="149" customWidth="1"/>
    <col min="1033" max="1034" width="8.875" style="149" customWidth="1"/>
    <col min="1035" max="1280" width="21.75" style="149"/>
    <col min="1281" max="1284" width="0" style="149" hidden="1" customWidth="1"/>
    <col min="1285" max="1288" width="21.75" style="149" customWidth="1"/>
    <col min="1289" max="1290" width="8.875" style="149" customWidth="1"/>
    <col min="1291" max="1536" width="21.75" style="149"/>
    <col min="1537" max="1540" width="0" style="149" hidden="1" customWidth="1"/>
    <col min="1541" max="1544" width="21.75" style="149" customWidth="1"/>
    <col min="1545" max="1546" width="8.875" style="149" customWidth="1"/>
    <col min="1547" max="1792" width="21.75" style="149"/>
    <col min="1793" max="1796" width="0" style="149" hidden="1" customWidth="1"/>
    <col min="1797" max="1800" width="21.75" style="149" customWidth="1"/>
    <col min="1801" max="1802" width="8.875" style="149" customWidth="1"/>
    <col min="1803" max="2048" width="21.75" style="149"/>
    <col min="2049" max="2052" width="0" style="149" hidden="1" customWidth="1"/>
    <col min="2053" max="2056" width="21.75" style="149" customWidth="1"/>
    <col min="2057" max="2058" width="8.875" style="149" customWidth="1"/>
    <col min="2059" max="2304" width="21.75" style="149"/>
    <col min="2305" max="2308" width="0" style="149" hidden="1" customWidth="1"/>
    <col min="2309" max="2312" width="21.75" style="149" customWidth="1"/>
    <col min="2313" max="2314" width="8.875" style="149" customWidth="1"/>
    <col min="2315" max="2560" width="21.75" style="149"/>
    <col min="2561" max="2564" width="0" style="149" hidden="1" customWidth="1"/>
    <col min="2565" max="2568" width="21.75" style="149" customWidth="1"/>
    <col min="2569" max="2570" width="8.875" style="149" customWidth="1"/>
    <col min="2571" max="2816" width="21.75" style="149"/>
    <col min="2817" max="2820" width="0" style="149" hidden="1" customWidth="1"/>
    <col min="2821" max="2824" width="21.75" style="149" customWidth="1"/>
    <col min="2825" max="2826" width="8.875" style="149" customWidth="1"/>
    <col min="2827" max="3072" width="21.75" style="149"/>
    <col min="3073" max="3076" width="0" style="149" hidden="1" customWidth="1"/>
    <col min="3077" max="3080" width="21.75" style="149" customWidth="1"/>
    <col min="3081" max="3082" width="8.875" style="149" customWidth="1"/>
    <col min="3083" max="3328" width="21.75" style="149"/>
    <col min="3329" max="3332" width="0" style="149" hidden="1" customWidth="1"/>
    <col min="3333" max="3336" width="21.75" style="149" customWidth="1"/>
    <col min="3337" max="3338" width="8.875" style="149" customWidth="1"/>
    <col min="3339" max="3584" width="21.75" style="149"/>
    <col min="3585" max="3588" width="0" style="149" hidden="1" customWidth="1"/>
    <col min="3589" max="3592" width="21.75" style="149" customWidth="1"/>
    <col min="3593" max="3594" width="8.875" style="149" customWidth="1"/>
    <col min="3595" max="3840" width="21.75" style="149"/>
    <col min="3841" max="3844" width="0" style="149" hidden="1" customWidth="1"/>
    <col min="3845" max="3848" width="21.75" style="149" customWidth="1"/>
    <col min="3849" max="3850" width="8.875" style="149" customWidth="1"/>
    <col min="3851" max="4096" width="21.75" style="149"/>
    <col min="4097" max="4100" width="0" style="149" hidden="1" customWidth="1"/>
    <col min="4101" max="4104" width="21.75" style="149" customWidth="1"/>
    <col min="4105" max="4106" width="8.875" style="149" customWidth="1"/>
    <col min="4107" max="4352" width="21.75" style="149"/>
    <col min="4353" max="4356" width="0" style="149" hidden="1" customWidth="1"/>
    <col min="4357" max="4360" width="21.75" style="149" customWidth="1"/>
    <col min="4361" max="4362" width="8.875" style="149" customWidth="1"/>
    <col min="4363" max="4608" width="21.75" style="149"/>
    <col min="4609" max="4612" width="0" style="149" hidden="1" customWidth="1"/>
    <col min="4613" max="4616" width="21.75" style="149" customWidth="1"/>
    <col min="4617" max="4618" width="8.875" style="149" customWidth="1"/>
    <col min="4619" max="4864" width="21.75" style="149"/>
    <col min="4865" max="4868" width="0" style="149" hidden="1" customWidth="1"/>
    <col min="4869" max="4872" width="21.75" style="149" customWidth="1"/>
    <col min="4873" max="4874" width="8.875" style="149" customWidth="1"/>
    <col min="4875" max="5120" width="21.75" style="149"/>
    <col min="5121" max="5124" width="0" style="149" hidden="1" customWidth="1"/>
    <col min="5125" max="5128" width="21.75" style="149" customWidth="1"/>
    <col min="5129" max="5130" width="8.875" style="149" customWidth="1"/>
    <col min="5131" max="5376" width="21.75" style="149"/>
    <col min="5377" max="5380" width="0" style="149" hidden="1" customWidth="1"/>
    <col min="5381" max="5384" width="21.75" style="149" customWidth="1"/>
    <col min="5385" max="5386" width="8.875" style="149" customWidth="1"/>
    <col min="5387" max="5632" width="21.75" style="149"/>
    <col min="5633" max="5636" width="0" style="149" hidden="1" customWidth="1"/>
    <col min="5637" max="5640" width="21.75" style="149" customWidth="1"/>
    <col min="5641" max="5642" width="8.875" style="149" customWidth="1"/>
    <col min="5643" max="5888" width="21.75" style="149"/>
    <col min="5889" max="5892" width="0" style="149" hidden="1" customWidth="1"/>
    <col min="5893" max="5896" width="21.75" style="149" customWidth="1"/>
    <col min="5897" max="5898" width="8.875" style="149" customWidth="1"/>
    <col min="5899" max="6144" width="21.75" style="149"/>
    <col min="6145" max="6148" width="0" style="149" hidden="1" customWidth="1"/>
    <col min="6149" max="6152" width="21.75" style="149" customWidth="1"/>
    <col min="6153" max="6154" width="8.875" style="149" customWidth="1"/>
    <col min="6155" max="6400" width="21.75" style="149"/>
    <col min="6401" max="6404" width="0" style="149" hidden="1" customWidth="1"/>
    <col min="6405" max="6408" width="21.75" style="149" customWidth="1"/>
    <col min="6409" max="6410" width="8.875" style="149" customWidth="1"/>
    <col min="6411" max="6656" width="21.75" style="149"/>
    <col min="6657" max="6660" width="0" style="149" hidden="1" customWidth="1"/>
    <col min="6661" max="6664" width="21.75" style="149" customWidth="1"/>
    <col min="6665" max="6666" width="8.875" style="149" customWidth="1"/>
    <col min="6667" max="6912" width="21.75" style="149"/>
    <col min="6913" max="6916" width="0" style="149" hidden="1" customWidth="1"/>
    <col min="6917" max="6920" width="21.75" style="149" customWidth="1"/>
    <col min="6921" max="6922" width="8.875" style="149" customWidth="1"/>
    <col min="6923" max="7168" width="21.75" style="149"/>
    <col min="7169" max="7172" width="0" style="149" hidden="1" customWidth="1"/>
    <col min="7173" max="7176" width="21.75" style="149" customWidth="1"/>
    <col min="7177" max="7178" width="8.875" style="149" customWidth="1"/>
    <col min="7179" max="7424" width="21.75" style="149"/>
    <col min="7425" max="7428" width="0" style="149" hidden="1" customWidth="1"/>
    <col min="7429" max="7432" width="21.75" style="149" customWidth="1"/>
    <col min="7433" max="7434" width="8.875" style="149" customWidth="1"/>
    <col min="7435" max="7680" width="21.75" style="149"/>
    <col min="7681" max="7684" width="0" style="149" hidden="1" customWidth="1"/>
    <col min="7685" max="7688" width="21.75" style="149" customWidth="1"/>
    <col min="7689" max="7690" width="8.875" style="149" customWidth="1"/>
    <col min="7691" max="7936" width="21.75" style="149"/>
    <col min="7937" max="7940" width="0" style="149" hidden="1" customWidth="1"/>
    <col min="7941" max="7944" width="21.75" style="149" customWidth="1"/>
    <col min="7945" max="7946" width="8.875" style="149" customWidth="1"/>
    <col min="7947" max="8192" width="21.75" style="149"/>
    <col min="8193" max="8196" width="0" style="149" hidden="1" customWidth="1"/>
    <col min="8197" max="8200" width="21.75" style="149" customWidth="1"/>
    <col min="8201" max="8202" width="8.875" style="149" customWidth="1"/>
    <col min="8203" max="8448" width="21.75" style="149"/>
    <col min="8449" max="8452" width="0" style="149" hidden="1" customWidth="1"/>
    <col min="8453" max="8456" width="21.75" style="149" customWidth="1"/>
    <col min="8457" max="8458" width="8.875" style="149" customWidth="1"/>
    <col min="8459" max="8704" width="21.75" style="149"/>
    <col min="8705" max="8708" width="0" style="149" hidden="1" customWidth="1"/>
    <col min="8709" max="8712" width="21.75" style="149" customWidth="1"/>
    <col min="8713" max="8714" width="8.875" style="149" customWidth="1"/>
    <col min="8715" max="8960" width="21.75" style="149"/>
    <col min="8961" max="8964" width="0" style="149" hidden="1" customWidth="1"/>
    <col min="8965" max="8968" width="21.75" style="149" customWidth="1"/>
    <col min="8969" max="8970" width="8.875" style="149" customWidth="1"/>
    <col min="8971" max="9216" width="21.75" style="149"/>
    <col min="9217" max="9220" width="0" style="149" hidden="1" customWidth="1"/>
    <col min="9221" max="9224" width="21.75" style="149" customWidth="1"/>
    <col min="9225" max="9226" width="8.875" style="149" customWidth="1"/>
    <col min="9227" max="9472" width="21.75" style="149"/>
    <col min="9473" max="9476" width="0" style="149" hidden="1" customWidth="1"/>
    <col min="9477" max="9480" width="21.75" style="149" customWidth="1"/>
    <col min="9481" max="9482" width="8.875" style="149" customWidth="1"/>
    <col min="9483" max="9728" width="21.75" style="149"/>
    <col min="9729" max="9732" width="0" style="149" hidden="1" customWidth="1"/>
    <col min="9733" max="9736" width="21.75" style="149" customWidth="1"/>
    <col min="9737" max="9738" width="8.875" style="149" customWidth="1"/>
    <col min="9739" max="9984" width="21.75" style="149"/>
    <col min="9985" max="9988" width="0" style="149" hidden="1" customWidth="1"/>
    <col min="9989" max="9992" width="21.75" style="149" customWidth="1"/>
    <col min="9993" max="9994" width="8.875" style="149" customWidth="1"/>
    <col min="9995" max="10240" width="21.75" style="149"/>
    <col min="10241" max="10244" width="0" style="149" hidden="1" customWidth="1"/>
    <col min="10245" max="10248" width="21.75" style="149" customWidth="1"/>
    <col min="10249" max="10250" width="8.875" style="149" customWidth="1"/>
    <col min="10251" max="10496" width="21.75" style="149"/>
    <col min="10497" max="10500" width="0" style="149" hidden="1" customWidth="1"/>
    <col min="10501" max="10504" width="21.75" style="149" customWidth="1"/>
    <col min="10505" max="10506" width="8.875" style="149" customWidth="1"/>
    <col min="10507" max="10752" width="21.75" style="149"/>
    <col min="10753" max="10756" width="0" style="149" hidden="1" customWidth="1"/>
    <col min="10757" max="10760" width="21.75" style="149" customWidth="1"/>
    <col min="10761" max="10762" width="8.875" style="149" customWidth="1"/>
    <col min="10763" max="11008" width="21.75" style="149"/>
    <col min="11009" max="11012" width="0" style="149" hidden="1" customWidth="1"/>
    <col min="11013" max="11016" width="21.75" style="149" customWidth="1"/>
    <col min="11017" max="11018" width="8.875" style="149" customWidth="1"/>
    <col min="11019" max="11264" width="21.75" style="149"/>
    <col min="11265" max="11268" width="0" style="149" hidden="1" customWidth="1"/>
    <col min="11269" max="11272" width="21.75" style="149" customWidth="1"/>
    <col min="11273" max="11274" width="8.875" style="149" customWidth="1"/>
    <col min="11275" max="11520" width="21.75" style="149"/>
    <col min="11521" max="11524" width="0" style="149" hidden="1" customWidth="1"/>
    <col min="11525" max="11528" width="21.75" style="149" customWidth="1"/>
    <col min="11529" max="11530" width="8.875" style="149" customWidth="1"/>
    <col min="11531" max="11776" width="21.75" style="149"/>
    <col min="11777" max="11780" width="0" style="149" hidden="1" customWidth="1"/>
    <col min="11781" max="11784" width="21.75" style="149" customWidth="1"/>
    <col min="11785" max="11786" width="8.875" style="149" customWidth="1"/>
    <col min="11787" max="12032" width="21.75" style="149"/>
    <col min="12033" max="12036" width="0" style="149" hidden="1" customWidth="1"/>
    <col min="12037" max="12040" width="21.75" style="149" customWidth="1"/>
    <col min="12041" max="12042" width="8.875" style="149" customWidth="1"/>
    <col min="12043" max="12288" width="21.75" style="149"/>
    <col min="12289" max="12292" width="0" style="149" hidden="1" customWidth="1"/>
    <col min="12293" max="12296" width="21.75" style="149" customWidth="1"/>
    <col min="12297" max="12298" width="8.875" style="149" customWidth="1"/>
    <col min="12299" max="12544" width="21.75" style="149"/>
    <col min="12545" max="12548" width="0" style="149" hidden="1" customWidth="1"/>
    <col min="12549" max="12552" width="21.75" style="149" customWidth="1"/>
    <col min="12553" max="12554" width="8.875" style="149" customWidth="1"/>
    <col min="12555" max="12800" width="21.75" style="149"/>
    <col min="12801" max="12804" width="0" style="149" hidden="1" customWidth="1"/>
    <col min="12805" max="12808" width="21.75" style="149" customWidth="1"/>
    <col min="12809" max="12810" width="8.875" style="149" customWidth="1"/>
    <col min="12811" max="13056" width="21.75" style="149"/>
    <col min="13057" max="13060" width="0" style="149" hidden="1" customWidth="1"/>
    <col min="13061" max="13064" width="21.75" style="149" customWidth="1"/>
    <col min="13065" max="13066" width="8.875" style="149" customWidth="1"/>
    <col min="13067" max="13312" width="21.75" style="149"/>
    <col min="13313" max="13316" width="0" style="149" hidden="1" customWidth="1"/>
    <col min="13317" max="13320" width="21.75" style="149" customWidth="1"/>
    <col min="13321" max="13322" width="8.875" style="149" customWidth="1"/>
    <col min="13323" max="13568" width="21.75" style="149"/>
    <col min="13569" max="13572" width="0" style="149" hidden="1" customWidth="1"/>
    <col min="13573" max="13576" width="21.75" style="149" customWidth="1"/>
    <col min="13577" max="13578" width="8.875" style="149" customWidth="1"/>
    <col min="13579" max="13824" width="21.75" style="149"/>
    <col min="13825" max="13828" width="0" style="149" hidden="1" customWidth="1"/>
    <col min="13829" max="13832" width="21.75" style="149" customWidth="1"/>
    <col min="13833" max="13834" width="8.875" style="149" customWidth="1"/>
    <col min="13835" max="14080" width="21.75" style="149"/>
    <col min="14081" max="14084" width="0" style="149" hidden="1" customWidth="1"/>
    <col min="14085" max="14088" width="21.75" style="149" customWidth="1"/>
    <col min="14089" max="14090" width="8.875" style="149" customWidth="1"/>
    <col min="14091" max="14336" width="21.75" style="149"/>
    <col min="14337" max="14340" width="0" style="149" hidden="1" customWidth="1"/>
    <col min="14341" max="14344" width="21.75" style="149" customWidth="1"/>
    <col min="14345" max="14346" width="8.875" style="149" customWidth="1"/>
    <col min="14347" max="14592" width="21.75" style="149"/>
    <col min="14593" max="14596" width="0" style="149" hidden="1" customWidth="1"/>
    <col min="14597" max="14600" width="21.75" style="149" customWidth="1"/>
    <col min="14601" max="14602" width="8.875" style="149" customWidth="1"/>
    <col min="14603" max="14848" width="21.75" style="149"/>
    <col min="14849" max="14852" width="0" style="149" hidden="1" customWidth="1"/>
    <col min="14853" max="14856" width="21.75" style="149" customWidth="1"/>
    <col min="14857" max="14858" width="8.875" style="149" customWidth="1"/>
    <col min="14859" max="15104" width="21.75" style="149"/>
    <col min="15105" max="15108" width="0" style="149" hidden="1" customWidth="1"/>
    <col min="15109" max="15112" width="21.75" style="149" customWidth="1"/>
    <col min="15113" max="15114" width="8.875" style="149" customWidth="1"/>
    <col min="15115" max="15360" width="21.75" style="149"/>
    <col min="15361" max="15364" width="0" style="149" hidden="1" customWidth="1"/>
    <col min="15365" max="15368" width="21.75" style="149" customWidth="1"/>
    <col min="15369" max="15370" width="8.875" style="149" customWidth="1"/>
    <col min="15371" max="15616" width="21.75" style="149"/>
    <col min="15617" max="15620" width="0" style="149" hidden="1" customWidth="1"/>
    <col min="15621" max="15624" width="21.75" style="149" customWidth="1"/>
    <col min="15625" max="15626" width="8.875" style="149" customWidth="1"/>
    <col min="15627" max="15872" width="21.75" style="149"/>
    <col min="15873" max="15876" width="0" style="149" hidden="1" customWidth="1"/>
    <col min="15877" max="15880" width="21.75" style="149" customWidth="1"/>
    <col min="15881" max="15882" width="8.875" style="149" customWidth="1"/>
    <col min="15883" max="16128" width="21.75" style="149"/>
    <col min="16129" max="16132" width="0" style="149" hidden="1" customWidth="1"/>
    <col min="16133" max="16136" width="21.75" style="149" customWidth="1"/>
    <col min="16137" max="16138" width="8.875" style="149" customWidth="1"/>
    <col min="16139" max="16384" width="21.75" style="149"/>
  </cols>
  <sheetData>
    <row r="1" spans="1:11" ht="16.5" customHeight="1" x14ac:dyDescent="0.15">
      <c r="A1" s="543" t="s">
        <v>83</v>
      </c>
      <c r="B1" s="543"/>
      <c r="C1" s="543"/>
      <c r="D1" s="543"/>
      <c r="E1" s="543"/>
      <c r="F1" s="543"/>
      <c r="G1" s="543"/>
      <c r="H1" s="543"/>
      <c r="I1" s="543"/>
      <c r="J1" s="543"/>
    </row>
    <row r="2" spans="1:11" ht="7.5" customHeight="1" x14ac:dyDescent="0.15">
      <c r="A2" s="543"/>
      <c r="B2" s="543"/>
      <c r="C2" s="543"/>
      <c r="D2" s="543"/>
      <c r="E2" s="543"/>
      <c r="F2" s="543"/>
      <c r="G2" s="543"/>
      <c r="H2" s="543"/>
      <c r="I2" s="543"/>
      <c r="J2" s="543"/>
    </row>
    <row r="3" spans="1:11" ht="21" customHeight="1" thickBot="1" x14ac:dyDescent="0.2">
      <c r="A3" s="150"/>
      <c r="B3" s="150"/>
      <c r="C3" s="150"/>
      <c r="D3" s="150"/>
      <c r="E3" s="151" t="s">
        <v>84</v>
      </c>
      <c r="F3" s="150"/>
      <c r="H3" s="153"/>
    </row>
    <row r="4" spans="1:11" s="154" customFormat="1" ht="18.75" customHeight="1" thickTop="1" x14ac:dyDescent="0.15">
      <c r="A4" s="544"/>
      <c r="B4" s="544"/>
      <c r="C4" s="562" t="s">
        <v>85</v>
      </c>
      <c r="D4" s="544"/>
      <c r="E4" s="565" t="s">
        <v>86</v>
      </c>
      <c r="F4" s="566"/>
      <c r="G4" s="567" t="s">
        <v>101</v>
      </c>
      <c r="H4" s="568"/>
      <c r="I4" s="569" t="s">
        <v>87</v>
      </c>
      <c r="J4" s="570"/>
    </row>
    <row r="5" spans="1:11" s="154" customFormat="1" ht="13.5" customHeight="1" x14ac:dyDescent="0.15">
      <c r="A5" s="545"/>
      <c r="B5" s="545"/>
      <c r="C5" s="563"/>
      <c r="D5" s="545"/>
      <c r="E5" s="571" t="s">
        <v>88</v>
      </c>
      <c r="F5" s="572"/>
      <c r="G5" s="577" t="s">
        <v>100</v>
      </c>
      <c r="H5" s="578"/>
      <c r="I5" s="155" t="s">
        <v>89</v>
      </c>
      <c r="J5" s="156" t="s">
        <v>90</v>
      </c>
    </row>
    <row r="6" spans="1:11" s="154" customFormat="1" ht="12" thickBot="1" x14ac:dyDescent="0.2">
      <c r="A6" s="545"/>
      <c r="B6" s="545"/>
      <c r="C6" s="563"/>
      <c r="D6" s="545"/>
      <c r="E6" s="573"/>
      <c r="F6" s="574"/>
      <c r="G6" s="579"/>
      <c r="H6" s="580"/>
      <c r="I6" s="313">
        <v>5.4999999999999997E-3</v>
      </c>
      <c r="J6" s="314">
        <v>6.4999999999999997E-3</v>
      </c>
    </row>
    <row r="7" spans="1:11" s="154" customFormat="1" ht="2.25" customHeight="1" thickTop="1" x14ac:dyDescent="0.15">
      <c r="A7" s="545"/>
      <c r="B7" s="545"/>
      <c r="C7" s="563"/>
      <c r="D7" s="545"/>
      <c r="E7" s="575"/>
      <c r="F7" s="576"/>
      <c r="G7" s="581"/>
      <c r="H7" s="582"/>
      <c r="I7" s="157"/>
    </row>
    <row r="8" spans="1:11" s="154" customFormat="1" ht="13.5" customHeight="1" x14ac:dyDescent="0.15">
      <c r="A8" s="545"/>
      <c r="B8" s="545"/>
      <c r="C8" s="563"/>
      <c r="D8" s="545"/>
      <c r="E8" s="583">
        <v>0.1012</v>
      </c>
      <c r="F8" s="584"/>
      <c r="G8" s="587">
        <v>0.183</v>
      </c>
      <c r="H8" s="588"/>
      <c r="I8" s="157"/>
    </row>
    <row r="9" spans="1:11" s="154" customFormat="1" ht="5.25" customHeight="1" x14ac:dyDescent="0.15">
      <c r="A9" s="545"/>
      <c r="B9" s="545"/>
      <c r="C9" s="563"/>
      <c r="D9" s="545"/>
      <c r="E9" s="585"/>
      <c r="F9" s="586"/>
      <c r="G9" s="589"/>
      <c r="H9" s="590"/>
      <c r="I9" s="157"/>
    </row>
    <row r="10" spans="1:11" s="154" customFormat="1" ht="8.25" customHeight="1" x14ac:dyDescent="0.15">
      <c r="A10" s="552" t="s">
        <v>91</v>
      </c>
      <c r="B10" s="554" t="s">
        <v>92</v>
      </c>
      <c r="C10" s="563"/>
      <c r="D10" s="545"/>
      <c r="E10" s="554" t="s">
        <v>93</v>
      </c>
      <c r="F10" s="557" t="s">
        <v>94</v>
      </c>
      <c r="G10" s="559" t="s">
        <v>95</v>
      </c>
      <c r="H10" s="561" t="s">
        <v>96</v>
      </c>
      <c r="I10" s="157"/>
    </row>
    <row r="11" spans="1:11" s="154" customFormat="1" ht="8.25" customHeight="1" x14ac:dyDescent="0.15">
      <c r="A11" s="553"/>
      <c r="B11" s="555"/>
      <c r="C11" s="564"/>
      <c r="D11" s="553"/>
      <c r="E11" s="556"/>
      <c r="F11" s="558"/>
      <c r="G11" s="560"/>
      <c r="H11" s="558"/>
      <c r="I11" s="157"/>
    </row>
    <row r="12" spans="1:11" s="154" customFormat="1" ht="15" customHeight="1" x14ac:dyDescent="0.15">
      <c r="A12" s="158"/>
      <c r="B12" s="159"/>
      <c r="C12" s="160" t="s">
        <v>97</v>
      </c>
      <c r="D12" s="161" t="s">
        <v>80</v>
      </c>
      <c r="E12" s="162"/>
      <c r="F12" s="163"/>
      <c r="G12" s="164"/>
      <c r="H12" s="165"/>
      <c r="I12" s="541" t="s">
        <v>102</v>
      </c>
      <c r="J12" s="542"/>
      <c r="K12" s="542"/>
    </row>
    <row r="13" spans="1:11" s="154" customFormat="1" ht="12.75" customHeight="1" x14ac:dyDescent="0.15">
      <c r="A13" s="166">
        <v>58000</v>
      </c>
      <c r="B13" s="167">
        <v>1930</v>
      </c>
      <c r="C13" s="168"/>
      <c r="D13" s="166">
        <v>63000</v>
      </c>
      <c r="E13" s="169">
        <f t="shared" ref="E13:E56" si="0">A13*$E$8</f>
        <v>5869.5999999999995</v>
      </c>
      <c r="F13" s="170">
        <f>ROUND(E13/2-0.01,1)</f>
        <v>2934.8</v>
      </c>
      <c r="G13" s="237"/>
      <c r="H13" s="238"/>
      <c r="I13" s="541"/>
      <c r="J13" s="542"/>
      <c r="K13" s="542"/>
    </row>
    <row r="14" spans="1:11" s="154" customFormat="1" ht="12.75" customHeight="1" x14ac:dyDescent="0.15">
      <c r="A14" s="171">
        <v>68000</v>
      </c>
      <c r="B14" s="172">
        <v>2270</v>
      </c>
      <c r="C14" s="173">
        <v>63000</v>
      </c>
      <c r="D14" s="171">
        <v>73000</v>
      </c>
      <c r="E14" s="174">
        <f t="shared" si="0"/>
        <v>6881.5999999999995</v>
      </c>
      <c r="F14" s="175">
        <f t="shared" ref="F14:F56" si="1">ROUND(E14/2-0.01,1)</f>
        <v>3440.8</v>
      </c>
      <c r="G14" s="237"/>
      <c r="H14" s="238"/>
    </row>
    <row r="15" spans="1:11" s="154" customFormat="1" ht="12.75" customHeight="1" x14ac:dyDescent="0.15">
      <c r="A15" s="176">
        <v>78000</v>
      </c>
      <c r="B15" s="177">
        <v>2600</v>
      </c>
      <c r="C15" s="178">
        <v>73000</v>
      </c>
      <c r="D15" s="176">
        <v>83000</v>
      </c>
      <c r="E15" s="179">
        <f t="shared" si="0"/>
        <v>7893.5999999999995</v>
      </c>
      <c r="F15" s="180">
        <f t="shared" si="1"/>
        <v>3946.8</v>
      </c>
      <c r="G15" s="237"/>
      <c r="H15" s="238"/>
      <c r="I15" s="541" t="s">
        <v>103</v>
      </c>
      <c r="J15" s="542"/>
      <c r="K15" s="542"/>
    </row>
    <row r="16" spans="1:11" s="154" customFormat="1" ht="12.75" customHeight="1" x14ac:dyDescent="0.15">
      <c r="A16" s="171">
        <v>88000</v>
      </c>
      <c r="B16" s="172">
        <v>2930</v>
      </c>
      <c r="C16" s="173">
        <v>83000</v>
      </c>
      <c r="D16" s="171">
        <v>93000</v>
      </c>
      <c r="E16" s="174">
        <f t="shared" si="0"/>
        <v>8905.6</v>
      </c>
      <c r="F16" s="175">
        <f t="shared" si="1"/>
        <v>4452.8</v>
      </c>
      <c r="G16" s="221">
        <f t="shared" ref="G16" si="2">A16*$G$8</f>
        <v>16104</v>
      </c>
      <c r="H16" s="222">
        <f>ROUND(G16/2-0.01,0)</f>
        <v>8052</v>
      </c>
      <c r="I16" s="541"/>
      <c r="J16" s="542"/>
      <c r="K16" s="542"/>
    </row>
    <row r="17" spans="1:9" s="154" customFormat="1" ht="12.75" customHeight="1" x14ac:dyDescent="0.15">
      <c r="A17" s="176">
        <v>98000</v>
      </c>
      <c r="B17" s="177">
        <v>3270</v>
      </c>
      <c r="C17" s="178">
        <v>93000</v>
      </c>
      <c r="D17" s="181">
        <v>101000</v>
      </c>
      <c r="E17" s="182">
        <f t="shared" si="0"/>
        <v>9917.6</v>
      </c>
      <c r="F17" s="183">
        <f t="shared" si="1"/>
        <v>4958.8</v>
      </c>
      <c r="G17" s="184">
        <f t="shared" ref="G17:G46" si="3">A17*$G$8</f>
        <v>17934</v>
      </c>
      <c r="H17" s="185">
        <f>ROUND(G17/2-0.01,0)</f>
        <v>8967</v>
      </c>
    </row>
    <row r="18" spans="1:9" s="154" customFormat="1" ht="12.75" customHeight="1" x14ac:dyDescent="0.15">
      <c r="A18" s="171">
        <v>104000</v>
      </c>
      <c r="B18" s="172">
        <v>3470</v>
      </c>
      <c r="C18" s="173">
        <v>101000</v>
      </c>
      <c r="D18" s="186">
        <v>107000</v>
      </c>
      <c r="E18" s="187">
        <f t="shared" si="0"/>
        <v>10524.8</v>
      </c>
      <c r="F18" s="188">
        <f t="shared" si="1"/>
        <v>5262.4</v>
      </c>
      <c r="G18" s="189">
        <f t="shared" si="3"/>
        <v>19032</v>
      </c>
      <c r="H18" s="190">
        <f t="shared" ref="H18:H46" si="4">ROUND(G18/2-0.01,0)</f>
        <v>9516</v>
      </c>
      <c r="I18" s="151"/>
    </row>
    <row r="19" spans="1:9" s="154" customFormat="1" ht="12.75" customHeight="1" x14ac:dyDescent="0.15">
      <c r="A19" s="176">
        <v>110000</v>
      </c>
      <c r="B19" s="177">
        <v>3670</v>
      </c>
      <c r="C19" s="178">
        <v>107000</v>
      </c>
      <c r="D19" s="181">
        <v>114000</v>
      </c>
      <c r="E19" s="182">
        <f t="shared" si="0"/>
        <v>11132</v>
      </c>
      <c r="F19" s="183">
        <f t="shared" si="1"/>
        <v>5566</v>
      </c>
      <c r="G19" s="191">
        <f t="shared" si="3"/>
        <v>20130</v>
      </c>
      <c r="H19" s="192">
        <f t="shared" si="4"/>
        <v>10065</v>
      </c>
      <c r="I19" s="151"/>
    </row>
    <row r="20" spans="1:9" s="154" customFormat="1" ht="12.75" customHeight="1" x14ac:dyDescent="0.15">
      <c r="A20" s="171">
        <v>118000</v>
      </c>
      <c r="B20" s="172">
        <v>3930</v>
      </c>
      <c r="C20" s="173">
        <v>114000</v>
      </c>
      <c r="D20" s="186">
        <v>122000</v>
      </c>
      <c r="E20" s="187">
        <f t="shared" si="0"/>
        <v>11941.6</v>
      </c>
      <c r="F20" s="188">
        <f t="shared" si="1"/>
        <v>5970.8</v>
      </c>
      <c r="G20" s="189">
        <f t="shared" si="3"/>
        <v>21594</v>
      </c>
      <c r="H20" s="190">
        <f t="shared" si="4"/>
        <v>10797</v>
      </c>
      <c r="I20" s="151"/>
    </row>
    <row r="21" spans="1:9" s="154" customFormat="1" ht="12.75" customHeight="1" x14ac:dyDescent="0.15">
      <c r="A21" s="176">
        <v>126000</v>
      </c>
      <c r="B21" s="177">
        <v>4200</v>
      </c>
      <c r="C21" s="178">
        <v>122000</v>
      </c>
      <c r="D21" s="181">
        <v>130000</v>
      </c>
      <c r="E21" s="182">
        <f t="shared" si="0"/>
        <v>12751.199999999999</v>
      </c>
      <c r="F21" s="183">
        <f t="shared" si="1"/>
        <v>6375.6</v>
      </c>
      <c r="G21" s="191">
        <f t="shared" si="3"/>
        <v>23058</v>
      </c>
      <c r="H21" s="192">
        <f t="shared" si="4"/>
        <v>11529</v>
      </c>
      <c r="I21" s="151"/>
    </row>
    <row r="22" spans="1:9" s="154" customFormat="1" ht="12.75" customHeight="1" x14ac:dyDescent="0.15">
      <c r="A22" s="193">
        <v>134000</v>
      </c>
      <c r="B22" s="194">
        <v>4470</v>
      </c>
      <c r="C22" s="195">
        <v>130000</v>
      </c>
      <c r="D22" s="196">
        <v>138000</v>
      </c>
      <c r="E22" s="197">
        <f t="shared" si="0"/>
        <v>13560.8</v>
      </c>
      <c r="F22" s="198">
        <f t="shared" si="1"/>
        <v>6780.4</v>
      </c>
      <c r="G22" s="189">
        <f t="shared" si="3"/>
        <v>24522</v>
      </c>
      <c r="H22" s="190">
        <f t="shared" si="4"/>
        <v>12261</v>
      </c>
      <c r="I22" s="151"/>
    </row>
    <row r="23" spans="1:9" s="154" customFormat="1" ht="12.75" customHeight="1" x14ac:dyDescent="0.15">
      <c r="A23" s="199">
        <v>142000</v>
      </c>
      <c r="B23" s="200">
        <v>4730</v>
      </c>
      <c r="C23" s="201">
        <v>138000</v>
      </c>
      <c r="D23" s="202">
        <v>146000</v>
      </c>
      <c r="E23" s="203">
        <f t="shared" si="0"/>
        <v>14370.4</v>
      </c>
      <c r="F23" s="204">
        <f t="shared" si="1"/>
        <v>7185.2</v>
      </c>
      <c r="G23" s="191">
        <f t="shared" si="3"/>
        <v>25986</v>
      </c>
      <c r="H23" s="192">
        <f t="shared" si="4"/>
        <v>12993</v>
      </c>
      <c r="I23" s="151"/>
    </row>
    <row r="24" spans="1:9" s="154" customFormat="1" ht="12.75" customHeight="1" x14ac:dyDescent="0.15">
      <c r="A24" s="193">
        <v>150000</v>
      </c>
      <c r="B24" s="194">
        <v>5000</v>
      </c>
      <c r="C24" s="205">
        <v>146000</v>
      </c>
      <c r="D24" s="196">
        <v>155000</v>
      </c>
      <c r="E24" s="197">
        <f t="shared" si="0"/>
        <v>15180</v>
      </c>
      <c r="F24" s="198">
        <f t="shared" si="1"/>
        <v>7590</v>
      </c>
      <c r="G24" s="189">
        <f t="shared" si="3"/>
        <v>27450</v>
      </c>
      <c r="H24" s="190">
        <f t="shared" si="4"/>
        <v>13725</v>
      </c>
      <c r="I24" s="151"/>
    </row>
    <row r="25" spans="1:9" s="154" customFormat="1" ht="12.75" customHeight="1" x14ac:dyDescent="0.15">
      <c r="A25" s="199">
        <v>160000</v>
      </c>
      <c r="B25" s="200">
        <v>5330</v>
      </c>
      <c r="C25" s="201">
        <v>155000</v>
      </c>
      <c r="D25" s="202">
        <v>165000</v>
      </c>
      <c r="E25" s="203">
        <f t="shared" si="0"/>
        <v>16192</v>
      </c>
      <c r="F25" s="204">
        <f t="shared" si="1"/>
        <v>8096</v>
      </c>
      <c r="G25" s="191">
        <f t="shared" si="3"/>
        <v>29280</v>
      </c>
      <c r="H25" s="192">
        <f t="shared" si="4"/>
        <v>14640</v>
      </c>
      <c r="I25" s="151"/>
    </row>
    <row r="26" spans="1:9" s="154" customFormat="1" ht="12.75" customHeight="1" x14ac:dyDescent="0.15">
      <c r="A26" s="193">
        <v>170000</v>
      </c>
      <c r="B26" s="194">
        <v>5670</v>
      </c>
      <c r="C26" s="205">
        <v>165000</v>
      </c>
      <c r="D26" s="196">
        <v>175000</v>
      </c>
      <c r="E26" s="197">
        <f t="shared" si="0"/>
        <v>17204</v>
      </c>
      <c r="F26" s="198">
        <f t="shared" si="1"/>
        <v>8602</v>
      </c>
      <c r="G26" s="189">
        <f t="shared" si="3"/>
        <v>31110</v>
      </c>
      <c r="H26" s="190">
        <f t="shared" si="4"/>
        <v>15555</v>
      </c>
      <c r="I26" s="151"/>
    </row>
    <row r="27" spans="1:9" s="154" customFormat="1" ht="12.75" customHeight="1" x14ac:dyDescent="0.15">
      <c r="A27" s="199">
        <v>180000</v>
      </c>
      <c r="B27" s="200">
        <v>6000</v>
      </c>
      <c r="C27" s="201">
        <v>175000</v>
      </c>
      <c r="D27" s="202">
        <v>185000</v>
      </c>
      <c r="E27" s="203">
        <f t="shared" si="0"/>
        <v>18216</v>
      </c>
      <c r="F27" s="204">
        <f t="shared" si="1"/>
        <v>9108</v>
      </c>
      <c r="G27" s="191">
        <f t="shared" si="3"/>
        <v>32940</v>
      </c>
      <c r="H27" s="192">
        <f t="shared" si="4"/>
        <v>16470</v>
      </c>
      <c r="I27" s="151"/>
    </row>
    <row r="28" spans="1:9" s="154" customFormat="1" ht="12.75" customHeight="1" x14ac:dyDescent="0.15">
      <c r="A28" s="193">
        <v>190000</v>
      </c>
      <c r="B28" s="194">
        <v>6330</v>
      </c>
      <c r="C28" s="205">
        <v>185000</v>
      </c>
      <c r="D28" s="196">
        <v>195000</v>
      </c>
      <c r="E28" s="197">
        <f t="shared" si="0"/>
        <v>19228</v>
      </c>
      <c r="F28" s="198">
        <f t="shared" si="1"/>
        <v>9614</v>
      </c>
      <c r="G28" s="189">
        <f t="shared" si="3"/>
        <v>34770</v>
      </c>
      <c r="H28" s="190">
        <f t="shared" si="4"/>
        <v>17385</v>
      </c>
      <c r="I28" s="151"/>
    </row>
    <row r="29" spans="1:9" s="154" customFormat="1" ht="12.75" customHeight="1" x14ac:dyDescent="0.15">
      <c r="A29" s="199">
        <v>200000</v>
      </c>
      <c r="B29" s="200">
        <v>6670</v>
      </c>
      <c r="C29" s="201">
        <v>195000</v>
      </c>
      <c r="D29" s="202">
        <v>210000</v>
      </c>
      <c r="E29" s="203">
        <f t="shared" si="0"/>
        <v>20240</v>
      </c>
      <c r="F29" s="204">
        <f t="shared" si="1"/>
        <v>10120</v>
      </c>
      <c r="G29" s="191">
        <f t="shared" si="3"/>
        <v>36600</v>
      </c>
      <c r="H29" s="192">
        <f t="shared" si="4"/>
        <v>18300</v>
      </c>
      <c r="I29" s="151"/>
    </row>
    <row r="30" spans="1:9" s="154" customFormat="1" ht="12.75" customHeight="1" x14ac:dyDescent="0.15">
      <c r="A30" s="193">
        <v>220000</v>
      </c>
      <c r="B30" s="194">
        <v>7330</v>
      </c>
      <c r="C30" s="205">
        <v>210000</v>
      </c>
      <c r="D30" s="196">
        <v>230000</v>
      </c>
      <c r="E30" s="197">
        <f t="shared" si="0"/>
        <v>22264</v>
      </c>
      <c r="F30" s="198">
        <f t="shared" si="1"/>
        <v>11132</v>
      </c>
      <c r="G30" s="189">
        <f t="shared" si="3"/>
        <v>40260</v>
      </c>
      <c r="H30" s="190">
        <f t="shared" si="4"/>
        <v>20130</v>
      </c>
      <c r="I30" s="151"/>
    </row>
    <row r="31" spans="1:9" s="154" customFormat="1" ht="12.75" customHeight="1" x14ac:dyDescent="0.15">
      <c r="A31" s="199">
        <v>240000</v>
      </c>
      <c r="B31" s="200">
        <v>8000</v>
      </c>
      <c r="C31" s="201">
        <v>230000</v>
      </c>
      <c r="D31" s="202">
        <v>250000</v>
      </c>
      <c r="E31" s="203">
        <f t="shared" si="0"/>
        <v>24288</v>
      </c>
      <c r="F31" s="204">
        <f t="shared" si="1"/>
        <v>12144</v>
      </c>
      <c r="G31" s="191">
        <f t="shared" si="3"/>
        <v>43920</v>
      </c>
      <c r="H31" s="192">
        <f t="shared" si="4"/>
        <v>21960</v>
      </c>
      <c r="I31" s="151"/>
    </row>
    <row r="32" spans="1:9" s="154" customFormat="1" ht="12.75" customHeight="1" x14ac:dyDescent="0.15">
      <c r="A32" s="193">
        <v>260000</v>
      </c>
      <c r="B32" s="194">
        <v>8670</v>
      </c>
      <c r="C32" s="205">
        <v>250000</v>
      </c>
      <c r="D32" s="196">
        <v>270000</v>
      </c>
      <c r="E32" s="197">
        <f t="shared" si="0"/>
        <v>26312</v>
      </c>
      <c r="F32" s="198">
        <f t="shared" si="1"/>
        <v>13156</v>
      </c>
      <c r="G32" s="189">
        <f t="shared" si="3"/>
        <v>47580</v>
      </c>
      <c r="H32" s="190">
        <f t="shared" si="4"/>
        <v>23790</v>
      </c>
      <c r="I32" s="151"/>
    </row>
    <row r="33" spans="1:9" s="154" customFormat="1" ht="12.75" customHeight="1" x14ac:dyDescent="0.15">
      <c r="A33" s="199">
        <v>280000</v>
      </c>
      <c r="B33" s="200">
        <v>9330</v>
      </c>
      <c r="C33" s="201">
        <v>270000</v>
      </c>
      <c r="D33" s="202">
        <v>290000</v>
      </c>
      <c r="E33" s="203">
        <f t="shared" si="0"/>
        <v>28336</v>
      </c>
      <c r="F33" s="204">
        <f t="shared" si="1"/>
        <v>14168</v>
      </c>
      <c r="G33" s="191">
        <f t="shared" si="3"/>
        <v>51240</v>
      </c>
      <c r="H33" s="192">
        <f t="shared" si="4"/>
        <v>25620</v>
      </c>
      <c r="I33" s="151"/>
    </row>
    <row r="34" spans="1:9" s="154" customFormat="1" ht="12.75" customHeight="1" x14ac:dyDescent="0.15">
      <c r="A34" s="193">
        <v>300000</v>
      </c>
      <c r="B34" s="194">
        <v>10000</v>
      </c>
      <c r="C34" s="205">
        <v>290000</v>
      </c>
      <c r="D34" s="196">
        <v>310000</v>
      </c>
      <c r="E34" s="197">
        <f t="shared" si="0"/>
        <v>30360</v>
      </c>
      <c r="F34" s="198">
        <f t="shared" si="1"/>
        <v>15180</v>
      </c>
      <c r="G34" s="189">
        <f t="shared" si="3"/>
        <v>54900</v>
      </c>
      <c r="H34" s="190">
        <f t="shared" si="4"/>
        <v>27450</v>
      </c>
      <c r="I34" s="151"/>
    </row>
    <row r="35" spans="1:9" s="154" customFormat="1" ht="12.75" customHeight="1" x14ac:dyDescent="0.15">
      <c r="A35" s="199">
        <v>320000</v>
      </c>
      <c r="B35" s="200">
        <v>10670</v>
      </c>
      <c r="C35" s="201">
        <v>310000</v>
      </c>
      <c r="D35" s="202">
        <v>330000</v>
      </c>
      <c r="E35" s="203">
        <f t="shared" si="0"/>
        <v>32384</v>
      </c>
      <c r="F35" s="204">
        <f t="shared" si="1"/>
        <v>16192</v>
      </c>
      <c r="G35" s="191">
        <f t="shared" si="3"/>
        <v>58560</v>
      </c>
      <c r="H35" s="192">
        <f t="shared" si="4"/>
        <v>29280</v>
      </c>
      <c r="I35" s="151"/>
    </row>
    <row r="36" spans="1:9" s="154" customFormat="1" ht="12.75" customHeight="1" x14ac:dyDescent="0.15">
      <c r="A36" s="193">
        <v>340000</v>
      </c>
      <c r="B36" s="194">
        <v>11330</v>
      </c>
      <c r="C36" s="205">
        <v>330000</v>
      </c>
      <c r="D36" s="196">
        <v>350000</v>
      </c>
      <c r="E36" s="197">
        <f t="shared" si="0"/>
        <v>34408</v>
      </c>
      <c r="F36" s="198">
        <f t="shared" si="1"/>
        <v>17204</v>
      </c>
      <c r="G36" s="189">
        <f t="shared" si="3"/>
        <v>62220</v>
      </c>
      <c r="H36" s="190">
        <f t="shared" si="4"/>
        <v>31110</v>
      </c>
      <c r="I36" s="151"/>
    </row>
    <row r="37" spans="1:9" s="154" customFormat="1" ht="12.75" customHeight="1" x14ac:dyDescent="0.15">
      <c r="A37" s="199">
        <v>360000</v>
      </c>
      <c r="B37" s="200">
        <v>12000</v>
      </c>
      <c r="C37" s="201">
        <v>350000</v>
      </c>
      <c r="D37" s="202">
        <v>370000</v>
      </c>
      <c r="E37" s="203">
        <f t="shared" si="0"/>
        <v>36432</v>
      </c>
      <c r="F37" s="204">
        <f t="shared" si="1"/>
        <v>18216</v>
      </c>
      <c r="G37" s="191">
        <f t="shared" si="3"/>
        <v>65880</v>
      </c>
      <c r="H37" s="192">
        <f t="shared" si="4"/>
        <v>32940</v>
      </c>
      <c r="I37" s="151"/>
    </row>
    <row r="38" spans="1:9" s="154" customFormat="1" ht="12.75" customHeight="1" x14ac:dyDescent="0.15">
      <c r="A38" s="193">
        <v>380000</v>
      </c>
      <c r="B38" s="194">
        <v>12670</v>
      </c>
      <c r="C38" s="205">
        <v>370000</v>
      </c>
      <c r="D38" s="196">
        <v>395000</v>
      </c>
      <c r="E38" s="197">
        <f t="shared" si="0"/>
        <v>38456</v>
      </c>
      <c r="F38" s="198">
        <f t="shared" si="1"/>
        <v>19228</v>
      </c>
      <c r="G38" s="189">
        <f t="shared" si="3"/>
        <v>69540</v>
      </c>
      <c r="H38" s="190">
        <f t="shared" si="4"/>
        <v>34770</v>
      </c>
      <c r="I38" s="151"/>
    </row>
    <row r="39" spans="1:9" s="154" customFormat="1" ht="12.75" customHeight="1" x14ac:dyDescent="0.15">
      <c r="A39" s="199">
        <v>410000</v>
      </c>
      <c r="B39" s="200">
        <v>13670</v>
      </c>
      <c r="C39" s="201">
        <v>395000</v>
      </c>
      <c r="D39" s="202">
        <v>425000</v>
      </c>
      <c r="E39" s="203">
        <f t="shared" si="0"/>
        <v>41492</v>
      </c>
      <c r="F39" s="204">
        <f t="shared" si="1"/>
        <v>20746</v>
      </c>
      <c r="G39" s="191">
        <f t="shared" si="3"/>
        <v>75030</v>
      </c>
      <c r="H39" s="192">
        <f t="shared" si="4"/>
        <v>37515</v>
      </c>
      <c r="I39" s="151"/>
    </row>
    <row r="40" spans="1:9" s="154" customFormat="1" ht="12.75" customHeight="1" x14ac:dyDescent="0.15">
      <c r="A40" s="193">
        <v>440000</v>
      </c>
      <c r="B40" s="194">
        <v>14670</v>
      </c>
      <c r="C40" s="205">
        <v>425000</v>
      </c>
      <c r="D40" s="196">
        <v>455000</v>
      </c>
      <c r="E40" s="197">
        <f t="shared" si="0"/>
        <v>44528</v>
      </c>
      <c r="F40" s="198">
        <f t="shared" si="1"/>
        <v>22264</v>
      </c>
      <c r="G40" s="189">
        <f t="shared" si="3"/>
        <v>80520</v>
      </c>
      <c r="H40" s="190">
        <f t="shared" si="4"/>
        <v>40260</v>
      </c>
      <c r="I40" s="151"/>
    </row>
    <row r="41" spans="1:9" s="154" customFormat="1" ht="12.75" customHeight="1" x14ac:dyDescent="0.15">
      <c r="A41" s="199">
        <v>470000</v>
      </c>
      <c r="B41" s="200">
        <v>15670</v>
      </c>
      <c r="C41" s="201">
        <v>455000</v>
      </c>
      <c r="D41" s="202">
        <v>485000</v>
      </c>
      <c r="E41" s="203">
        <f t="shared" si="0"/>
        <v>47564</v>
      </c>
      <c r="F41" s="204">
        <f t="shared" si="1"/>
        <v>23782</v>
      </c>
      <c r="G41" s="191">
        <f t="shared" si="3"/>
        <v>86010</v>
      </c>
      <c r="H41" s="192">
        <f t="shared" si="4"/>
        <v>43005</v>
      </c>
      <c r="I41" s="151"/>
    </row>
    <row r="42" spans="1:9" s="154" customFormat="1" ht="12.75" customHeight="1" x14ac:dyDescent="0.15">
      <c r="A42" s="193">
        <v>500000</v>
      </c>
      <c r="B42" s="194">
        <v>16670</v>
      </c>
      <c r="C42" s="205">
        <v>485000</v>
      </c>
      <c r="D42" s="196">
        <v>515000</v>
      </c>
      <c r="E42" s="197">
        <f t="shared" si="0"/>
        <v>50600</v>
      </c>
      <c r="F42" s="198">
        <f t="shared" si="1"/>
        <v>25300</v>
      </c>
      <c r="G42" s="189">
        <f t="shared" si="3"/>
        <v>91500</v>
      </c>
      <c r="H42" s="190">
        <f t="shared" si="4"/>
        <v>45750</v>
      </c>
      <c r="I42" s="151"/>
    </row>
    <row r="43" spans="1:9" s="154" customFormat="1" ht="12.75" customHeight="1" x14ac:dyDescent="0.15">
      <c r="A43" s="199">
        <v>530000</v>
      </c>
      <c r="B43" s="200">
        <v>17670</v>
      </c>
      <c r="C43" s="201">
        <v>515000</v>
      </c>
      <c r="D43" s="202">
        <v>545000</v>
      </c>
      <c r="E43" s="203">
        <f t="shared" si="0"/>
        <v>53636</v>
      </c>
      <c r="F43" s="204">
        <f t="shared" si="1"/>
        <v>26818</v>
      </c>
      <c r="G43" s="191">
        <f t="shared" si="3"/>
        <v>96990</v>
      </c>
      <c r="H43" s="192">
        <f t="shared" si="4"/>
        <v>48495</v>
      </c>
      <c r="I43" s="151"/>
    </row>
    <row r="44" spans="1:9" s="154" customFormat="1" ht="12.75" customHeight="1" x14ac:dyDescent="0.15">
      <c r="A44" s="193">
        <v>560000</v>
      </c>
      <c r="B44" s="194">
        <v>18670</v>
      </c>
      <c r="C44" s="205">
        <v>545000</v>
      </c>
      <c r="D44" s="196">
        <v>575000</v>
      </c>
      <c r="E44" s="197">
        <f t="shared" si="0"/>
        <v>56672</v>
      </c>
      <c r="F44" s="198">
        <f t="shared" si="1"/>
        <v>28336</v>
      </c>
      <c r="G44" s="189">
        <f t="shared" si="3"/>
        <v>102480</v>
      </c>
      <c r="H44" s="190">
        <f t="shared" si="4"/>
        <v>51240</v>
      </c>
      <c r="I44" s="151"/>
    </row>
    <row r="45" spans="1:9" s="154" customFormat="1" ht="12.75" customHeight="1" x14ac:dyDescent="0.15">
      <c r="A45" s="199">
        <v>590000</v>
      </c>
      <c r="B45" s="200">
        <v>19670</v>
      </c>
      <c r="C45" s="201">
        <v>575000</v>
      </c>
      <c r="D45" s="202">
        <v>605000</v>
      </c>
      <c r="E45" s="203">
        <f t="shared" si="0"/>
        <v>59708</v>
      </c>
      <c r="F45" s="204">
        <f t="shared" si="1"/>
        <v>29854</v>
      </c>
      <c r="G45" s="191">
        <f t="shared" si="3"/>
        <v>107970</v>
      </c>
      <c r="H45" s="192">
        <f t="shared" si="4"/>
        <v>53985</v>
      </c>
      <c r="I45" s="151"/>
    </row>
    <row r="46" spans="1:9" s="154" customFormat="1" ht="12.75" customHeight="1" x14ac:dyDescent="0.15">
      <c r="A46" s="193">
        <v>620000</v>
      </c>
      <c r="B46" s="194">
        <v>20670</v>
      </c>
      <c r="C46" s="205">
        <v>605000</v>
      </c>
      <c r="D46" s="196">
        <v>635000</v>
      </c>
      <c r="E46" s="197">
        <f t="shared" si="0"/>
        <v>62744</v>
      </c>
      <c r="F46" s="198">
        <f t="shared" si="1"/>
        <v>31372</v>
      </c>
      <c r="G46" s="206">
        <f t="shared" si="3"/>
        <v>113460</v>
      </c>
      <c r="H46" s="207">
        <f t="shared" si="4"/>
        <v>56730</v>
      </c>
      <c r="I46" s="208"/>
    </row>
    <row r="47" spans="1:9" s="154" customFormat="1" ht="12.75" customHeight="1" x14ac:dyDescent="0.15">
      <c r="A47" s="199">
        <v>650000</v>
      </c>
      <c r="B47" s="200">
        <v>21670</v>
      </c>
      <c r="C47" s="201">
        <v>635000</v>
      </c>
      <c r="D47" s="202">
        <v>665000</v>
      </c>
      <c r="E47" s="203">
        <f t="shared" si="0"/>
        <v>65780</v>
      </c>
      <c r="F47" s="204">
        <f t="shared" si="1"/>
        <v>32890</v>
      </c>
      <c r="G47" s="546" t="s">
        <v>99</v>
      </c>
      <c r="H47" s="547"/>
      <c r="I47" s="209"/>
    </row>
    <row r="48" spans="1:9" s="154" customFormat="1" ht="12.75" customHeight="1" x14ac:dyDescent="0.15">
      <c r="A48" s="193">
        <v>680000</v>
      </c>
      <c r="B48" s="194">
        <v>22670</v>
      </c>
      <c r="C48" s="205">
        <v>665000</v>
      </c>
      <c r="D48" s="196">
        <v>695000</v>
      </c>
      <c r="E48" s="197">
        <f t="shared" si="0"/>
        <v>68816</v>
      </c>
      <c r="F48" s="198">
        <f t="shared" si="1"/>
        <v>34408</v>
      </c>
      <c r="G48" s="548"/>
      <c r="H48" s="549"/>
      <c r="I48" s="209"/>
    </row>
    <row r="49" spans="1:25" s="154" customFormat="1" ht="12.75" customHeight="1" x14ac:dyDescent="0.15">
      <c r="A49" s="199">
        <v>710000</v>
      </c>
      <c r="B49" s="200">
        <v>23670</v>
      </c>
      <c r="C49" s="201">
        <v>695000</v>
      </c>
      <c r="D49" s="202">
        <v>730000</v>
      </c>
      <c r="E49" s="203">
        <f t="shared" si="0"/>
        <v>71852</v>
      </c>
      <c r="F49" s="204">
        <f t="shared" si="1"/>
        <v>35926</v>
      </c>
      <c r="G49" s="548"/>
      <c r="H49" s="549"/>
      <c r="I49" s="209"/>
    </row>
    <row r="50" spans="1:25" s="154" customFormat="1" ht="12.75" customHeight="1" x14ac:dyDescent="0.15">
      <c r="A50" s="193">
        <v>750000</v>
      </c>
      <c r="B50" s="194">
        <v>25000</v>
      </c>
      <c r="C50" s="205">
        <v>730000</v>
      </c>
      <c r="D50" s="196">
        <v>770000</v>
      </c>
      <c r="E50" s="197">
        <f t="shared" si="0"/>
        <v>75900</v>
      </c>
      <c r="F50" s="198">
        <f t="shared" si="1"/>
        <v>37950</v>
      </c>
      <c r="G50" s="548"/>
      <c r="H50" s="549"/>
      <c r="I50" s="209"/>
    </row>
    <row r="51" spans="1:25" s="154" customFormat="1" ht="12.75" customHeight="1" x14ac:dyDescent="0.15">
      <c r="A51" s="199">
        <v>790000</v>
      </c>
      <c r="B51" s="200">
        <v>26330</v>
      </c>
      <c r="C51" s="201">
        <v>770000</v>
      </c>
      <c r="D51" s="202">
        <v>810000</v>
      </c>
      <c r="E51" s="203">
        <f t="shared" si="0"/>
        <v>79948</v>
      </c>
      <c r="F51" s="204">
        <f t="shared" si="1"/>
        <v>39974</v>
      </c>
      <c r="G51" s="548"/>
      <c r="H51" s="549"/>
      <c r="I51" s="209"/>
    </row>
    <row r="52" spans="1:25" s="154" customFormat="1" ht="12.75" customHeight="1" x14ac:dyDescent="0.15">
      <c r="A52" s="193">
        <v>830000</v>
      </c>
      <c r="B52" s="194">
        <v>27670</v>
      </c>
      <c r="C52" s="205">
        <v>810000</v>
      </c>
      <c r="D52" s="196">
        <v>855000</v>
      </c>
      <c r="E52" s="197">
        <f t="shared" si="0"/>
        <v>83996</v>
      </c>
      <c r="F52" s="198">
        <f t="shared" si="1"/>
        <v>41998</v>
      </c>
      <c r="G52" s="548"/>
      <c r="H52" s="549"/>
      <c r="I52" s="209"/>
    </row>
    <row r="53" spans="1:25" s="154" customFormat="1" ht="12.75" customHeight="1" x14ac:dyDescent="0.15">
      <c r="A53" s="166">
        <v>880000</v>
      </c>
      <c r="B53" s="167">
        <v>29330</v>
      </c>
      <c r="C53" s="210">
        <v>855000</v>
      </c>
      <c r="D53" s="211">
        <v>905000</v>
      </c>
      <c r="E53" s="212">
        <f t="shared" si="0"/>
        <v>89056</v>
      </c>
      <c r="F53" s="213">
        <f t="shared" si="1"/>
        <v>44528</v>
      </c>
      <c r="G53" s="548"/>
      <c r="H53" s="549"/>
      <c r="I53" s="209"/>
    </row>
    <row r="54" spans="1:25" s="154" customFormat="1" ht="12.75" customHeight="1" x14ac:dyDescent="0.15">
      <c r="A54" s="171">
        <v>930000</v>
      </c>
      <c r="B54" s="172">
        <v>31000</v>
      </c>
      <c r="C54" s="173">
        <v>905000</v>
      </c>
      <c r="D54" s="186">
        <v>955000</v>
      </c>
      <c r="E54" s="187">
        <f t="shared" si="0"/>
        <v>94116</v>
      </c>
      <c r="F54" s="188">
        <f t="shared" si="1"/>
        <v>47058</v>
      </c>
      <c r="G54" s="548"/>
      <c r="H54" s="549"/>
      <c r="I54" s="209"/>
    </row>
    <row r="55" spans="1:25" s="154" customFormat="1" ht="12.75" customHeight="1" x14ac:dyDescent="0.15">
      <c r="A55" s="176">
        <v>980000</v>
      </c>
      <c r="B55" s="177">
        <v>32670</v>
      </c>
      <c r="C55" s="178">
        <v>955000</v>
      </c>
      <c r="D55" s="181">
        <v>1005000</v>
      </c>
      <c r="E55" s="182">
        <f t="shared" si="0"/>
        <v>99176</v>
      </c>
      <c r="F55" s="183">
        <f t="shared" si="1"/>
        <v>49588</v>
      </c>
      <c r="G55" s="548"/>
      <c r="H55" s="549"/>
      <c r="I55" s="209"/>
      <c r="J55" s="214"/>
      <c r="K55" s="214"/>
      <c r="L55" s="214"/>
      <c r="M55" s="214"/>
      <c r="N55" s="214"/>
      <c r="O55" s="214"/>
      <c r="P55" s="214"/>
      <c r="Q55" s="214"/>
      <c r="R55" s="214"/>
      <c r="S55" s="214"/>
      <c r="T55" s="214"/>
      <c r="U55" s="214"/>
      <c r="V55" s="214"/>
      <c r="W55" s="214"/>
      <c r="X55" s="214"/>
      <c r="Y55" s="214"/>
    </row>
    <row r="56" spans="1:25" s="154" customFormat="1" ht="12.75" customHeight="1" x14ac:dyDescent="0.15">
      <c r="A56" s="171">
        <v>1030000</v>
      </c>
      <c r="B56" s="233">
        <v>34330</v>
      </c>
      <c r="C56" s="173">
        <v>1005000</v>
      </c>
      <c r="D56" s="215">
        <v>1055000</v>
      </c>
      <c r="E56" s="187">
        <f t="shared" si="0"/>
        <v>104236</v>
      </c>
      <c r="F56" s="188">
        <f t="shared" si="1"/>
        <v>52118</v>
      </c>
      <c r="G56" s="548"/>
      <c r="H56" s="549"/>
      <c r="I56" s="209"/>
      <c r="J56" s="214"/>
      <c r="K56" s="214"/>
      <c r="L56" s="214"/>
      <c r="M56" s="214"/>
      <c r="N56" s="214"/>
      <c r="O56" s="214"/>
      <c r="P56" s="214"/>
      <c r="Q56" s="214"/>
      <c r="R56" s="214"/>
      <c r="S56" s="214"/>
      <c r="T56" s="214"/>
      <c r="U56" s="214"/>
      <c r="V56" s="214"/>
      <c r="W56" s="214"/>
      <c r="X56" s="214"/>
      <c r="Y56" s="214"/>
    </row>
    <row r="57" spans="1:25" s="154" customFormat="1" ht="12.75" customHeight="1" x14ac:dyDescent="0.15">
      <c r="A57" s="176">
        <v>1090000</v>
      </c>
      <c r="B57" s="234">
        <v>36330</v>
      </c>
      <c r="C57" s="178">
        <v>1055000</v>
      </c>
      <c r="D57" s="216">
        <v>1115000</v>
      </c>
      <c r="E57" s="182">
        <f t="shared" ref="E57:E62" si="5">A57*$E$8</f>
        <v>110308</v>
      </c>
      <c r="F57" s="183">
        <f t="shared" ref="F57:F62" si="6">ROUND(E57/2-0.01,1)</f>
        <v>55154</v>
      </c>
      <c r="G57" s="548"/>
      <c r="H57" s="549"/>
      <c r="I57" s="209"/>
      <c r="J57" s="214"/>
      <c r="K57" s="214"/>
      <c r="L57" s="214"/>
      <c r="M57" s="214"/>
      <c r="N57" s="214"/>
      <c r="O57" s="214"/>
      <c r="P57" s="214"/>
      <c r="Q57" s="214"/>
      <c r="R57" s="214"/>
      <c r="S57" s="214"/>
      <c r="T57" s="214"/>
      <c r="U57" s="214"/>
      <c r="V57" s="214"/>
      <c r="W57" s="214"/>
      <c r="X57" s="214"/>
      <c r="Y57" s="214"/>
    </row>
    <row r="58" spans="1:25" s="154" customFormat="1" ht="12.75" customHeight="1" x14ac:dyDescent="0.15">
      <c r="A58" s="171">
        <v>1150000</v>
      </c>
      <c r="B58" s="233">
        <v>38330</v>
      </c>
      <c r="C58" s="173">
        <v>1115000</v>
      </c>
      <c r="D58" s="215">
        <v>1175000</v>
      </c>
      <c r="E58" s="187">
        <f t="shared" si="5"/>
        <v>116380</v>
      </c>
      <c r="F58" s="188">
        <f t="shared" si="6"/>
        <v>58190</v>
      </c>
      <c r="G58" s="548"/>
      <c r="H58" s="549"/>
      <c r="I58" s="209"/>
      <c r="J58" s="214"/>
      <c r="K58" s="214"/>
      <c r="L58" s="214"/>
      <c r="M58" s="214"/>
      <c r="N58" s="214"/>
      <c r="O58" s="214"/>
      <c r="P58" s="214"/>
      <c r="Q58" s="214"/>
      <c r="R58" s="214"/>
      <c r="S58" s="214"/>
      <c r="T58" s="214"/>
      <c r="U58" s="214"/>
      <c r="V58" s="214"/>
      <c r="W58" s="214"/>
      <c r="X58" s="214"/>
      <c r="Y58" s="214"/>
    </row>
    <row r="59" spans="1:25" s="154" customFormat="1" ht="12.75" customHeight="1" x14ac:dyDescent="0.15">
      <c r="A59" s="176">
        <v>1210000</v>
      </c>
      <c r="B59" s="234">
        <v>40330</v>
      </c>
      <c r="C59" s="178">
        <v>1175000</v>
      </c>
      <c r="D59" s="216">
        <v>1235000</v>
      </c>
      <c r="E59" s="182">
        <f t="shared" si="5"/>
        <v>122452</v>
      </c>
      <c r="F59" s="183">
        <f t="shared" si="6"/>
        <v>61226</v>
      </c>
      <c r="G59" s="548"/>
      <c r="H59" s="549"/>
      <c r="I59" s="209"/>
      <c r="J59" s="214"/>
      <c r="K59" s="214"/>
      <c r="L59" s="214"/>
      <c r="M59" s="214"/>
      <c r="N59" s="214"/>
      <c r="O59" s="214"/>
      <c r="P59" s="214"/>
      <c r="Q59" s="214"/>
      <c r="R59" s="214"/>
      <c r="S59" s="214"/>
      <c r="T59" s="214"/>
      <c r="U59" s="214"/>
      <c r="V59" s="214"/>
      <c r="W59" s="214"/>
      <c r="X59" s="214"/>
      <c r="Y59" s="214"/>
    </row>
    <row r="60" spans="1:25" s="154" customFormat="1" ht="12.75" customHeight="1" x14ac:dyDescent="0.15">
      <c r="A60" s="171">
        <v>1270000</v>
      </c>
      <c r="B60" s="233"/>
      <c r="C60" s="173">
        <v>1235000</v>
      </c>
      <c r="D60" s="215">
        <v>1295000</v>
      </c>
      <c r="E60" s="187">
        <f t="shared" si="5"/>
        <v>128524</v>
      </c>
      <c r="F60" s="188">
        <f t="shared" si="6"/>
        <v>64262</v>
      </c>
      <c r="G60" s="548"/>
      <c r="H60" s="549"/>
      <c r="I60" s="209"/>
      <c r="J60" s="214"/>
      <c r="K60" s="214"/>
      <c r="L60" s="214"/>
      <c r="M60" s="214"/>
      <c r="N60" s="214"/>
      <c r="O60" s="214"/>
      <c r="P60" s="214"/>
      <c r="Q60" s="214"/>
      <c r="R60" s="214"/>
      <c r="S60" s="214"/>
      <c r="T60" s="214"/>
      <c r="U60" s="214"/>
      <c r="V60" s="214"/>
      <c r="W60" s="214"/>
      <c r="X60" s="214"/>
      <c r="Y60" s="214"/>
    </row>
    <row r="61" spans="1:25" s="154" customFormat="1" ht="12.75" customHeight="1" x14ac:dyDescent="0.15">
      <c r="A61" s="223">
        <v>1330000</v>
      </c>
      <c r="B61" s="235"/>
      <c r="C61" s="224">
        <v>1295000</v>
      </c>
      <c r="D61" s="225">
        <v>1355000</v>
      </c>
      <c r="E61" s="226">
        <f t="shared" si="5"/>
        <v>134596</v>
      </c>
      <c r="F61" s="227">
        <f t="shared" si="6"/>
        <v>67298</v>
      </c>
      <c r="G61" s="548"/>
      <c r="H61" s="549"/>
      <c r="I61" s="209"/>
      <c r="J61" s="214"/>
      <c r="K61" s="214"/>
      <c r="L61" s="214"/>
      <c r="M61" s="214"/>
      <c r="N61" s="214"/>
      <c r="O61" s="214"/>
      <c r="P61" s="214"/>
      <c r="Q61" s="214"/>
      <c r="R61" s="214"/>
      <c r="S61" s="214"/>
      <c r="T61" s="214"/>
      <c r="U61" s="214"/>
      <c r="V61" s="214"/>
      <c r="W61" s="214"/>
      <c r="X61" s="214"/>
      <c r="Y61" s="214"/>
    </row>
    <row r="62" spans="1:25" s="154" customFormat="1" ht="12.75" customHeight="1" thickBot="1" x14ac:dyDescent="0.2">
      <c r="A62" s="228">
        <v>1390000</v>
      </c>
      <c r="B62" s="236"/>
      <c r="C62" s="229">
        <v>1355000</v>
      </c>
      <c r="D62" s="230"/>
      <c r="E62" s="231">
        <f t="shared" si="5"/>
        <v>140668</v>
      </c>
      <c r="F62" s="232">
        <f t="shared" si="6"/>
        <v>70334</v>
      </c>
      <c r="G62" s="550"/>
      <c r="H62" s="551"/>
      <c r="I62" s="209"/>
      <c r="J62" s="214"/>
      <c r="K62" s="214"/>
      <c r="L62" s="214"/>
      <c r="M62" s="214"/>
      <c r="N62" s="214"/>
      <c r="O62" s="214"/>
      <c r="P62" s="214"/>
      <c r="Q62" s="214"/>
      <c r="R62" s="214"/>
      <c r="S62" s="214"/>
      <c r="T62" s="214"/>
      <c r="U62" s="214"/>
      <c r="V62" s="214"/>
      <c r="W62" s="214"/>
      <c r="X62" s="214"/>
      <c r="Y62" s="214"/>
    </row>
    <row r="63" spans="1:25" s="154" customFormat="1" ht="5.25" customHeight="1" thickTop="1" x14ac:dyDescent="0.15">
      <c r="A63" s="217"/>
      <c r="B63" s="217"/>
      <c r="C63" s="217"/>
      <c r="D63" s="217"/>
      <c r="E63" s="217"/>
      <c r="F63" s="217"/>
      <c r="G63" s="217"/>
      <c r="H63" s="217"/>
    </row>
    <row r="64" spans="1:25" s="154" customFormat="1" ht="11.25" x14ac:dyDescent="0.15">
      <c r="A64" s="218"/>
      <c r="G64" s="219"/>
      <c r="H64" s="219"/>
    </row>
    <row r="65" spans="1:8" s="154" customFormat="1" ht="11.25" x14ac:dyDescent="0.15">
      <c r="A65" s="218"/>
      <c r="G65" s="219"/>
      <c r="H65" s="219"/>
    </row>
    <row r="66" spans="1:8" s="154" customFormat="1" ht="11.25" x14ac:dyDescent="0.15">
      <c r="A66" s="218"/>
      <c r="G66" s="219"/>
      <c r="H66" s="219"/>
    </row>
    <row r="67" spans="1:8" s="154" customFormat="1" ht="11.25" x14ac:dyDescent="0.15">
      <c r="A67" s="218"/>
      <c r="G67" s="219"/>
      <c r="H67" s="219"/>
    </row>
    <row r="68" spans="1:8" s="154" customFormat="1" ht="11.25" x14ac:dyDescent="0.15">
      <c r="A68" s="218"/>
      <c r="G68" s="219"/>
      <c r="H68" s="219"/>
    </row>
    <row r="69" spans="1:8" s="154" customFormat="1" ht="11.25" x14ac:dyDescent="0.15">
      <c r="A69" s="218"/>
      <c r="G69" s="219"/>
      <c r="H69" s="219"/>
    </row>
    <row r="70" spans="1:8" s="154" customFormat="1" ht="11.25" x14ac:dyDescent="0.15">
      <c r="A70" s="218"/>
      <c r="G70" s="219"/>
      <c r="H70" s="219"/>
    </row>
    <row r="71" spans="1:8" s="154" customFormat="1" ht="11.25" x14ac:dyDescent="0.15">
      <c r="A71" s="218"/>
      <c r="G71" s="219"/>
      <c r="H71" s="219"/>
    </row>
    <row r="72" spans="1:8" s="154" customFormat="1" ht="11.25" x14ac:dyDescent="0.15">
      <c r="A72" s="218"/>
      <c r="G72" s="219"/>
      <c r="H72" s="219"/>
    </row>
    <row r="73" spans="1:8" s="154" customFormat="1" ht="11.25" x14ac:dyDescent="0.15">
      <c r="A73" s="218"/>
      <c r="G73" s="219"/>
      <c r="H73" s="219"/>
    </row>
    <row r="74" spans="1:8" s="154" customFormat="1" ht="11.25" x14ac:dyDescent="0.15">
      <c r="A74" s="218"/>
      <c r="G74" s="219"/>
      <c r="H74" s="219"/>
    </row>
    <row r="75" spans="1:8" s="154" customFormat="1" ht="11.25" x14ac:dyDescent="0.15">
      <c r="A75" s="218"/>
      <c r="G75" s="219"/>
      <c r="H75" s="219"/>
    </row>
    <row r="76" spans="1:8" s="154" customFormat="1" ht="11.25" x14ac:dyDescent="0.15">
      <c r="A76" s="218"/>
      <c r="G76" s="219"/>
      <c r="H76" s="219"/>
    </row>
    <row r="77" spans="1:8" s="154" customFormat="1" ht="11.25" x14ac:dyDescent="0.15">
      <c r="A77" s="218"/>
      <c r="G77" s="219"/>
      <c r="H77" s="219"/>
    </row>
    <row r="78" spans="1:8" s="154" customFormat="1" ht="11.25" x14ac:dyDescent="0.15">
      <c r="A78" s="218"/>
      <c r="G78" s="219"/>
      <c r="H78" s="219"/>
    </row>
    <row r="79" spans="1:8" s="154" customFormat="1" ht="11.25" x14ac:dyDescent="0.15">
      <c r="A79" s="218"/>
      <c r="G79" s="219"/>
      <c r="H79" s="219"/>
    </row>
    <row r="80" spans="1:8" s="154" customFormat="1" ht="11.25" x14ac:dyDescent="0.15">
      <c r="A80" s="218"/>
      <c r="G80" s="219"/>
      <c r="H80" s="219"/>
    </row>
    <row r="81" spans="1:8" s="154" customFormat="1" ht="11.25" x14ac:dyDescent="0.15">
      <c r="A81" s="218"/>
      <c r="G81" s="219"/>
      <c r="H81" s="219"/>
    </row>
    <row r="82" spans="1:8" s="154" customFormat="1" ht="11.25" x14ac:dyDescent="0.15">
      <c r="A82" s="218"/>
      <c r="G82" s="219"/>
      <c r="H82" s="219"/>
    </row>
    <row r="83" spans="1:8" s="154" customFormat="1" ht="11.25" x14ac:dyDescent="0.15">
      <c r="A83" s="218"/>
      <c r="G83" s="219"/>
      <c r="H83" s="219"/>
    </row>
    <row r="84" spans="1:8" s="154" customFormat="1" ht="11.25" x14ac:dyDescent="0.15">
      <c r="A84" s="218"/>
      <c r="G84" s="219"/>
      <c r="H84" s="219"/>
    </row>
    <row r="85" spans="1:8" s="154" customFormat="1" ht="11.25" x14ac:dyDescent="0.15">
      <c r="A85" s="218"/>
      <c r="G85" s="219"/>
      <c r="H85" s="219"/>
    </row>
    <row r="86" spans="1:8" s="154" customFormat="1" ht="11.25" x14ac:dyDescent="0.15">
      <c r="A86" s="218"/>
      <c r="G86" s="219"/>
      <c r="H86" s="219"/>
    </row>
    <row r="87" spans="1:8" s="154" customFormat="1" ht="11.25" x14ac:dyDescent="0.15">
      <c r="A87" s="218"/>
      <c r="G87" s="219"/>
      <c r="H87" s="219"/>
    </row>
    <row r="88" spans="1:8" s="154" customFormat="1" ht="11.25" x14ac:dyDescent="0.15">
      <c r="A88" s="218"/>
      <c r="G88" s="219"/>
      <c r="H88" s="219"/>
    </row>
    <row r="89" spans="1:8" s="154" customFormat="1" ht="11.25" x14ac:dyDescent="0.15">
      <c r="A89" s="218"/>
      <c r="G89" s="219"/>
      <c r="H89" s="219"/>
    </row>
    <row r="90" spans="1:8" s="154" customFormat="1" ht="11.25" x14ac:dyDescent="0.15">
      <c r="A90" s="218"/>
      <c r="G90" s="219"/>
      <c r="H90" s="219"/>
    </row>
    <row r="91" spans="1:8" s="154" customFormat="1" ht="11.25" x14ac:dyDescent="0.15">
      <c r="A91" s="218"/>
      <c r="G91" s="219"/>
      <c r="H91" s="219"/>
    </row>
    <row r="92" spans="1:8" s="154" customFormat="1" ht="11.25" x14ac:dyDescent="0.15">
      <c r="A92" s="218"/>
      <c r="G92" s="219"/>
      <c r="H92" s="219"/>
    </row>
    <row r="93" spans="1:8" s="154" customFormat="1" ht="11.25" x14ac:dyDescent="0.15">
      <c r="A93" s="218"/>
      <c r="G93" s="219"/>
      <c r="H93" s="219"/>
    </row>
    <row r="94" spans="1:8" s="154" customFormat="1" ht="11.25" x14ac:dyDescent="0.15">
      <c r="A94" s="218"/>
      <c r="G94" s="219"/>
      <c r="H94" s="219"/>
    </row>
    <row r="95" spans="1:8" s="154" customFormat="1" ht="11.25" x14ac:dyDescent="0.15">
      <c r="A95" s="218"/>
      <c r="G95" s="219"/>
      <c r="H95" s="219"/>
    </row>
    <row r="96" spans="1:8" s="154" customFormat="1" ht="11.25" x14ac:dyDescent="0.15">
      <c r="A96" s="218"/>
      <c r="G96" s="219"/>
      <c r="H96" s="219"/>
    </row>
    <row r="97" spans="1:8" s="154" customFormat="1" ht="11.25" x14ac:dyDescent="0.15">
      <c r="A97" s="218"/>
      <c r="G97" s="219"/>
      <c r="H97" s="219"/>
    </row>
    <row r="98" spans="1:8" s="154" customFormat="1" ht="11.25" x14ac:dyDescent="0.15">
      <c r="A98" s="218"/>
      <c r="G98" s="219"/>
      <c r="H98" s="219"/>
    </row>
    <row r="99" spans="1:8" s="154" customFormat="1" ht="11.25" x14ac:dyDescent="0.15">
      <c r="A99" s="218"/>
      <c r="G99" s="219"/>
      <c r="H99" s="219"/>
    </row>
    <row r="100" spans="1:8" s="154" customFormat="1" ht="11.25" x14ac:dyDescent="0.15">
      <c r="A100" s="218"/>
      <c r="G100" s="219"/>
      <c r="H100" s="219"/>
    </row>
    <row r="101" spans="1:8" s="154" customFormat="1" ht="11.25" x14ac:dyDescent="0.15">
      <c r="A101" s="218"/>
      <c r="G101" s="219"/>
      <c r="H101" s="219"/>
    </row>
    <row r="102" spans="1:8" s="154" customFormat="1" ht="11.25" x14ac:dyDescent="0.15">
      <c r="A102" s="218"/>
      <c r="G102" s="219"/>
      <c r="H102" s="219"/>
    </row>
    <row r="103" spans="1:8" s="154" customFormat="1" ht="11.25" x14ac:dyDescent="0.15">
      <c r="A103" s="218"/>
      <c r="G103" s="219"/>
      <c r="H103" s="219"/>
    </row>
    <row r="104" spans="1:8" s="154" customFormat="1" ht="11.25" x14ac:dyDescent="0.15">
      <c r="A104" s="218"/>
      <c r="G104" s="219"/>
      <c r="H104" s="219"/>
    </row>
    <row r="105" spans="1:8" s="154" customFormat="1" ht="11.25" x14ac:dyDescent="0.15">
      <c r="A105" s="218"/>
      <c r="G105" s="219"/>
      <c r="H105" s="219"/>
    </row>
    <row r="106" spans="1:8" s="154" customFormat="1" ht="11.25" x14ac:dyDescent="0.15">
      <c r="A106" s="218"/>
      <c r="G106" s="219"/>
      <c r="H106" s="219"/>
    </row>
    <row r="107" spans="1:8" s="154" customFormat="1" ht="11.25" x14ac:dyDescent="0.15">
      <c r="A107" s="218"/>
      <c r="G107" s="219"/>
      <c r="H107" s="219"/>
    </row>
    <row r="108" spans="1:8" s="154" customFormat="1" ht="11.25" x14ac:dyDescent="0.15">
      <c r="A108" s="218"/>
      <c r="G108" s="219"/>
      <c r="H108" s="219"/>
    </row>
    <row r="109" spans="1:8" s="154" customFormat="1" ht="11.25" x14ac:dyDescent="0.15">
      <c r="A109" s="218"/>
      <c r="G109" s="219"/>
      <c r="H109" s="219"/>
    </row>
    <row r="110" spans="1:8" s="154" customFormat="1" ht="11.25" x14ac:dyDescent="0.15">
      <c r="A110" s="218"/>
      <c r="G110" s="219"/>
      <c r="H110" s="219"/>
    </row>
    <row r="111" spans="1:8" s="154" customFormat="1" ht="11.25" x14ac:dyDescent="0.15">
      <c r="A111" s="218"/>
      <c r="G111" s="219"/>
      <c r="H111" s="219"/>
    </row>
    <row r="112" spans="1:8" x14ac:dyDescent="0.15">
      <c r="A112" s="218"/>
      <c r="B112" s="154"/>
      <c r="C112" s="154"/>
      <c r="D112" s="154"/>
      <c r="E112" s="154"/>
      <c r="F112" s="154"/>
      <c r="G112" s="219"/>
      <c r="H112" s="219"/>
    </row>
  </sheetData>
  <sheetProtection algorithmName="SHA-512" hashValue="MJpxWAR0w0bBd3eeBA+f4EauuAAJm/gNVvgYbNpKcPlMPQD4J1TWWYnrQLGkXUEyo2f8bx4FlXKoz2zDgPsz+A==" saltValue="1luQ9pJC9poA2Fwg/fp6/g==" spinCount="100000" sheet="1" objects="1" scenarios="1"/>
  <mergeCells count="19">
    <mergeCell ref="G5:H7"/>
    <mergeCell ref="E8:F9"/>
    <mergeCell ref="G8:H9"/>
    <mergeCell ref="I12:K13"/>
    <mergeCell ref="A1:J2"/>
    <mergeCell ref="A4:B9"/>
    <mergeCell ref="I15:K16"/>
    <mergeCell ref="G47:H62"/>
    <mergeCell ref="A10:A11"/>
    <mergeCell ref="B10:B11"/>
    <mergeCell ref="E10:E11"/>
    <mergeCell ref="F10:F11"/>
    <mergeCell ref="G10:G11"/>
    <mergeCell ref="H10:H11"/>
    <mergeCell ref="C4:D11"/>
    <mergeCell ref="E4:F4"/>
    <mergeCell ref="G4:H4"/>
    <mergeCell ref="I4:J4"/>
    <mergeCell ref="E5:F7"/>
  </mergeCells>
  <phoneticPr fontId="2"/>
  <printOptions horizontalCentered="1" verticalCentered="1"/>
  <pageMargins left="0.19685039370078741" right="0.19685039370078741" top="0.43307086614173229" bottom="0.39370078740157483" header="0" footer="0"/>
  <pageSetup paperSize="9" scale="92" orientation="portrait" r:id="rId1"/>
  <headerFooter alignWithMargins="0"/>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f32960ad-83ad-4dbb-be9f-49dbd7d276f6">
      <UserInfo>
        <DisplayName/>
        <AccountId xsi:nil="true"/>
        <AccountType/>
      </UserInfo>
    </Owner>
    <lcf76f155ced4ddcb4097134ff3c332f xmlns="f32960ad-83ad-4dbb-be9f-49dbd7d276f6">
      <Terms xmlns="http://schemas.microsoft.com/office/infopath/2007/PartnerControls"/>
    </lcf76f155ced4ddcb4097134ff3c332f>
    <TaxCatchAll xmlns="1a0f67c0-b883-4958-85be-3f4367241c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21A2DB2CB97BD449CE556AA94792997" ma:contentTypeVersion="15" ma:contentTypeDescription="新しいドキュメントを作成します。" ma:contentTypeScope="" ma:versionID="ff3a9a34daa6325b3209f7c1cabbf010">
  <xsd:schema xmlns:xsd="http://www.w3.org/2001/XMLSchema" xmlns:xs="http://www.w3.org/2001/XMLSchema" xmlns:p="http://schemas.microsoft.com/office/2006/metadata/properties" xmlns:ns2="f32960ad-83ad-4dbb-be9f-49dbd7d276f6" xmlns:ns3="1a0f67c0-b883-4958-85be-3f4367241caa" targetNamespace="http://schemas.microsoft.com/office/2006/metadata/properties" ma:root="true" ma:fieldsID="89a7b0fd52da7ad96690b2948d122c94" ns2:_="" ns3:_="">
    <xsd:import namespace="f32960ad-83ad-4dbb-be9f-49dbd7d276f6"/>
    <xsd:import namespace="1a0f67c0-b883-4958-85be-3f4367241ca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2960ad-83ad-4dbb-be9f-49dbd7d276f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0f67c0-b883-4958-85be-3f4367241ca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7f11f83-253c-4ca1-9019-a2d3af5c086d}" ma:internalName="TaxCatchAll" ma:showField="CatchAllData" ma:web="1a0f67c0-b883-4958-85be-3f4367241c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132657-B778-481D-BDF2-E94628DECE26}">
  <ds:schemaRefs>
    <ds:schemaRef ds:uri="http://schemas.microsoft.com/office/2006/metadata/properties"/>
    <ds:schemaRef ds:uri="http://schemas.microsoft.com/office/infopath/2007/PartnerControls"/>
    <ds:schemaRef ds:uri="f32960ad-83ad-4dbb-be9f-49dbd7d276f6"/>
    <ds:schemaRef ds:uri="1a0f67c0-b883-4958-85be-3f4367241caa"/>
  </ds:schemaRefs>
</ds:datastoreItem>
</file>

<file path=customXml/itemProps2.xml><?xml version="1.0" encoding="utf-8"?>
<ds:datastoreItem xmlns:ds="http://schemas.openxmlformats.org/officeDocument/2006/customXml" ds:itemID="{00A8D04A-A7A4-4A1D-9849-8527C78FF3C8}">
  <ds:schemaRefs>
    <ds:schemaRef ds:uri="http://schemas.microsoft.com/sharepoint/v3/contenttype/forms"/>
  </ds:schemaRefs>
</ds:datastoreItem>
</file>

<file path=customXml/itemProps3.xml><?xml version="1.0" encoding="utf-8"?>
<ds:datastoreItem xmlns:ds="http://schemas.openxmlformats.org/officeDocument/2006/customXml" ds:itemID="{895BC646-956A-44B5-AF60-1A8F22E3A2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2960ad-83ad-4dbb-be9f-49dbd7d276f6"/>
    <ds:schemaRef ds:uri="1a0f67c0-b883-4958-85be-3f4367241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一般の事業以外（通勤のみ）</vt:lpstr>
      <vt:lpstr>一般の事業以外（住込あり）</vt:lpstr>
      <vt:lpstr>早見表</vt:lpstr>
      <vt:lpstr>内訳シート</vt:lpstr>
      <vt:lpstr>社会保険料率（熊本県）</vt:lpstr>
      <vt:lpstr>'一般の事業以外（住込あり）'!Print_Area</vt:lpstr>
      <vt:lpstr>'一般の事業以外（通勤のみ）'!Print_Area</vt:lpstr>
      <vt:lpstr>'社会保険料率（熊本県）'!Print_Area</vt:lpstr>
      <vt:lpstr>社会保険料</vt:lpstr>
      <vt:lpstr>早見表!税額</vt:lpstr>
      <vt:lpstr>内訳シート!税額</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0x010100E21A2DB2CB97BD449CE556AA94792997</vt:lpwstr>
  </property>
</Properties>
</file>