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SSBSIS\Desktop\■■新卒業務■■\000ひん数ひな形\【就職状況報告】ひな形・入力方法\"/>
    </mc:Choice>
  </mc:AlternateContent>
  <xr:revisionPtr revIDLastSave="0" documentId="13_ncr:1_{0A209DFD-2308-4EA3-8A8A-D50DB202E7B1}" xr6:coauthVersionLast="47" xr6:coauthVersionMax="47" xr10:uidLastSave="{00000000-0000-0000-0000-000000000000}"/>
  <bookViews>
    <workbookView xWindow="-120" yWindow="-120" windowWidth="19440" windowHeight="15000" xr2:uid="{00000000-000D-0000-FFFF-FFFF00000000}"/>
  </bookViews>
  <sheets>
    <sheet name="就職状況入力フォーム" sheetId="14" r:id="rId1"/>
    <sheet name="入力フォーム使用方法" sheetId="21" r:id="rId2"/>
    <sheet name="様式3号就職状況報告書" sheetId="12" r:id="rId3"/>
    <sheet name="様式3号記載例" sheetId="15" r:id="rId4"/>
    <sheet name="様式4号-1内定者名簿（学校・安定所紹介）" sheetId="8" r:id="rId5"/>
    <sheet name="様式4号-1記載例" sheetId="17" r:id="rId6"/>
    <sheet name="様式4号-2内定者名簿（公務員縁故他）" sheetId="16" r:id="rId7"/>
    <sheet name="様式4号-2記載例" sheetId="23" r:id="rId8"/>
    <sheet name="様式4-3辞退者名簿" sheetId="2" r:id="rId9"/>
    <sheet name="様式4号-3記載例" sheetId="18" r:id="rId10"/>
    <sheet name="様式9号取消・繰下通報書" sheetId="19" r:id="rId11"/>
    <sheet name="様式9号記載例" sheetId="20" r:id="rId12"/>
    <sheet name="DATA" sheetId="13" state="hidden" r:id="rId13"/>
  </sheets>
  <definedNames>
    <definedName name="_xlnm.Print_Area" localSheetId="0">就職状況入力フォーム!$A$1:$N$50</definedName>
    <definedName name="_xlnm.Print_Area" localSheetId="1">入力フォーム使用方法!$A$1:$O$50</definedName>
    <definedName name="_xlnm.Print_Area" localSheetId="7">'様式4号-2記載例'!$A$1:$K$47</definedName>
    <definedName name="_xlnm.Print_Area" localSheetId="11">様式9号記載例!$A$1:$I$37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5" l="1"/>
  <c r="E21" i="15" l="1"/>
  <c r="E32" i="14"/>
  <c r="F32" i="14"/>
  <c r="E21" i="14"/>
  <c r="K32" i="14"/>
  <c r="L32" i="14"/>
  <c r="F15" i="14"/>
  <c r="AJ16" i="14" l="1"/>
  <c r="AI16" i="14"/>
  <c r="AI18" i="14" s="1"/>
  <c r="AI20" i="14" s="1"/>
  <c r="AI22" i="14" s="1"/>
  <c r="AI24" i="14" s="1"/>
  <c r="AI26" i="14" s="1"/>
  <c r="AI28" i="14" s="1"/>
  <c r="AI30" i="14" s="1"/>
  <c r="O24" i="12" s="1"/>
  <c r="Z16" i="14"/>
  <c r="Y16" i="14"/>
  <c r="E5" i="16"/>
  <c r="L29" i="14"/>
  <c r="K29" i="14"/>
  <c r="L27" i="14"/>
  <c r="K27" i="14"/>
  <c r="L25" i="14"/>
  <c r="K25" i="14"/>
  <c r="L23" i="14"/>
  <c r="K23" i="14"/>
  <c r="L21" i="14"/>
  <c r="K21" i="14"/>
  <c r="L19" i="14"/>
  <c r="K19" i="14"/>
  <c r="L17" i="14"/>
  <c r="K17" i="14"/>
  <c r="L15" i="14"/>
  <c r="K15" i="14"/>
  <c r="F29" i="14"/>
  <c r="F27" i="14"/>
  <c r="F25" i="14"/>
  <c r="F23" i="14"/>
  <c r="F21" i="14"/>
  <c r="E29" i="14"/>
  <c r="E27" i="14"/>
  <c r="E25" i="14"/>
  <c r="E23" i="14"/>
  <c r="F19" i="14"/>
  <c r="E19" i="14"/>
  <c r="F17" i="14"/>
  <c r="E17" i="14"/>
  <c r="E15" i="14"/>
  <c r="Y18" i="14" l="1"/>
  <c r="Y20" i="14" s="1"/>
  <c r="Y22" i="14" s="1"/>
  <c r="Y24" i="14" s="1"/>
  <c r="Y26" i="14" s="1"/>
  <c r="Y28" i="14" s="1"/>
  <c r="Y30" i="14" s="1"/>
  <c r="F24" i="12"/>
  <c r="Z18" i="14"/>
  <c r="Z20" i="14" s="1"/>
  <c r="Z22" i="14" s="1"/>
  <c r="Z24" i="14" s="1"/>
  <c r="Z26" i="14" s="1"/>
  <c r="Z28" i="14" s="1"/>
  <c r="Z30" i="14" s="1"/>
  <c r="G24" i="12"/>
  <c r="AJ18" i="14"/>
  <c r="AJ20" i="14" s="1"/>
  <c r="AJ22" i="14" s="1"/>
  <c r="AJ24" i="14" s="1"/>
  <c r="AJ26" i="14" s="1"/>
  <c r="AJ28" i="14" s="1"/>
  <c r="AJ30" i="14" s="1"/>
  <c r="P24" i="12"/>
  <c r="F31" i="14"/>
  <c r="E31" i="14"/>
  <c r="AD15" i="14"/>
  <c r="AD17" i="14" s="1"/>
  <c r="AD19" i="14" s="1"/>
  <c r="AD21" i="14" s="1"/>
  <c r="AD23" i="14" s="1"/>
  <c r="AD25" i="14" s="1"/>
  <c r="AD27" i="14" s="1"/>
  <c r="AD29" i="14" s="1"/>
  <c r="K31" i="14"/>
  <c r="AE15" i="14"/>
  <c r="P23" i="12" s="1"/>
  <c r="L31" i="14"/>
  <c r="O23" i="12"/>
  <c r="AE17" i="14" l="1"/>
  <c r="AE19" i="14" s="1"/>
  <c r="AE21" i="14" s="1"/>
  <c r="AE23" i="14" s="1"/>
  <c r="AE25" i="14" s="1"/>
  <c r="AE27" i="14" s="1"/>
  <c r="AE29" i="14" s="1"/>
  <c r="U15" i="14"/>
  <c r="U17" i="14" s="1"/>
  <c r="U19" i="14" s="1"/>
  <c r="U21" i="14" s="1"/>
  <c r="T15" i="14"/>
  <c r="T17" i="14" s="1"/>
  <c r="T19" i="14" s="1"/>
  <c r="T21" i="14" s="1"/>
  <c r="T23" i="14" l="1"/>
  <c r="T25" i="14" s="1"/>
  <c r="T27" i="14" s="1"/>
  <c r="T29" i="14" s="1"/>
  <c r="F23" i="12"/>
  <c r="U23" i="14"/>
  <c r="U25" i="14" s="1"/>
  <c r="U27" i="14" s="1"/>
  <c r="U29" i="14" s="1"/>
  <c r="G23" i="12"/>
  <c r="G5" i="16"/>
  <c r="H6" i="19"/>
  <c r="H5" i="19"/>
  <c r="H4" i="19"/>
  <c r="D4" i="19"/>
  <c r="I5" i="2"/>
  <c r="I4" i="2"/>
  <c r="D4" i="2"/>
  <c r="B5" i="16"/>
  <c r="E5" i="8" l="1"/>
  <c r="G5" i="8" l="1"/>
  <c r="B5" i="8"/>
  <c r="I4" i="16" l="1"/>
  <c r="J4" i="8"/>
  <c r="Q13" i="12"/>
  <c r="K13" i="12"/>
  <c r="Q10" i="12"/>
  <c r="H10" i="12"/>
  <c r="K10" i="12"/>
  <c r="A33" i="21" l="1"/>
  <c r="L32" i="21"/>
  <c r="K32" i="21"/>
  <c r="F32" i="21"/>
  <c r="E32" i="21"/>
  <c r="A32" i="21"/>
  <c r="L31" i="21"/>
  <c r="K31" i="21"/>
  <c r="F31" i="21"/>
  <c r="E31" i="21"/>
  <c r="A31" i="21"/>
  <c r="A30" i="21"/>
  <c r="A29" i="21"/>
  <c r="A28" i="21"/>
  <c r="A27" i="21"/>
  <c r="A26" i="21"/>
  <c r="A25" i="21"/>
  <c r="A24" i="21"/>
  <c r="A23" i="21"/>
  <c r="A22" i="21"/>
  <c r="A21" i="21"/>
  <c r="A20" i="21"/>
  <c r="A19" i="21"/>
  <c r="A18" i="21"/>
  <c r="A17" i="21"/>
  <c r="A16" i="21"/>
  <c r="A15" i="21"/>
  <c r="B21" i="15" l="1"/>
  <c r="B20" i="15"/>
  <c r="B21" i="12" l="1"/>
  <c r="B20" i="12"/>
  <c r="P24" i="15" l="1"/>
  <c r="O24" i="15"/>
  <c r="P23" i="15"/>
  <c r="A39" i="14"/>
  <c r="A33" i="14"/>
  <c r="A32" i="14"/>
  <c r="A31" i="14"/>
  <c r="A30" i="14"/>
  <c r="A29" i="14"/>
  <c r="N24" i="15" l="1"/>
  <c r="N23" i="15"/>
  <c r="A28" i="14"/>
  <c r="A27" i="14"/>
  <c r="A26" i="14"/>
  <c r="A25" i="14"/>
  <c r="A24" i="14"/>
  <c r="A23" i="14"/>
  <c r="A22" i="14"/>
  <c r="A21" i="14"/>
  <c r="A20" i="14"/>
  <c r="A19" i="14"/>
  <c r="A18" i="14"/>
  <c r="A17" i="14"/>
  <c r="A16" i="14"/>
  <c r="A15" i="14"/>
  <c r="L20" i="12" s="1"/>
  <c r="O20" i="12" l="1"/>
  <c r="P20" i="12"/>
  <c r="R20" i="12"/>
  <c r="F20" i="12"/>
  <c r="S21" i="12"/>
  <c r="P21" i="12"/>
  <c r="G21" i="12"/>
  <c r="L21" i="12"/>
  <c r="M20" i="12"/>
  <c r="F21" i="12"/>
  <c r="I21" i="12"/>
  <c r="I20" i="12"/>
  <c r="J21" i="12"/>
  <c r="O21" i="12"/>
  <c r="J20" i="12"/>
  <c r="S20" i="12"/>
  <c r="G20" i="12"/>
  <c r="R21" i="12"/>
  <c r="M21" i="12"/>
  <c r="N21" i="15" l="1"/>
  <c r="H21" i="15"/>
  <c r="K20" i="15"/>
  <c r="H20" i="15"/>
  <c r="Q21" i="15"/>
  <c r="N20" i="15"/>
  <c r="Q20" i="15"/>
  <c r="K21" i="15"/>
  <c r="E23" i="12"/>
  <c r="N24" i="12"/>
  <c r="E20" i="12"/>
  <c r="N23" i="12"/>
  <c r="N21" i="12"/>
  <c r="N20" i="12"/>
  <c r="K21" i="12"/>
  <c r="K20" i="12"/>
  <c r="H21" i="12"/>
  <c r="H20" i="12"/>
  <c r="E21" i="12"/>
  <c r="Q20" i="12" l="1"/>
  <c r="E24" i="12"/>
  <c r="Q21" i="12"/>
</calcChain>
</file>

<file path=xl/sharedStrings.xml><?xml version="1.0" encoding="utf-8"?>
<sst xmlns="http://schemas.openxmlformats.org/spreadsheetml/2006/main" count="673" uniqueCount="246">
  <si>
    <t>就職状況報告月報入力フォーム</t>
    <rPh sb="0" eb="2">
      <t>シュウショク</t>
    </rPh>
    <rPh sb="2" eb="4">
      <t>ジョウキョウ</t>
    </rPh>
    <rPh sb="4" eb="6">
      <t>ホウコク</t>
    </rPh>
    <rPh sb="6" eb="8">
      <t>ゲッポウ</t>
    </rPh>
    <rPh sb="8" eb="10">
      <t>ニュウリョク</t>
    </rPh>
    <phoneticPr fontId="2"/>
  </si>
  <si>
    <t>※本票への入力が状況報告書へ反映されます</t>
    <rPh sb="1" eb="3">
      <t>ホンヒョウ</t>
    </rPh>
    <rPh sb="5" eb="7">
      <t>ニュウリョク</t>
    </rPh>
    <rPh sb="8" eb="10">
      <t>ジョウキョウ</t>
    </rPh>
    <rPh sb="10" eb="13">
      <t>ホウコクショ</t>
    </rPh>
    <rPh sb="14" eb="16">
      <t>ハンエイ</t>
    </rPh>
    <phoneticPr fontId="2"/>
  </si>
  <si>
    <t>報告期限：各内容月翌月５日</t>
    <rPh sb="0" eb="2">
      <t>ホウコク</t>
    </rPh>
    <rPh sb="2" eb="4">
      <t>キゲン</t>
    </rPh>
    <rPh sb="5" eb="6">
      <t>カク</t>
    </rPh>
    <rPh sb="6" eb="8">
      <t>ナイヨウ</t>
    </rPh>
    <rPh sb="8" eb="9">
      <t>ツキ</t>
    </rPh>
    <rPh sb="9" eb="11">
      <t>ヨクゲツ</t>
    </rPh>
    <rPh sb="12" eb="13">
      <t>ニチ</t>
    </rPh>
    <phoneticPr fontId="2"/>
  </si>
  <si>
    <t>報告先Email：shinsotsu8@mhlw.go.jp</t>
    <rPh sb="0" eb="2">
      <t>ホウコク</t>
    </rPh>
    <rPh sb="2" eb="3">
      <t>サキ</t>
    </rPh>
    <phoneticPr fontId="2"/>
  </si>
  <si>
    <t>（５日が祝休日の場合は翌開庁日期限）</t>
    <rPh sb="2" eb="3">
      <t>ニチ</t>
    </rPh>
    <rPh sb="4" eb="5">
      <t>シュク</t>
    </rPh>
    <rPh sb="5" eb="7">
      <t>キュウジツ</t>
    </rPh>
    <rPh sb="8" eb="10">
      <t>バアイ</t>
    </rPh>
    <rPh sb="11" eb="12">
      <t>ヨク</t>
    </rPh>
    <rPh sb="12" eb="15">
      <t>カイチョウビ</t>
    </rPh>
    <rPh sb="15" eb="17">
      <t>キゲン</t>
    </rPh>
    <phoneticPr fontId="2"/>
  </si>
  <si>
    <t>（本報告ファイルを添付して送信願います。FAX報告はできません）</t>
    <rPh sb="1" eb="4">
      <t>ホンホウコク</t>
    </rPh>
    <rPh sb="9" eb="11">
      <t>テンプ</t>
    </rPh>
    <rPh sb="13" eb="15">
      <t>ソウシン</t>
    </rPh>
    <rPh sb="15" eb="16">
      <t>ネガ</t>
    </rPh>
    <rPh sb="23" eb="25">
      <t>ホウコク</t>
    </rPh>
    <phoneticPr fontId="2"/>
  </si>
  <si>
    <t>（プルダウン選択）</t>
    <rPh sb="6" eb="8">
      <t>センタク</t>
    </rPh>
    <phoneticPr fontId="2"/>
  </si>
  <si>
    <t>学校番号：</t>
    <rPh sb="0" eb="2">
      <t>ガッコウ</t>
    </rPh>
    <rPh sb="2" eb="4">
      <t>バンゴウ</t>
    </rPh>
    <phoneticPr fontId="2"/>
  </si>
  <si>
    <t>学校名：</t>
    <rPh sb="0" eb="3">
      <t>ガッコウメイ</t>
    </rPh>
    <phoneticPr fontId="2"/>
  </si>
  <si>
    <t>区分：</t>
    <rPh sb="0" eb="2">
      <t>クブン</t>
    </rPh>
    <phoneticPr fontId="2"/>
  </si>
  <si>
    <t>担当者名：</t>
    <rPh sb="0" eb="4">
      <t>タントウシャメイ</t>
    </rPh>
    <phoneticPr fontId="2"/>
  </si>
  <si>
    <t>連絡先電話番号：</t>
    <rPh sb="0" eb="3">
      <t>レンラクサキ</t>
    </rPh>
    <rPh sb="3" eb="5">
      <t>デンワ</t>
    </rPh>
    <rPh sb="5" eb="7">
      <t>バンゴウ</t>
    </rPh>
    <phoneticPr fontId="2"/>
  </si>
  <si>
    <t>※就職内定者・未内定者数（入力数値が様式３号に反映されます）</t>
    <rPh sb="1" eb="3">
      <t>シュウショク</t>
    </rPh>
    <rPh sb="3" eb="6">
      <t>ナイテイシャ</t>
    </rPh>
    <rPh sb="7" eb="11">
      <t>ミナイテイシャ</t>
    </rPh>
    <rPh sb="11" eb="12">
      <t>スウ</t>
    </rPh>
    <rPh sb="13" eb="15">
      <t>ニュウリョク</t>
    </rPh>
    <rPh sb="15" eb="17">
      <t>スウチ</t>
    </rPh>
    <rPh sb="18" eb="20">
      <t>ヨウシキ</t>
    </rPh>
    <rPh sb="21" eb="22">
      <t>ゴウ</t>
    </rPh>
    <rPh sb="23" eb="25">
      <t>ハンエイ</t>
    </rPh>
    <phoneticPr fontId="2"/>
  </si>
  <si>
    <t>学校・安定所紹介希望</t>
    <rPh sb="0" eb="2">
      <t>ガッコウ</t>
    </rPh>
    <rPh sb="3" eb="6">
      <t>アンテイショ</t>
    </rPh>
    <rPh sb="6" eb="8">
      <t>ショウカイ</t>
    </rPh>
    <rPh sb="8" eb="10">
      <t>キボウ</t>
    </rPh>
    <phoneticPr fontId="2"/>
  </si>
  <si>
    <t>学校・安定所紹介以外希望</t>
    <rPh sb="8" eb="10">
      <t>イガイ</t>
    </rPh>
    <rPh sb="10" eb="12">
      <t>キボウ</t>
    </rPh>
    <phoneticPr fontId="2"/>
  </si>
  <si>
    <t>就職内定数</t>
    <rPh sb="0" eb="2">
      <t>シュウショク</t>
    </rPh>
    <rPh sb="2" eb="4">
      <t>ナイテイ</t>
    </rPh>
    <rPh sb="4" eb="5">
      <t>スウ</t>
    </rPh>
    <phoneticPr fontId="2"/>
  </si>
  <si>
    <t>就職未内定者</t>
    <rPh sb="0" eb="6">
      <t>シュウショクミナイテイシャ</t>
    </rPh>
    <phoneticPr fontId="2"/>
  </si>
  <si>
    <t>未内定者のうち
道外就職希望</t>
    <rPh sb="0" eb="4">
      <t>ミナイテイシャ</t>
    </rPh>
    <rPh sb="8" eb="14">
      <t>ドウガイシュウショクキボウ</t>
    </rPh>
    <phoneticPr fontId="2"/>
  </si>
  <si>
    <t>学校・安定所紹介</t>
    <rPh sb="0" eb="2">
      <t>ガッコウ</t>
    </rPh>
    <rPh sb="3" eb="5">
      <t>アンテイ</t>
    </rPh>
    <rPh sb="5" eb="6">
      <t>ショ</t>
    </rPh>
    <rPh sb="6" eb="8">
      <t>ショウカイ</t>
    </rPh>
    <phoneticPr fontId="2"/>
  </si>
  <si>
    <t>学校・安定所紹介以外</t>
    <rPh sb="0" eb="2">
      <t>ガッコウ</t>
    </rPh>
    <rPh sb="3" eb="5">
      <t>アンテイ</t>
    </rPh>
    <rPh sb="5" eb="6">
      <t>ショ</t>
    </rPh>
    <rPh sb="6" eb="8">
      <t>ショウカイ</t>
    </rPh>
    <rPh sb="8" eb="10">
      <t>イガイ</t>
    </rPh>
    <phoneticPr fontId="2"/>
  </si>
  <si>
    <t>VlookUp用</t>
    <rPh sb="7" eb="8">
      <t>ヨウ</t>
    </rPh>
    <phoneticPr fontId="2"/>
  </si>
  <si>
    <t>男子</t>
    <rPh sb="0" eb="2">
      <t>ダンシ</t>
    </rPh>
    <phoneticPr fontId="2"/>
  </si>
  <si>
    <t>女子</t>
    <rPh sb="0" eb="2">
      <t>ジョシ</t>
    </rPh>
    <phoneticPr fontId="2"/>
  </si>
  <si>
    <t>月別年度計</t>
    <rPh sb="0" eb="2">
      <t>ツキベツ</t>
    </rPh>
    <rPh sb="2" eb="4">
      <t>ネンド</t>
    </rPh>
    <rPh sb="4" eb="5">
      <t>ケイ</t>
    </rPh>
    <phoneticPr fontId="2"/>
  </si>
  <si>
    <t>９月</t>
    <rPh sb="1" eb="2">
      <t>ガツ</t>
    </rPh>
    <phoneticPr fontId="2"/>
  </si>
  <si>
    <t>就職者数</t>
    <rPh sb="0" eb="3">
      <t>シュウショクシャ</t>
    </rPh>
    <rPh sb="3" eb="4">
      <t>スウ</t>
    </rPh>
    <phoneticPr fontId="2"/>
  </si>
  <si>
    <t>9月</t>
    <rPh sb="1" eb="2">
      <t>ガツ</t>
    </rPh>
    <phoneticPr fontId="2"/>
  </si>
  <si>
    <t>うち障害者</t>
    <rPh sb="2" eb="5">
      <t>ショウガイシャ</t>
    </rPh>
    <phoneticPr fontId="2"/>
  </si>
  <si>
    <t>全日制</t>
    <rPh sb="0" eb="3">
      <t>ゼンニチセイ</t>
    </rPh>
    <phoneticPr fontId="2"/>
  </si>
  <si>
    <t>１０月</t>
  </si>
  <si>
    <t>定時制（夜間）</t>
    <rPh sb="0" eb="3">
      <t>テイジセイ</t>
    </rPh>
    <rPh sb="4" eb="6">
      <t>ヤカン</t>
    </rPh>
    <phoneticPr fontId="2"/>
  </si>
  <si>
    <t>10月</t>
    <phoneticPr fontId="2"/>
  </si>
  <si>
    <t>定時制（昼間）</t>
    <rPh sb="0" eb="3">
      <t>テイジセイ</t>
    </rPh>
    <rPh sb="4" eb="6">
      <t>チュウカン</t>
    </rPh>
    <phoneticPr fontId="2"/>
  </si>
  <si>
    <t>１１月</t>
  </si>
  <si>
    <t>通信制</t>
    <rPh sb="0" eb="3">
      <t>ツウシンセイ</t>
    </rPh>
    <phoneticPr fontId="2"/>
  </si>
  <si>
    <t>11月</t>
    <phoneticPr fontId="2"/>
  </si>
  <si>
    <t>単位制</t>
    <rPh sb="0" eb="3">
      <t>タンイセイ</t>
    </rPh>
    <phoneticPr fontId="2"/>
  </si>
  <si>
    <t>１２月</t>
  </si>
  <si>
    <t>12月</t>
    <phoneticPr fontId="2"/>
  </si>
  <si>
    <t>１月</t>
  </si>
  <si>
    <t>1月</t>
    <phoneticPr fontId="2"/>
  </si>
  <si>
    <t>２月</t>
  </si>
  <si>
    <t>2月</t>
    <phoneticPr fontId="2"/>
  </si>
  <si>
    <t>３月</t>
  </si>
  <si>
    <t>3月</t>
    <phoneticPr fontId="2"/>
  </si>
  <si>
    <t>４月</t>
    <phoneticPr fontId="2"/>
  </si>
  <si>
    <t>4月</t>
    <phoneticPr fontId="2"/>
  </si>
  <si>
    <t>年度計</t>
    <rPh sb="0" eb="2">
      <t>ネンド</t>
    </rPh>
    <rPh sb="2" eb="3">
      <t>ケイ</t>
    </rPh>
    <phoneticPr fontId="2"/>
  </si>
  <si>
    <t>留意事項：</t>
    <rPh sb="0" eb="2">
      <t>リュウイ</t>
    </rPh>
    <rPh sb="2" eb="4">
      <t>ジコウ</t>
    </rPh>
    <phoneticPr fontId="2"/>
  </si>
  <si>
    <r>
      <t>　</t>
    </r>
    <r>
      <rPr>
        <b/>
        <sz val="11"/>
        <rFont val="ＭＳ Ｐゴシック"/>
        <family val="3"/>
        <charset val="128"/>
      </rPr>
      <t>全日制・定時制・通信制・単位制</t>
    </r>
    <r>
      <rPr>
        <sz val="11"/>
        <rFont val="ＭＳ Ｐゴシック"/>
        <family val="3"/>
        <charset val="128"/>
      </rPr>
      <t>については</t>
    </r>
    <r>
      <rPr>
        <b/>
        <sz val="11"/>
        <rFont val="ＭＳ Ｐゴシック"/>
        <family val="3"/>
        <charset val="128"/>
      </rPr>
      <t>「区分」のプルダウンメニューから該当するものを選択</t>
    </r>
    <r>
      <rPr>
        <sz val="11"/>
        <rFont val="ＭＳ Ｐゴシック"/>
        <family val="3"/>
        <charset val="128"/>
      </rPr>
      <t>してください。</t>
    </r>
    <rPh sb="1" eb="4">
      <t>ゼンニチセイ</t>
    </rPh>
    <rPh sb="5" eb="8">
      <t>テイジセイ</t>
    </rPh>
    <rPh sb="9" eb="12">
      <t>ツウシンセイ</t>
    </rPh>
    <rPh sb="13" eb="16">
      <t>タンイセイ</t>
    </rPh>
    <phoneticPr fontId="2"/>
  </si>
  <si>
    <t>　（本フォームで入力した学校名・学校番号・区分・担当者名は、各報告書様式に自動的に反映されます）</t>
    <rPh sb="2" eb="3">
      <t>ホン</t>
    </rPh>
    <rPh sb="8" eb="10">
      <t>ニュウリョク</t>
    </rPh>
    <rPh sb="12" eb="15">
      <t>ガッコウメイ</t>
    </rPh>
    <rPh sb="16" eb="18">
      <t>ガッコウ</t>
    </rPh>
    <rPh sb="18" eb="20">
      <t>バンゴウ</t>
    </rPh>
    <rPh sb="21" eb="23">
      <t>クブン</t>
    </rPh>
    <rPh sb="24" eb="28">
      <t>タントウシャメイ</t>
    </rPh>
    <rPh sb="30" eb="31">
      <t>カク</t>
    </rPh>
    <rPh sb="31" eb="34">
      <t>ホウコクショ</t>
    </rPh>
    <rPh sb="34" eb="36">
      <t>ヨウシキ</t>
    </rPh>
    <rPh sb="37" eb="40">
      <t>ジドウテキ</t>
    </rPh>
    <rPh sb="41" eb="43">
      <t>ハンエイ</t>
    </rPh>
    <phoneticPr fontId="2"/>
  </si>
  <si>
    <r>
      <t>※月ごとの状況を当該月に入力してください。障害者の生徒についてはそれぞれ下段に</t>
    </r>
    <r>
      <rPr>
        <b/>
        <sz val="11"/>
        <rFont val="ＭＳ Ｐゴシック"/>
        <family val="3"/>
        <charset val="128"/>
      </rPr>
      <t>内数を</t>
    </r>
    <r>
      <rPr>
        <sz val="11"/>
        <rFont val="ＭＳ Ｐゴシック"/>
        <family val="3"/>
        <charset val="128"/>
      </rPr>
      <t>入力願います。</t>
    </r>
    <rPh sb="8" eb="10">
      <t>トウガイ</t>
    </rPh>
    <rPh sb="10" eb="11">
      <t>ヅキ</t>
    </rPh>
    <rPh sb="12" eb="14">
      <t>ニュウリョク</t>
    </rPh>
    <rPh sb="21" eb="23">
      <t>ショウガイ</t>
    </rPh>
    <rPh sb="25" eb="27">
      <t>セイト</t>
    </rPh>
    <rPh sb="36" eb="38">
      <t>ゲダン</t>
    </rPh>
    <phoneticPr fontId="2"/>
  </si>
  <si>
    <t>※一度就職内定した者が内定を辞退し、当月末で就職未定であれば、その辞退者の人数も未内定者に計上願います。</t>
    <rPh sb="1" eb="3">
      <t>イチド</t>
    </rPh>
    <rPh sb="3" eb="5">
      <t>シュウショク</t>
    </rPh>
    <rPh sb="5" eb="7">
      <t>ナイテイ</t>
    </rPh>
    <rPh sb="9" eb="10">
      <t>モノ</t>
    </rPh>
    <rPh sb="11" eb="13">
      <t>ナイテイ</t>
    </rPh>
    <rPh sb="14" eb="16">
      <t>ジタイ</t>
    </rPh>
    <rPh sb="18" eb="21">
      <t>トウゲツマツ</t>
    </rPh>
    <rPh sb="22" eb="26">
      <t>シュウショクミテイ</t>
    </rPh>
    <rPh sb="33" eb="36">
      <t>ジタイシャ</t>
    </rPh>
    <rPh sb="37" eb="39">
      <t>ニンズウ</t>
    </rPh>
    <rPh sb="40" eb="44">
      <t>ミナイテイシャ</t>
    </rPh>
    <rPh sb="45" eb="47">
      <t>ケイジョウ</t>
    </rPh>
    <rPh sb="47" eb="48">
      <t>ネガ</t>
    </rPh>
    <phoneticPr fontId="2"/>
  </si>
  <si>
    <t>【注意】内定辞退者があっても、報告済みの就職内定者の人数から減算しないようお願いします。</t>
    <rPh sb="1" eb="3">
      <t>チュウイ</t>
    </rPh>
    <rPh sb="4" eb="6">
      <t>ナイテイ</t>
    </rPh>
    <rPh sb="6" eb="9">
      <t>ジタイシャ</t>
    </rPh>
    <rPh sb="15" eb="17">
      <t>ホウコク</t>
    </rPh>
    <rPh sb="17" eb="18">
      <t>ズ</t>
    </rPh>
    <rPh sb="20" eb="22">
      <t>シュウショク</t>
    </rPh>
    <rPh sb="22" eb="25">
      <t>ナイテイシャ</t>
    </rPh>
    <rPh sb="26" eb="28">
      <t>ニンズウ</t>
    </rPh>
    <rPh sb="30" eb="32">
      <t>ゲンサン</t>
    </rPh>
    <rPh sb="38" eb="39">
      <t>ネガ</t>
    </rPh>
    <phoneticPr fontId="2"/>
  </si>
  <si>
    <t>（本報告ファイルをメールに添付して送信願います。FAX報告はできません）</t>
    <rPh sb="1" eb="4">
      <t>ホンホウコク</t>
    </rPh>
    <rPh sb="13" eb="15">
      <t>テンプ</t>
    </rPh>
    <rPh sb="17" eb="19">
      <t>ソウシン</t>
    </rPh>
    <rPh sb="19" eb="20">
      <t>ネガ</t>
    </rPh>
    <rPh sb="27" eb="29">
      <t>ホウコク</t>
    </rPh>
    <phoneticPr fontId="2"/>
  </si>
  <si>
    <t>北海道厚生高等学校</t>
    <rPh sb="0" eb="5">
      <t>ホッカイドウコウセイ</t>
    </rPh>
    <rPh sb="5" eb="7">
      <t>コウトウ</t>
    </rPh>
    <rPh sb="7" eb="9">
      <t>ガッコウ</t>
    </rPh>
    <phoneticPr fontId="2"/>
  </si>
  <si>
    <t>安定　太郎</t>
    <rPh sb="0" eb="2">
      <t>アンテイ</t>
    </rPh>
    <rPh sb="3" eb="5">
      <t>タロウ</t>
    </rPh>
    <phoneticPr fontId="2"/>
  </si>
  <si>
    <t>011-***-****</t>
    <phoneticPr fontId="2"/>
  </si>
  <si>
    <t>様式３号</t>
    <rPh sb="0" eb="2">
      <t>ヨウシキ</t>
    </rPh>
    <rPh sb="3" eb="4">
      <t>ゴウ</t>
    </rPh>
    <phoneticPr fontId="2"/>
  </si>
  <si>
    <t>新規学校卒業者の求職・就職状況報告（月報）</t>
    <rPh sb="0" eb="2">
      <t>シンキ</t>
    </rPh>
    <rPh sb="2" eb="4">
      <t>ガッコウ</t>
    </rPh>
    <rPh sb="4" eb="7">
      <t>ソツギョウシャ</t>
    </rPh>
    <rPh sb="8" eb="10">
      <t>キュウショク</t>
    </rPh>
    <rPh sb="11" eb="13">
      <t>シュウショク</t>
    </rPh>
    <rPh sb="13" eb="15">
      <t>ジョウキョウ</t>
    </rPh>
    <rPh sb="15" eb="17">
      <t>ホウコク</t>
    </rPh>
    <rPh sb="18" eb="20">
      <t>ゲッポウ</t>
    </rPh>
    <phoneticPr fontId="2"/>
  </si>
  <si>
    <r>
      <t>内容月の</t>
    </r>
    <r>
      <rPr>
        <b/>
        <u/>
        <sz val="13.5"/>
        <rFont val="ＭＳ Ｐゴシック"/>
        <family val="3"/>
        <charset val="128"/>
      </rPr>
      <t>翌月5日までに</t>
    </r>
    <r>
      <rPr>
        <b/>
        <sz val="13.5"/>
        <rFont val="ＭＳ Ｐゴシック"/>
        <family val="3"/>
        <charset val="128"/>
      </rPr>
      <t>提出願います。</t>
    </r>
    <rPh sb="0" eb="2">
      <t>ナイヨウ</t>
    </rPh>
    <rPh sb="2" eb="3">
      <t>ゲツ</t>
    </rPh>
    <rPh sb="4" eb="5">
      <t>ヨク</t>
    </rPh>
    <rPh sb="5" eb="6">
      <t>ツキ</t>
    </rPh>
    <rPh sb="6" eb="8">
      <t>５ニチ</t>
    </rPh>
    <rPh sb="11" eb="13">
      <t>テイシュツ</t>
    </rPh>
    <rPh sb="13" eb="14">
      <t>ネガ</t>
    </rPh>
    <phoneticPr fontId="2"/>
  </si>
  <si>
    <t>　　　　　　　　　　　　　</t>
    <phoneticPr fontId="2"/>
  </si>
  <si>
    <t>○ ９月内容月から３月内容月までの期間について報告願います。</t>
    <rPh sb="3" eb="4">
      <t>ガツ</t>
    </rPh>
    <rPh sb="4" eb="6">
      <t>ナイヨウ</t>
    </rPh>
    <rPh sb="6" eb="7">
      <t>ゲツ</t>
    </rPh>
    <rPh sb="10" eb="11">
      <t>ガツ</t>
    </rPh>
    <rPh sb="11" eb="13">
      <t>ナイヨウ</t>
    </rPh>
    <rPh sb="13" eb="14">
      <t>ゲツ</t>
    </rPh>
    <rPh sb="17" eb="19">
      <t>キカン</t>
    </rPh>
    <rPh sb="23" eb="25">
      <t>ホウコク</t>
    </rPh>
    <rPh sb="25" eb="26">
      <t>ネガ</t>
    </rPh>
    <phoneticPr fontId="2"/>
  </si>
  <si>
    <t>○ ３月中に学校紹介し、内定通知が４月１日以降となったときは、４月内容月の報告をお願いします。</t>
    <rPh sb="3" eb="5">
      <t>ガツチュウ</t>
    </rPh>
    <rPh sb="6" eb="8">
      <t>ガッコウ</t>
    </rPh>
    <rPh sb="8" eb="10">
      <t>ショウカイ</t>
    </rPh>
    <rPh sb="12" eb="14">
      <t>ナイテイ</t>
    </rPh>
    <rPh sb="14" eb="16">
      <t>ツウチ</t>
    </rPh>
    <rPh sb="18" eb="19">
      <t>ガツ</t>
    </rPh>
    <rPh sb="20" eb="23">
      <t>ニチイコウ</t>
    </rPh>
    <rPh sb="32" eb="33">
      <t>ガツ</t>
    </rPh>
    <rPh sb="33" eb="35">
      <t>ナイヨウ</t>
    </rPh>
    <rPh sb="35" eb="36">
      <t>ゲツ</t>
    </rPh>
    <rPh sb="37" eb="39">
      <t>ホウコク</t>
    </rPh>
    <rPh sb="41" eb="42">
      <t>ネガ</t>
    </rPh>
    <phoneticPr fontId="2"/>
  </si>
  <si>
    <t>　　末現在</t>
    <rPh sb="2" eb="3">
      <t>マツ</t>
    </rPh>
    <rPh sb="3" eb="5">
      <t>ゲンザイ</t>
    </rPh>
    <phoneticPr fontId="2"/>
  </si>
  <si>
    <t>番号：</t>
    <rPh sb="0" eb="2">
      <t>バンゴウ</t>
    </rPh>
    <phoneticPr fontId="2"/>
  </si>
  <si>
    <t>学校名</t>
    <rPh sb="0" eb="2">
      <t>ガッコウ</t>
    </rPh>
    <rPh sb="2" eb="3">
      <t>メイ</t>
    </rPh>
    <phoneticPr fontId="2"/>
  </si>
  <si>
    <t>区分</t>
    <rPh sb="0" eb="2">
      <t>クブン</t>
    </rPh>
    <phoneticPr fontId="2"/>
  </si>
  <si>
    <t>担当者</t>
    <rPh sb="0" eb="3">
      <t>タントウシャ</t>
    </rPh>
    <phoneticPr fontId="2"/>
  </si>
  <si>
    <t>連絡先電話番号</t>
    <rPh sb="0" eb="3">
      <t>レンラクサキ</t>
    </rPh>
    <rPh sb="3" eb="5">
      <t>デンワ</t>
    </rPh>
    <rPh sb="5" eb="7">
      <t>バンゴウ</t>
    </rPh>
    <phoneticPr fontId="2"/>
  </si>
  <si>
    <t>学校 (安定所) の紹介による就職者数</t>
    <rPh sb="0" eb="2">
      <t>ガッコウ</t>
    </rPh>
    <rPh sb="4" eb="6">
      <t>アンテイ</t>
    </rPh>
    <rPh sb="6" eb="7">
      <t>ショ</t>
    </rPh>
    <rPh sb="10" eb="12">
      <t>ショウカイ</t>
    </rPh>
    <rPh sb="15" eb="18">
      <t>シュウショクシャ</t>
    </rPh>
    <rPh sb="18" eb="19">
      <t>スウ</t>
    </rPh>
    <phoneticPr fontId="2"/>
  </si>
  <si>
    <t>学校 (安定所） の紹介によらない就職者数
（公務員、家業手伝い、縁故就職等）</t>
    <rPh sb="0" eb="2">
      <t>ガッコウ</t>
    </rPh>
    <rPh sb="4" eb="6">
      <t>アンテイ</t>
    </rPh>
    <rPh sb="6" eb="7">
      <t>ショ</t>
    </rPh>
    <rPh sb="10" eb="12">
      <t>ショウカイ</t>
    </rPh>
    <rPh sb="17" eb="20">
      <t>シュウショクシャ</t>
    </rPh>
    <rPh sb="20" eb="21">
      <t>スウ</t>
    </rPh>
    <rPh sb="23" eb="26">
      <t>コウムイン</t>
    </rPh>
    <rPh sb="27" eb="29">
      <t>カギョウ</t>
    </rPh>
    <rPh sb="29" eb="31">
      <t>テツダ</t>
    </rPh>
    <rPh sb="33" eb="35">
      <t>エンコ</t>
    </rPh>
    <rPh sb="35" eb="37">
      <t>シュウショク</t>
    </rPh>
    <rPh sb="37" eb="38">
      <t>トウ</t>
    </rPh>
    <phoneticPr fontId="2"/>
  </si>
  <si>
    <t>就職内定者</t>
    <rPh sb="0" eb="2">
      <t>シュウショク</t>
    </rPh>
    <rPh sb="2" eb="5">
      <t>ナイテイシャ</t>
    </rPh>
    <phoneticPr fontId="2"/>
  </si>
  <si>
    <t>就職未内定者</t>
    <rPh sb="0" eb="2">
      <t>シュウショク</t>
    </rPh>
    <rPh sb="2" eb="6">
      <t>ミナイテイシャ</t>
    </rPh>
    <phoneticPr fontId="2"/>
  </si>
  <si>
    <t>（うち道外就職希望）</t>
    <rPh sb="3" eb="5">
      <t>ドウガイ</t>
    </rPh>
    <rPh sb="5" eb="7">
      <t>シュウショク</t>
    </rPh>
    <rPh sb="7" eb="9">
      <t>キボウ</t>
    </rPh>
    <phoneticPr fontId="2"/>
  </si>
  <si>
    <t>就職内定者</t>
    <rPh sb="0" eb="5">
      <t>シュウショクナイテイシャ</t>
    </rPh>
    <phoneticPr fontId="2"/>
  </si>
  <si>
    <t>計</t>
    <rPh sb="0" eb="1">
      <t>ケイ</t>
    </rPh>
    <phoneticPr fontId="2"/>
  </si>
  <si>
    <t>男</t>
    <rPh sb="0" eb="1">
      <t>オトコ</t>
    </rPh>
    <phoneticPr fontId="2"/>
  </si>
  <si>
    <t>女</t>
    <rPh sb="0" eb="1">
      <t>オンナ</t>
    </rPh>
    <phoneticPr fontId="2"/>
  </si>
  <si>
    <t>当月分</t>
    <rPh sb="0" eb="2">
      <t>トウゲツ</t>
    </rPh>
    <rPh sb="2" eb="3">
      <t>ブン</t>
    </rPh>
    <phoneticPr fontId="2"/>
  </si>
  <si>
    <t>連絡事項：</t>
    <rPh sb="0" eb="2">
      <t>レンラク</t>
    </rPh>
    <rPh sb="2" eb="4">
      <t>ジコウ</t>
    </rPh>
    <phoneticPr fontId="2"/>
  </si>
  <si>
    <t>※誤記載の訂正、その他学校からの連絡事項ありましたら記入願います。</t>
    <rPh sb="1" eb="2">
      <t>ゴ</t>
    </rPh>
    <rPh sb="2" eb="4">
      <t>キサイ</t>
    </rPh>
    <rPh sb="5" eb="7">
      <t>テイセイ</t>
    </rPh>
    <rPh sb="10" eb="11">
      <t>タ</t>
    </rPh>
    <rPh sb="11" eb="13">
      <t>ガッコウ</t>
    </rPh>
    <rPh sb="16" eb="18">
      <t>レンラク</t>
    </rPh>
    <rPh sb="18" eb="20">
      <t>ジコウ</t>
    </rPh>
    <rPh sb="26" eb="28">
      <t>キニュウ</t>
    </rPh>
    <rPh sb="28" eb="29">
      <t>ネガ</t>
    </rPh>
    <phoneticPr fontId="2"/>
  </si>
  <si>
    <t>北海道札幌厚生高校</t>
    <rPh sb="0" eb="9">
      <t>ホッカイドウサッポロコウセイコウコウ</t>
    </rPh>
    <phoneticPr fontId="2"/>
  </si>
  <si>
    <t>011-200-0194</t>
    <phoneticPr fontId="2"/>
  </si>
  <si>
    <t>様式４号ー１</t>
    <rPh sb="0" eb="2">
      <t>ヨウシキ</t>
    </rPh>
    <rPh sb="3" eb="4">
      <t>ゴウ</t>
    </rPh>
    <phoneticPr fontId="2"/>
  </si>
  <si>
    <t>新規高等学校卒業者就職内定者名簿（学校・安定所紹介）</t>
    <rPh sb="0" eb="2">
      <t>シンキ</t>
    </rPh>
    <rPh sb="2" eb="4">
      <t>コウトウ</t>
    </rPh>
    <rPh sb="4" eb="6">
      <t>ガッコウ</t>
    </rPh>
    <rPh sb="6" eb="9">
      <t>ソツギョウシャ</t>
    </rPh>
    <rPh sb="9" eb="10">
      <t>ツ</t>
    </rPh>
    <rPh sb="10" eb="11">
      <t>ショク</t>
    </rPh>
    <rPh sb="11" eb="12">
      <t>ウチ</t>
    </rPh>
    <rPh sb="12" eb="13">
      <t>サダム</t>
    </rPh>
    <rPh sb="13" eb="14">
      <t>モノ</t>
    </rPh>
    <rPh sb="14" eb="15">
      <t>メイ</t>
    </rPh>
    <rPh sb="15" eb="16">
      <t>ボ</t>
    </rPh>
    <rPh sb="17" eb="19">
      <t>ガッコウ</t>
    </rPh>
    <rPh sb="20" eb="23">
      <t>アンテイショ</t>
    </rPh>
    <rPh sb="23" eb="25">
      <t>ショウカイ</t>
    </rPh>
    <phoneticPr fontId="2"/>
  </si>
  <si>
    <t>学校番号</t>
    <rPh sb="0" eb="2">
      <t>ガッコウ</t>
    </rPh>
    <rPh sb="2" eb="4">
      <t>バンゴウ</t>
    </rPh>
    <phoneticPr fontId="2"/>
  </si>
  <si>
    <t>学校名</t>
    <rPh sb="0" eb="3">
      <t>ガッコウメイ</t>
    </rPh>
    <phoneticPr fontId="2"/>
  </si>
  <si>
    <t>末現在</t>
    <rPh sb="0" eb="1">
      <t>マツ</t>
    </rPh>
    <rPh sb="1" eb="3">
      <t>ゲンザイ</t>
    </rPh>
    <phoneticPr fontId="2"/>
  </si>
  <si>
    <t>①　　整理番号</t>
    <rPh sb="3" eb="5">
      <t>セイリ</t>
    </rPh>
    <rPh sb="5" eb="7">
      <t>バンゴウ</t>
    </rPh>
    <phoneticPr fontId="2"/>
  </si>
  <si>
    <t>②　　報告内容月</t>
    <rPh sb="3" eb="5">
      <t>ホウコク</t>
    </rPh>
    <rPh sb="5" eb="7">
      <t>ナイヨウ</t>
    </rPh>
    <rPh sb="7" eb="8">
      <t>ゲツ</t>
    </rPh>
    <phoneticPr fontId="2"/>
  </si>
  <si>
    <t>③生徒氏名</t>
    <rPh sb="1" eb="2">
      <t>セイ</t>
    </rPh>
    <rPh sb="2" eb="3">
      <t>ト</t>
    </rPh>
    <rPh sb="3" eb="5">
      <t>シメイ</t>
    </rPh>
    <phoneticPr fontId="2"/>
  </si>
  <si>
    <t>④       性別</t>
    <rPh sb="8" eb="10">
      <t>セイベツ</t>
    </rPh>
    <phoneticPr fontId="2"/>
  </si>
  <si>
    <t>⑤就職内定状況</t>
    <rPh sb="1" eb="3">
      <t>シュウショク</t>
    </rPh>
    <rPh sb="3" eb="5">
      <t>ナイテイ</t>
    </rPh>
    <rPh sb="5" eb="7">
      <t>ジョウキョウ</t>
    </rPh>
    <phoneticPr fontId="2"/>
  </si>
  <si>
    <t>（イ）就職内定事業所名</t>
    <rPh sb="3" eb="5">
      <t>シュウショク</t>
    </rPh>
    <rPh sb="5" eb="7">
      <t>ナイテイ</t>
    </rPh>
    <rPh sb="7" eb="10">
      <t>ジギョウショ</t>
    </rPh>
    <rPh sb="10" eb="11">
      <t>メイ</t>
    </rPh>
    <phoneticPr fontId="2"/>
  </si>
  <si>
    <t>（ロ）求人受理
安定所名</t>
    <rPh sb="3" eb="5">
      <t>キュウジン</t>
    </rPh>
    <rPh sb="5" eb="7">
      <t>ジュリ</t>
    </rPh>
    <rPh sb="8" eb="10">
      <t>アンテイ</t>
    </rPh>
    <rPh sb="10" eb="11">
      <t>ショ</t>
    </rPh>
    <rPh sb="11" eb="12">
      <t>メイ</t>
    </rPh>
    <phoneticPr fontId="2"/>
  </si>
  <si>
    <t>（ハ）就労
予定地</t>
    <rPh sb="3" eb="5">
      <t>シュウロウ</t>
    </rPh>
    <rPh sb="6" eb="9">
      <t>ヨテイチ</t>
    </rPh>
    <phoneticPr fontId="2"/>
  </si>
  <si>
    <t>（ニ）産業
分類番号</t>
    <rPh sb="3" eb="5">
      <t>サンギョウ</t>
    </rPh>
    <rPh sb="6" eb="8">
      <t>ブンルイ</t>
    </rPh>
    <rPh sb="8" eb="10">
      <t>バンゴウ</t>
    </rPh>
    <phoneticPr fontId="2"/>
  </si>
  <si>
    <t>（ホ）職業
分類番号</t>
    <rPh sb="3" eb="5">
      <t>ショクギョウ</t>
    </rPh>
    <rPh sb="6" eb="8">
      <t>ブンルイ</t>
    </rPh>
    <rPh sb="8" eb="10">
      <t>バンゴウ</t>
    </rPh>
    <phoneticPr fontId="2"/>
  </si>
  <si>
    <t>（ヘ）就業場所従業員数</t>
    <rPh sb="3" eb="5">
      <t>シュウギョウ</t>
    </rPh>
    <rPh sb="5" eb="7">
      <t>バショ</t>
    </rPh>
    <rPh sb="7" eb="10">
      <t>ジュウギョウイン</t>
    </rPh>
    <rPh sb="10" eb="11">
      <t>スウ</t>
    </rPh>
    <phoneticPr fontId="2"/>
  </si>
  <si>
    <r>
      <t>１． ①「整理番号」は</t>
    </r>
    <r>
      <rPr>
        <u/>
        <sz val="11"/>
        <rFont val="ＭＳ Ｐゴシック"/>
        <family val="3"/>
        <charset val="128"/>
      </rPr>
      <t>９月からの通し番号</t>
    </r>
    <r>
      <rPr>
        <sz val="11"/>
        <rFont val="ＭＳ Ｐゴシック"/>
        <family val="3"/>
        <charset val="128"/>
      </rPr>
      <t>を記入してください。また、②「報告月」に該当する月を入力し、当月分報告は前月分報告に続けて記入してください。</t>
    </r>
    <rPh sb="5" eb="7">
      <t>セイリ</t>
    </rPh>
    <rPh sb="7" eb="9">
      <t>バンゴウ</t>
    </rPh>
    <rPh sb="12" eb="13">
      <t>ガツ</t>
    </rPh>
    <rPh sb="16" eb="17">
      <t>トオ</t>
    </rPh>
    <rPh sb="18" eb="20">
      <t>バンゴウ</t>
    </rPh>
    <rPh sb="21" eb="23">
      <t>キニュウ</t>
    </rPh>
    <rPh sb="35" eb="37">
      <t>ホウコク</t>
    </rPh>
    <rPh sb="37" eb="38">
      <t>ゲツ</t>
    </rPh>
    <rPh sb="40" eb="42">
      <t>ガイトウ</t>
    </rPh>
    <rPh sb="44" eb="45">
      <t>ツキ</t>
    </rPh>
    <rPh sb="46" eb="48">
      <t>ニュウリョク</t>
    </rPh>
    <rPh sb="50" eb="55">
      <t>トウゲツブンホウコク</t>
    </rPh>
    <rPh sb="56" eb="58">
      <t>ゼンゲツ</t>
    </rPh>
    <rPh sb="58" eb="59">
      <t>ブン</t>
    </rPh>
    <rPh sb="59" eb="61">
      <t>ホウコク</t>
    </rPh>
    <rPh sb="62" eb="63">
      <t>ツヅ</t>
    </rPh>
    <rPh sb="65" eb="67">
      <t>キニュウ</t>
    </rPh>
    <phoneticPr fontId="2"/>
  </si>
  <si>
    <t>　（報告月が変わるごとに名簿をリセットする必要はありません）</t>
    <rPh sb="2" eb="4">
      <t>ホウコク</t>
    </rPh>
    <rPh sb="4" eb="5">
      <t>ゲツ</t>
    </rPh>
    <rPh sb="6" eb="7">
      <t>カ</t>
    </rPh>
    <rPh sb="12" eb="14">
      <t>メイボ</t>
    </rPh>
    <rPh sb="21" eb="23">
      <t>ヒツヨウ</t>
    </rPh>
    <phoneticPr fontId="2"/>
  </si>
  <si>
    <t>　【注意】内定辞退があっても、報告済みの当該就職内定者を名簿から削除・抹消しないようお願いします。</t>
    <rPh sb="2" eb="4">
      <t>チュウイ</t>
    </rPh>
    <rPh sb="5" eb="7">
      <t>ナイテイ</t>
    </rPh>
    <rPh sb="7" eb="9">
      <t>ジタイ</t>
    </rPh>
    <rPh sb="15" eb="17">
      <t>ホウコク</t>
    </rPh>
    <rPh sb="17" eb="18">
      <t>ズ</t>
    </rPh>
    <rPh sb="20" eb="22">
      <t>トウガイ</t>
    </rPh>
    <rPh sb="22" eb="24">
      <t>シュウショク</t>
    </rPh>
    <rPh sb="24" eb="27">
      <t>ナイテイシャ</t>
    </rPh>
    <rPh sb="28" eb="30">
      <t>メイボ</t>
    </rPh>
    <rPh sb="32" eb="34">
      <t>サクジョ</t>
    </rPh>
    <rPh sb="35" eb="37">
      <t>マッショウ</t>
    </rPh>
    <rPh sb="43" eb="44">
      <t>ネガ</t>
    </rPh>
    <phoneticPr fontId="2"/>
  </si>
  <si>
    <t>２．「⑤(ロ)求人受理安定所名」欄は、求人票最上部に記載されている安定所名を転記してください（「札幌」「新宿」等略称で差し支えありません）</t>
    <rPh sb="7" eb="9">
      <t>キュウジン</t>
    </rPh>
    <rPh sb="9" eb="11">
      <t>ジュリ</t>
    </rPh>
    <rPh sb="11" eb="14">
      <t>アンテイショ</t>
    </rPh>
    <rPh sb="14" eb="15">
      <t>メイ</t>
    </rPh>
    <rPh sb="16" eb="17">
      <t>ラン</t>
    </rPh>
    <rPh sb="19" eb="22">
      <t>キュウジンヒョウ</t>
    </rPh>
    <rPh sb="22" eb="25">
      <t>サイジョウブ</t>
    </rPh>
    <rPh sb="26" eb="28">
      <t>キサイ</t>
    </rPh>
    <rPh sb="33" eb="36">
      <t>アンテイショ</t>
    </rPh>
    <rPh sb="36" eb="37">
      <t>メイ</t>
    </rPh>
    <rPh sb="38" eb="40">
      <t>テンキ</t>
    </rPh>
    <rPh sb="48" eb="50">
      <t>サッポロ</t>
    </rPh>
    <rPh sb="52" eb="54">
      <t>シンジュク</t>
    </rPh>
    <rPh sb="55" eb="56">
      <t>トウ</t>
    </rPh>
    <rPh sb="56" eb="58">
      <t>リャクショウ</t>
    </rPh>
    <rPh sb="59" eb="60">
      <t>サ</t>
    </rPh>
    <rPh sb="61" eb="62">
      <t>ツカ</t>
    </rPh>
    <phoneticPr fontId="2"/>
  </si>
  <si>
    <t>３．「⑤(ハ)就労予定地」欄は、道内の場合は「市町村名」、道外の場合は「都府県名」で記入願います。</t>
    <rPh sb="7" eb="9">
      <t>シュウロウ</t>
    </rPh>
    <rPh sb="9" eb="11">
      <t>ヨテイ</t>
    </rPh>
    <rPh sb="11" eb="12">
      <t>チ</t>
    </rPh>
    <rPh sb="13" eb="14">
      <t>ラン</t>
    </rPh>
    <rPh sb="16" eb="18">
      <t>ドウナイ</t>
    </rPh>
    <rPh sb="19" eb="21">
      <t>バアイ</t>
    </rPh>
    <rPh sb="23" eb="26">
      <t>シチョウソン</t>
    </rPh>
    <rPh sb="26" eb="27">
      <t>メイ</t>
    </rPh>
    <rPh sb="29" eb="31">
      <t>ドウガイ</t>
    </rPh>
    <rPh sb="32" eb="34">
      <t>バアイ</t>
    </rPh>
    <rPh sb="36" eb="39">
      <t>トフケン</t>
    </rPh>
    <rPh sb="39" eb="40">
      <t>メイ</t>
    </rPh>
    <rPh sb="42" eb="45">
      <t>キニュウネガ</t>
    </rPh>
    <phoneticPr fontId="2"/>
  </si>
  <si>
    <t>　また、報告時において就労地域未定の場合は「求人事業所の所在地」で記入願います。</t>
    <rPh sb="11" eb="13">
      <t>シュウロウ</t>
    </rPh>
    <rPh sb="13" eb="15">
      <t>チイキ</t>
    </rPh>
    <phoneticPr fontId="2"/>
  </si>
  <si>
    <t>４．「⑤（ニ）産業分類番号」「⑤（ホ）職業分類番号」は、求人票裏面下部に記載されているコードを転記してください。</t>
    <rPh sb="7" eb="9">
      <t>サンギョウ</t>
    </rPh>
    <rPh sb="9" eb="11">
      <t>ブンルイ</t>
    </rPh>
    <rPh sb="11" eb="13">
      <t>バンゴウ</t>
    </rPh>
    <rPh sb="19" eb="21">
      <t>ショクギョウ</t>
    </rPh>
    <rPh sb="21" eb="23">
      <t>ブンルイ</t>
    </rPh>
    <rPh sb="23" eb="25">
      <t>バンゴウ</t>
    </rPh>
    <rPh sb="28" eb="31">
      <t>キュウジンヒョウ</t>
    </rPh>
    <rPh sb="31" eb="33">
      <t>リメン</t>
    </rPh>
    <rPh sb="33" eb="35">
      <t>カブ</t>
    </rPh>
    <rPh sb="36" eb="38">
      <t>キサイ</t>
    </rPh>
    <rPh sb="47" eb="49">
      <t>テンキ</t>
    </rPh>
    <phoneticPr fontId="2"/>
  </si>
  <si>
    <r>
      <t>　職業分類番号は</t>
    </r>
    <r>
      <rPr>
        <u/>
        <sz val="11"/>
        <rFont val="ＭＳ Ｐゴシック"/>
        <family val="3"/>
        <charset val="128"/>
      </rPr>
      <t>５桁表示のうちの「上３桁」を記入</t>
    </r>
    <r>
      <rPr>
        <sz val="11"/>
        <rFont val="ＭＳ Ｐゴシック"/>
        <family val="3"/>
        <charset val="128"/>
      </rPr>
      <t>してください。（例：034-01（一般事務員）→034と入力）</t>
    </r>
    <rPh sb="32" eb="33">
      <t>レイ</t>
    </rPh>
    <rPh sb="41" eb="43">
      <t>イッパン</t>
    </rPh>
    <rPh sb="43" eb="46">
      <t>ジムイン</t>
    </rPh>
    <rPh sb="52" eb="54">
      <t>ニュウリョク</t>
    </rPh>
    <phoneticPr fontId="2"/>
  </si>
  <si>
    <r>
      <t>５．「⑤（ヘ）就業場所従業員数」は、求人票表面「会社の情報」欄右上「従業員数」から</t>
    </r>
    <r>
      <rPr>
        <u/>
        <sz val="11"/>
        <rFont val="ＭＳ Ｐゴシック"/>
        <family val="3"/>
        <charset val="128"/>
      </rPr>
      <t>「就業場所」の人数</t>
    </r>
    <r>
      <rPr>
        <sz val="11"/>
        <rFont val="ＭＳ Ｐゴシック"/>
        <family val="3"/>
        <charset val="128"/>
      </rPr>
      <t>を転記してください（企業全体ではありません）。</t>
    </r>
    <rPh sb="7" eb="9">
      <t>シュウギョウ</t>
    </rPh>
    <rPh sb="9" eb="11">
      <t>バショ</t>
    </rPh>
    <rPh sb="11" eb="14">
      <t>ジュウギョウイン</t>
    </rPh>
    <rPh sb="14" eb="15">
      <t>スウ</t>
    </rPh>
    <rPh sb="18" eb="21">
      <t>キュウジンヒョウ</t>
    </rPh>
    <rPh sb="21" eb="22">
      <t>オモテ</t>
    </rPh>
    <rPh sb="22" eb="23">
      <t>メン</t>
    </rPh>
    <rPh sb="24" eb="26">
      <t>カイシャ</t>
    </rPh>
    <rPh sb="27" eb="29">
      <t>ジョウホウ</t>
    </rPh>
    <rPh sb="30" eb="31">
      <t>ラン</t>
    </rPh>
    <rPh sb="31" eb="33">
      <t>ミギウエ</t>
    </rPh>
    <rPh sb="34" eb="37">
      <t>ジュウギョウイン</t>
    </rPh>
    <rPh sb="37" eb="38">
      <t>スウ</t>
    </rPh>
    <rPh sb="42" eb="44">
      <t>シュウギョウ</t>
    </rPh>
    <rPh sb="44" eb="46">
      <t>バショ</t>
    </rPh>
    <rPh sb="48" eb="50">
      <t>ニンズウ</t>
    </rPh>
    <rPh sb="51" eb="53">
      <t>テンキ</t>
    </rPh>
    <rPh sb="60" eb="62">
      <t>キギョウ</t>
    </rPh>
    <rPh sb="62" eb="64">
      <t>ゼンタイ</t>
    </rPh>
    <phoneticPr fontId="2"/>
  </si>
  <si>
    <t>７．生徒氏名については、できるだけ実名での記入にご協力願います。</t>
    <rPh sb="2" eb="4">
      <t>セイト</t>
    </rPh>
    <rPh sb="4" eb="6">
      <t>シメイ</t>
    </rPh>
    <rPh sb="17" eb="19">
      <t>ジツメイ</t>
    </rPh>
    <rPh sb="21" eb="23">
      <t>キニュウ</t>
    </rPh>
    <rPh sb="25" eb="27">
      <t>キョウリョク</t>
    </rPh>
    <rPh sb="27" eb="28">
      <t>ネガ</t>
    </rPh>
    <phoneticPr fontId="2"/>
  </si>
  <si>
    <t>特記事項欄：内定生徒・内定先事業所についての追加情報がある場合に使用してください</t>
    <rPh sb="0" eb="2">
      <t>トッキ</t>
    </rPh>
    <rPh sb="2" eb="4">
      <t>ジコウ</t>
    </rPh>
    <rPh sb="4" eb="5">
      <t>ラン</t>
    </rPh>
    <rPh sb="6" eb="8">
      <t>ナイテイ</t>
    </rPh>
    <rPh sb="8" eb="10">
      <t>セイト</t>
    </rPh>
    <rPh sb="11" eb="17">
      <t>ナイテイサキジギョウショ</t>
    </rPh>
    <rPh sb="22" eb="24">
      <t>ツイカ</t>
    </rPh>
    <rPh sb="24" eb="26">
      <t>ジョウホウ</t>
    </rPh>
    <rPh sb="29" eb="31">
      <t>バアイ</t>
    </rPh>
    <rPh sb="32" eb="34">
      <t>シヨウ</t>
    </rPh>
    <phoneticPr fontId="2"/>
  </si>
  <si>
    <t>（例：就職面接会参加し複数の内定から意志決定　発達障害の診断により障害者手帳の給付あり　等）</t>
    <phoneticPr fontId="2"/>
  </si>
  <si>
    <t>10月</t>
  </si>
  <si>
    <t>○○　○○</t>
    <phoneticPr fontId="2"/>
  </si>
  <si>
    <t>(株)○○○ガス</t>
    <rPh sb="1" eb="2">
      <t>カブ</t>
    </rPh>
    <phoneticPr fontId="2"/>
  </si>
  <si>
    <t>札幌</t>
    <rPh sb="0" eb="2">
      <t>サッポロ</t>
    </rPh>
    <phoneticPr fontId="2"/>
  </si>
  <si>
    <t>札幌市</t>
    <rPh sb="0" eb="3">
      <t>サッポロシ</t>
    </rPh>
    <phoneticPr fontId="2"/>
  </si>
  <si>
    <t>341</t>
    <phoneticPr fontId="2"/>
  </si>
  <si>
    <t>048</t>
    <phoneticPr fontId="2"/>
  </si>
  <si>
    <t>○○○建設工業(株)</t>
    <rPh sb="3" eb="5">
      <t>ケンセツ</t>
    </rPh>
    <rPh sb="5" eb="7">
      <t>コウギョウ</t>
    </rPh>
    <phoneticPr fontId="2"/>
  </si>
  <si>
    <t>札幌東</t>
    <rPh sb="0" eb="2">
      <t>サッポロ</t>
    </rPh>
    <rPh sb="2" eb="3">
      <t>ヒガシ</t>
    </rPh>
    <phoneticPr fontId="2"/>
  </si>
  <si>
    <t>061</t>
    <phoneticPr fontId="2"/>
  </si>
  <si>
    <t>008</t>
    <phoneticPr fontId="2"/>
  </si>
  <si>
    <t>（医）○○病院</t>
    <rPh sb="1" eb="2">
      <t>イ</t>
    </rPh>
    <rPh sb="5" eb="7">
      <t>ビョウイン</t>
    </rPh>
    <phoneticPr fontId="2"/>
  </si>
  <si>
    <t>札幌北</t>
    <rPh sb="0" eb="2">
      <t>サッポロ</t>
    </rPh>
    <rPh sb="2" eb="3">
      <t>キタ</t>
    </rPh>
    <phoneticPr fontId="2"/>
  </si>
  <si>
    <t>石狩市</t>
    <rPh sb="0" eb="3">
      <t>イシカリシ</t>
    </rPh>
    <phoneticPr fontId="2"/>
  </si>
  <si>
    <t>831</t>
    <phoneticPr fontId="2"/>
  </si>
  <si>
    <t>037</t>
    <phoneticPr fontId="2"/>
  </si>
  <si>
    <t>(株)○○○販売</t>
    <rPh sb="0" eb="3">
      <t>カブ</t>
    </rPh>
    <rPh sb="6" eb="8">
      <t>ハンバイ</t>
    </rPh>
    <phoneticPr fontId="2"/>
  </si>
  <si>
    <t>新宿</t>
    <rPh sb="0" eb="2">
      <t>シンジュク</t>
    </rPh>
    <phoneticPr fontId="2"/>
  </si>
  <si>
    <t>東京都</t>
    <rPh sb="0" eb="3">
      <t>トウキョウト</t>
    </rPh>
    <phoneticPr fontId="2"/>
  </si>
  <si>
    <t>572</t>
    <phoneticPr fontId="2"/>
  </si>
  <si>
    <t>045</t>
    <phoneticPr fontId="2"/>
  </si>
  <si>
    <t>（社福）＊＊会　養護老人ホーム○○</t>
    <rPh sb="1" eb="2">
      <t>シャ</t>
    </rPh>
    <rPh sb="6" eb="7">
      <t>カイ</t>
    </rPh>
    <rPh sb="8" eb="10">
      <t>ヨウゴ</t>
    </rPh>
    <rPh sb="10" eb="12">
      <t>ロウジン</t>
    </rPh>
    <phoneticPr fontId="2"/>
  </si>
  <si>
    <t>倶知安</t>
    <rPh sb="0" eb="3">
      <t>クッチャン</t>
    </rPh>
    <phoneticPr fontId="2"/>
  </si>
  <si>
    <t>ニセコ町</t>
    <rPh sb="3" eb="4">
      <t>チョウ</t>
    </rPh>
    <phoneticPr fontId="2"/>
  </si>
  <si>
    <t>854</t>
    <phoneticPr fontId="2"/>
  </si>
  <si>
    <t>050</t>
    <phoneticPr fontId="2"/>
  </si>
  <si>
    <r>
      <t>１. ①「整理番号」は</t>
    </r>
    <r>
      <rPr>
        <u/>
        <sz val="11"/>
        <rFont val="ＭＳ Ｐゴシック"/>
        <family val="3"/>
        <charset val="128"/>
      </rPr>
      <t>９月からの通し番号</t>
    </r>
    <r>
      <rPr>
        <sz val="11"/>
        <rFont val="ＭＳ Ｐゴシック"/>
        <family val="3"/>
        <charset val="128"/>
      </rPr>
      <t>を記入してください。また、②「報告月」に該当する月を入力し、当月分報告は前月分報告に続けて記入してください。</t>
    </r>
    <rPh sb="5" eb="7">
      <t>セイリ</t>
    </rPh>
    <rPh sb="7" eb="9">
      <t>バンゴウ</t>
    </rPh>
    <rPh sb="12" eb="13">
      <t>ガツ</t>
    </rPh>
    <rPh sb="16" eb="17">
      <t>トオ</t>
    </rPh>
    <rPh sb="18" eb="20">
      <t>バンゴウ</t>
    </rPh>
    <rPh sb="21" eb="23">
      <t>キニュウ</t>
    </rPh>
    <rPh sb="35" eb="37">
      <t>ホウコク</t>
    </rPh>
    <rPh sb="37" eb="38">
      <t>ゲツ</t>
    </rPh>
    <rPh sb="40" eb="42">
      <t>ガイトウ</t>
    </rPh>
    <rPh sb="44" eb="45">
      <t>ツキ</t>
    </rPh>
    <rPh sb="46" eb="48">
      <t>ニュウリョク</t>
    </rPh>
    <rPh sb="50" eb="55">
      <t>トウゲツブンホウコク</t>
    </rPh>
    <rPh sb="56" eb="58">
      <t>ゼンゲツ</t>
    </rPh>
    <rPh sb="58" eb="59">
      <t>ブン</t>
    </rPh>
    <rPh sb="59" eb="61">
      <t>ホウコク</t>
    </rPh>
    <rPh sb="62" eb="63">
      <t>ツヅ</t>
    </rPh>
    <rPh sb="65" eb="67">
      <t>キニュウ</t>
    </rPh>
    <phoneticPr fontId="2"/>
  </si>
  <si>
    <t>様式４号－２</t>
    <rPh sb="0" eb="2">
      <t>ヨウシキ</t>
    </rPh>
    <rPh sb="3" eb="4">
      <t>ゴウ</t>
    </rPh>
    <phoneticPr fontId="2"/>
  </si>
  <si>
    <t>新規高等学校卒業者就職内定者名簿（学校・安定所紹介以外）</t>
    <rPh sb="0" eb="2">
      <t>シンキ</t>
    </rPh>
    <rPh sb="2" eb="4">
      <t>コウトウ</t>
    </rPh>
    <rPh sb="4" eb="6">
      <t>ガッコウ</t>
    </rPh>
    <rPh sb="6" eb="9">
      <t>ソツギョウシャ</t>
    </rPh>
    <rPh sb="9" eb="10">
      <t>ツ</t>
    </rPh>
    <rPh sb="10" eb="11">
      <t>ショク</t>
    </rPh>
    <rPh sb="11" eb="12">
      <t>ウチ</t>
    </rPh>
    <rPh sb="12" eb="13">
      <t>サダム</t>
    </rPh>
    <rPh sb="13" eb="14">
      <t>モノ</t>
    </rPh>
    <rPh sb="14" eb="15">
      <t>メイ</t>
    </rPh>
    <rPh sb="15" eb="16">
      <t>ボ</t>
    </rPh>
    <rPh sb="17" eb="19">
      <t>ガッコウ</t>
    </rPh>
    <rPh sb="20" eb="23">
      <t>アンテイショ</t>
    </rPh>
    <rPh sb="23" eb="25">
      <t>ショウカイ</t>
    </rPh>
    <rPh sb="25" eb="27">
      <t>イガイ</t>
    </rPh>
    <phoneticPr fontId="2"/>
  </si>
  <si>
    <r>
      <t xml:space="preserve">①就職
経路
</t>
    </r>
    <r>
      <rPr>
        <sz val="9"/>
        <rFont val="ＭＳ Ｐゴシック"/>
        <family val="3"/>
        <charset val="128"/>
      </rPr>
      <t>（プルダウンメニュー選択）</t>
    </r>
    <rPh sb="1" eb="3">
      <t>シュウショク</t>
    </rPh>
    <rPh sb="4" eb="6">
      <t>ケイロ</t>
    </rPh>
    <rPh sb="17" eb="19">
      <t>センタク</t>
    </rPh>
    <phoneticPr fontId="2"/>
  </si>
  <si>
    <t>（ロ）所在地</t>
    <rPh sb="3" eb="6">
      <t>ショザイチ</t>
    </rPh>
    <phoneticPr fontId="2"/>
  </si>
  <si>
    <t>（ハ）電話番号</t>
    <rPh sb="3" eb="5">
      <t>デンワ</t>
    </rPh>
    <rPh sb="5" eb="7">
      <t>バンゴウ</t>
    </rPh>
    <phoneticPr fontId="2"/>
  </si>
  <si>
    <t>３．「⑤(ロ)所在地」欄は、道内の場合は「市町村名」、道外の場合は「都府県名」で記入願います。報告時点で就労地域未定の場合は「求人事業所の所在地」で</t>
    <rPh sb="7" eb="10">
      <t>ショザイチ</t>
    </rPh>
    <rPh sb="11" eb="12">
      <t>ラン</t>
    </rPh>
    <rPh sb="14" eb="16">
      <t>ドウナイ</t>
    </rPh>
    <rPh sb="17" eb="19">
      <t>バアイ</t>
    </rPh>
    <rPh sb="21" eb="24">
      <t>シチョウソン</t>
    </rPh>
    <rPh sb="24" eb="25">
      <t>メイ</t>
    </rPh>
    <rPh sb="27" eb="29">
      <t>ドウガイ</t>
    </rPh>
    <rPh sb="30" eb="32">
      <t>バアイ</t>
    </rPh>
    <rPh sb="34" eb="37">
      <t>トフケン</t>
    </rPh>
    <rPh sb="37" eb="38">
      <t>メイ</t>
    </rPh>
    <rPh sb="40" eb="43">
      <t>キニュウネガ</t>
    </rPh>
    <rPh sb="49" eb="51">
      <t>ジテン</t>
    </rPh>
    <phoneticPr fontId="2"/>
  </si>
  <si>
    <t>　記入願います。また、（ハ）電話番号は、極力記入をお願いします。（官公署採用で初任地未定などの場合はわかる範囲で結構です。家業手伝いの場合は</t>
    <rPh sb="14" eb="16">
      <t>デンワ</t>
    </rPh>
    <rPh sb="16" eb="18">
      <t>バンゴウ</t>
    </rPh>
    <rPh sb="20" eb="22">
      <t>キョクリョク</t>
    </rPh>
    <rPh sb="22" eb="24">
      <t>キニュウ</t>
    </rPh>
    <rPh sb="26" eb="27">
      <t>ネガ</t>
    </rPh>
    <rPh sb="33" eb="36">
      <t>カンコウショ</t>
    </rPh>
    <rPh sb="36" eb="38">
      <t>サイヨウ</t>
    </rPh>
    <rPh sb="39" eb="42">
      <t>ショニンチ</t>
    </rPh>
    <rPh sb="42" eb="44">
      <t>ミテイ</t>
    </rPh>
    <rPh sb="47" eb="49">
      <t>バアイ</t>
    </rPh>
    <rPh sb="53" eb="55">
      <t>ハンイ</t>
    </rPh>
    <rPh sb="56" eb="58">
      <t>ケッコウ</t>
    </rPh>
    <rPh sb="61" eb="65">
      <t>カギョウテツダ</t>
    </rPh>
    <rPh sb="67" eb="69">
      <t>バアイ</t>
    </rPh>
    <phoneticPr fontId="2"/>
  </si>
  <si>
    <t>　保護者・親族等の個人情報となりますので省略して差し支えありません）</t>
    <rPh sb="1" eb="4">
      <t>ホゴシャ</t>
    </rPh>
    <rPh sb="5" eb="7">
      <t>シンゾク</t>
    </rPh>
    <rPh sb="7" eb="8">
      <t>トウ</t>
    </rPh>
    <rPh sb="9" eb="11">
      <t>コジン</t>
    </rPh>
    <rPh sb="11" eb="13">
      <t>ジョウホウ</t>
    </rPh>
    <rPh sb="20" eb="22">
      <t>ショウリャク</t>
    </rPh>
    <rPh sb="24" eb="25">
      <t>サ</t>
    </rPh>
    <rPh sb="26" eb="27">
      <t>ツカ</t>
    </rPh>
    <phoneticPr fontId="2"/>
  </si>
  <si>
    <t>５．生徒氏名については、できるだけ実名での記入にご協力願います。</t>
    <rPh sb="2" eb="4">
      <t>セイト</t>
    </rPh>
    <rPh sb="4" eb="6">
      <t>シメイ</t>
    </rPh>
    <rPh sb="17" eb="19">
      <t>ジツメイ</t>
    </rPh>
    <rPh sb="21" eb="23">
      <t>キニュウ</t>
    </rPh>
    <rPh sb="25" eb="27">
      <t>キョウリョク</t>
    </rPh>
    <rPh sb="27" eb="28">
      <t>ネガ</t>
    </rPh>
    <phoneticPr fontId="2"/>
  </si>
  <si>
    <t>特記事項欄：内定生徒・内定先事業所についての追加情報がある場合に使用してください</t>
    <rPh sb="0" eb="2">
      <t>トッキ</t>
    </rPh>
    <rPh sb="2" eb="4">
      <t>ジコウ</t>
    </rPh>
    <rPh sb="4" eb="5">
      <t>ラン</t>
    </rPh>
    <rPh sb="6" eb="8">
      <t>ナイテイ</t>
    </rPh>
    <rPh sb="8" eb="10">
      <t>セイト</t>
    </rPh>
    <rPh sb="11" eb="14">
      <t>ナイテイサキ</t>
    </rPh>
    <rPh sb="14" eb="17">
      <t>ジギョウショ</t>
    </rPh>
    <rPh sb="22" eb="24">
      <t>ツイカ</t>
    </rPh>
    <rPh sb="24" eb="26">
      <t>ジョウホウ</t>
    </rPh>
    <rPh sb="29" eb="31">
      <t>バアイ</t>
    </rPh>
    <rPh sb="32" eb="34">
      <t>シヨウ</t>
    </rPh>
    <phoneticPr fontId="2"/>
  </si>
  <si>
    <t>（例：文書募集（求人媒体名等）で自己開拓、　障害者就労支援A型事業所　等）</t>
    <rPh sb="3" eb="5">
      <t>ブンショ</t>
    </rPh>
    <rPh sb="5" eb="7">
      <t>ボシュウ</t>
    </rPh>
    <rPh sb="8" eb="10">
      <t>キュウジン</t>
    </rPh>
    <rPh sb="10" eb="12">
      <t>バイタイ</t>
    </rPh>
    <rPh sb="12" eb="14">
      <t>メイナド</t>
    </rPh>
    <rPh sb="16" eb="18">
      <t>ジコ</t>
    </rPh>
    <rPh sb="18" eb="20">
      <t>カイタク</t>
    </rPh>
    <rPh sb="22" eb="25">
      <t>ショウガイシャ</t>
    </rPh>
    <rPh sb="25" eb="27">
      <t>シュウロウ</t>
    </rPh>
    <rPh sb="27" eb="29">
      <t>シエン</t>
    </rPh>
    <rPh sb="30" eb="31">
      <t>ガタ</t>
    </rPh>
    <rPh sb="31" eb="34">
      <t>ジギョウショ</t>
    </rPh>
    <phoneticPr fontId="2"/>
  </si>
  <si>
    <t>12月</t>
  </si>
  <si>
    <t>家業手伝</t>
    <rPh sb="0" eb="2">
      <t>カギョウ</t>
    </rPh>
    <rPh sb="2" eb="4">
      <t>テツダ</t>
    </rPh>
    <phoneticPr fontId="2"/>
  </si>
  <si>
    <t>農業（実家）</t>
    <rPh sb="0" eb="2">
      <t>ノウギョウ</t>
    </rPh>
    <rPh sb="3" eb="5">
      <t>ジッカ</t>
    </rPh>
    <phoneticPr fontId="2"/>
  </si>
  <si>
    <t>当別町</t>
    <rPh sb="0" eb="3">
      <t>トウベツチョウ</t>
    </rPh>
    <phoneticPr fontId="2"/>
  </si>
  <si>
    <t>公務員</t>
    <rPh sb="0" eb="3">
      <t>コウムイン</t>
    </rPh>
    <phoneticPr fontId="2"/>
  </si>
  <si>
    <t>11月</t>
  </si>
  <si>
    <t>自衛隊</t>
    <rPh sb="0" eb="3">
      <t>ジエイタイ</t>
    </rPh>
    <phoneticPr fontId="2"/>
  </si>
  <si>
    <t>北海道警察</t>
    <rPh sb="0" eb="3">
      <t>ホッカイドウ</t>
    </rPh>
    <rPh sb="3" eb="5">
      <t>ケイサツ</t>
    </rPh>
    <phoneticPr fontId="2"/>
  </si>
  <si>
    <t>北広島市役所</t>
    <rPh sb="0" eb="3">
      <t>キタヒロシマ</t>
    </rPh>
    <rPh sb="3" eb="6">
      <t>シヤクショ</t>
    </rPh>
    <phoneticPr fontId="2"/>
  </si>
  <si>
    <t>北広島市</t>
    <rPh sb="0" eb="3">
      <t>キタヒロシマ</t>
    </rPh>
    <rPh sb="3" eb="4">
      <t>シ</t>
    </rPh>
    <phoneticPr fontId="2"/>
  </si>
  <si>
    <t>***-***-****</t>
    <phoneticPr fontId="2"/>
  </si>
  <si>
    <t>縁故就職</t>
    <rPh sb="0" eb="2">
      <t>エンコ</t>
    </rPh>
    <rPh sb="2" eb="4">
      <t>シュウショク</t>
    </rPh>
    <phoneticPr fontId="2"/>
  </si>
  <si>
    <t>○○○電気工業(株)</t>
    <rPh sb="3" eb="5">
      <t>デンキ</t>
    </rPh>
    <rPh sb="5" eb="7">
      <t>コウギョウ</t>
    </rPh>
    <phoneticPr fontId="2"/>
  </si>
  <si>
    <t>その他</t>
    <rPh sb="2" eb="3">
      <t>タ</t>
    </rPh>
    <phoneticPr fontId="2"/>
  </si>
  <si>
    <t>レストラン○○○</t>
    <phoneticPr fontId="2"/>
  </si>
  <si>
    <t>様式４号－３</t>
    <rPh sb="0" eb="2">
      <t>ヨウシキ</t>
    </rPh>
    <rPh sb="3" eb="4">
      <t>ゴウ</t>
    </rPh>
    <phoneticPr fontId="2"/>
  </si>
  <si>
    <t>内定辞退者名簿</t>
    <rPh sb="0" eb="2">
      <t>ナイテイ</t>
    </rPh>
    <rPh sb="2" eb="5">
      <t>ジタイシャ</t>
    </rPh>
    <rPh sb="5" eb="7">
      <t>メイボ</t>
    </rPh>
    <phoneticPr fontId="2"/>
  </si>
  <si>
    <t>確認分</t>
    <rPh sb="0" eb="2">
      <t>カクニン</t>
    </rPh>
    <rPh sb="2" eb="3">
      <t>ブン</t>
    </rPh>
    <phoneticPr fontId="2"/>
  </si>
  <si>
    <t>整理
番号</t>
    <rPh sb="0" eb="2">
      <t>セイリ</t>
    </rPh>
    <rPh sb="3" eb="5">
      <t>バンゴウ</t>
    </rPh>
    <phoneticPr fontId="2"/>
  </si>
  <si>
    <t>氏    名</t>
    <rPh sb="0" eb="6">
      <t>シメイ</t>
    </rPh>
    <phoneticPr fontId="2"/>
  </si>
  <si>
    <t>性別</t>
    <rPh sb="0" eb="2">
      <t>セイベツ</t>
    </rPh>
    <phoneticPr fontId="2"/>
  </si>
  <si>
    <t>辞退した事業所名</t>
    <rPh sb="0" eb="2">
      <t>ジタイ</t>
    </rPh>
    <rPh sb="4" eb="6">
      <t>ジギョウ</t>
    </rPh>
    <rPh sb="6" eb="7">
      <t>ショ</t>
    </rPh>
    <rPh sb="7" eb="8">
      <t>メイ</t>
    </rPh>
    <phoneticPr fontId="2"/>
  </si>
  <si>
    <t>内定報告を
した内容月</t>
    <rPh sb="0" eb="2">
      <t>ナイテイ</t>
    </rPh>
    <rPh sb="2" eb="4">
      <t>ホウコク</t>
    </rPh>
    <rPh sb="8" eb="10">
      <t>ナイヨウ</t>
    </rPh>
    <rPh sb="10" eb="11">
      <t>ツキ</t>
    </rPh>
    <phoneticPr fontId="2"/>
  </si>
  <si>
    <t>辞退した理由</t>
    <rPh sb="0" eb="2">
      <t>ジタイ</t>
    </rPh>
    <rPh sb="4" eb="6">
      <t>リユウ</t>
    </rPh>
    <phoneticPr fontId="2"/>
  </si>
  <si>
    <r>
      <t xml:space="preserve">○ </t>
    </r>
    <r>
      <rPr>
        <b/>
        <sz val="12"/>
        <rFont val="ＭＳ Ｐゴシック"/>
        <family val="3"/>
        <charset val="128"/>
      </rPr>
      <t>生徒都合の内定辞退者</t>
    </r>
    <r>
      <rPr>
        <sz val="12"/>
        <rFont val="ＭＳ Ｐゴシック"/>
        <family val="3"/>
        <charset val="128"/>
      </rPr>
      <t>について</t>
    </r>
    <r>
      <rPr>
        <b/>
        <sz val="12"/>
        <rFont val="ＭＳ Ｐゴシック"/>
        <family val="3"/>
        <charset val="128"/>
      </rPr>
      <t>様式４号ー１ ｢新規高等学校卒業者就職内定者名簿（学校・安定所紹介）」で報告している者のうち、</t>
    </r>
    <rPh sb="2" eb="4">
      <t>セイト</t>
    </rPh>
    <rPh sb="4" eb="6">
      <t>ツゴウ</t>
    </rPh>
    <rPh sb="7" eb="9">
      <t>ナイテイ</t>
    </rPh>
    <rPh sb="9" eb="12">
      <t>ジタイシャ</t>
    </rPh>
    <rPh sb="16" eb="18">
      <t>ヨウシキ</t>
    </rPh>
    <rPh sb="19" eb="20">
      <t>ゴウ</t>
    </rPh>
    <rPh sb="24" eb="26">
      <t>シンキ</t>
    </rPh>
    <rPh sb="26" eb="28">
      <t>コウトウ</t>
    </rPh>
    <rPh sb="28" eb="30">
      <t>ガッコウ</t>
    </rPh>
    <rPh sb="30" eb="33">
      <t>ソツギョウシャ</t>
    </rPh>
    <rPh sb="33" eb="35">
      <t>シュウショク</t>
    </rPh>
    <rPh sb="35" eb="38">
      <t>ナイテイシャ</t>
    </rPh>
    <rPh sb="38" eb="40">
      <t>メイボ</t>
    </rPh>
    <rPh sb="41" eb="43">
      <t>ガッコウ</t>
    </rPh>
    <rPh sb="44" eb="46">
      <t>アンテイ</t>
    </rPh>
    <rPh sb="46" eb="47">
      <t>ジョ</t>
    </rPh>
    <rPh sb="47" eb="49">
      <t>ショウカイ</t>
    </rPh>
    <rPh sb="52" eb="54">
      <t>ホウコク</t>
    </rPh>
    <rPh sb="58" eb="59">
      <t>モノ</t>
    </rPh>
    <phoneticPr fontId="2"/>
  </si>
  <si>
    <r>
      <t>　　</t>
    </r>
    <r>
      <rPr>
        <b/>
        <sz val="12"/>
        <rFont val="ＭＳ Ｐゴシック"/>
        <family val="3"/>
        <charset val="128"/>
      </rPr>
      <t>報告月中に発生した分の辞退者</t>
    </r>
    <r>
      <rPr>
        <sz val="12"/>
        <rFont val="ＭＳ Ｐゴシック"/>
        <family val="3"/>
        <charset val="128"/>
      </rPr>
      <t>を記入してください。</t>
    </r>
    <r>
      <rPr>
        <u/>
        <sz val="12"/>
        <rFont val="ＭＳ Ｐゴシック"/>
        <family val="3"/>
        <charset val="128"/>
      </rPr>
      <t>整理番号は、内定報告したときの内定者名簿番号</t>
    </r>
    <r>
      <rPr>
        <sz val="12"/>
        <rFont val="ＭＳ Ｐゴシック"/>
        <family val="3"/>
        <charset val="128"/>
      </rPr>
      <t>になります。</t>
    </r>
    <rPh sb="2" eb="4">
      <t>ホウコク</t>
    </rPh>
    <rPh sb="5" eb="6">
      <t>チュウ</t>
    </rPh>
    <rPh sb="7" eb="9">
      <t>ハッセイ</t>
    </rPh>
    <rPh sb="11" eb="12">
      <t>ブン</t>
    </rPh>
    <rPh sb="15" eb="16">
      <t>シャ</t>
    </rPh>
    <rPh sb="26" eb="28">
      <t>セイリ</t>
    </rPh>
    <rPh sb="28" eb="30">
      <t>バンゴウ</t>
    </rPh>
    <rPh sb="32" eb="34">
      <t>ナイテイ</t>
    </rPh>
    <rPh sb="34" eb="36">
      <t>ホウコク</t>
    </rPh>
    <rPh sb="41" eb="44">
      <t>ナイテイシャ</t>
    </rPh>
    <rPh sb="44" eb="46">
      <t>メイボ</t>
    </rPh>
    <rPh sb="46" eb="48">
      <t>バンゴウ</t>
    </rPh>
    <phoneticPr fontId="2"/>
  </si>
  <si>
    <r>
      <t xml:space="preserve">○ </t>
    </r>
    <r>
      <rPr>
        <b/>
        <sz val="12"/>
        <rFont val="ＭＳ Ｐゴシック"/>
        <family val="3"/>
        <charset val="128"/>
      </rPr>
      <t>該当者がない場合は報告不要</t>
    </r>
    <r>
      <rPr>
        <sz val="12"/>
        <rFont val="ＭＳ Ｐゴシック"/>
        <family val="3"/>
        <charset val="128"/>
      </rPr>
      <t>です。</t>
    </r>
    <rPh sb="2" eb="5">
      <t>ガイトウシャ</t>
    </rPh>
    <rPh sb="8" eb="10">
      <t>バアイ</t>
    </rPh>
    <rPh sb="11" eb="13">
      <t>ホウコク</t>
    </rPh>
    <rPh sb="13" eb="15">
      <t>フヨウ</t>
    </rPh>
    <phoneticPr fontId="2"/>
  </si>
  <si>
    <t>○ ｢辞退理由」欄は、できるだけ詳細に記入してください。</t>
    <rPh sb="3" eb="5">
      <t>ジタイ</t>
    </rPh>
    <rPh sb="5" eb="7">
      <t>リユウ</t>
    </rPh>
    <rPh sb="8" eb="9">
      <t>ラン</t>
    </rPh>
    <rPh sb="16" eb="18">
      <t>ショウサイ</t>
    </rPh>
    <rPh sb="19" eb="21">
      <t>キニュウ</t>
    </rPh>
    <phoneticPr fontId="2"/>
  </si>
  <si>
    <t>○ ｢氏名」欄について、できるだけ実名での記入にご協力願います。</t>
    <rPh sb="3" eb="5">
      <t>シメイ</t>
    </rPh>
    <rPh sb="6" eb="7">
      <t>ラン</t>
    </rPh>
    <rPh sb="17" eb="19">
      <t>ジツメイ</t>
    </rPh>
    <rPh sb="21" eb="23">
      <t>キニュウ</t>
    </rPh>
    <rPh sb="25" eb="27">
      <t>キョウリョク</t>
    </rPh>
    <rPh sb="27" eb="28">
      <t>ネガ</t>
    </rPh>
    <phoneticPr fontId="2"/>
  </si>
  <si>
    <t>北海道札幌厚生高校</t>
    <rPh sb="0" eb="3">
      <t>ホッカイドウ</t>
    </rPh>
    <rPh sb="3" eb="5">
      <t>サッポロ</t>
    </rPh>
    <rPh sb="5" eb="7">
      <t>コウセイ</t>
    </rPh>
    <rPh sb="7" eb="9">
      <t>コウコウ</t>
    </rPh>
    <phoneticPr fontId="2"/>
  </si>
  <si>
    <t>△△△△(株)</t>
    <rPh sb="4" eb="7">
      <t>カブ</t>
    </rPh>
    <phoneticPr fontId="2"/>
  </si>
  <si>
    <t>地元就職を希望し本人辞退</t>
    <rPh sb="0" eb="2">
      <t>ジモト</t>
    </rPh>
    <rPh sb="2" eb="4">
      <t>シュウショク</t>
    </rPh>
    <rPh sb="5" eb="7">
      <t>キボウ</t>
    </rPh>
    <rPh sb="8" eb="10">
      <t>ホンニン</t>
    </rPh>
    <rPh sb="10" eb="12">
      <t>ジタイ</t>
    </rPh>
    <phoneticPr fontId="2"/>
  </si>
  <si>
    <t>(株)△△△△</t>
    <rPh sb="0" eb="3">
      <t>カブ</t>
    </rPh>
    <phoneticPr fontId="2"/>
  </si>
  <si>
    <t>内定承諾後に同時応募していた○○株式会社から採用内定通知があり、そちらの就職を希望したため</t>
    <rPh sb="0" eb="2">
      <t>ナイテイ</t>
    </rPh>
    <rPh sb="2" eb="4">
      <t>ショウダク</t>
    </rPh>
    <rPh sb="4" eb="5">
      <t>ゴ</t>
    </rPh>
    <rPh sb="6" eb="8">
      <t>ドウジ</t>
    </rPh>
    <rPh sb="8" eb="10">
      <t>オウボ</t>
    </rPh>
    <rPh sb="16" eb="20">
      <t>カブシキガイシャ</t>
    </rPh>
    <rPh sb="22" eb="24">
      <t>サイヨウ</t>
    </rPh>
    <rPh sb="24" eb="26">
      <t>ナイテイ</t>
    </rPh>
    <rPh sb="26" eb="28">
      <t>ツウチ</t>
    </rPh>
    <rPh sb="36" eb="38">
      <t>シュウショク</t>
    </rPh>
    <rPh sb="39" eb="41">
      <t>キボウ</t>
    </rPh>
    <phoneticPr fontId="2"/>
  </si>
  <si>
    <t>様式９号</t>
    <rPh sb="0" eb="2">
      <t>ヨウシキ</t>
    </rPh>
    <rPh sb="3" eb="4">
      <t>ゴウ</t>
    </rPh>
    <phoneticPr fontId="2"/>
  </si>
  <si>
    <t>内定取消・入職時期繰下げ通報書</t>
    <rPh sb="0" eb="2">
      <t>ナイテイ</t>
    </rPh>
    <rPh sb="2" eb="4">
      <t>トリケシ</t>
    </rPh>
    <rPh sb="5" eb="7">
      <t>ニュウショク</t>
    </rPh>
    <rPh sb="7" eb="9">
      <t>ジキ</t>
    </rPh>
    <rPh sb="9" eb="10">
      <t>ク</t>
    </rPh>
    <rPh sb="10" eb="11">
      <t>サ</t>
    </rPh>
    <rPh sb="12" eb="14">
      <t>ツウホウ</t>
    </rPh>
    <rPh sb="14" eb="15">
      <t>ショ</t>
    </rPh>
    <phoneticPr fontId="2"/>
  </si>
  <si>
    <t>報告年月日</t>
    <rPh sb="0" eb="2">
      <t>ホウコク</t>
    </rPh>
    <rPh sb="2" eb="5">
      <t>ネンガッピ</t>
    </rPh>
    <phoneticPr fontId="2"/>
  </si>
  <si>
    <t>担当者名</t>
    <rPh sb="0" eb="4">
      <t>タントウシャメイ</t>
    </rPh>
    <phoneticPr fontId="2"/>
  </si>
  <si>
    <t>　【注意】内定取消があっても、当該就職内定者を報告済内定者名簿から削除・抹消しないようお願いします。</t>
    <rPh sb="2" eb="4">
      <t>チュウイ</t>
    </rPh>
    <rPh sb="5" eb="7">
      <t>ナイテイ</t>
    </rPh>
    <rPh sb="7" eb="9">
      <t>トリケシ</t>
    </rPh>
    <rPh sb="15" eb="17">
      <t>トウガイ</t>
    </rPh>
    <rPh sb="17" eb="19">
      <t>シュウショク</t>
    </rPh>
    <rPh sb="19" eb="22">
      <t>ナイテイシャ</t>
    </rPh>
    <rPh sb="26" eb="29">
      <t>ナイテイシャ</t>
    </rPh>
    <rPh sb="29" eb="31">
      <t>メイボ</t>
    </rPh>
    <rPh sb="33" eb="35">
      <t>サクジョ</t>
    </rPh>
    <rPh sb="36" eb="38">
      <t>マッショウ</t>
    </rPh>
    <rPh sb="44" eb="45">
      <t>ネガ</t>
    </rPh>
    <phoneticPr fontId="2"/>
  </si>
  <si>
    <r>
      <t>　※</t>
    </r>
    <r>
      <rPr>
        <b/>
        <sz val="12"/>
        <color rgb="FFFF0000"/>
        <rFont val="ＭＳ Ｐゴシック"/>
        <family val="3"/>
        <charset val="128"/>
      </rPr>
      <t>事業所都合による内定取消・入職時期繰下げを把握した都度、報告期日にこだわらずご連絡ください</t>
    </r>
    <r>
      <rPr>
        <sz val="12"/>
        <color rgb="FFFF0000"/>
        <rFont val="ＭＳ Ｐゴシック"/>
        <family val="3"/>
        <charset val="128"/>
      </rPr>
      <t>。</t>
    </r>
    <rPh sb="2" eb="5">
      <t>ジギョウショ</t>
    </rPh>
    <rPh sb="5" eb="7">
      <t>ツゴウ</t>
    </rPh>
    <rPh sb="10" eb="12">
      <t>ナイテイ</t>
    </rPh>
    <rPh sb="12" eb="14">
      <t>トリケシ</t>
    </rPh>
    <rPh sb="15" eb="17">
      <t>ニュウショク</t>
    </rPh>
    <rPh sb="17" eb="19">
      <t>ジキ</t>
    </rPh>
    <rPh sb="19" eb="20">
      <t>ク</t>
    </rPh>
    <rPh sb="20" eb="21">
      <t>サ</t>
    </rPh>
    <rPh sb="23" eb="25">
      <t>ハアク</t>
    </rPh>
    <rPh sb="27" eb="29">
      <t>ツド</t>
    </rPh>
    <rPh sb="30" eb="32">
      <t>ホウコク</t>
    </rPh>
    <rPh sb="32" eb="34">
      <t>キジツ</t>
    </rPh>
    <rPh sb="41" eb="43">
      <t>レンラク</t>
    </rPh>
    <phoneticPr fontId="2"/>
  </si>
  <si>
    <t>１．採用内定取消・入職時期繰下げを行った事業所</t>
    <rPh sb="2" eb="4">
      <t>サイヨウ</t>
    </rPh>
    <rPh sb="4" eb="6">
      <t>ナイテイ</t>
    </rPh>
    <rPh sb="6" eb="8">
      <t>トリケシ</t>
    </rPh>
    <rPh sb="9" eb="14">
      <t>ニュウショクジキク</t>
    </rPh>
    <rPh sb="14" eb="15">
      <t>サ</t>
    </rPh>
    <rPh sb="17" eb="18">
      <t>オコナ</t>
    </rPh>
    <rPh sb="20" eb="23">
      <t>ジギョウショ</t>
    </rPh>
    <phoneticPr fontId="2"/>
  </si>
  <si>
    <t>報告
種別</t>
    <rPh sb="0" eb="2">
      <t>ホウコク</t>
    </rPh>
    <rPh sb="3" eb="5">
      <t>シュベツ</t>
    </rPh>
    <phoneticPr fontId="2"/>
  </si>
  <si>
    <t>事　業　所　名</t>
    <rPh sb="0" eb="1">
      <t>コト</t>
    </rPh>
    <rPh sb="2" eb="3">
      <t>ギョウ</t>
    </rPh>
    <rPh sb="4" eb="5">
      <t>ショ</t>
    </rPh>
    <rPh sb="6" eb="7">
      <t>メイ</t>
    </rPh>
    <phoneticPr fontId="2"/>
  </si>
  <si>
    <t>事業所所在地・電話番号</t>
    <rPh sb="0" eb="3">
      <t>ジギョウショ</t>
    </rPh>
    <rPh sb="3" eb="6">
      <t>ショザイチ</t>
    </rPh>
    <rPh sb="7" eb="9">
      <t>デンワ</t>
    </rPh>
    <rPh sb="9" eb="11">
      <t>バンゴウ</t>
    </rPh>
    <phoneticPr fontId="2"/>
  </si>
  <si>
    <t>求人番号</t>
    <rPh sb="0" eb="2">
      <t>キュウジン</t>
    </rPh>
    <rPh sb="2" eb="4">
      <t>バンゴウ</t>
    </rPh>
    <phoneticPr fontId="2"/>
  </si>
  <si>
    <t>受理安定所</t>
    <rPh sb="0" eb="2">
      <t>ジュリ</t>
    </rPh>
    <rPh sb="2" eb="4">
      <t>アンテイ</t>
    </rPh>
    <rPh sb="4" eb="5">
      <t>ショ</t>
    </rPh>
    <phoneticPr fontId="2"/>
  </si>
  <si>
    <t>２．採用内定取消・入職時期繰下げの内容</t>
    <rPh sb="2" eb="4">
      <t>サイヨウ</t>
    </rPh>
    <rPh sb="4" eb="6">
      <t>ナイテイ</t>
    </rPh>
    <rPh sb="6" eb="8">
      <t>トリケシ</t>
    </rPh>
    <rPh sb="9" eb="14">
      <t>ニュウショクジキク</t>
    </rPh>
    <rPh sb="14" eb="15">
      <t>サ</t>
    </rPh>
    <rPh sb="17" eb="19">
      <t>ナイヨウ</t>
    </rPh>
    <phoneticPr fontId="2"/>
  </si>
  <si>
    <t>（１）採用内定取消・入職時期繰下げの人数</t>
    <rPh sb="3" eb="9">
      <t>サイヨウナイテイトリケシ</t>
    </rPh>
    <rPh sb="10" eb="14">
      <t>ニュウショクジキ</t>
    </rPh>
    <rPh sb="14" eb="16">
      <t>クリサゲ</t>
    </rPh>
    <rPh sb="18" eb="20">
      <t>ニンズウ</t>
    </rPh>
    <phoneticPr fontId="2"/>
  </si>
  <si>
    <t>採用内定取消</t>
    <rPh sb="0" eb="6">
      <t>サイヨウナイテイトリケシ</t>
    </rPh>
    <phoneticPr fontId="2"/>
  </si>
  <si>
    <t>人</t>
    <rPh sb="0" eb="1">
      <t>ニン</t>
    </rPh>
    <phoneticPr fontId="2"/>
  </si>
  <si>
    <t>入職時期繰下げ</t>
    <rPh sb="0" eb="6">
      <t>ニュウショクジキクリサゲ</t>
    </rPh>
    <phoneticPr fontId="2"/>
  </si>
  <si>
    <t>（２）把握している事実関係</t>
    <rPh sb="3" eb="5">
      <t>ハアク</t>
    </rPh>
    <rPh sb="9" eb="11">
      <t>ジジツ</t>
    </rPh>
    <rPh sb="11" eb="13">
      <t>カンケイ</t>
    </rPh>
    <phoneticPr fontId="2"/>
  </si>
  <si>
    <t>（３）採用内定取消・入職時期繰下げの理由</t>
    <rPh sb="3" eb="9">
      <t>サイヨウナイテイトリケシ</t>
    </rPh>
    <rPh sb="10" eb="16">
      <t>ニュウショクジキクリサゲ</t>
    </rPh>
    <rPh sb="18" eb="20">
      <t>リユウ</t>
    </rPh>
    <phoneticPr fontId="2"/>
  </si>
  <si>
    <t>○ 上記２（２）には、内定通知、誓約書の状況及び採用内定取消・入職時期繰下げ通知の状況（通知年月日等）、</t>
    <rPh sb="2" eb="4">
      <t>ジョウキ</t>
    </rPh>
    <rPh sb="11" eb="13">
      <t>ナイテイ</t>
    </rPh>
    <rPh sb="13" eb="15">
      <t>ツウチ</t>
    </rPh>
    <rPh sb="16" eb="19">
      <t>セイヤクショ</t>
    </rPh>
    <rPh sb="20" eb="22">
      <t>ジョウキョウ</t>
    </rPh>
    <rPh sb="22" eb="23">
      <t>オヨ</t>
    </rPh>
    <rPh sb="24" eb="30">
      <t>サイヨウナイテイトリケシ</t>
    </rPh>
    <rPh sb="31" eb="33">
      <t>ニュウショク</t>
    </rPh>
    <rPh sb="33" eb="35">
      <t>ジキ</t>
    </rPh>
    <rPh sb="35" eb="37">
      <t>クリサ</t>
    </rPh>
    <rPh sb="38" eb="40">
      <t>ツウチ</t>
    </rPh>
    <rPh sb="41" eb="43">
      <t>ジョウキョウ</t>
    </rPh>
    <rPh sb="44" eb="46">
      <t>ツウチ</t>
    </rPh>
    <rPh sb="46" eb="49">
      <t>ネンガッピ</t>
    </rPh>
    <rPh sb="49" eb="50">
      <t>トウ</t>
    </rPh>
    <phoneticPr fontId="2"/>
  </si>
  <si>
    <t>　並びに内定後の事業所との連絡状況等をできるだけ詳細に記入してください。</t>
    <rPh sb="1" eb="2">
      <t>ナラ</t>
    </rPh>
    <rPh sb="4" eb="6">
      <t>ナイテイ</t>
    </rPh>
    <rPh sb="6" eb="7">
      <t>ゴ</t>
    </rPh>
    <rPh sb="8" eb="11">
      <t>ジギョウショ</t>
    </rPh>
    <rPh sb="13" eb="15">
      <t>レンラク</t>
    </rPh>
    <rPh sb="15" eb="17">
      <t>ジョウキョウ</t>
    </rPh>
    <rPh sb="17" eb="18">
      <t>トウ</t>
    </rPh>
    <phoneticPr fontId="2"/>
  </si>
  <si>
    <t>　（相手方の応対者氏名・役職、会話内容等、及び生徒からの聞き取りを記録しておいてください）</t>
    <rPh sb="2" eb="5">
      <t>アイテガタ</t>
    </rPh>
    <rPh sb="6" eb="8">
      <t>オウタイ</t>
    </rPh>
    <rPh sb="8" eb="9">
      <t>シャ</t>
    </rPh>
    <rPh sb="9" eb="11">
      <t>シメイ</t>
    </rPh>
    <rPh sb="12" eb="14">
      <t>ヤクショク</t>
    </rPh>
    <rPh sb="15" eb="17">
      <t>カイワ</t>
    </rPh>
    <rPh sb="17" eb="19">
      <t>ナイヨウ</t>
    </rPh>
    <rPh sb="19" eb="20">
      <t>トウ</t>
    </rPh>
    <rPh sb="21" eb="22">
      <t>オヨ</t>
    </rPh>
    <rPh sb="23" eb="25">
      <t>セイト</t>
    </rPh>
    <rPh sb="28" eb="29">
      <t>キ</t>
    </rPh>
    <rPh sb="30" eb="31">
      <t>ト</t>
    </rPh>
    <rPh sb="33" eb="35">
      <t>キロク</t>
    </rPh>
    <phoneticPr fontId="2"/>
  </si>
  <si>
    <t>○ 上記２（３）に｢内定取消・入職時期繰下げの理由をできるだけ詳細に記入してください。</t>
    <rPh sb="2" eb="4">
      <t>ジョウキ</t>
    </rPh>
    <rPh sb="10" eb="14">
      <t>ナイテイトリケシ</t>
    </rPh>
    <rPh sb="15" eb="25">
      <t>ニュウショクジキクリサゲゲノリユウ</t>
    </rPh>
    <rPh sb="31" eb="33">
      <t>ショウサイ</t>
    </rPh>
    <rPh sb="34" eb="36">
      <t>キニュウ</t>
    </rPh>
    <phoneticPr fontId="2"/>
  </si>
  <si>
    <t>○ 参考資料があれば本通報書に添付願います（事業所からの書面等）。</t>
    <rPh sb="2" eb="4">
      <t>サンコウ</t>
    </rPh>
    <rPh sb="4" eb="6">
      <t>シリョウ</t>
    </rPh>
    <rPh sb="10" eb="11">
      <t>ホン</t>
    </rPh>
    <rPh sb="11" eb="13">
      <t>ツウホウ</t>
    </rPh>
    <rPh sb="13" eb="14">
      <t>ショ</t>
    </rPh>
    <rPh sb="15" eb="17">
      <t>テンプ</t>
    </rPh>
    <rPh sb="17" eb="18">
      <t>ネガ</t>
    </rPh>
    <rPh sb="22" eb="25">
      <t>ジギョウショ</t>
    </rPh>
    <rPh sb="28" eb="30">
      <t>ショメン</t>
    </rPh>
    <rPh sb="30" eb="31">
      <t>トウ</t>
    </rPh>
    <phoneticPr fontId="2"/>
  </si>
  <si>
    <t>取消</t>
    <rPh sb="0" eb="2">
      <t>トリケシ</t>
    </rPh>
    <phoneticPr fontId="2"/>
  </si>
  <si>
    <t>××××株式会社</t>
    <rPh sb="4" eb="8">
      <t>カブシキガイシャ</t>
    </rPh>
    <phoneticPr fontId="2"/>
  </si>
  <si>
    <t>札幌市中央区南×条西×丁目×－×
011-＊＊＊-＊＊＊＊</t>
    <rPh sb="0" eb="3">
      <t>サッポロシ</t>
    </rPh>
    <rPh sb="3" eb="6">
      <t>チュウオウク</t>
    </rPh>
    <rPh sb="6" eb="7">
      <t>ミナミ</t>
    </rPh>
    <rPh sb="8" eb="9">
      <t>ジョウ</t>
    </rPh>
    <rPh sb="9" eb="10">
      <t>ニシ</t>
    </rPh>
    <rPh sb="11" eb="13">
      <t>チョウメ</t>
    </rPh>
    <phoneticPr fontId="2"/>
  </si>
  <si>
    <t>01010-
******-*</t>
    <phoneticPr fontId="2"/>
  </si>
  <si>
    <t>（内定取消や入職時期繰下に係る生徒への通知時期、事業所側の担当者、事実確認などの動きについて、事業所からの連絡や生徒・保護者等からの聞き取りなど、学校で把握している内容を記入願います）</t>
    <rPh sb="1" eb="3">
      <t>ナイテイ</t>
    </rPh>
    <rPh sb="3" eb="5">
      <t>トリケシ</t>
    </rPh>
    <rPh sb="6" eb="8">
      <t>ニュウショク</t>
    </rPh>
    <rPh sb="8" eb="10">
      <t>ジキ</t>
    </rPh>
    <rPh sb="10" eb="12">
      <t>クリサゲ</t>
    </rPh>
    <rPh sb="13" eb="14">
      <t>カカ</t>
    </rPh>
    <rPh sb="15" eb="17">
      <t>セイト</t>
    </rPh>
    <rPh sb="19" eb="21">
      <t>ツウチ</t>
    </rPh>
    <rPh sb="21" eb="23">
      <t>ジキ</t>
    </rPh>
    <rPh sb="24" eb="27">
      <t>ジギョウショ</t>
    </rPh>
    <rPh sb="27" eb="28">
      <t>ガワ</t>
    </rPh>
    <rPh sb="29" eb="32">
      <t>タントウシャ</t>
    </rPh>
    <rPh sb="33" eb="35">
      <t>ジジツ</t>
    </rPh>
    <rPh sb="35" eb="37">
      <t>カクニン</t>
    </rPh>
    <rPh sb="40" eb="41">
      <t>ウゴ</t>
    </rPh>
    <rPh sb="47" eb="50">
      <t>ジギョウショ</t>
    </rPh>
    <rPh sb="53" eb="55">
      <t>レンラク</t>
    </rPh>
    <rPh sb="56" eb="58">
      <t>セイト</t>
    </rPh>
    <rPh sb="59" eb="62">
      <t>ホゴシャ</t>
    </rPh>
    <rPh sb="62" eb="63">
      <t>トウ</t>
    </rPh>
    <rPh sb="66" eb="67">
      <t>キ</t>
    </rPh>
    <rPh sb="68" eb="69">
      <t>ト</t>
    </rPh>
    <rPh sb="73" eb="75">
      <t>ガッコウ</t>
    </rPh>
    <rPh sb="76" eb="78">
      <t>ハアク</t>
    </rPh>
    <rPh sb="82" eb="84">
      <t>ナイヨウ</t>
    </rPh>
    <rPh sb="85" eb="87">
      <t>キニュウ</t>
    </rPh>
    <rPh sb="87" eb="88">
      <t>ネガ</t>
    </rPh>
    <phoneticPr fontId="2"/>
  </si>
  <si>
    <t>（内定取消・入職時期繰下となった理由について、事業所からの通知や生徒・保護者等からの聞き取りなどにより、学校で確認しているものを記入願います）</t>
    <rPh sb="1" eb="5">
      <t>ナイテイトリケシ</t>
    </rPh>
    <rPh sb="6" eb="12">
      <t>ニュウショクジキクリサゲ</t>
    </rPh>
    <rPh sb="16" eb="18">
      <t>リユウ</t>
    </rPh>
    <rPh sb="23" eb="26">
      <t>ジギョウショ</t>
    </rPh>
    <rPh sb="29" eb="31">
      <t>ツウチ</t>
    </rPh>
    <rPh sb="32" eb="34">
      <t>セイト</t>
    </rPh>
    <rPh sb="35" eb="39">
      <t>ホゴシャトウ</t>
    </rPh>
    <rPh sb="42" eb="43">
      <t>キ</t>
    </rPh>
    <rPh sb="44" eb="45">
      <t>ト</t>
    </rPh>
    <rPh sb="52" eb="54">
      <t>ガッコウ</t>
    </rPh>
    <rPh sb="55" eb="57">
      <t>カクニン</t>
    </rPh>
    <rPh sb="64" eb="67">
      <t>キニュウネガ</t>
    </rPh>
    <phoneticPr fontId="2"/>
  </si>
  <si>
    <t>就職経路</t>
    <rPh sb="0" eb="2">
      <t>シュウショク</t>
    </rPh>
    <rPh sb="2" eb="4">
      <t>ケイロ</t>
    </rPh>
    <phoneticPr fontId="2"/>
  </si>
  <si>
    <t>決定月</t>
    <rPh sb="0" eb="2">
      <t>ケッテイ</t>
    </rPh>
    <rPh sb="2" eb="3">
      <t>ツキ</t>
    </rPh>
    <phoneticPr fontId="2"/>
  </si>
  <si>
    <t>規模</t>
    <rPh sb="0" eb="2">
      <t>キボ</t>
    </rPh>
    <phoneticPr fontId="2"/>
  </si>
  <si>
    <t>種別</t>
    <rPh sb="0" eb="2">
      <t>シュベツ</t>
    </rPh>
    <phoneticPr fontId="2"/>
  </si>
  <si>
    <t>A</t>
    <phoneticPr fontId="2"/>
  </si>
  <si>
    <t>B</t>
    <phoneticPr fontId="2"/>
  </si>
  <si>
    <t>繰下</t>
    <rPh sb="0" eb="2">
      <t>クリサゲ</t>
    </rPh>
    <phoneticPr fontId="2"/>
  </si>
  <si>
    <t>C</t>
    <phoneticPr fontId="2"/>
  </si>
  <si>
    <t>D</t>
    <phoneticPr fontId="2"/>
  </si>
  <si>
    <t>1月</t>
  </si>
  <si>
    <t>E</t>
    <phoneticPr fontId="2"/>
  </si>
  <si>
    <t>2月</t>
  </si>
  <si>
    <t>F</t>
    <phoneticPr fontId="2"/>
  </si>
  <si>
    <t>3月</t>
  </si>
  <si>
    <t>4月</t>
  </si>
  <si>
    <t>令和8年度</t>
    <rPh sb="0" eb="2">
      <t>レイワ</t>
    </rPh>
    <rPh sb="3" eb="5">
      <t>ネンド</t>
    </rPh>
    <phoneticPr fontId="2"/>
  </si>
  <si>
    <r>
      <t xml:space="preserve">○ </t>
    </r>
    <r>
      <rPr>
        <b/>
        <sz val="12"/>
        <rFont val="ＭＳ Ｐゴシック"/>
        <family val="3"/>
        <charset val="128"/>
      </rPr>
      <t>生徒都合の内定辞退者</t>
    </r>
    <r>
      <rPr>
        <sz val="12"/>
        <rFont val="ＭＳ Ｐゴシック"/>
        <family val="3"/>
        <charset val="128"/>
      </rPr>
      <t>について</t>
    </r>
    <r>
      <rPr>
        <b/>
        <sz val="12"/>
        <rFont val="ＭＳ Ｐゴシック"/>
        <family val="3"/>
        <charset val="128"/>
      </rPr>
      <t>様式４号－１ ｢新規高等学校卒業者就職内定者名簿（学校・安定所紹介）」で報告している者のうち、</t>
    </r>
    <rPh sb="2" eb="4">
      <t>セイト</t>
    </rPh>
    <rPh sb="4" eb="6">
      <t>ツゴウ</t>
    </rPh>
    <rPh sb="7" eb="9">
      <t>ナイテイ</t>
    </rPh>
    <rPh sb="9" eb="12">
      <t>ジタイシャ</t>
    </rPh>
    <rPh sb="16" eb="18">
      <t>ヨウシキ</t>
    </rPh>
    <rPh sb="19" eb="20">
      <t>ゴウ</t>
    </rPh>
    <rPh sb="24" eb="26">
      <t>シンキ</t>
    </rPh>
    <rPh sb="26" eb="28">
      <t>コウトウ</t>
    </rPh>
    <rPh sb="28" eb="30">
      <t>ガッコウ</t>
    </rPh>
    <rPh sb="30" eb="33">
      <t>ソツギョウシャ</t>
    </rPh>
    <rPh sb="33" eb="35">
      <t>シュウショク</t>
    </rPh>
    <rPh sb="35" eb="38">
      <t>ナイテイシャ</t>
    </rPh>
    <rPh sb="38" eb="40">
      <t>メイボ</t>
    </rPh>
    <rPh sb="41" eb="43">
      <t>ガッコウ</t>
    </rPh>
    <rPh sb="44" eb="46">
      <t>アンテイ</t>
    </rPh>
    <rPh sb="46" eb="47">
      <t>ジョ</t>
    </rPh>
    <rPh sb="47" eb="49">
      <t>ショウカイ</t>
    </rPh>
    <rPh sb="52" eb="54">
      <t>ホウコク</t>
    </rPh>
    <rPh sb="58" eb="59">
      <t>モノ</t>
    </rPh>
    <phoneticPr fontId="2"/>
  </si>
  <si>
    <r>
      <t>※</t>
    </r>
    <r>
      <rPr>
        <b/>
        <sz val="11"/>
        <rFont val="ＭＳ Ｐゴシック"/>
        <family val="3"/>
        <charset val="128"/>
      </rPr>
      <t>学校番号</t>
    </r>
    <r>
      <rPr>
        <sz val="11"/>
        <rFont val="ＭＳ Ｐゴシック"/>
        <family val="3"/>
        <charset val="128"/>
      </rPr>
      <t>は、</t>
    </r>
    <r>
      <rPr>
        <b/>
        <sz val="11"/>
        <rFont val="ＭＳ Ｐゴシック"/>
        <family val="3"/>
        <charset val="128"/>
      </rPr>
      <t>連絡会議資料Nｏ．８「学校番号一覧表」を参照のうえ、貴校の番号を入力</t>
    </r>
    <r>
      <rPr>
        <sz val="11"/>
        <rFont val="ＭＳ Ｐゴシック"/>
        <family val="3"/>
        <charset val="128"/>
      </rPr>
      <t>してください。</t>
    </r>
    <rPh sb="1" eb="3">
      <t>ガッコウ</t>
    </rPh>
    <rPh sb="3" eb="5">
      <t>バンゴウ</t>
    </rPh>
    <rPh sb="7" eb="9">
      <t>レンラク</t>
    </rPh>
    <rPh sb="9" eb="11">
      <t>カイギ</t>
    </rPh>
    <rPh sb="11" eb="13">
      <t>シリョウ</t>
    </rPh>
    <rPh sb="18" eb="20">
      <t>ガッコウ</t>
    </rPh>
    <rPh sb="20" eb="22">
      <t>バンゴウ</t>
    </rPh>
    <rPh sb="22" eb="25">
      <t>イチランヒョウ</t>
    </rPh>
    <rPh sb="27" eb="29">
      <t>サンショウ</t>
    </rPh>
    <rPh sb="33" eb="35">
      <t>キコウ</t>
    </rPh>
    <rPh sb="36" eb="38">
      <t>バンゴウ</t>
    </rPh>
    <rPh sb="39" eb="41">
      <t>ニュウリョク</t>
    </rPh>
    <phoneticPr fontId="2"/>
  </si>
  <si>
    <t>令和８年度</t>
    <rPh sb="0" eb="2">
      <t>レイワ</t>
    </rPh>
    <rPh sb="3" eb="5">
      <t>ネンド</t>
    </rPh>
    <phoneticPr fontId="2"/>
  </si>
  <si>
    <r>
      <t>６．.この報告は、９月から翌年３月内容月について</t>
    </r>
    <r>
      <rPr>
        <u/>
        <sz val="11"/>
        <rFont val="ＭＳ Ｐゴシック"/>
        <family val="3"/>
        <charset val="128"/>
      </rPr>
      <t>翌月５日まで</t>
    </r>
    <r>
      <rPr>
        <sz val="11"/>
        <rFont val="ＭＳ Ｐゴシック"/>
        <family val="3"/>
        <charset val="128"/>
      </rPr>
      <t>に報告してください。報告月は「様式３号就職状況報告書」のセルＤ１０の月が反映します。</t>
    </r>
    <rPh sb="5" eb="7">
      <t>ホウコク</t>
    </rPh>
    <rPh sb="10" eb="11">
      <t>ガツ</t>
    </rPh>
    <rPh sb="13" eb="15">
      <t>ヨクトシ</t>
    </rPh>
    <rPh sb="16" eb="17">
      <t>ガツ</t>
    </rPh>
    <rPh sb="17" eb="19">
      <t>ナイヨウ</t>
    </rPh>
    <rPh sb="19" eb="20">
      <t>ゲツ</t>
    </rPh>
    <rPh sb="24" eb="25">
      <t>ヨク</t>
    </rPh>
    <rPh sb="25" eb="26">
      <t>ツキ</t>
    </rPh>
    <rPh sb="27" eb="28">
      <t>ニチ</t>
    </rPh>
    <rPh sb="31" eb="33">
      <t>ホウコク</t>
    </rPh>
    <rPh sb="40" eb="42">
      <t>ホウコク</t>
    </rPh>
    <rPh sb="42" eb="43">
      <t>ゲツ</t>
    </rPh>
    <rPh sb="45" eb="47">
      <t>ヨウシキ</t>
    </rPh>
    <rPh sb="48" eb="49">
      <t>ゴウ</t>
    </rPh>
    <rPh sb="49" eb="51">
      <t>シュウショク</t>
    </rPh>
    <rPh sb="51" eb="53">
      <t>ジョウキョウ</t>
    </rPh>
    <rPh sb="53" eb="56">
      <t>ホウコクショ</t>
    </rPh>
    <rPh sb="64" eb="65">
      <t>ツキ</t>
    </rPh>
    <rPh sb="66" eb="68">
      <t>ハンエイ</t>
    </rPh>
    <phoneticPr fontId="2"/>
  </si>
  <si>
    <t>↓ 性別～男子：1　女子：2としてください</t>
    <rPh sb="2" eb="4">
      <t>セイベツ</t>
    </rPh>
    <rPh sb="5" eb="7">
      <t>ダンシ</t>
    </rPh>
    <rPh sb="10" eb="12">
      <t>ジョシ</t>
    </rPh>
    <phoneticPr fontId="2"/>
  </si>
  <si>
    <r>
      <t>６．.この報告は、９月から翌年３月内容月について</t>
    </r>
    <r>
      <rPr>
        <u/>
        <sz val="11"/>
        <rFont val="ＭＳ Ｐゴシック"/>
        <family val="3"/>
        <charset val="128"/>
      </rPr>
      <t>翌月５日まで</t>
    </r>
    <r>
      <rPr>
        <sz val="11"/>
        <rFont val="ＭＳ Ｐゴシック"/>
        <family val="3"/>
        <charset val="128"/>
      </rPr>
      <t>に報告してください。</t>
    </r>
    <rPh sb="5" eb="7">
      <t>ホウコク</t>
    </rPh>
    <rPh sb="10" eb="11">
      <t>ガツ</t>
    </rPh>
    <rPh sb="13" eb="15">
      <t>ヨクトシ</t>
    </rPh>
    <rPh sb="16" eb="17">
      <t>ガツ</t>
    </rPh>
    <rPh sb="17" eb="19">
      <t>ナイヨウ</t>
    </rPh>
    <rPh sb="19" eb="20">
      <t>ゲツ</t>
    </rPh>
    <rPh sb="24" eb="25">
      <t>ヨク</t>
    </rPh>
    <rPh sb="25" eb="26">
      <t>ツキ</t>
    </rPh>
    <rPh sb="27" eb="28">
      <t>ニチ</t>
    </rPh>
    <rPh sb="31" eb="33">
      <t>ホウコク</t>
    </rPh>
    <phoneticPr fontId="2"/>
  </si>
  <si>
    <r>
      <t>４．この報告は、９月から翌年３月内容月について</t>
    </r>
    <r>
      <rPr>
        <u/>
        <sz val="11"/>
        <rFont val="ＭＳ Ｐゴシック"/>
        <family val="3"/>
        <charset val="128"/>
      </rPr>
      <t>翌月５日まで</t>
    </r>
    <r>
      <rPr>
        <sz val="11"/>
        <rFont val="ＭＳ Ｐゴシック"/>
        <family val="3"/>
        <charset val="128"/>
      </rPr>
      <t>に報告してください。</t>
    </r>
    <rPh sb="4" eb="6">
      <t>ホウコク</t>
    </rPh>
    <rPh sb="9" eb="10">
      <t>ガツ</t>
    </rPh>
    <rPh sb="12" eb="14">
      <t>ヨクトシ</t>
    </rPh>
    <rPh sb="15" eb="16">
      <t>ガツ</t>
    </rPh>
    <rPh sb="16" eb="18">
      <t>ナイヨウ</t>
    </rPh>
    <rPh sb="18" eb="19">
      <t>ゲツ</t>
    </rPh>
    <rPh sb="23" eb="24">
      <t>ヨク</t>
    </rPh>
    <rPh sb="24" eb="25">
      <t>ツキ</t>
    </rPh>
    <rPh sb="26" eb="27">
      <t>ニチ</t>
    </rPh>
    <rPh sb="30" eb="32">
      <t>ホウコク</t>
    </rPh>
    <phoneticPr fontId="2"/>
  </si>
  <si>
    <t>Revision2026_Ver.2.40</t>
    <phoneticPr fontId="2"/>
  </si>
  <si>
    <r>
      <t>※就職未内定者は報告内容月末現在の実人数を入力願います。学校紹介希望で</t>
    </r>
    <r>
      <rPr>
        <u/>
        <sz val="11"/>
        <rFont val="ＭＳ Ｐゴシック"/>
        <family val="3"/>
        <charset val="128"/>
      </rPr>
      <t>道外就職を希望する生徒がいる場合は右側に内数で</t>
    </r>
    <rPh sb="1" eb="3">
      <t>シュウショク</t>
    </rPh>
    <rPh sb="3" eb="7">
      <t>ミナイテイシャ</t>
    </rPh>
    <rPh sb="8" eb="10">
      <t>ホウコク</t>
    </rPh>
    <rPh sb="10" eb="12">
      <t>ナイヨウ</t>
    </rPh>
    <rPh sb="12" eb="14">
      <t>ゲツマツ</t>
    </rPh>
    <rPh sb="14" eb="16">
      <t>ゲンザイ</t>
    </rPh>
    <rPh sb="17" eb="18">
      <t>ジツ</t>
    </rPh>
    <rPh sb="18" eb="20">
      <t>ニンズウ</t>
    </rPh>
    <rPh sb="21" eb="23">
      <t>ニュウリョク</t>
    </rPh>
    <rPh sb="23" eb="24">
      <t>ネガ</t>
    </rPh>
    <rPh sb="28" eb="30">
      <t>ガッコウ</t>
    </rPh>
    <rPh sb="30" eb="32">
      <t>ショウカイ</t>
    </rPh>
    <rPh sb="32" eb="34">
      <t>キボウ</t>
    </rPh>
    <rPh sb="35" eb="37">
      <t>ドウガイ</t>
    </rPh>
    <rPh sb="37" eb="39">
      <t>シュウショク</t>
    </rPh>
    <rPh sb="40" eb="42">
      <t>キボウ</t>
    </rPh>
    <rPh sb="44" eb="46">
      <t>セイト</t>
    </rPh>
    <rPh sb="49" eb="51">
      <t>バアイ</t>
    </rPh>
    <rPh sb="52" eb="54">
      <t>ミギガワ</t>
    </rPh>
    <rPh sb="55" eb="57">
      <t>ウチスウ</t>
    </rPh>
    <phoneticPr fontId="2"/>
  </si>
  <si>
    <r>
      <t xml:space="preserve">　 </t>
    </r>
    <r>
      <rPr>
        <u/>
        <sz val="11"/>
        <rFont val="ＭＳ Ｐゴシック"/>
        <family val="3"/>
        <charset val="128"/>
      </rPr>
      <t>入力します。</t>
    </r>
    <phoneticPr fontId="2"/>
  </si>
  <si>
    <t>１．①「就職経路」はプルダウンメニューから該当するものを選択してください。</t>
    <rPh sb="4" eb="6">
      <t>シュウショク</t>
    </rPh>
    <rPh sb="6" eb="8">
      <t>ケイロ</t>
    </rPh>
    <rPh sb="21" eb="23">
      <t>ガイトウ</t>
    </rPh>
    <rPh sb="28" eb="30">
      <t>センタク</t>
    </rPh>
    <phoneticPr fontId="2"/>
  </si>
  <si>
    <t>２．②「報告内容月」に該当する月を入力し、当月分報告は前月分報告に続けて記入してください。</t>
    <rPh sb="6" eb="8">
      <t>ナイヨウ</t>
    </rPh>
    <rPh sb="21" eb="23">
      <t>トウゲツ</t>
    </rPh>
    <rPh sb="23" eb="24">
      <t>ブン</t>
    </rPh>
    <rPh sb="24" eb="26">
      <t>ホウコク</t>
    </rPh>
    <phoneticPr fontId="2"/>
  </si>
  <si>
    <r>
      <t>※ファイル名は「学校番号」「学校名」（必要に応じて「全日制」等の区分）・「（報告内容月）」」とします。　</t>
    </r>
    <r>
      <rPr>
        <sz val="10"/>
        <rFont val="ＭＳ Ｐゴシック"/>
        <family val="3"/>
        <charset val="128"/>
      </rPr>
      <t>例：999札幌厚生高等学校全日制（9月分）.xlsx</t>
    </r>
    <phoneticPr fontId="2"/>
  </si>
  <si>
    <t>（ロ）求人受理安定所名</t>
    <rPh sb="3" eb="5">
      <t>キュウジン</t>
    </rPh>
    <rPh sb="5" eb="7">
      <t>ジュリ</t>
    </rPh>
    <rPh sb="7" eb="9">
      <t>アンテイ</t>
    </rPh>
    <rPh sb="9" eb="10">
      <t>ショ</t>
    </rPh>
    <rPh sb="10" eb="11">
      <t>メイ</t>
    </rPh>
    <phoneticPr fontId="2"/>
  </si>
  <si>
    <r>
      <t>※報告の際は、この</t>
    </r>
    <r>
      <rPr>
        <b/>
        <sz val="11"/>
        <rFont val="ＭＳ Ｐゴシック"/>
        <family val="3"/>
        <charset val="128"/>
      </rPr>
      <t>Excelファイルをそのまま電子メールに添付して送信</t>
    </r>
    <r>
      <rPr>
        <sz val="11"/>
        <rFont val="ＭＳ Ｐゴシック"/>
        <family val="3"/>
        <charset val="128"/>
      </rPr>
      <t>願います。（PDF等への変換は不要です）</t>
    </r>
    <rPh sb="1" eb="3">
      <t>ホウコク</t>
    </rPh>
    <rPh sb="4" eb="5">
      <t>サイ</t>
    </rPh>
    <rPh sb="23" eb="25">
      <t>デンシ</t>
    </rPh>
    <rPh sb="29" eb="31">
      <t>テンプ</t>
    </rPh>
    <rPh sb="33" eb="35">
      <t>ソウシン</t>
    </rPh>
    <rPh sb="35" eb="36">
      <t>ネガ</t>
    </rPh>
    <rPh sb="45" eb="46">
      <t>トウ</t>
    </rPh>
    <rPh sb="48" eb="50">
      <t>ヘンカン</t>
    </rPh>
    <rPh sb="51" eb="53">
      <t>フヨウ</t>
    </rPh>
    <phoneticPr fontId="2"/>
  </si>
  <si>
    <r>
      <t>※報告の際は、この</t>
    </r>
    <r>
      <rPr>
        <b/>
        <sz val="11"/>
        <rFont val="ＭＳ Ｐゴシック"/>
        <family val="3"/>
        <charset val="128"/>
      </rPr>
      <t>Excelファイルをそのまま電子メールに添付して送信</t>
    </r>
    <r>
      <rPr>
        <sz val="11"/>
        <rFont val="ＭＳ Ｐゴシック"/>
        <family val="3"/>
        <charset val="128"/>
      </rPr>
      <t>願います。（PDF等への変換は不要です）</t>
    </r>
    <rPh sb="1" eb="3">
      <t>ホウコク</t>
    </rPh>
    <rPh sb="4" eb="5">
      <t>サイ</t>
    </rPh>
    <rPh sb="23" eb="25">
      <t>デンシ</t>
    </rPh>
    <rPh sb="29" eb="31">
      <t>テンプ</t>
    </rPh>
    <rPh sb="33" eb="35">
      <t>ソウシン</t>
    </rPh>
    <rPh sb="35" eb="36">
      <t>ネガ</t>
    </rPh>
    <rPh sb="44" eb="45">
      <t>トウ</t>
    </rPh>
    <rPh sb="47" eb="49">
      <t>ヘンカン</t>
    </rPh>
    <rPh sb="50" eb="5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</si>
</sst>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b/>
      <sz val="13.5"/>
      <name val="ＭＳ Ｐゴシック"/>
      <family val="3"/>
      <charset val="128"/>
    </font>
    <font>
      <b/>
      <u/>
      <sz val="13.5"/>
      <name val="ＭＳ Ｐゴシック"/>
      <family val="3"/>
      <charset val="128"/>
    </font>
    <font>
      <u/>
      <sz val="11"/>
      <name val="ＭＳ Ｐゴシック"/>
      <family val="3"/>
      <charset val="128"/>
    </font>
    <font>
      <b/>
      <sz val="11"/>
      <name val="ＭＳ Ｐゴシック"/>
      <family val="3"/>
      <charset val="128"/>
    </font>
    <font>
      <sz val="9"/>
      <name val="ＭＳ Ｐゴシック"/>
      <family val="3"/>
      <charset val="128"/>
    </font>
    <font>
      <sz val="16"/>
      <name val="HGS創英ﾌﾟﾚｾﾞﾝｽEB"/>
      <family val="1"/>
      <charset val="128"/>
    </font>
    <font>
      <b/>
      <sz val="11"/>
      <color rgb="FFFF0000"/>
      <name val="ＭＳ Ｐゴシック"/>
      <family val="3"/>
      <charset val="128"/>
    </font>
    <font>
      <b/>
      <sz val="12"/>
      <color rgb="FFFF0000"/>
      <name val="ＭＳ Ｐゴシック"/>
      <family val="3"/>
      <charset val="128"/>
    </font>
    <font>
      <sz val="12"/>
      <color rgb="FFFF0000"/>
      <name val="ＭＳ Ｐゴシック"/>
      <family val="3"/>
      <charset val="128"/>
    </font>
    <font>
      <sz val="10"/>
      <name val="ＭＳ Ｐゴシック"/>
      <family val="3"/>
      <charset val="128"/>
    </font>
    <font>
      <u/>
      <sz val="12"/>
      <name val="ＭＳ Ｐゴシック"/>
      <family val="3"/>
      <charset val="128"/>
    </font>
    <font>
      <sz val="11"/>
      <color theme="0"/>
      <name val="ＭＳ Ｐゴシック"/>
      <family val="3"/>
      <charset val="128"/>
    </font>
    <font>
      <sz val="10.5"/>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right/>
      <top/>
      <bottom/>
      <diagonal style="thin">
        <color indexed="64"/>
      </diagonal>
    </border>
    <border diagonalUp="1">
      <left/>
      <right style="medium">
        <color indexed="64"/>
      </right>
      <top/>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s>
  <cellStyleXfs count="1">
    <xf numFmtId="0" fontId="0" fillId="0" borderId="0"/>
  </cellStyleXfs>
  <cellXfs count="473">
    <xf numFmtId="0" fontId="0" fillId="0" borderId="0" xfId="0"/>
    <xf numFmtId="0" fontId="0" fillId="0" borderId="5" xfId="0" applyBorder="1"/>
    <xf numFmtId="0" fontId="0" fillId="0" borderId="7" xfId="0" applyBorder="1"/>
    <xf numFmtId="0" fontId="0" fillId="0" borderId="10" xfId="0" applyBorder="1"/>
    <xf numFmtId="0" fontId="0" fillId="0" borderId="7" xfId="0" applyBorder="1" applyAlignment="1">
      <alignment horizontal="center" vertical="center"/>
    </xf>
    <xf numFmtId="0" fontId="0" fillId="0" borderId="5" xfId="0" applyBorder="1" applyAlignment="1">
      <alignment horizontal="right"/>
    </xf>
    <xf numFmtId="0" fontId="0" fillId="0" borderId="1" xfId="0" applyBorder="1" applyAlignment="1">
      <alignment horizontal="centerContinuous" vertical="center"/>
    </xf>
    <xf numFmtId="0" fontId="3" fillId="0" borderId="0" xfId="0" applyFont="1" applyAlignment="1">
      <alignment horizontal="right"/>
    </xf>
    <xf numFmtId="0" fontId="0" fillId="0" borderId="10" xfId="0" applyBorder="1" applyAlignment="1">
      <alignment horizontal="center"/>
    </xf>
    <xf numFmtId="0" fontId="0" fillId="0" borderId="8" xfId="0" applyBorder="1" applyAlignment="1">
      <alignment vertical="center"/>
    </xf>
    <xf numFmtId="0" fontId="8" fillId="0" borderId="0" xfId="0" applyFont="1" applyAlignment="1">
      <alignment horizontal="center"/>
    </xf>
    <xf numFmtId="0" fontId="7" fillId="0" borderId="0" xfId="0" applyFont="1" applyAlignment="1">
      <alignment horizontal="left"/>
    </xf>
    <xf numFmtId="0" fontId="0" fillId="0" borderId="0" xfId="0" applyAlignment="1">
      <alignment horizontal="center" wrapText="1"/>
    </xf>
    <xf numFmtId="0" fontId="1" fillId="0" borderId="0" xfId="0" applyFont="1" applyAlignment="1">
      <alignment horizontal="center"/>
    </xf>
    <xf numFmtId="0" fontId="5" fillId="0" borderId="0" xfId="0" applyFont="1" applyAlignment="1">
      <alignment vertical="top"/>
    </xf>
    <xf numFmtId="0" fontId="0" fillId="0" borderId="0" xfId="0" applyAlignment="1">
      <alignment vertical="top"/>
    </xf>
    <xf numFmtId="0" fontId="0" fillId="0" borderId="16" xfId="0" applyBorder="1"/>
    <xf numFmtId="0" fontId="0" fillId="0" borderId="18" xfId="0" applyBorder="1"/>
    <xf numFmtId="0" fontId="0" fillId="0" borderId="28" xfId="0" applyBorder="1"/>
    <xf numFmtId="0" fontId="0" fillId="0" borderId="17" xfId="0" applyBorder="1"/>
    <xf numFmtId="0" fontId="0" fillId="0" borderId="0" xfId="0" applyAlignment="1">
      <alignment vertical="center"/>
    </xf>
    <xf numFmtId="176" fontId="0" fillId="0" borderId="10" xfId="0" applyNumberFormat="1" applyBorder="1" applyAlignment="1">
      <alignment vertical="center"/>
    </xf>
    <xf numFmtId="0" fontId="5" fillId="0" borderId="0" xfId="0" applyFont="1" applyAlignment="1">
      <alignment horizontal="right" vertical="top"/>
    </xf>
    <xf numFmtId="176" fontId="5" fillId="0" borderId="0" xfId="0" applyNumberFormat="1" applyFont="1" applyAlignment="1">
      <alignment vertical="top"/>
    </xf>
    <xf numFmtId="0" fontId="0" fillId="0" borderId="5" xfId="0" applyBorder="1" applyProtection="1">
      <protection locked="0"/>
    </xf>
    <xf numFmtId="176" fontId="0" fillId="0" borderId="13" xfId="0" applyNumberFormat="1" applyBorder="1" applyAlignment="1">
      <alignment vertical="center"/>
    </xf>
    <xf numFmtId="0" fontId="0" fillId="0" borderId="43" xfId="0" applyBorder="1" applyAlignment="1">
      <alignment horizontal="center" vertical="center"/>
    </xf>
    <xf numFmtId="176" fontId="0" fillId="0" borderId="43" xfId="0" applyNumberFormat="1" applyBorder="1" applyAlignment="1">
      <alignment vertical="center"/>
    </xf>
    <xf numFmtId="176" fontId="0" fillId="0" borderId="44" xfId="0" applyNumberFormat="1" applyBorder="1" applyAlignment="1">
      <alignment vertical="center"/>
    </xf>
    <xf numFmtId="176" fontId="0" fillId="0" borderId="46" xfId="0" applyNumberFormat="1" applyBorder="1" applyAlignment="1">
      <alignment vertical="center"/>
    </xf>
    <xf numFmtId="0" fontId="0" fillId="0" borderId="48" xfId="0" applyBorder="1" applyAlignment="1">
      <alignment horizontal="center" vertical="center"/>
    </xf>
    <xf numFmtId="176" fontId="0" fillId="0" borderId="48" xfId="0" applyNumberFormat="1" applyBorder="1" applyAlignment="1">
      <alignment vertical="center"/>
    </xf>
    <xf numFmtId="176" fontId="0" fillId="0" borderId="49" xfId="0" applyNumberFormat="1" applyBorder="1"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xf>
    <xf numFmtId="0" fontId="0" fillId="0" borderId="20" xfId="0" applyBorder="1" applyAlignment="1">
      <alignment horizontal="center" vertical="center"/>
    </xf>
    <xf numFmtId="176" fontId="0" fillId="0" borderId="51" xfId="0" applyNumberFormat="1" applyBorder="1" applyAlignment="1">
      <alignment vertical="center"/>
    </xf>
    <xf numFmtId="176" fontId="0" fillId="0" borderId="9" xfId="0" applyNumberFormat="1" applyBorder="1" applyAlignment="1">
      <alignment vertical="center"/>
    </xf>
    <xf numFmtId="176" fontId="0" fillId="0" borderId="52" xfId="0" applyNumberFormat="1" applyBorder="1" applyAlignment="1">
      <alignment vertical="center"/>
    </xf>
    <xf numFmtId="0" fontId="0" fillId="0" borderId="0" xfId="0" applyAlignment="1">
      <alignment horizontal="left"/>
    </xf>
    <xf numFmtId="0" fontId="1" fillId="0" borderId="0" xfId="0" applyFont="1" applyAlignment="1">
      <alignment horizontal="left"/>
    </xf>
    <xf numFmtId="0" fontId="0" fillId="0" borderId="0" xfId="0" applyAlignment="1">
      <alignment horizontal="center"/>
    </xf>
    <xf numFmtId="176" fontId="0" fillId="0" borderId="53" xfId="0" applyNumberFormat="1" applyBorder="1" applyAlignment="1">
      <alignment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4" fillId="0" borderId="0" xfId="0" applyFont="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top" wrapText="1"/>
    </xf>
    <xf numFmtId="0" fontId="6" fillId="4" borderId="0" xfId="0" applyFont="1" applyFill="1" applyAlignment="1">
      <alignment horizontal="center"/>
    </xf>
    <xf numFmtId="0" fontId="6" fillId="0" borderId="0" xfId="0" applyFont="1"/>
    <xf numFmtId="0" fontId="6" fillId="0" borderId="0" xfId="0" applyFont="1" applyAlignment="1">
      <alignment horizontal="right"/>
    </xf>
    <xf numFmtId="177" fontId="0" fillId="0" borderId="10" xfId="0" applyNumberFormat="1" applyBorder="1" applyAlignment="1">
      <alignment horizontal="center"/>
    </xf>
    <xf numFmtId="49" fontId="0" fillId="0" borderId="10" xfId="0" applyNumberFormat="1" applyBorder="1" applyAlignment="1">
      <alignment horizontal="center"/>
    </xf>
    <xf numFmtId="0" fontId="10" fillId="0" borderId="0" xfId="0" applyFont="1" applyAlignment="1">
      <alignment horizontal="left"/>
    </xf>
    <xf numFmtId="0" fontId="0" fillId="0" borderId="0" xfId="0" applyProtection="1">
      <protection locked="0"/>
    </xf>
    <xf numFmtId="0" fontId="0" fillId="0" borderId="0" xfId="0" applyAlignment="1">
      <alignment horizontal="right" vertical="center"/>
    </xf>
    <xf numFmtId="0" fontId="0" fillId="0" borderId="10" xfId="0" applyBorder="1" applyAlignment="1">
      <alignment horizontal="centerContinuous"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center" vertical="center"/>
    </xf>
    <xf numFmtId="0" fontId="3" fillId="5" borderId="5" xfId="0" applyFont="1" applyFill="1" applyBorder="1" applyAlignment="1">
      <alignment horizontal="right"/>
    </xf>
    <xf numFmtId="0" fontId="0" fillId="0" borderId="10" xfId="0" applyBorder="1" applyAlignment="1">
      <alignment horizontal="left" vertical="center" wrapText="1"/>
    </xf>
    <xf numFmtId="0" fontId="13" fillId="0" borderId="0" xfId="0" applyFont="1"/>
    <xf numFmtId="0" fontId="0" fillId="0" borderId="0" xfId="0" applyAlignment="1">
      <alignment horizontal="right"/>
    </xf>
    <xf numFmtId="0" fontId="14" fillId="0" borderId="0" xfId="0" applyFont="1" applyAlignment="1">
      <alignment vertical="center"/>
    </xf>
    <xf numFmtId="0" fontId="0" fillId="0" borderId="8" xfId="0"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6" fillId="0" borderId="0" xfId="0" applyFont="1" applyAlignment="1">
      <alignment horizontal="center" vertical="center"/>
    </xf>
    <xf numFmtId="0" fontId="16" fillId="0" borderId="0" xfId="0" applyFont="1"/>
    <xf numFmtId="0" fontId="0" fillId="0" borderId="9" xfId="0" applyBorder="1" applyAlignment="1">
      <alignment horizontal="center" vertical="center"/>
    </xf>
    <xf numFmtId="0" fontId="16" fillId="0" borderId="0" xfId="0" applyFont="1" applyAlignment="1">
      <alignment vertical="center"/>
    </xf>
    <xf numFmtId="58" fontId="6" fillId="0" borderId="0" xfId="0" applyNumberFormat="1" applyFont="1" applyAlignment="1">
      <alignment horizontal="left" vertical="center"/>
    </xf>
    <xf numFmtId="0" fontId="6" fillId="0" borderId="0" xfId="0" applyFont="1" applyAlignment="1">
      <alignment horizontal="right" vertical="center"/>
    </xf>
    <xf numFmtId="176" fontId="0" fillId="0" borderId="61" xfId="0" applyNumberFormat="1" applyBorder="1" applyAlignment="1">
      <alignment vertical="center"/>
    </xf>
    <xf numFmtId="0" fontId="5" fillId="0" borderId="0" xfId="0" applyFont="1"/>
    <xf numFmtId="0" fontId="0" fillId="2" borderId="5" xfId="0" applyFill="1" applyBorder="1" applyAlignment="1" applyProtection="1">
      <alignment horizontal="center" vertical="center"/>
      <protection locked="0"/>
    </xf>
    <xf numFmtId="176" fontId="0" fillId="2" borderId="43" xfId="0" applyNumberFormat="1" applyFill="1" applyBorder="1" applyAlignment="1" applyProtection="1">
      <alignment vertical="center"/>
      <protection locked="0"/>
    </xf>
    <xf numFmtId="176" fontId="0" fillId="2" borderId="51" xfId="0" applyNumberFormat="1" applyFill="1" applyBorder="1" applyAlignment="1" applyProtection="1">
      <alignment vertical="center"/>
      <protection locked="0"/>
    </xf>
    <xf numFmtId="176" fontId="0" fillId="2" borderId="44" xfId="0" applyNumberFormat="1" applyFill="1" applyBorder="1" applyAlignment="1" applyProtection="1">
      <alignment vertical="center"/>
      <protection locked="0"/>
    </xf>
    <xf numFmtId="176" fontId="0" fillId="2" borderId="10" xfId="0" applyNumberFormat="1" applyFill="1" applyBorder="1" applyAlignment="1" applyProtection="1">
      <alignment vertical="center"/>
      <protection locked="0"/>
    </xf>
    <xf numFmtId="176" fontId="0" fillId="2" borderId="9" xfId="0" applyNumberFormat="1" applyFill="1" applyBorder="1" applyAlignment="1" applyProtection="1">
      <alignment vertical="center"/>
      <protection locked="0"/>
    </xf>
    <xf numFmtId="176" fontId="0" fillId="2" borderId="46" xfId="0" applyNumberFormat="1" applyFill="1" applyBorder="1" applyAlignment="1" applyProtection="1">
      <alignment vertical="center"/>
      <protection locked="0"/>
    </xf>
    <xf numFmtId="176" fontId="0" fillId="2" borderId="48" xfId="0" applyNumberFormat="1" applyFill="1" applyBorder="1" applyAlignment="1" applyProtection="1">
      <alignment vertical="center"/>
      <protection locked="0"/>
    </xf>
    <xf numFmtId="176" fontId="0" fillId="2" borderId="52" xfId="0" applyNumberFormat="1" applyFill="1" applyBorder="1" applyAlignment="1" applyProtection="1">
      <alignment vertical="center"/>
      <protection locked="0"/>
    </xf>
    <xf numFmtId="176" fontId="0" fillId="2" borderId="49" xfId="0" applyNumberFormat="1" applyFill="1" applyBorder="1" applyAlignment="1" applyProtection="1">
      <alignment vertical="center"/>
      <protection locked="0"/>
    </xf>
    <xf numFmtId="0" fontId="0" fillId="2" borderId="5" xfId="0" applyFill="1" applyBorder="1" applyAlignment="1" applyProtection="1">
      <alignment horizontal="right"/>
      <protection locked="0"/>
    </xf>
    <xf numFmtId="0" fontId="0" fillId="0" borderId="0" xfId="0" applyAlignment="1" applyProtection="1">
      <alignment vertical="center"/>
      <protection locked="0"/>
    </xf>
    <xf numFmtId="0" fontId="6" fillId="0" borderId="0" xfId="0" applyFont="1" applyProtection="1">
      <protection locked="0"/>
    </xf>
    <xf numFmtId="0" fontId="6" fillId="0" borderId="0" xfId="0" applyFont="1" applyAlignment="1" applyProtection="1">
      <alignment horizontal="right"/>
      <protection locked="0"/>
    </xf>
    <xf numFmtId="0" fontId="0" fillId="0" borderId="10" xfId="0" applyBorder="1" applyAlignment="1" applyProtection="1">
      <alignment horizontal="center" vertical="top" wrapText="1"/>
      <protection locked="0"/>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4" fillId="0" borderId="0" xfId="0" applyFont="1" applyAlignment="1" applyProtection="1">
      <alignment vertical="center"/>
      <protection locked="0"/>
    </xf>
    <xf numFmtId="0" fontId="10" fillId="0" borderId="0" xfId="0" applyFont="1" applyAlignment="1" applyProtection="1">
      <alignment horizontal="left"/>
      <protection locked="0"/>
    </xf>
    <xf numFmtId="0" fontId="5" fillId="0" borderId="0" xfId="0" applyFont="1" applyProtection="1">
      <protection locked="0"/>
    </xf>
    <xf numFmtId="0" fontId="17" fillId="0" borderId="0" xfId="0" applyFont="1" applyAlignment="1" applyProtection="1">
      <alignment vertical="top"/>
      <protection locked="0"/>
    </xf>
    <xf numFmtId="0" fontId="7" fillId="0" borderId="0" xfId="0" applyFont="1" applyAlignment="1" applyProtection="1">
      <alignment horizontal="left"/>
      <protection locked="0"/>
    </xf>
    <xf numFmtId="0" fontId="8" fillId="0" borderId="0" xfId="0" applyFont="1" applyAlignment="1" applyProtection="1">
      <alignment horizontal="center"/>
      <protection locked="0"/>
    </xf>
    <xf numFmtId="0" fontId="0" fillId="0" borderId="5" xfId="0" applyBorder="1" applyAlignment="1" applyProtection="1">
      <alignment horizontal="right"/>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0" fontId="5" fillId="0" borderId="0" xfId="0" applyFont="1" applyAlignment="1" applyProtection="1">
      <alignment horizontal="right" vertical="top"/>
      <protection locked="0"/>
    </xf>
    <xf numFmtId="176" fontId="5" fillId="0" borderId="0" xfId="0" applyNumberFormat="1" applyFont="1" applyAlignment="1" applyProtection="1">
      <alignment vertical="top"/>
      <protection locked="0"/>
    </xf>
    <xf numFmtId="0" fontId="0" fillId="0" borderId="16" xfId="0" applyBorder="1" applyProtection="1">
      <protection locked="0"/>
    </xf>
    <xf numFmtId="0" fontId="0" fillId="0" borderId="28" xfId="0" applyBorder="1" applyProtection="1">
      <protection locked="0"/>
    </xf>
    <xf numFmtId="0" fontId="0" fillId="0" borderId="18" xfId="0" applyBorder="1" applyProtection="1">
      <protection locked="0"/>
    </xf>
    <xf numFmtId="0" fontId="0" fillId="0" borderId="2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176" fontId="0" fillId="0" borderId="24" xfId="0" applyNumberFormat="1" applyBorder="1" applyAlignment="1" applyProtection="1">
      <alignment horizontal="center" vertical="center"/>
      <protection locked="0"/>
    </xf>
    <xf numFmtId="176" fontId="0" fillId="0" borderId="25"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Protection="1">
      <protection locked="0"/>
    </xf>
    <xf numFmtId="0" fontId="0" fillId="0" borderId="0" xfId="0" applyAlignment="1" applyProtection="1">
      <alignment horizontal="center" wrapText="1"/>
      <protection locked="0"/>
    </xf>
    <xf numFmtId="0" fontId="0" fillId="2" borderId="10" xfId="0" applyFill="1" applyBorder="1" applyProtection="1">
      <protection locked="0"/>
    </xf>
    <xf numFmtId="49" fontId="0" fillId="2" borderId="10" xfId="0" applyNumberFormat="1" applyFill="1" applyBorder="1" applyAlignment="1" applyProtection="1">
      <alignment horizontal="center"/>
      <protection locked="0"/>
    </xf>
    <xf numFmtId="177" fontId="0" fillId="2" borderId="10" xfId="0" applyNumberFormat="1" applyFill="1" applyBorder="1" applyAlignment="1" applyProtection="1">
      <alignment horizontal="center"/>
      <protection locked="0"/>
    </xf>
    <xf numFmtId="0" fontId="3" fillId="2" borderId="5" xfId="0" applyFont="1" applyFill="1" applyBorder="1" applyAlignment="1" applyProtection="1">
      <alignment horizontal="right"/>
      <protection locked="0"/>
    </xf>
    <xf numFmtId="0" fontId="3" fillId="0" borderId="0" xfId="0" applyFont="1" applyAlignment="1" applyProtection="1">
      <alignment horizontal="right"/>
      <protection locked="0"/>
    </xf>
    <xf numFmtId="0" fontId="15" fillId="0" borderId="0" xfId="0" applyFont="1" applyAlignment="1" applyProtection="1">
      <alignment vertical="center"/>
      <protection locked="0"/>
    </xf>
    <xf numFmtId="0" fontId="0" fillId="0" borderId="10" xfId="0" applyBorder="1" applyAlignment="1" applyProtection="1">
      <alignment horizontal="center" vertical="center" wrapText="1"/>
      <protection locked="0"/>
    </xf>
    <xf numFmtId="0" fontId="0" fillId="0" borderId="1" xfId="0" applyBorder="1" applyAlignment="1" applyProtection="1">
      <alignment horizontal="centerContinuous" vertical="center"/>
      <protection locked="0"/>
    </xf>
    <xf numFmtId="0" fontId="0" fillId="2" borderId="10" xfId="0" applyFill="1" applyBorder="1" applyAlignment="1" applyProtection="1">
      <alignment horizontal="center" vertical="center"/>
      <protection locked="0"/>
    </xf>
    <xf numFmtId="0" fontId="0" fillId="2" borderId="8" xfId="0" applyFill="1" applyBorder="1" applyAlignment="1" applyProtection="1">
      <alignment horizontal="left" vertical="center" wrapText="1"/>
      <protection locked="0"/>
    </xf>
    <xf numFmtId="0" fontId="0" fillId="2" borderId="10"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0" xfId="0" applyFill="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5" xfId="0" applyFill="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58" fontId="6" fillId="0" borderId="0" xfId="0" applyNumberFormat="1" applyFont="1" applyAlignment="1" applyProtection="1">
      <alignment horizontal="left" vertical="center"/>
      <protection locked="0"/>
    </xf>
    <xf numFmtId="0" fontId="16" fillId="0" borderId="0" xfId="0" applyFont="1" applyAlignment="1" applyProtection="1">
      <alignment vertical="center"/>
      <protection locked="0"/>
    </xf>
    <xf numFmtId="0" fontId="0" fillId="0" borderId="10" xfId="0" applyBorder="1" applyAlignment="1" applyProtection="1">
      <alignment horizontal="centerContinuous" vertical="center"/>
      <protection locked="0"/>
    </xf>
    <xf numFmtId="0" fontId="0" fillId="2" borderId="10" xfId="0" applyFill="1" applyBorder="1" applyAlignment="1" applyProtection="1">
      <alignment horizontal="left" vertical="center"/>
      <protection locked="0"/>
    </xf>
    <xf numFmtId="0" fontId="16" fillId="0" borderId="0" xfId="0" applyFont="1" applyProtection="1">
      <protection locked="0"/>
    </xf>
    <xf numFmtId="0" fontId="0" fillId="2" borderId="7" xfId="0" applyFill="1" applyBorder="1" applyProtection="1">
      <protection locked="0"/>
    </xf>
    <xf numFmtId="0" fontId="5" fillId="0" borderId="0" xfId="0" applyFont="1" applyAlignment="1" applyProtection="1">
      <alignment vertical="center"/>
      <protection locked="0"/>
    </xf>
    <xf numFmtId="0" fontId="13" fillId="0" borderId="0" xfId="0" applyFont="1" applyProtection="1">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43" xfId="0" applyBorder="1" applyAlignment="1" applyProtection="1">
      <alignment horizontal="center" vertical="center"/>
      <protection locked="0"/>
    </xf>
    <xf numFmtId="0" fontId="19" fillId="0" borderId="0" xfId="0" applyFont="1" applyProtection="1">
      <protection locked="0"/>
    </xf>
    <xf numFmtId="0" fontId="0" fillId="0" borderId="48" xfId="0" applyBorder="1" applyAlignment="1" applyProtection="1">
      <alignment horizontal="center" vertical="center"/>
      <protection locked="0"/>
    </xf>
    <xf numFmtId="176" fontId="0" fillId="0" borderId="61" xfId="0" applyNumberFormat="1" applyBorder="1" applyAlignment="1" applyProtection="1">
      <alignment vertical="center"/>
      <protection locked="0"/>
    </xf>
    <xf numFmtId="176" fontId="0" fillId="0" borderId="0" xfId="0" applyNumberFormat="1" applyAlignment="1" applyProtection="1">
      <alignment horizontal="center" vertical="center"/>
      <protection locked="0"/>
    </xf>
    <xf numFmtId="176" fontId="0" fillId="0" borderId="53"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63" xfId="0" applyBorder="1" applyAlignment="1" applyProtection="1">
      <alignment vertical="center"/>
      <protection locked="0"/>
    </xf>
    <xf numFmtId="0" fontId="0" fillId="0" borderId="24" xfId="0" applyBorder="1" applyAlignment="1" applyProtection="1">
      <alignment vertical="center"/>
      <protection locked="0"/>
    </xf>
    <xf numFmtId="0" fontId="0" fillId="0" borderId="64" xfId="0" applyBorder="1" applyAlignment="1" applyProtection="1">
      <alignment horizontal="center" vertical="center"/>
      <protection locked="0"/>
    </xf>
    <xf numFmtId="0" fontId="0" fillId="0" borderId="65" xfId="0" applyBorder="1" applyAlignment="1" applyProtection="1">
      <alignment vertical="center"/>
      <protection locked="0"/>
    </xf>
    <xf numFmtId="0" fontId="0" fillId="0" borderId="66" xfId="0" applyBorder="1" applyAlignment="1" applyProtection="1">
      <alignment vertical="center"/>
      <protection locked="0"/>
    </xf>
    <xf numFmtId="0" fontId="0" fillId="0" borderId="21" xfId="0" applyBorder="1" applyAlignment="1" applyProtection="1">
      <alignment horizontal="center" vertical="center"/>
      <protection locked="0"/>
    </xf>
    <xf numFmtId="176" fontId="0" fillId="3" borderId="10" xfId="0" applyNumberFormat="1" applyFill="1" applyBorder="1" applyAlignment="1" applyProtection="1">
      <alignment vertical="center"/>
      <protection locked="0"/>
    </xf>
    <xf numFmtId="176" fontId="0" fillId="3" borderId="41" xfId="0" applyNumberFormat="1" applyFill="1" applyBorder="1" applyAlignment="1" applyProtection="1">
      <alignment vertical="center"/>
      <protection locked="0"/>
    </xf>
    <xf numFmtId="176" fontId="0" fillId="3" borderId="21" xfId="0" applyNumberFormat="1" applyFill="1" applyBorder="1" applyAlignment="1" applyProtection="1">
      <alignment vertical="center"/>
      <protection locked="0"/>
    </xf>
    <xf numFmtId="176" fontId="0" fillId="3" borderId="50" xfId="0" applyNumberFormat="1" applyFill="1" applyBorder="1" applyAlignment="1" applyProtection="1">
      <alignment vertical="center"/>
      <protection locked="0"/>
    </xf>
    <xf numFmtId="0" fontId="11" fillId="6" borderId="0" xfId="0" applyFont="1" applyFill="1"/>
    <xf numFmtId="0" fontId="11" fillId="6" borderId="38" xfId="0" applyFont="1" applyFill="1" applyBorder="1" applyAlignment="1">
      <alignment vertical="center"/>
    </xf>
    <xf numFmtId="0" fontId="11" fillId="6" borderId="10" xfId="0" applyFont="1" applyFill="1" applyBorder="1" applyAlignment="1">
      <alignment vertical="center"/>
    </xf>
    <xf numFmtId="0" fontId="11" fillId="6" borderId="41" xfId="0" applyFont="1" applyFill="1" applyBorder="1" applyAlignment="1">
      <alignment vertical="center"/>
    </xf>
    <xf numFmtId="0" fontId="11" fillId="6" borderId="0" xfId="0" applyFont="1" applyFill="1" applyAlignment="1">
      <alignment vertical="center"/>
    </xf>
    <xf numFmtId="0" fontId="11" fillId="6" borderId="18" xfId="0" applyFont="1" applyFill="1" applyBorder="1" applyAlignment="1">
      <alignment vertical="center"/>
    </xf>
    <xf numFmtId="0" fontId="11" fillId="6" borderId="7" xfId="0" applyFont="1" applyFill="1" applyBorder="1" applyAlignment="1">
      <alignment vertical="center"/>
    </xf>
    <xf numFmtId="176" fontId="11" fillId="6" borderId="0" xfId="0" applyNumberFormat="1" applyFont="1" applyFill="1" applyAlignment="1">
      <alignment vertical="center"/>
    </xf>
    <xf numFmtId="176" fontId="11" fillId="6" borderId="11" xfId="0" applyNumberFormat="1" applyFont="1" applyFill="1" applyBorder="1" applyAlignment="1">
      <alignment vertical="center"/>
    </xf>
    <xf numFmtId="176" fontId="11" fillId="6" borderId="19" xfId="0" applyNumberFormat="1" applyFont="1" applyFill="1" applyBorder="1" applyAlignment="1">
      <alignment vertical="center"/>
    </xf>
    <xf numFmtId="0" fontId="11" fillId="6" borderId="29" xfId="0" applyFont="1" applyFill="1" applyBorder="1" applyAlignment="1">
      <alignment vertical="center"/>
    </xf>
    <xf numFmtId="0" fontId="11" fillId="6" borderId="21" xfId="0" applyFont="1" applyFill="1" applyBorder="1" applyAlignment="1">
      <alignment vertical="center"/>
    </xf>
    <xf numFmtId="0" fontId="11" fillId="6" borderId="50" xfId="0" applyFont="1" applyFill="1" applyBorder="1" applyAlignment="1">
      <alignment vertical="center"/>
    </xf>
    <xf numFmtId="0" fontId="11" fillId="6" borderId="22" xfId="0" applyFont="1" applyFill="1" applyBorder="1" applyAlignment="1">
      <alignment vertical="center"/>
    </xf>
    <xf numFmtId="0" fontId="11" fillId="6" borderId="62" xfId="0" applyFont="1" applyFill="1" applyBorder="1" applyAlignment="1">
      <alignment vertical="center"/>
    </xf>
    <xf numFmtId="0" fontId="11" fillId="6" borderId="20" xfId="0" applyFont="1" applyFill="1" applyBorder="1" applyAlignment="1">
      <alignment vertical="center"/>
    </xf>
    <xf numFmtId="176" fontId="11" fillId="6" borderId="22" xfId="0" applyNumberFormat="1" applyFont="1" applyFill="1" applyBorder="1" applyAlignment="1">
      <alignment vertical="center"/>
    </xf>
    <xf numFmtId="176" fontId="11" fillId="6" borderId="21" xfId="0" applyNumberFormat="1" applyFont="1" applyFill="1" applyBorder="1" applyAlignment="1">
      <alignment vertical="center"/>
    </xf>
    <xf numFmtId="176" fontId="11" fillId="6" borderId="23" xfId="0" applyNumberFormat="1" applyFont="1" applyFill="1" applyBorder="1" applyAlignment="1">
      <alignment vertical="center"/>
    </xf>
    <xf numFmtId="0" fontId="11" fillId="6" borderId="11" xfId="0" applyFont="1" applyFill="1" applyBorder="1" applyAlignment="1">
      <alignment vertical="center"/>
    </xf>
    <xf numFmtId="0" fontId="5"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0" fillId="7" borderId="30"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176" fontId="0" fillId="7" borderId="24" xfId="0" applyNumberFormat="1" applyFill="1" applyBorder="1" applyAlignment="1">
      <alignment horizontal="center" vertical="center"/>
    </xf>
    <xf numFmtId="176" fontId="0" fillId="7" borderId="25" xfId="0" applyNumberFormat="1" applyFill="1" applyBorder="1" applyAlignment="1">
      <alignment horizontal="center" vertical="center"/>
    </xf>
    <xf numFmtId="0" fontId="0" fillId="7" borderId="0" xfId="0" applyFill="1" applyAlignment="1">
      <alignment vertical="center"/>
    </xf>
    <xf numFmtId="0" fontId="0" fillId="7" borderId="18" xfId="0" applyFill="1" applyBorder="1" applyAlignment="1">
      <alignment vertical="center"/>
    </xf>
    <xf numFmtId="0" fontId="0" fillId="0" borderId="7" xfId="0"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20" xfId="0" applyBorder="1" applyAlignment="1" applyProtection="1">
      <alignment horizontal="center" vertical="center"/>
      <protection locked="0"/>
    </xf>
    <xf numFmtId="0" fontId="5" fillId="6" borderId="0" xfId="0" applyFont="1" applyFill="1" applyAlignment="1">
      <alignment horizontal="center"/>
    </xf>
    <xf numFmtId="0" fontId="5" fillId="6" borderId="5" xfId="0" applyFont="1" applyFill="1" applyBorder="1" applyAlignment="1">
      <alignment horizontal="center" vertical="center"/>
    </xf>
    <xf numFmtId="0" fontId="0" fillId="0" borderId="14"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6" borderId="0" xfId="0" applyFill="1" applyAlignment="1">
      <alignment vertical="center"/>
    </xf>
    <xf numFmtId="0" fontId="0" fillId="6" borderId="0" xfId="0" applyFill="1" applyAlignment="1">
      <alignment horizontal="center" vertical="center"/>
    </xf>
    <xf numFmtId="0" fontId="6" fillId="6" borderId="5" xfId="0" applyFont="1" applyFill="1" applyBorder="1" applyAlignment="1">
      <alignment vertical="center"/>
    </xf>
    <xf numFmtId="0" fontId="6" fillId="6" borderId="8" xfId="0" applyFont="1" applyFill="1" applyBorder="1" applyAlignment="1">
      <alignment horizontal="center" vertical="center"/>
    </xf>
    <xf numFmtId="176" fontId="11" fillId="0" borderId="10" xfId="0" applyNumberFormat="1" applyFont="1" applyBorder="1" applyAlignment="1" applyProtection="1">
      <alignment vertical="center"/>
      <protection locked="0"/>
    </xf>
    <xf numFmtId="176" fontId="11" fillId="6" borderId="43" xfId="0" applyNumberFormat="1" applyFont="1" applyFill="1" applyBorder="1" applyAlignment="1">
      <alignment vertical="center"/>
    </xf>
    <xf numFmtId="176" fontId="11" fillId="6" borderId="10" xfId="0" applyNumberFormat="1" applyFont="1" applyFill="1" applyBorder="1" applyAlignment="1">
      <alignment vertical="center"/>
    </xf>
    <xf numFmtId="176" fontId="11" fillId="6" borderId="41" xfId="0" applyNumberFormat="1" applyFont="1" applyFill="1" applyBorder="1" applyAlignment="1">
      <alignment vertical="center"/>
    </xf>
    <xf numFmtId="176" fontId="11" fillId="6" borderId="13" xfId="0" applyNumberFormat="1" applyFont="1" applyFill="1" applyBorder="1" applyAlignment="1">
      <alignment vertical="center"/>
    </xf>
    <xf numFmtId="0" fontId="0" fillId="7" borderId="29" xfId="0" applyFill="1" applyBorder="1" applyAlignment="1">
      <alignment vertical="center"/>
    </xf>
    <xf numFmtId="0" fontId="0" fillId="7" borderId="21" xfId="0" applyFill="1" applyBorder="1" applyAlignment="1">
      <alignment vertical="center"/>
    </xf>
    <xf numFmtId="0" fontId="0" fillId="7" borderId="50" xfId="0" applyFill="1" applyBorder="1" applyAlignment="1">
      <alignment vertical="center"/>
    </xf>
    <xf numFmtId="0" fontId="0" fillId="7" borderId="22" xfId="0" applyFill="1" applyBorder="1" applyAlignment="1">
      <alignment vertical="center"/>
    </xf>
    <xf numFmtId="0" fontId="0" fillId="7" borderId="20" xfId="0" applyFill="1" applyBorder="1" applyAlignment="1">
      <alignment vertical="center"/>
    </xf>
    <xf numFmtId="0" fontId="0" fillId="7" borderId="13" xfId="0" applyFill="1" applyBorder="1" applyAlignment="1">
      <alignment vertical="center"/>
    </xf>
    <xf numFmtId="0" fontId="0" fillId="7" borderId="67" xfId="0" applyFill="1" applyBorder="1" applyAlignment="1">
      <alignment vertical="center"/>
    </xf>
    <xf numFmtId="0" fontId="0" fillId="7" borderId="4" xfId="0" applyFill="1" applyBorder="1" applyAlignment="1">
      <alignment vertical="center"/>
    </xf>
    <xf numFmtId="176" fontId="0" fillId="7" borderId="13" xfId="0" applyNumberFormat="1" applyFill="1" applyBorder="1" applyAlignment="1">
      <alignment vertical="center"/>
    </xf>
    <xf numFmtId="176" fontId="0" fillId="7" borderId="68" xfId="0" applyNumberFormat="1" applyFill="1" applyBorder="1" applyAlignment="1">
      <alignment vertical="center"/>
    </xf>
    <xf numFmtId="176" fontId="0" fillId="7" borderId="21" xfId="0" applyNumberFormat="1" applyFill="1" applyBorder="1" applyAlignment="1">
      <alignment vertical="center"/>
    </xf>
    <xf numFmtId="176" fontId="0" fillId="7" borderId="4" xfId="0" applyNumberFormat="1" applyFill="1" applyBorder="1" applyAlignment="1">
      <alignment vertical="center"/>
    </xf>
    <xf numFmtId="176" fontId="0" fillId="7" borderId="20" xfId="0" applyNumberFormat="1" applyFill="1" applyBorder="1" applyAlignment="1">
      <alignment vertical="center"/>
    </xf>
    <xf numFmtId="176" fontId="0" fillId="7" borderId="69" xfId="0" applyNumberFormat="1" applyFill="1" applyBorder="1" applyAlignment="1">
      <alignment vertical="center"/>
    </xf>
    <xf numFmtId="0" fontId="0" fillId="0" borderId="26" xfId="0" applyFill="1" applyBorder="1" applyAlignment="1">
      <alignment horizontal="center" vertical="center"/>
    </xf>
    <xf numFmtId="0" fontId="0" fillId="0" borderId="13" xfId="0" applyFill="1" applyBorder="1" applyAlignment="1">
      <alignment horizontal="center" vertical="center"/>
    </xf>
    <xf numFmtId="0" fontId="0" fillId="0" borderId="37" xfId="0" applyFill="1" applyBorder="1" applyAlignment="1">
      <alignment horizontal="center" vertical="center"/>
    </xf>
    <xf numFmtId="0" fontId="0" fillId="0" borderId="5" xfId="0" applyFill="1" applyBorder="1" applyAlignment="1">
      <alignment horizontal="center" vertical="center"/>
    </xf>
    <xf numFmtId="0" fontId="0" fillId="0" borderId="18" xfId="0" applyFill="1" applyBorder="1" applyAlignment="1">
      <alignment vertical="center"/>
    </xf>
    <xf numFmtId="0" fontId="0" fillId="0" borderId="13" xfId="0" applyFill="1" applyBorder="1" applyAlignment="1">
      <alignment vertical="center"/>
    </xf>
    <xf numFmtId="0" fontId="0" fillId="0" borderId="67" xfId="0" applyFill="1" applyBorder="1" applyAlignment="1">
      <alignment vertical="center"/>
    </xf>
    <xf numFmtId="0" fontId="0" fillId="0" borderId="0" xfId="0" applyFill="1" applyAlignment="1">
      <alignment vertical="center"/>
    </xf>
    <xf numFmtId="0" fontId="0" fillId="0" borderId="11" xfId="0" applyFill="1" applyBorder="1" applyAlignment="1">
      <alignment vertical="center"/>
    </xf>
    <xf numFmtId="0" fontId="0" fillId="0" borderId="19" xfId="0" applyFill="1" applyBorder="1" applyAlignment="1">
      <alignment vertical="center"/>
    </xf>
    <xf numFmtId="0" fontId="0" fillId="0" borderId="29" xfId="0" applyFill="1" applyBorder="1" applyAlignment="1">
      <alignment vertical="center"/>
    </xf>
    <xf numFmtId="0" fontId="0" fillId="0" borderId="21" xfId="0" applyFill="1" applyBorder="1" applyAlignment="1">
      <alignment vertical="center"/>
    </xf>
    <xf numFmtId="0" fontId="0" fillId="0" borderId="50" xfId="0" applyFill="1" applyBorder="1" applyAlignment="1">
      <alignment vertical="center"/>
    </xf>
    <xf numFmtId="0" fontId="0" fillId="0" borderId="22" xfId="0" applyFill="1" applyBorder="1" applyAlignment="1">
      <alignment vertical="center"/>
    </xf>
    <xf numFmtId="0" fontId="0" fillId="0" borderId="23" xfId="0" applyFill="1" applyBorder="1" applyAlignment="1">
      <alignment vertical="center"/>
    </xf>
    <xf numFmtId="176" fontId="0" fillId="7" borderId="18" xfId="0" applyNumberFormat="1" applyFill="1" applyBorder="1" applyAlignment="1">
      <alignment vertical="center"/>
    </xf>
    <xf numFmtId="176" fontId="0" fillId="7" borderId="29" xfId="0" applyNumberFormat="1" applyFill="1" applyBorder="1" applyAlignment="1">
      <alignment vertical="center"/>
    </xf>
    <xf numFmtId="0" fontId="0" fillId="7" borderId="17" xfId="0" applyFill="1" applyBorder="1" applyAlignment="1">
      <alignment horizontal="center" vertical="center"/>
    </xf>
    <xf numFmtId="176" fontId="0" fillId="7" borderId="30" xfId="0" applyNumberFormat="1" applyFill="1" applyBorder="1" applyAlignment="1">
      <alignment horizontal="center" vertical="center"/>
    </xf>
    <xf numFmtId="0" fontId="0" fillId="0" borderId="0" xfId="0" applyBorder="1"/>
    <xf numFmtId="0" fontId="0" fillId="0" borderId="0" xfId="0" applyBorder="1" applyAlignment="1">
      <alignment horizontal="center" vertical="center"/>
    </xf>
    <xf numFmtId="49" fontId="0" fillId="0" borderId="0" xfId="0" applyNumberFormat="1" applyBorder="1" applyAlignment="1">
      <alignment horizontal="center"/>
    </xf>
    <xf numFmtId="177" fontId="0" fillId="0" borderId="0" xfId="0" applyNumberFormat="1" applyBorder="1" applyAlignment="1">
      <alignment horizontal="center"/>
    </xf>
    <xf numFmtId="0" fontId="6" fillId="0" borderId="5" xfId="0" applyFont="1" applyFill="1" applyBorder="1" applyAlignment="1">
      <alignment vertical="center"/>
    </xf>
    <xf numFmtId="0" fontId="0" fillId="0" borderId="8" xfId="0" applyFill="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0" xfId="0" applyFont="1" applyAlignment="1" applyProtection="1">
      <alignment horizontal="left" vertical="center"/>
      <protection locked="0"/>
    </xf>
    <xf numFmtId="0" fontId="20" fillId="0" borderId="10" xfId="0" applyFont="1" applyBorder="1" applyAlignment="1" applyProtection="1">
      <alignment horizontal="center" vertical="top" wrapText="1"/>
      <protection locked="0"/>
    </xf>
    <xf numFmtId="0" fontId="20" fillId="0" borderId="10" xfId="0" applyFont="1" applyBorder="1" applyAlignment="1">
      <alignment horizontal="center" vertical="top" wrapText="1"/>
    </xf>
    <xf numFmtId="0" fontId="0" fillId="0" borderId="0" xfId="0" applyAlignment="1" applyProtection="1">
      <alignment horizontal="center" vertical="center"/>
      <protection locked="0"/>
    </xf>
    <xf numFmtId="0" fontId="5" fillId="0" borderId="0" xfId="0" applyFont="1" applyAlignment="1" applyProtection="1">
      <alignment horizontal="left" vertical="center"/>
      <protection locked="0"/>
    </xf>
    <xf numFmtId="0" fontId="0" fillId="2" borderId="0" xfId="0" applyFill="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0" xfId="0" applyAlignment="1" applyProtection="1">
      <alignment horizontal="right"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0" xfId="0" applyAlignment="1" applyProtection="1">
      <alignment horizontal="right" vertical="top"/>
      <protection locked="0"/>
    </xf>
    <xf numFmtId="0" fontId="0" fillId="0" borderId="47"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0" fillId="0" borderId="5" xfId="0" applyBorder="1" applyAlignment="1">
      <alignment horizontal="center" vertical="center"/>
    </xf>
    <xf numFmtId="0" fontId="0" fillId="4" borderId="0" xfId="0" applyFill="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13" xfId="0" applyBorder="1" applyAlignment="1">
      <alignment horizontal="center" vertical="center"/>
    </xf>
    <xf numFmtId="0" fontId="4" fillId="0" borderId="0" xfId="0" applyFont="1" applyAlignment="1" applyProtection="1">
      <alignment horizontal="center" vertical="center"/>
      <protection locked="0"/>
    </xf>
    <xf numFmtId="0" fontId="0" fillId="0" borderId="3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8" fillId="0" borderId="0" xfId="0" applyFont="1" applyAlignment="1" applyProtection="1">
      <alignment horizontal="left"/>
      <protection locked="0"/>
    </xf>
    <xf numFmtId="0" fontId="0" fillId="0" borderId="3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37" xfId="0" applyBorder="1" applyAlignment="1" applyProtection="1">
      <alignment horizontal="center"/>
      <protection locked="0"/>
    </xf>
    <xf numFmtId="0" fontId="11" fillId="6" borderId="5" xfId="0" applyFont="1" applyFill="1" applyBorder="1" applyAlignment="1">
      <alignment horizontal="center"/>
    </xf>
    <xf numFmtId="0" fontId="0" fillId="2" borderId="1"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0" borderId="54"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5" xfId="0" applyBorder="1" applyAlignment="1">
      <alignment horizont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top"/>
    </xf>
    <xf numFmtId="0" fontId="0" fillId="0" borderId="30" xfId="0" applyBorder="1" applyAlignment="1">
      <alignment horizontal="center" vertical="center" wrapText="1"/>
    </xf>
    <xf numFmtId="0" fontId="0" fillId="0" borderId="17"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38"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1" xfId="0" applyFill="1" applyBorder="1" applyAlignment="1">
      <alignment horizontal="left" vertical="top"/>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2" xfId="0" applyFill="1" applyBorder="1" applyAlignment="1">
      <alignment horizontal="left" vertical="top"/>
    </xf>
    <xf numFmtId="0" fontId="0" fillId="2" borderId="0" xfId="0" applyFill="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0" borderId="26" xfId="0" applyBorder="1" applyAlignment="1">
      <alignment horizontal="center"/>
    </xf>
    <xf numFmtId="0" fontId="0" fillId="0" borderId="37" xfId="0" applyBorder="1" applyAlignment="1">
      <alignment horizont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57"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0" borderId="5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3" xfId="0" applyBorder="1" applyAlignment="1">
      <alignment horizontal="center" vertical="center" wrapText="1"/>
    </xf>
    <xf numFmtId="0" fontId="5" fillId="0" borderId="0" xfId="0" applyFont="1" applyAlignment="1" applyProtection="1">
      <alignment horizontal="center" vertical="top"/>
      <protection locked="0"/>
    </xf>
    <xf numFmtId="0" fontId="0" fillId="0" borderId="12"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5" fillId="6" borderId="5" xfId="0" applyFont="1" applyFill="1" applyBorder="1" applyAlignment="1">
      <alignment horizontal="center"/>
    </xf>
    <xf numFmtId="0" fontId="5" fillId="6" borderId="0" xfId="0" applyFont="1" applyFill="1" applyAlignment="1">
      <alignment horizontal="center"/>
    </xf>
    <xf numFmtId="0" fontId="6" fillId="0" borderId="0" xfId="0" applyFont="1" applyAlignment="1" applyProtection="1">
      <alignment horizontal="right"/>
      <protection locked="0"/>
    </xf>
    <xf numFmtId="0" fontId="0" fillId="0" borderId="13" xfId="0" applyBorder="1" applyAlignment="1" applyProtection="1">
      <protection locked="0"/>
    </xf>
    <xf numFmtId="0" fontId="0" fillId="0" borderId="13" xfId="0" applyBorder="1" applyAlignment="1" applyProtection="1">
      <alignment vertical="top" wrapText="1"/>
      <protection locked="0"/>
    </xf>
    <xf numFmtId="0" fontId="0" fillId="0" borderId="1"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 xfId="0" applyBorder="1" applyAlignment="1">
      <alignment horizontal="left" vertical="top"/>
    </xf>
    <xf numFmtId="0" fontId="0" fillId="0" borderId="0" xfId="0"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6" fillId="0" borderId="0" xfId="0" applyFont="1" applyAlignment="1">
      <alignment horizontal="right"/>
    </xf>
    <xf numFmtId="0" fontId="0" fillId="0" borderId="12" xfId="0" applyBorder="1" applyAlignment="1">
      <alignment horizontal="center" vertical="top" wrapText="1"/>
    </xf>
    <xf numFmtId="0" fontId="0" fillId="0" borderId="11" xfId="0" applyBorder="1" applyAlignment="1">
      <alignment horizontal="center" vertical="top" wrapText="1"/>
    </xf>
    <xf numFmtId="0" fontId="0" fillId="0" borderId="13" xfId="0" applyBorder="1" applyAlignment="1"/>
    <xf numFmtId="0" fontId="0" fillId="0" borderId="13" xfId="0" applyBorder="1" applyAlignment="1">
      <alignment horizontal="center" vertical="top" wrapText="1"/>
    </xf>
    <xf numFmtId="0" fontId="0" fillId="0" borderId="13" xfId="0" applyBorder="1" applyAlignment="1">
      <alignment vertical="top" wrapText="1"/>
    </xf>
    <xf numFmtId="0" fontId="5" fillId="0" borderId="0" xfId="0" applyFont="1" applyAlignment="1" applyProtection="1">
      <alignment horizontal="center" vertical="center"/>
      <protection locked="0"/>
    </xf>
    <xf numFmtId="0" fontId="5" fillId="6" borderId="5"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6" fillId="6" borderId="5" xfId="0" applyFont="1" applyFill="1" applyBorder="1" applyAlignment="1">
      <alignment horizontal="center" vertical="center"/>
    </xf>
    <xf numFmtId="58" fontId="6" fillId="2" borderId="5" xfId="0" applyNumberFormat="1" applyFont="1" applyFill="1" applyBorder="1" applyAlignment="1" applyProtection="1">
      <alignment horizontal="left" vertical="center"/>
      <protection locked="0"/>
    </xf>
    <xf numFmtId="0" fontId="6" fillId="0" borderId="0" xfId="0" applyFont="1" applyAlignment="1" applyProtection="1">
      <alignment horizontal="left"/>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protection locked="0"/>
    </xf>
    <xf numFmtId="0" fontId="6" fillId="0" borderId="0" xfId="0" applyFont="1" applyAlignment="1">
      <alignment horizontal="left"/>
    </xf>
    <xf numFmtId="0" fontId="6" fillId="0" borderId="5" xfId="0" applyFont="1" applyFill="1" applyBorder="1" applyAlignment="1">
      <alignment horizontal="center" vertical="center"/>
    </xf>
    <xf numFmtId="58" fontId="6" fillId="0" borderId="5" xfId="0" applyNumberFormat="1" applyFont="1" applyBorder="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CCFF"/>
      <color rgb="FFCCFFCC"/>
      <color rgb="FF0066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400050</xdr:colOff>
      <xdr:row>32</xdr:row>
      <xdr:rowOff>76201</xdr:rowOff>
    </xdr:from>
    <xdr:to>
      <xdr:col>4</xdr:col>
      <xdr:colOff>561975</xdr:colOff>
      <xdr:row>35</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657225" y="8582026"/>
          <a:ext cx="1638300" cy="590549"/>
        </a:xfrm>
        <a:prstGeom prst="wedgeRoundRectCallout">
          <a:avLst>
            <a:gd name="adj1" fmla="val 46911"/>
            <a:gd name="adj2" fmla="val -110198"/>
            <a:gd name="adj3" fmla="val 16667"/>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年度累計は最下段で</a:t>
          </a:r>
          <a:endParaRPr kumimoji="1" lang="en-US" altLang="ja-JP" sz="11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自動集計されます。</a:t>
          </a:r>
        </a:p>
      </xdr:txBody>
    </xdr:sp>
    <xdr:clientData/>
  </xdr:twoCellAnchor>
  <xdr:oneCellAnchor>
    <xdr:from>
      <xdr:col>11</xdr:col>
      <xdr:colOff>800100</xdr:colOff>
      <xdr:row>0</xdr:row>
      <xdr:rowOff>28575</xdr:rowOff>
    </xdr:from>
    <xdr:ext cx="1447800" cy="4000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01025" y="285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oneCellAnchor>
    <xdr:from>
      <xdr:col>6</xdr:col>
      <xdr:colOff>123826</xdr:colOff>
      <xdr:row>19</xdr:row>
      <xdr:rowOff>114301</xdr:rowOff>
    </xdr:from>
    <xdr:ext cx="5772150" cy="444817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76626" y="5400676"/>
          <a:ext cx="5772150" cy="4448174"/>
        </a:xfrm>
        <a:prstGeom prst="roundRect">
          <a:avLst>
            <a:gd name="adj" fmla="val 3938"/>
          </a:avLst>
        </a:prstGeom>
        <a:solidFill>
          <a:srgbClr val="FFFF99"/>
        </a:solidFill>
        <a:ln w="158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u="sng" baseline="0">
              <a:solidFill>
                <a:schemeClr val="tx1"/>
              </a:solidFill>
              <a:effectLst/>
              <a:latin typeface="+mn-lt"/>
              <a:ea typeface="+mn-ea"/>
              <a:cs typeface="+mn-cs"/>
            </a:rPr>
            <a:t>※</a:t>
          </a:r>
          <a:r>
            <a:rPr kumimoji="1" lang="ja-JP" altLang="en-US" sz="1100" b="0" u="sng" baseline="0">
              <a:solidFill>
                <a:schemeClr val="tx1"/>
              </a:solidFill>
              <a:effectLst/>
              <a:latin typeface="+mn-lt"/>
              <a:ea typeface="+mn-ea"/>
              <a:cs typeface="+mn-cs"/>
            </a:rPr>
            <a:t>本</a:t>
          </a:r>
          <a:r>
            <a:rPr kumimoji="1" lang="ja-JP" altLang="ja-JP" sz="1100" b="0" u="sng" baseline="0">
              <a:solidFill>
                <a:schemeClr val="tx1"/>
              </a:solidFill>
              <a:effectLst/>
              <a:latin typeface="+mn-lt"/>
              <a:ea typeface="+mn-ea"/>
              <a:cs typeface="+mn-cs"/>
            </a:rPr>
            <a:t>入力フォーム</a:t>
          </a:r>
          <a:r>
            <a:rPr kumimoji="1" lang="ja-JP" altLang="en-US" sz="1100" b="0" u="sng" baseline="0">
              <a:solidFill>
                <a:schemeClr val="tx1"/>
              </a:solidFill>
              <a:effectLst/>
              <a:latin typeface="+mn-lt"/>
              <a:ea typeface="+mn-ea"/>
              <a:cs typeface="+mn-cs"/>
            </a:rPr>
            <a:t>は、シートの保護を設定しています。</a:t>
          </a:r>
          <a:r>
            <a:rPr kumimoji="1" lang="ja-JP" altLang="ja-JP" sz="1100" b="0" u="sng" baseline="0">
              <a:solidFill>
                <a:schemeClr val="tx1"/>
              </a:solidFill>
              <a:effectLst/>
              <a:latin typeface="+mn-lt"/>
              <a:ea typeface="+mn-ea"/>
              <a:cs typeface="+mn-cs"/>
            </a:rPr>
            <a:t>オレンジ色のセル</a:t>
          </a:r>
          <a:r>
            <a:rPr kumimoji="1" lang="ja-JP" altLang="en-US" sz="1100" b="0" u="sng" baseline="0">
              <a:solidFill>
                <a:schemeClr val="tx1"/>
              </a:solidFill>
              <a:effectLst/>
              <a:latin typeface="+mn-lt"/>
              <a:ea typeface="+mn-ea"/>
              <a:cs typeface="+mn-cs"/>
            </a:rPr>
            <a:t>は</a:t>
          </a:r>
          <a:r>
            <a:rPr kumimoji="1" lang="ja-JP" altLang="ja-JP" sz="1100" b="0" u="sng" baseline="0">
              <a:solidFill>
                <a:schemeClr val="tx1"/>
              </a:solidFill>
              <a:effectLst/>
              <a:latin typeface="+mn-lt"/>
              <a:ea typeface="+mn-ea"/>
              <a:cs typeface="+mn-cs"/>
            </a:rPr>
            <a:t>入力</a:t>
          </a:r>
          <a:r>
            <a:rPr kumimoji="1" lang="ja-JP" altLang="en-US" sz="1100" b="0" u="sng" baseline="0">
              <a:solidFill>
                <a:schemeClr val="tx1"/>
              </a:solidFill>
              <a:effectLst/>
              <a:latin typeface="+mn-lt"/>
              <a:ea typeface="+mn-ea"/>
              <a:cs typeface="+mn-cs"/>
            </a:rPr>
            <a:t>・選択</a:t>
          </a:r>
          <a:r>
            <a:rPr kumimoji="1" lang="ja-JP" altLang="ja-JP" sz="1100" b="0" u="sng" baseline="0">
              <a:solidFill>
                <a:schemeClr val="tx1"/>
              </a:solidFill>
              <a:effectLst/>
              <a:latin typeface="+mn-lt"/>
              <a:ea typeface="+mn-ea"/>
              <a:cs typeface="+mn-cs"/>
            </a:rPr>
            <a:t>可能</a:t>
          </a:r>
          <a:r>
            <a:rPr kumimoji="1" lang="ja-JP" altLang="en-US" sz="1100" b="0" u="sng" baseline="0">
              <a:solidFill>
                <a:schemeClr val="tx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baseline="0">
              <a:solidFill>
                <a:schemeClr val="tx1"/>
              </a:solidFill>
              <a:effectLst/>
              <a:latin typeface="+mn-lt"/>
              <a:ea typeface="+mn-ea"/>
              <a:cs typeface="+mn-cs"/>
            </a:rPr>
            <a:t>　</a:t>
          </a:r>
          <a:r>
            <a:rPr kumimoji="1" lang="ja-JP" altLang="en-US" sz="1100" b="0" u="sng" baseline="0">
              <a:solidFill>
                <a:schemeClr val="tx1"/>
              </a:solidFill>
              <a:effectLst/>
              <a:latin typeface="+mn-lt"/>
              <a:ea typeface="+mn-ea"/>
              <a:cs typeface="+mn-cs"/>
            </a:rPr>
            <a:t>グレー色のセルは入力不可。他のシートから数値が反映するためロックしています。</a:t>
          </a:r>
          <a:endParaRPr kumimoji="1" lang="en-US" altLang="ja-JP" sz="1100" b="0" u="sng"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baseline="0">
            <a:latin typeface="+mj-ea"/>
            <a:ea typeface="+mj-ea"/>
          </a:endParaRPr>
        </a:p>
        <a:p>
          <a:r>
            <a:rPr kumimoji="1" lang="ja-JP" altLang="en-US" sz="1050" b="0" baseline="0">
              <a:latin typeface="+mj-ea"/>
              <a:ea typeface="+mj-ea"/>
            </a:rPr>
            <a:t>■ 就職内定数は報告対象月ごとに</a:t>
          </a:r>
          <a:r>
            <a:rPr kumimoji="1" lang="ja-JP" altLang="en-US" sz="1050" b="0" baseline="0">
              <a:solidFill>
                <a:srgbClr val="FF0000"/>
              </a:solidFill>
              <a:latin typeface="+mj-ea"/>
              <a:ea typeface="+mj-ea"/>
            </a:rPr>
            <a:t>「その月内で就職内定した人数のみ」を入力。</a:t>
          </a:r>
          <a:br>
            <a:rPr kumimoji="1" lang="en-US" altLang="ja-JP" sz="1050" b="0" baseline="0">
              <a:latin typeface="+mj-ea"/>
              <a:ea typeface="+mj-ea"/>
            </a:rPr>
          </a:br>
          <a:r>
            <a:rPr kumimoji="1" lang="ja-JP" altLang="en-US" sz="1050" b="0" baseline="0">
              <a:latin typeface="+mj-ea"/>
              <a:ea typeface="+mj-ea"/>
            </a:rPr>
            <a:t>　 </a:t>
          </a:r>
          <a:r>
            <a:rPr kumimoji="1" lang="ja-JP" altLang="en-US" sz="1050" b="0" baseline="0">
              <a:solidFill>
                <a:srgbClr val="FF0000"/>
              </a:solidFill>
              <a:latin typeface="+mj-ea"/>
              <a:ea typeface="+mj-ea"/>
            </a:rPr>
            <a:t>（本シートではなく、</a:t>
          </a:r>
          <a:r>
            <a:rPr kumimoji="1" lang="en-US" altLang="ja-JP" sz="1050" b="0" baseline="0">
              <a:solidFill>
                <a:srgbClr val="FF0000"/>
              </a:solidFill>
              <a:latin typeface="+mj-ea"/>
              <a:ea typeface="+mj-ea"/>
            </a:rPr>
            <a:t>※</a:t>
          </a:r>
          <a:r>
            <a:rPr kumimoji="1" lang="ja-JP" altLang="en-US" sz="1050" b="0" baseline="0">
              <a:solidFill>
                <a:srgbClr val="FF0000"/>
              </a:solidFill>
              <a:latin typeface="+mj-ea"/>
              <a:ea typeface="+mj-ea"/>
            </a:rPr>
            <a:t>様式４号－１、様式４号－２の内定者名簿を入力すると人数が反映）</a:t>
          </a:r>
          <a:endParaRPr kumimoji="1" lang="en-US" altLang="ja-JP" sz="1050" b="0" baseline="0">
            <a:solidFill>
              <a:srgbClr val="FF0000"/>
            </a:solidFill>
            <a:latin typeface="+mj-ea"/>
            <a:ea typeface="+mj-ea"/>
          </a:endParaRPr>
        </a:p>
        <a:p>
          <a:endParaRPr kumimoji="1" lang="en-US" altLang="ja-JP" sz="1050" b="0" baseline="0">
            <a:latin typeface="+mj-ea"/>
            <a:ea typeface="+mj-ea"/>
          </a:endParaRPr>
        </a:p>
        <a:p>
          <a:r>
            <a:rPr kumimoji="1" lang="ja-JP" altLang="en-US" sz="1050" b="0" baseline="0">
              <a:latin typeface="+mj-ea"/>
              <a:ea typeface="+mj-ea"/>
            </a:rPr>
            <a:t>■ 同月内で複数の内定を得た生徒は「内定を承諾した事業所」のみ件数として計上。</a:t>
          </a:r>
          <a:br>
            <a:rPr kumimoji="1" lang="en-US" altLang="ja-JP" sz="1050" b="0" baseline="0">
              <a:latin typeface="+mj-ea"/>
              <a:ea typeface="+mj-ea"/>
            </a:rPr>
          </a:br>
          <a:r>
            <a:rPr kumimoji="1" lang="ja-JP" altLang="en-US" sz="1050" b="0" baseline="0">
              <a:latin typeface="+mj-ea"/>
              <a:ea typeface="+mj-ea"/>
            </a:rPr>
            <a:t>　 （民間企業と公務員が両方内定の場合は、生徒が意志決定した方の項目のみ計上）</a:t>
          </a:r>
          <a:br>
            <a:rPr kumimoji="1" lang="en-US" altLang="ja-JP" sz="1050" b="0" baseline="0">
              <a:latin typeface="+mj-ea"/>
              <a:ea typeface="+mj-ea"/>
            </a:rPr>
          </a:br>
          <a:r>
            <a:rPr kumimoji="1" lang="ja-JP" altLang="en-US" sz="1050" b="0" baseline="0">
              <a:latin typeface="+mj-ea"/>
              <a:ea typeface="+mj-ea"/>
            </a:rPr>
            <a:t>　 </a:t>
          </a:r>
          <a:r>
            <a:rPr kumimoji="1" lang="en-US" altLang="ja-JP" sz="1050" b="0" baseline="0">
              <a:latin typeface="+mj-ea"/>
              <a:ea typeface="+mj-ea"/>
            </a:rPr>
            <a:t>※</a:t>
          </a:r>
          <a:r>
            <a:rPr kumimoji="1" lang="en-US" altLang="ja-JP" sz="1050" b="0" baseline="0">
              <a:solidFill>
                <a:srgbClr val="FF0000"/>
              </a:solidFill>
              <a:latin typeface="+mj-ea"/>
              <a:ea typeface="+mj-ea"/>
            </a:rPr>
            <a:t>10</a:t>
          </a:r>
          <a:r>
            <a:rPr kumimoji="1" lang="ja-JP" altLang="en-US" sz="1050" b="0" baseline="0">
              <a:solidFill>
                <a:srgbClr val="FF0000"/>
              </a:solidFill>
              <a:latin typeface="+mj-ea"/>
              <a:ea typeface="+mj-ea"/>
            </a:rPr>
            <a:t>月以降に</a:t>
          </a:r>
          <a:r>
            <a:rPr kumimoji="1" lang="ja-JP" altLang="en-US" sz="1050" b="0" u="sng" baseline="0">
              <a:solidFill>
                <a:srgbClr val="FF0000"/>
              </a:solidFill>
              <a:latin typeface="+mj-ea"/>
              <a:ea typeface="+mj-ea"/>
            </a:rPr>
            <a:t>累計値を入れない</a:t>
          </a:r>
          <a:r>
            <a:rPr kumimoji="1" lang="ja-JP" altLang="en-US" sz="1050" b="0" baseline="0">
              <a:latin typeface="+mj-ea"/>
              <a:ea typeface="+mj-ea"/>
            </a:rPr>
            <a:t>こと　年度累計は自動的に計算されています。</a:t>
          </a:r>
          <a:endParaRPr kumimoji="1" lang="en-US" altLang="ja-JP" sz="1050" b="0" baseline="0">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未内定者数は</a:t>
          </a:r>
          <a:r>
            <a:rPr kumimoji="1" lang="ja-JP" altLang="en-US" sz="1050" b="0" baseline="0">
              <a:solidFill>
                <a:srgbClr val="FF0000"/>
              </a:solidFill>
              <a:latin typeface="+mj-ea"/>
              <a:ea typeface="+mj-ea"/>
            </a:rPr>
            <a:t>「各月末時点で就職内定していない生徒の実人数」</a:t>
          </a:r>
          <a:r>
            <a:rPr kumimoji="1" lang="ja-JP" altLang="en-US" sz="1050" b="0" baseline="0">
              <a:latin typeface="+mj-ea"/>
              <a:ea typeface="+mj-ea"/>
            </a:rPr>
            <a:t>を入力。</a:t>
          </a:r>
          <a:br>
            <a:rPr kumimoji="1" lang="en-US" altLang="ja-JP" sz="1050" b="0" baseline="0">
              <a:latin typeface="+mj-ea"/>
              <a:ea typeface="+mj-ea"/>
            </a:rPr>
          </a:br>
          <a:r>
            <a:rPr kumimoji="1" lang="ja-JP" altLang="en-US" sz="1050" b="0" baseline="0">
              <a:latin typeface="+mj-ea"/>
              <a:ea typeface="+mj-ea"/>
            </a:rPr>
            <a:t>　 </a:t>
          </a:r>
          <a:r>
            <a:rPr kumimoji="1" lang="en-US" altLang="ja-JP" sz="1050" b="0" baseline="0">
              <a:latin typeface="+mj-ea"/>
              <a:ea typeface="+mj-ea"/>
            </a:rPr>
            <a:t>※</a:t>
          </a:r>
          <a:r>
            <a:rPr kumimoji="1" lang="ja-JP" altLang="en-US" sz="1050" b="0" baseline="0">
              <a:latin typeface="+mj-ea"/>
              <a:ea typeface="+mj-ea"/>
            </a:rPr>
            <a:t>進路変更、就職内定、転校・退学・留年等による増減を反映した人数を入力します。</a:t>
          </a:r>
          <a:endParaRPr kumimoji="1" lang="en-US" altLang="ja-JP" sz="1050" b="0" baseline="0">
            <a:latin typeface="+mj-ea"/>
            <a:ea typeface="+mj-ea"/>
          </a:endParaRPr>
        </a:p>
        <a:p>
          <a:r>
            <a:rPr kumimoji="1" lang="ja-JP" altLang="en-US" sz="1050" b="0" baseline="0">
              <a:latin typeface="+mj-ea"/>
              <a:ea typeface="+mj-ea"/>
            </a:rPr>
            <a:t>　</a:t>
          </a:r>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学校・安定所紹介希望（安定所受理求人に応募）と学校紹介以外（公務員・縁故就職・家業</a:t>
          </a:r>
          <a:endParaRPr kumimoji="1" lang="en-US" altLang="ja-JP" sz="1050" b="0" baseline="0">
            <a:latin typeface="+mj-ea"/>
            <a:ea typeface="+mj-ea"/>
          </a:endParaRPr>
        </a:p>
        <a:p>
          <a:r>
            <a:rPr kumimoji="1" lang="ja-JP" altLang="en-US" sz="1050" b="0" baseline="0">
              <a:latin typeface="+mj-ea"/>
              <a:ea typeface="+mj-ea"/>
            </a:rPr>
            <a:t>　 </a:t>
          </a:r>
          <a:r>
            <a:rPr kumimoji="1" lang="ja-JP" altLang="ja-JP" sz="1100" b="0" baseline="0">
              <a:solidFill>
                <a:schemeClr val="tx1"/>
              </a:solidFill>
              <a:effectLst/>
              <a:latin typeface="+mn-lt"/>
              <a:ea typeface="+mn-ea"/>
              <a:cs typeface="+mn-cs"/>
            </a:rPr>
            <a:t>手伝）</a:t>
          </a:r>
          <a:r>
            <a:rPr kumimoji="1" lang="ja-JP" altLang="en-US" sz="1050" b="0" baseline="0">
              <a:latin typeface="+mj-ea"/>
              <a:ea typeface="+mj-ea"/>
            </a:rPr>
            <a:t>が混ざらないよう願います。</a:t>
          </a:r>
          <a:endParaRPr kumimoji="1" lang="en-US" altLang="ja-JP" sz="1050" b="0" baseline="0">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入力完了後、「様式３号就職状況報告書」シートのセルＤ１０の</a:t>
          </a:r>
          <a:r>
            <a:rPr kumimoji="1" lang="ja-JP" altLang="en-US" sz="1050" b="0" baseline="0">
              <a:solidFill>
                <a:srgbClr val="FF0000"/>
              </a:solidFill>
              <a:latin typeface="+mj-ea"/>
              <a:ea typeface="+mj-ea"/>
            </a:rPr>
            <a:t>報告月を変更</a:t>
          </a:r>
          <a:r>
            <a:rPr kumimoji="1" lang="ja-JP" altLang="en-US" sz="1050" b="0" baseline="0">
              <a:solidFill>
                <a:sysClr val="windowText" lastClr="000000"/>
              </a:solidFill>
              <a:latin typeface="+mj-ea"/>
              <a:ea typeface="+mj-ea"/>
            </a:rPr>
            <a:t>すると、本シートで</a:t>
          </a:r>
          <a:endParaRPr kumimoji="1" lang="en-US" altLang="ja-JP" sz="1050" b="0" baseline="0">
            <a:solidFill>
              <a:sysClr val="windowText" lastClr="000000"/>
            </a:solidFill>
            <a:latin typeface="+mj-ea"/>
            <a:ea typeface="+mj-ea"/>
          </a:endParaRPr>
        </a:p>
        <a:p>
          <a:r>
            <a:rPr kumimoji="1" lang="en-US" altLang="ja-JP" sz="1050" b="0" baseline="0">
              <a:solidFill>
                <a:sysClr val="windowText" lastClr="000000"/>
              </a:solidFill>
              <a:latin typeface="+mj-ea"/>
              <a:ea typeface="+mj-ea"/>
            </a:rPr>
            <a:t>    </a:t>
          </a:r>
          <a:r>
            <a:rPr kumimoji="1" lang="ja-JP" altLang="en-US" sz="1050" b="0" baseline="0">
              <a:solidFill>
                <a:srgbClr val="FF0000"/>
              </a:solidFill>
              <a:latin typeface="+mj-ea"/>
              <a:ea typeface="+mj-ea"/>
            </a:rPr>
            <a:t>入力した当該月の数値と年度累計が</a:t>
          </a:r>
          <a:r>
            <a:rPr kumimoji="1" lang="ja-JP" altLang="ja-JP" sz="1050" b="0" baseline="0">
              <a:solidFill>
                <a:srgbClr val="FF0000"/>
              </a:solidFill>
              <a:effectLst/>
              <a:latin typeface="+mn-lt"/>
              <a:ea typeface="+mn-ea"/>
              <a:cs typeface="+mn-cs"/>
            </a:rPr>
            <a:t>様式３号</a:t>
          </a:r>
          <a:r>
            <a:rPr kumimoji="1" lang="ja-JP" altLang="en-US" sz="1050" b="0" baseline="0">
              <a:solidFill>
                <a:srgbClr val="FF0000"/>
              </a:solidFill>
              <a:effectLst/>
              <a:latin typeface="+mn-lt"/>
              <a:ea typeface="+mn-ea"/>
              <a:cs typeface="+mn-cs"/>
            </a:rPr>
            <a:t>へ</a:t>
          </a:r>
          <a:r>
            <a:rPr kumimoji="1" lang="ja-JP" altLang="en-US" sz="1050" b="0" baseline="0">
              <a:solidFill>
                <a:srgbClr val="FF0000"/>
              </a:solidFill>
              <a:latin typeface="+mj-ea"/>
              <a:ea typeface="+mj-ea"/>
            </a:rPr>
            <a:t>自動的に絞り込まれて表示されます。</a:t>
          </a:r>
          <a:endParaRPr kumimoji="1" lang="en-US" altLang="ja-JP" sz="1050" b="0" baseline="0">
            <a:solidFill>
              <a:srgbClr val="FF0000"/>
            </a:solidFill>
            <a:latin typeface="+mj-ea"/>
            <a:ea typeface="+mj-ea"/>
          </a:endParaRPr>
        </a:p>
        <a:p>
          <a:br>
            <a:rPr kumimoji="1" lang="en-US" altLang="ja-JP" sz="1050" b="0" baseline="0">
              <a:latin typeface="+mj-ea"/>
              <a:ea typeface="+mj-ea"/>
            </a:rPr>
          </a:br>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現に在職・自営しており卒業後も同様となる通信制等の生徒、及び在学中のアルバイトを</a:t>
          </a:r>
          <a:endParaRPr kumimoji="1" lang="en-US" altLang="ja-JP" sz="1050" b="0" baseline="0">
            <a:latin typeface="+mj-ea"/>
            <a:ea typeface="+mj-ea"/>
          </a:endParaRPr>
        </a:p>
        <a:p>
          <a:r>
            <a:rPr kumimoji="1" lang="ja-JP" altLang="en-US" sz="1050" b="0" baseline="0">
              <a:solidFill>
                <a:schemeClr val="tx1"/>
              </a:solidFill>
              <a:effectLst/>
              <a:latin typeface="+mj-ea"/>
              <a:ea typeface="+mj-ea"/>
              <a:cs typeface="+mn-cs"/>
            </a:rPr>
            <a:t>　 </a:t>
          </a:r>
          <a:r>
            <a:rPr kumimoji="1" lang="ja-JP" altLang="ja-JP" sz="1050" b="0" baseline="0">
              <a:solidFill>
                <a:schemeClr val="tx1"/>
              </a:solidFill>
              <a:effectLst/>
              <a:latin typeface="+mj-ea"/>
              <a:ea typeface="+mj-ea"/>
              <a:cs typeface="+mn-cs"/>
            </a:rPr>
            <a:t>卒業後も同じ身分で継続する生徒は</a:t>
          </a:r>
          <a:r>
            <a:rPr kumimoji="1" lang="ja-JP" altLang="en-US" sz="1050" b="0" baseline="0">
              <a:solidFill>
                <a:schemeClr val="tx1"/>
              </a:solidFill>
              <a:effectLst/>
              <a:latin typeface="+mj-ea"/>
              <a:ea typeface="+mj-ea"/>
              <a:cs typeface="+mn-cs"/>
            </a:rPr>
            <a:t>本</a:t>
          </a:r>
          <a:r>
            <a:rPr kumimoji="1" lang="ja-JP" altLang="ja-JP" sz="1050" b="0" baseline="0">
              <a:solidFill>
                <a:schemeClr val="tx1"/>
              </a:solidFill>
              <a:effectLst/>
              <a:latin typeface="+mj-ea"/>
              <a:ea typeface="+mj-ea"/>
              <a:cs typeface="+mn-cs"/>
            </a:rPr>
            <a:t>報告</a:t>
          </a:r>
          <a:r>
            <a:rPr kumimoji="1" lang="ja-JP" altLang="en-US" sz="1050" b="0" baseline="0">
              <a:solidFill>
                <a:schemeClr val="tx1"/>
              </a:solidFill>
              <a:effectLst/>
              <a:latin typeface="+mj-ea"/>
              <a:ea typeface="+mj-ea"/>
              <a:cs typeface="+mn-cs"/>
            </a:rPr>
            <a:t>の</a:t>
          </a:r>
          <a:r>
            <a:rPr kumimoji="1" lang="ja-JP" altLang="ja-JP" sz="1050" b="0" baseline="0">
              <a:solidFill>
                <a:schemeClr val="tx1"/>
              </a:solidFill>
              <a:effectLst/>
              <a:latin typeface="+mj-ea"/>
              <a:ea typeface="+mj-ea"/>
              <a:cs typeface="+mn-cs"/>
            </a:rPr>
            <a:t>対象外</a:t>
          </a:r>
          <a:r>
            <a:rPr kumimoji="1" lang="ja-JP" altLang="en-US" sz="1050" b="0" baseline="0">
              <a:solidFill>
                <a:schemeClr val="tx1"/>
              </a:solidFill>
              <a:effectLst/>
              <a:latin typeface="+mj-ea"/>
              <a:ea typeface="+mj-ea"/>
              <a:cs typeface="+mn-cs"/>
            </a:rPr>
            <a:t>。</a:t>
          </a:r>
          <a:br>
            <a:rPr kumimoji="1" lang="en-US" altLang="ja-JP" sz="1050" b="0" baseline="0">
              <a:solidFill>
                <a:schemeClr val="tx1"/>
              </a:solidFill>
              <a:effectLst/>
              <a:latin typeface="+mj-ea"/>
              <a:ea typeface="+mj-ea"/>
              <a:cs typeface="+mn-cs"/>
            </a:rPr>
          </a:br>
          <a:r>
            <a:rPr kumimoji="1" lang="ja-JP" altLang="en-US" sz="1050" b="0" baseline="0">
              <a:latin typeface="+mj-ea"/>
              <a:ea typeface="+mj-ea"/>
            </a:rPr>
            <a:t>　 </a:t>
          </a:r>
          <a:r>
            <a:rPr kumimoji="1" lang="en-US" altLang="ja-JP" sz="1050" b="0" baseline="0">
              <a:latin typeface="+mj-ea"/>
              <a:ea typeface="+mj-ea"/>
            </a:rPr>
            <a:t>※</a:t>
          </a:r>
          <a:r>
            <a:rPr kumimoji="1" lang="ja-JP" altLang="en-US" sz="1050" b="0" baseline="0">
              <a:latin typeface="+mj-ea"/>
              <a:ea typeface="+mj-ea"/>
            </a:rPr>
            <a:t>卒業後、アルバイト先事業所が当該生徒を正社員で雇い入れる場合は縁故就職で計上。</a:t>
          </a:r>
          <a:br>
            <a:rPr kumimoji="1" lang="en-US" altLang="ja-JP" sz="1050" b="0" baseline="0">
              <a:latin typeface="+mj-ea"/>
              <a:ea typeface="+mj-ea"/>
            </a:rPr>
          </a:br>
          <a:endParaRPr kumimoji="1" lang="en-US" altLang="ja-JP" sz="1050" b="0" baseline="0">
            <a:latin typeface="+mj-ea"/>
            <a:ea typeface="+mj-ea"/>
          </a:endParaRPr>
        </a:p>
        <a:p>
          <a:r>
            <a:rPr kumimoji="1" lang="ja-JP" altLang="ja-JP" sz="1050" b="0" baseline="0">
              <a:solidFill>
                <a:schemeClr val="tx1"/>
              </a:solidFill>
              <a:effectLst/>
              <a:latin typeface="+mn-lt"/>
              <a:ea typeface="+mn-ea"/>
              <a:cs typeface="+mn-cs"/>
            </a:rPr>
            <a:t>■</a:t>
          </a:r>
          <a:r>
            <a:rPr kumimoji="1" lang="en-US" altLang="ja-JP" sz="1050" b="0" baseline="0">
              <a:solidFill>
                <a:schemeClr val="tx1"/>
              </a:solidFill>
              <a:effectLst/>
              <a:latin typeface="+mn-lt"/>
              <a:ea typeface="+mn-ea"/>
              <a:cs typeface="+mn-cs"/>
            </a:rPr>
            <a:t> </a:t>
          </a:r>
          <a:r>
            <a:rPr kumimoji="1" lang="ja-JP" altLang="en-US" sz="1050" b="0" baseline="0">
              <a:latin typeface="+mj-ea"/>
              <a:ea typeface="+mj-ea"/>
            </a:rPr>
            <a:t>その他</a:t>
          </a:r>
          <a:r>
            <a:rPr kumimoji="1" lang="ja-JP" altLang="en-US" sz="1050" b="0" baseline="0">
              <a:solidFill>
                <a:srgbClr val="FF0000"/>
              </a:solidFill>
              <a:latin typeface="+mj-ea"/>
              <a:ea typeface="+mj-ea"/>
            </a:rPr>
            <a:t>学校から連絡事項がある場合は様式３号の下部に入力</a:t>
          </a:r>
          <a:r>
            <a:rPr kumimoji="1" lang="ja-JP" altLang="en-US" sz="1050" b="0" baseline="0">
              <a:latin typeface="+mj-ea"/>
              <a:ea typeface="+mj-ea"/>
            </a:rPr>
            <a:t>してください。</a:t>
          </a:r>
          <a:endParaRPr kumimoji="1" lang="en-US" altLang="ja-JP" sz="1050" b="0" baseline="0">
            <a:latin typeface="+mj-ea"/>
            <a:ea typeface="+mj-ea"/>
          </a:endParaRPr>
        </a:p>
      </xdr:txBody>
    </xdr:sp>
    <xdr:clientData/>
  </xdr:oneCellAnchor>
  <xdr:twoCellAnchor>
    <xdr:from>
      <xdr:col>1</xdr:col>
      <xdr:colOff>183776</xdr:colOff>
      <xdr:row>8</xdr:row>
      <xdr:rowOff>52108</xdr:rowOff>
    </xdr:from>
    <xdr:to>
      <xdr:col>14</xdr:col>
      <xdr:colOff>49306</xdr:colOff>
      <xdr:row>10</xdr:row>
      <xdr:rowOff>161925</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83776" y="2480983"/>
          <a:ext cx="9447680" cy="576542"/>
        </a:xfrm>
        <a:prstGeom prst="roundRect">
          <a:avLst>
            <a:gd name="adj" fmla="val 29884"/>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「就職状況入力フォーム」</a:t>
          </a:r>
          <a:r>
            <a:rPr lang="ja-JP" altLang="en-US" sz="1100" b="0" i="0" u="none" strike="noStrike" baseline="0">
              <a:solidFill>
                <a:srgbClr val="000000"/>
              </a:solidFill>
              <a:latin typeface="ＭＳ Ｐゴシック"/>
              <a:ea typeface="ＭＳ Ｐゴシック"/>
            </a:rPr>
            <a:t>シートを開き、「学校名」と「学校番号」「区分」及び</a:t>
          </a:r>
          <a:r>
            <a:rPr lang="ja-JP" altLang="ja-JP" sz="1100" b="0" i="0" baseline="0">
              <a:effectLst/>
              <a:latin typeface="+mn-lt"/>
              <a:ea typeface="+mn-ea"/>
              <a:cs typeface="+mn-cs"/>
            </a:rPr>
            <a:t>ご担当者の氏名と</a:t>
          </a:r>
          <a:r>
            <a:rPr lang="ja-JP" altLang="en-US" sz="1100" b="0" i="0" baseline="0">
              <a:effectLst/>
              <a:latin typeface="+mn-lt"/>
              <a:ea typeface="+mn-ea"/>
              <a:cs typeface="+mn-cs"/>
            </a:rPr>
            <a:t>連絡先</a:t>
          </a:r>
          <a:r>
            <a:rPr lang="ja-JP" altLang="ja-JP" sz="1100" b="0" i="0" baseline="0">
              <a:effectLst/>
              <a:latin typeface="+mn-lt"/>
              <a:ea typeface="+mn-ea"/>
              <a:cs typeface="+mn-cs"/>
            </a:rPr>
            <a:t>電話番号</a:t>
          </a:r>
          <a:r>
            <a:rPr lang="ja-JP" altLang="en-US" sz="1100" b="0" i="0" u="none" strike="noStrike" baseline="0">
              <a:solidFill>
                <a:srgbClr val="000000"/>
              </a:solidFill>
              <a:latin typeface="ＭＳ Ｐゴシック"/>
              <a:ea typeface="ＭＳ Ｐゴシック"/>
            </a:rPr>
            <a:t>を入力します。</a:t>
          </a:r>
          <a:r>
            <a:rPr lang="ja-JP" altLang="ja-JP" sz="1000" b="0" i="0" baseline="0">
              <a:effectLst/>
              <a:latin typeface="+mn-lt"/>
              <a:ea typeface="+mn-ea"/>
              <a:cs typeface="+mn-cs"/>
            </a:rPr>
            <a:t>（</a:t>
          </a:r>
          <a:r>
            <a:rPr lang="ja-JP" altLang="en-US" sz="1000" b="0" i="0" baseline="0">
              <a:effectLst/>
              <a:latin typeface="+mn-lt"/>
              <a:ea typeface="+mn-ea"/>
              <a:cs typeface="+mn-cs"/>
            </a:rPr>
            <a:t>各</a:t>
          </a:r>
          <a:r>
            <a:rPr lang="ja-JP" altLang="ja-JP" sz="1000" b="0" i="0" baseline="0">
              <a:effectLst/>
              <a:latin typeface="+mn-lt"/>
              <a:ea typeface="+mn-ea"/>
              <a:cs typeface="+mn-cs"/>
            </a:rPr>
            <a:t>報告書様式に反映</a:t>
          </a:r>
          <a:r>
            <a:rPr lang="ja-JP" altLang="en-US" sz="1000" b="0" i="0" baseline="0">
              <a:effectLst/>
              <a:latin typeface="+mn-lt"/>
              <a:ea typeface="+mn-ea"/>
              <a:cs typeface="+mn-cs"/>
            </a:rPr>
            <a:t>）</a:t>
          </a:r>
          <a:endParaRPr lang="en-US" altLang="ja-JP" sz="1000" b="0" i="0" baseline="0">
            <a:effectLst/>
            <a:latin typeface="+mn-lt"/>
            <a:ea typeface="+mn-ea"/>
            <a:cs typeface="+mn-cs"/>
          </a:endParaRPr>
        </a:p>
        <a:p>
          <a:pPr algn="l" rtl="0">
            <a:lnSpc>
              <a:spcPts val="1300"/>
            </a:lnSpc>
            <a:defRPr sz="1000"/>
          </a:pPr>
          <a:r>
            <a:rPr lang="ja-JP" altLang="en-US" sz="1100" b="0" i="0" baseline="0">
              <a:effectLst/>
              <a:latin typeface="+mn-lt"/>
              <a:ea typeface="+mn-ea"/>
              <a:cs typeface="+mn-cs"/>
            </a:rPr>
            <a:t>「区分」の項目</a:t>
          </a:r>
          <a:r>
            <a:rPr lang="ja-JP" altLang="ja-JP" sz="1100" b="0" i="0" baseline="0">
              <a:effectLst/>
              <a:latin typeface="+mn-lt"/>
              <a:ea typeface="+mn-ea"/>
              <a:cs typeface="+mn-cs"/>
            </a:rPr>
            <a:t>で</a:t>
          </a:r>
          <a:r>
            <a:rPr lang="ja-JP" altLang="en-US" sz="1100" b="0" i="0" baseline="0">
              <a:effectLst/>
              <a:latin typeface="+mn-lt"/>
              <a:ea typeface="+mn-ea"/>
              <a:cs typeface="+mn-cs"/>
            </a:rPr>
            <a:t>プルダウンメニューから「</a:t>
          </a:r>
          <a:r>
            <a:rPr lang="ja-JP" altLang="ja-JP" sz="1100" b="0" i="0" baseline="0">
              <a:effectLst/>
              <a:latin typeface="+mn-lt"/>
              <a:ea typeface="+mn-ea"/>
              <a:cs typeface="+mn-cs"/>
            </a:rPr>
            <a:t>全日制</a:t>
          </a:r>
          <a:r>
            <a:rPr lang="ja-JP" altLang="en-US" sz="1100" b="0" i="0" baseline="0">
              <a:effectLst/>
              <a:latin typeface="+mn-lt"/>
              <a:ea typeface="+mn-ea"/>
              <a:cs typeface="+mn-cs"/>
            </a:rPr>
            <a:t>」「</a:t>
          </a:r>
          <a:r>
            <a:rPr lang="ja-JP" altLang="ja-JP" sz="1100" b="0" i="0" baseline="0">
              <a:effectLst/>
              <a:latin typeface="+mn-lt"/>
              <a:ea typeface="+mn-ea"/>
              <a:cs typeface="+mn-cs"/>
            </a:rPr>
            <a:t>定時制</a:t>
          </a:r>
          <a:r>
            <a:rPr lang="ja-JP" altLang="en-US" sz="1100" b="0" i="0" baseline="0">
              <a:effectLst/>
              <a:latin typeface="+mn-lt"/>
              <a:ea typeface="+mn-ea"/>
              <a:cs typeface="+mn-cs"/>
            </a:rPr>
            <a:t>」「通信制」「単位制」を選択します。</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9</xdr:col>
      <xdr:colOff>676837</xdr:colOff>
      <xdr:row>16</xdr:row>
      <xdr:rowOff>225796</xdr:rowOff>
    </xdr:from>
    <xdr:to>
      <xdr:col>11</xdr:col>
      <xdr:colOff>771525</xdr:colOff>
      <xdr:row>19</xdr:row>
      <xdr:rowOff>28575</xdr:rowOff>
    </xdr:to>
    <xdr:sp macro="" textlink="">
      <xdr:nvSpPr>
        <xdr:cNvPr id="7" name="四角形吹き出し 4">
          <a:extLst>
            <a:ext uri="{FF2B5EF4-FFF2-40B4-BE49-F238E27FC236}">
              <a16:creationId xmlns:a16="http://schemas.microsoft.com/office/drawing/2014/main" id="{1C3C0664-5DD4-8FDA-0128-339940B41CF2}"/>
            </a:ext>
          </a:extLst>
        </xdr:cNvPr>
        <xdr:cNvSpPr/>
      </xdr:nvSpPr>
      <xdr:spPr>
        <a:xfrm>
          <a:off x="6458512" y="4769221"/>
          <a:ext cx="1713938" cy="545729"/>
        </a:xfrm>
        <a:prstGeom prst="wedgeRoundRectCallout">
          <a:avLst>
            <a:gd name="adj1" fmla="val -87918"/>
            <a:gd name="adj2" fmla="val -65014"/>
            <a:gd name="adj3" fmla="val 16667"/>
          </a:avLst>
        </a:prstGeom>
        <a:solidFill>
          <a:srgbClr val="FFFF99"/>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rIns="36000" rtlCol="0" anchor="t"/>
        <a:lstStyle/>
        <a:p>
          <a:pPr algn="l"/>
          <a:r>
            <a:rPr kumimoji="1" lang="ja-JP" altLang="en-US" sz="1100" b="0">
              <a:latin typeface="+mj-ea"/>
              <a:ea typeface="+mj-ea"/>
            </a:rPr>
            <a:t>該当者がいない場合は、「０」を入力してください。</a:t>
          </a:r>
          <a:endParaRPr kumimoji="1" lang="en-US" altLang="ja-JP" sz="1100" b="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314326</xdr:colOff>
      <xdr:row>11</xdr:row>
      <xdr:rowOff>95250</xdr:rowOff>
    </xdr:from>
    <xdr:to>
      <xdr:col>5</xdr:col>
      <xdr:colOff>114301</xdr:colOff>
      <xdr:row>14</xdr:row>
      <xdr:rowOff>38100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bwMode="auto">
        <a:xfrm>
          <a:off x="1104901" y="1952625"/>
          <a:ext cx="1028700" cy="457200"/>
        </a:xfrm>
        <a:prstGeom prst="wedgeRoundRectCallout">
          <a:avLst>
            <a:gd name="adj1" fmla="val -26041"/>
            <a:gd name="adj2" fmla="val -98864"/>
            <a:gd name="adj3" fmla="val 16667"/>
          </a:avLst>
        </a:prstGeom>
        <a:solidFill>
          <a:srgbClr val="FF0000"/>
        </a:solidFill>
        <a:ln w="9525" cap="flat" cmpd="sng" algn="ctr">
          <a:solidFill>
            <a:srgbClr val="FFC000"/>
          </a:solidFill>
          <a:prstDash val="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rPr>
            <a:t>報告月を選択</a:t>
          </a:r>
          <a:br>
            <a:rPr kumimoji="1" lang="en-US" altLang="ja-JP" sz="1100" b="1">
              <a:solidFill>
                <a:schemeClr val="bg1"/>
              </a:solidFill>
            </a:rPr>
          </a:br>
          <a:r>
            <a:rPr kumimoji="1" lang="ja-JP" altLang="en-US" sz="1100" b="1">
              <a:solidFill>
                <a:schemeClr val="bg1"/>
              </a:solidFill>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123824</xdr:colOff>
      <xdr:row>4</xdr:row>
      <xdr:rowOff>38099</xdr:rowOff>
    </xdr:from>
    <xdr:to>
      <xdr:col>7</xdr:col>
      <xdr:colOff>371475</xdr:colOff>
      <xdr:row>8</xdr:row>
      <xdr:rowOff>104773</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1590674" y="790574"/>
          <a:ext cx="1876426" cy="657224"/>
        </a:xfrm>
        <a:prstGeom prst="line">
          <a:avLst/>
        </a:prstGeom>
        <a:noFill/>
        <a:ln w="1587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7</xdr:col>
      <xdr:colOff>352426</xdr:colOff>
      <xdr:row>3</xdr:row>
      <xdr:rowOff>76198</xdr:rowOff>
    </xdr:from>
    <xdr:to>
      <xdr:col>18</xdr:col>
      <xdr:colOff>381000</xdr:colOff>
      <xdr:row>7</xdr:row>
      <xdr:rowOff>142874</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3448051" y="552448"/>
          <a:ext cx="6000749" cy="762001"/>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報告する月の就職状況を</a:t>
          </a:r>
          <a:r>
            <a:rPr lang="ja-JP" altLang="en-US" sz="1100" b="1" i="0" u="none" strike="noStrike" baseline="0">
              <a:solidFill>
                <a:srgbClr val="000000"/>
              </a:solidFill>
              <a:latin typeface="ＭＳ Ｐゴシック"/>
              <a:ea typeface="ＭＳ Ｐゴシック"/>
            </a:rPr>
            <a:t>「＊月」のプルダウンメニューで該当する月を選択</a:t>
          </a:r>
          <a:r>
            <a:rPr lang="ja-JP" altLang="en-US" sz="1100" b="0" i="0" u="none" strike="noStrike" baseline="0">
              <a:solidFill>
                <a:srgbClr val="000000"/>
              </a:solidFill>
              <a:latin typeface="ＭＳ Ｐゴシック"/>
              <a:ea typeface="ＭＳ Ｐゴシック"/>
            </a:rPr>
            <a:t>してください。　</a:t>
          </a: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「就職数入力フォーム」シートに入力された当該月分のデータが反映します。</a:t>
          </a:r>
        </a:p>
      </xdr:txBody>
    </xdr:sp>
    <xdr:clientData/>
  </xdr:twoCellAnchor>
  <xdr:twoCellAnchor>
    <xdr:from>
      <xdr:col>4</xdr:col>
      <xdr:colOff>9524</xdr:colOff>
      <xdr:row>24</xdr:row>
      <xdr:rowOff>142875</xdr:rowOff>
    </xdr:from>
    <xdr:to>
      <xdr:col>20</xdr:col>
      <xdr:colOff>581024</xdr:colOff>
      <xdr:row>33</xdr:row>
      <xdr:rowOff>95250</xdr:rowOff>
    </xdr:to>
    <xdr:sp macro="" textlink="">
      <xdr:nvSpPr>
        <xdr:cNvPr id="4" name="Text Box 1">
          <a:extLst>
            <a:ext uri="{FF2B5EF4-FFF2-40B4-BE49-F238E27FC236}">
              <a16:creationId xmlns:a16="http://schemas.microsoft.com/office/drawing/2014/main" id="{00000000-0008-0000-0300-000004000000}"/>
            </a:ext>
          </a:extLst>
        </xdr:cNvPr>
        <xdr:cNvSpPr txBox="1">
          <a:spLocks noChangeArrowheads="1"/>
        </xdr:cNvSpPr>
      </xdr:nvSpPr>
      <xdr:spPr bwMode="auto">
        <a:xfrm>
          <a:off x="1476374" y="5133975"/>
          <a:ext cx="9401175" cy="1666875"/>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作成方法</a:t>
          </a:r>
          <a:r>
            <a:rPr lang="en-US" altLang="ja-JP" sz="1100" b="1" i="0" u="none" strike="noStrike" baseline="0">
              <a:solidFill>
                <a:srgbClr val="000000"/>
              </a:solidFill>
              <a:latin typeface="ＭＳ Ｐゴシック"/>
              <a:ea typeface="ＭＳ Ｐゴシック"/>
            </a:rPr>
            <a:t>】</a:t>
          </a:r>
          <a:br>
            <a:rPr lang="en-US" altLang="ja-JP" sz="1100" b="0" i="0" baseline="0">
              <a:effectLst/>
              <a:latin typeface="+mn-lt"/>
              <a:ea typeface="+mn-ea"/>
              <a:cs typeface="+mn-cs"/>
            </a:rPr>
          </a:br>
          <a:r>
            <a:rPr lang="en-US" altLang="ja-JP" sz="1100" b="0" i="0" baseline="0">
              <a:effectLst/>
              <a:latin typeface="+mn-lt"/>
              <a:ea typeface="+mn-ea"/>
              <a:cs typeface="+mn-cs"/>
            </a:rPr>
            <a:t>※</a:t>
          </a:r>
          <a:r>
            <a:rPr lang="ja-JP" altLang="en-US" sz="1100" b="0" i="0" baseline="0">
              <a:effectLst/>
              <a:latin typeface="+mn-lt"/>
              <a:ea typeface="+mn-ea"/>
              <a:cs typeface="+mn-cs"/>
            </a:rPr>
            <a:t>様式３号は関数を使用しているため、セルＤ１０の「報告月」と、「連絡事項」欄以外のセルはシート保護により入力不可としています。</a:t>
          </a:r>
          <a:endParaRPr lang="en-US" altLang="ja-JP" sz="1100" b="0" i="0" baseline="0">
            <a:effectLst/>
            <a:latin typeface="+mn-lt"/>
            <a:ea typeface="+mn-ea"/>
            <a:cs typeface="+mn-cs"/>
          </a:endParaRPr>
        </a:p>
        <a:p>
          <a:pPr algn="l" rtl="0">
            <a:lnSpc>
              <a:spcPts val="1300"/>
            </a:lnSpc>
            <a:defRPr sz="1000"/>
          </a:pPr>
          <a:r>
            <a:rPr lang="en-US" altLang="ja-JP" sz="1100" b="0" i="0" baseline="0">
              <a:effectLst/>
              <a:latin typeface="+mn-lt"/>
              <a:ea typeface="+mn-ea"/>
              <a:cs typeface="+mn-cs"/>
            </a:rPr>
            <a:t>※</a:t>
          </a:r>
          <a:r>
            <a:rPr lang="ja-JP" altLang="en-US" sz="1100" b="0" i="0" baseline="0">
              <a:effectLst/>
              <a:latin typeface="+mn-lt"/>
              <a:ea typeface="+mn-ea"/>
              <a:cs typeface="+mn-cs"/>
            </a:rPr>
            <a:t>就職内定者の入力作業は「様式４号－１内定者名簿（学校・安定所紹介）」、「様式４号－２内定者名簿（公務員縁故他）」から行います。</a:t>
          </a:r>
          <a:endParaRPr lang="en-US" altLang="ja-JP" sz="1100" b="0" i="0" baseline="0">
            <a:effectLst/>
            <a:latin typeface="+mn-lt"/>
            <a:ea typeface="+mn-ea"/>
            <a:cs typeface="+mn-cs"/>
          </a:endParaRPr>
        </a:p>
        <a:p>
          <a:pPr algn="l" rtl="0">
            <a:lnSpc>
              <a:spcPts val="1300"/>
            </a:lnSpc>
            <a:defRPr sz="1000"/>
          </a:pPr>
          <a:r>
            <a:rPr lang="en-US" altLang="ja-JP" sz="1100" b="0" i="0" baseline="0">
              <a:effectLst/>
              <a:latin typeface="+mn-lt"/>
              <a:ea typeface="+mn-ea"/>
              <a:cs typeface="+mn-cs"/>
            </a:rPr>
            <a:t>※</a:t>
          </a:r>
          <a:r>
            <a:rPr lang="ja-JP" altLang="en-US" sz="1100" b="0" i="0" baseline="0">
              <a:effectLst/>
              <a:latin typeface="+mn-lt"/>
              <a:ea typeface="+mn-ea"/>
              <a:cs typeface="+mn-cs"/>
            </a:rPr>
            <a:t>就職未内定者の入力は「就職数入力フォーム」シートから行います。</a:t>
          </a:r>
          <a:endParaRPr lang="en-US" altLang="ja-JP" sz="1100" b="0" i="0" baseline="0">
            <a:effectLst/>
            <a:latin typeface="+mn-lt"/>
            <a:ea typeface="+mn-ea"/>
            <a:cs typeface="+mn-cs"/>
          </a:endParaRPr>
        </a:p>
        <a:p>
          <a:pPr algn="l" rtl="0">
            <a:lnSpc>
              <a:spcPts val="1300"/>
            </a:lnSpc>
            <a:defRPr sz="1000"/>
          </a:pPr>
          <a:br>
            <a:rPr lang="en-US" altLang="ja-JP" sz="1100" b="0" i="0" baseline="0">
              <a:effectLst/>
              <a:latin typeface="+mn-lt"/>
              <a:ea typeface="+mn-ea"/>
              <a:cs typeface="+mn-cs"/>
            </a:rPr>
          </a:br>
          <a:r>
            <a:rPr lang="ja-JP" altLang="en-US" sz="1100" b="0" i="0" baseline="0">
              <a:effectLst/>
              <a:latin typeface="+mn-lt"/>
              <a:ea typeface="+mn-ea"/>
              <a:cs typeface="+mn-cs"/>
            </a:rPr>
            <a:t>　報告対象者に</a:t>
          </a:r>
          <a:r>
            <a:rPr lang="ja-JP" altLang="en-US" sz="1100" b="1" i="0" baseline="0">
              <a:effectLst/>
              <a:latin typeface="+mn-lt"/>
              <a:ea typeface="+mn-ea"/>
              <a:cs typeface="+mn-cs"/>
            </a:rPr>
            <a:t>障害者に該当する生徒</a:t>
          </a:r>
          <a:r>
            <a:rPr lang="ja-JP" altLang="ja-JP" sz="1000" b="1" i="0" baseline="0">
              <a:effectLst/>
              <a:latin typeface="+mn-lt"/>
              <a:ea typeface="+mn-ea"/>
              <a:cs typeface="+mn-cs"/>
            </a:rPr>
            <a:t>がいる場合</a:t>
          </a:r>
          <a:r>
            <a:rPr lang="ja-JP" altLang="en-US" sz="1100" b="0" i="0" baseline="0">
              <a:effectLst/>
              <a:latin typeface="+mn-lt"/>
              <a:ea typeface="+mn-ea"/>
              <a:cs typeface="+mn-cs"/>
            </a:rPr>
            <a:t>（主として、身体障害者手帳・療育手帳・精神障害者保健福祉手帳を発給されている者）は、</a:t>
          </a:r>
          <a:endParaRPr lang="en-US" altLang="ja-JP" sz="1100" b="0" i="0" baseline="0">
            <a:effectLst/>
            <a:latin typeface="+mn-lt"/>
            <a:ea typeface="+mn-ea"/>
            <a:cs typeface="+mn-cs"/>
          </a:endParaRPr>
        </a:p>
        <a:p>
          <a:pPr algn="l" rtl="0">
            <a:lnSpc>
              <a:spcPts val="1300"/>
            </a:lnSpc>
            <a:defRPr sz="1000"/>
          </a:pPr>
          <a:r>
            <a:rPr lang="ja-JP" altLang="en-US" sz="1100" b="1" i="0" baseline="0">
              <a:solidFill>
                <a:srgbClr val="FF0000"/>
              </a:solidFill>
              <a:effectLst/>
              <a:latin typeface="+mn-lt"/>
              <a:ea typeface="+mn-ea"/>
              <a:cs typeface="+mn-cs"/>
            </a:rPr>
            <a:t>　「就職数入力フォーム」該当報告月の各項目の下段に</a:t>
          </a:r>
          <a:r>
            <a:rPr lang="ja-JP" altLang="ja-JP" sz="1000" b="1" i="0" baseline="0">
              <a:solidFill>
                <a:srgbClr val="FF0000"/>
              </a:solidFill>
              <a:effectLst/>
              <a:latin typeface="+mn-lt"/>
              <a:ea typeface="+mn-ea"/>
              <a:cs typeface="+mn-cs"/>
            </a:rPr>
            <a:t>人数を</a:t>
          </a:r>
          <a:r>
            <a:rPr lang="ja-JP" altLang="en-US" sz="1100" b="1" i="0" baseline="0">
              <a:solidFill>
                <a:srgbClr val="FF0000"/>
              </a:solidFill>
              <a:effectLst/>
              <a:latin typeface="+mn-lt"/>
              <a:ea typeface="+mn-ea"/>
              <a:cs typeface="+mn-cs"/>
            </a:rPr>
            <a:t>内数で入力</a:t>
          </a:r>
          <a:r>
            <a:rPr lang="ja-JP" altLang="en-US" sz="1100" b="0" i="0" baseline="0">
              <a:effectLst/>
              <a:latin typeface="+mn-lt"/>
              <a:ea typeface="+mn-ea"/>
              <a:cs typeface="+mn-cs"/>
            </a:rPr>
            <a:t>願います。</a:t>
          </a:r>
          <a:endParaRPr lang="en-US" altLang="ja-JP" sz="1100" b="0" i="0" baseline="0">
            <a:effectLst/>
            <a:latin typeface="+mn-lt"/>
            <a:ea typeface="+mn-ea"/>
            <a:cs typeface="+mn-cs"/>
          </a:endParaRPr>
        </a:p>
        <a:p>
          <a:pPr algn="l" rtl="0">
            <a:lnSpc>
              <a:spcPts val="1300"/>
            </a:lnSpc>
            <a:defRPr sz="1000"/>
          </a:pPr>
          <a:r>
            <a:rPr lang="ja-JP" altLang="en-US" sz="1100" b="0" i="0" baseline="0">
              <a:effectLst/>
              <a:latin typeface="+mn-lt"/>
              <a:ea typeface="+mn-ea"/>
              <a:cs typeface="+mn-cs"/>
            </a:rPr>
            <a:t>　各種障害者手帳の発給がない者で「障害者」に該当するか等、不明な場合は安定所へおたずねください。</a:t>
          </a: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17</xdr:col>
      <xdr:colOff>47625</xdr:colOff>
      <xdr:row>0</xdr:row>
      <xdr:rowOff>66675</xdr:rowOff>
    </xdr:from>
    <xdr:ext cx="1447800" cy="400050"/>
    <xdr:sp macro="" textlink="">
      <xdr:nvSpPr>
        <xdr:cNvPr id="6" name="テキスト ボックス 5">
          <a:extLst>
            <a:ext uri="{FF2B5EF4-FFF2-40B4-BE49-F238E27FC236}">
              <a16:creationId xmlns:a16="http://schemas.microsoft.com/office/drawing/2014/main" id="{F1E3B4D8-27FB-4E41-A3FF-C5213ACB7811}"/>
            </a:ext>
          </a:extLst>
        </xdr:cNvPr>
        <xdr:cNvSpPr txBox="1"/>
      </xdr:nvSpPr>
      <xdr:spPr>
        <a:xfrm>
          <a:off x="8572500" y="666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875179</xdr:colOff>
      <xdr:row>16</xdr:row>
      <xdr:rowOff>57148</xdr:rowOff>
    </xdr:from>
    <xdr:to>
      <xdr:col>3</xdr:col>
      <xdr:colOff>875179</xdr:colOff>
      <xdr:row>17</xdr:row>
      <xdr:rowOff>238124</xdr:rowOff>
    </xdr:to>
    <xdr:sp macro="" textlink="">
      <xdr:nvSpPr>
        <xdr:cNvPr id="3" name="Line 11">
          <a:extLst>
            <a:ext uri="{FF2B5EF4-FFF2-40B4-BE49-F238E27FC236}">
              <a16:creationId xmlns:a16="http://schemas.microsoft.com/office/drawing/2014/main" id="{00000000-0008-0000-0500-000003000000}"/>
            </a:ext>
          </a:extLst>
        </xdr:cNvPr>
        <xdr:cNvSpPr>
          <a:spLocks noChangeShapeType="1"/>
        </xdr:cNvSpPr>
      </xdr:nvSpPr>
      <xdr:spPr bwMode="auto">
        <a:xfrm flipV="1">
          <a:off x="1932454" y="3667123"/>
          <a:ext cx="0" cy="428626"/>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47625</xdr:colOff>
      <xdr:row>22</xdr:row>
      <xdr:rowOff>66676</xdr:rowOff>
    </xdr:from>
    <xdr:to>
      <xdr:col>11</xdr:col>
      <xdr:colOff>649941</xdr:colOff>
      <xdr:row>28</xdr:row>
      <xdr:rowOff>9525</xdr:rowOff>
    </xdr:to>
    <xdr:sp macro="" textlink="">
      <xdr:nvSpPr>
        <xdr:cNvPr id="12" name="Text Box 4">
          <a:extLst>
            <a:ext uri="{FF2B5EF4-FFF2-40B4-BE49-F238E27FC236}">
              <a16:creationId xmlns:a16="http://schemas.microsoft.com/office/drawing/2014/main" id="{00000000-0008-0000-0500-00000C000000}"/>
            </a:ext>
          </a:extLst>
        </xdr:cNvPr>
        <xdr:cNvSpPr txBox="1">
          <a:spLocks noChangeArrowheads="1"/>
        </xdr:cNvSpPr>
      </xdr:nvSpPr>
      <xdr:spPr bwMode="auto">
        <a:xfrm>
          <a:off x="2924175" y="5162551"/>
          <a:ext cx="8622366" cy="1600199"/>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effectLst/>
              <a:latin typeface="+mn-lt"/>
              <a:ea typeface="+mn-ea"/>
              <a:cs typeface="+mn-cs"/>
            </a:rPr>
            <a:t>【</a:t>
          </a:r>
          <a:r>
            <a:rPr lang="ja-JP" altLang="en-US" sz="1100" b="1" i="0" baseline="0">
              <a:effectLst/>
              <a:latin typeface="+mn-lt"/>
              <a:ea typeface="+mn-ea"/>
              <a:cs typeface="+mn-cs"/>
            </a:rPr>
            <a:t>注意</a:t>
          </a:r>
          <a:r>
            <a:rPr lang="en-US" altLang="ja-JP" sz="1100" b="1" i="0" baseline="0">
              <a:effectLst/>
              <a:latin typeface="+mn-lt"/>
              <a:ea typeface="+mn-ea"/>
              <a:cs typeface="+mn-cs"/>
            </a:rPr>
            <a:t>】   </a:t>
          </a:r>
          <a:r>
            <a:rPr lang="ja-JP" altLang="en-US" sz="1100" b="0" i="0" baseline="0">
              <a:solidFill>
                <a:sysClr val="windowText" lastClr="000000"/>
              </a:solidFill>
              <a:effectLst/>
              <a:latin typeface="+mn-lt"/>
              <a:ea typeface="+mn-ea"/>
              <a:cs typeface="+mn-cs"/>
            </a:rPr>
            <a:t>本様式には、</a:t>
          </a:r>
          <a:r>
            <a:rPr lang="ja-JP" altLang="ja-JP" sz="1100" b="0" i="0" baseline="0">
              <a:solidFill>
                <a:sysClr val="windowText" lastClr="000000"/>
              </a:solidFill>
              <a:effectLst/>
              <a:latin typeface="+mn-lt"/>
              <a:ea typeface="+mn-ea"/>
              <a:cs typeface="+mn-cs"/>
            </a:rPr>
            <a:t>報</a:t>
          </a:r>
          <a:r>
            <a:rPr lang="ja-JP" altLang="ja-JP" sz="1100" b="0" i="0" baseline="0">
              <a:effectLst/>
              <a:latin typeface="+mn-lt"/>
              <a:ea typeface="+mn-ea"/>
              <a:cs typeface="+mn-cs"/>
            </a:rPr>
            <a:t>告内容月の末日</a:t>
          </a:r>
          <a:r>
            <a:rPr lang="ja-JP" altLang="en-US" sz="1100" b="0" i="0" baseline="0">
              <a:effectLst/>
              <a:latin typeface="+mn-lt"/>
              <a:ea typeface="+mn-ea"/>
              <a:cs typeface="+mn-cs"/>
            </a:rPr>
            <a:t>ま</a:t>
          </a:r>
          <a:r>
            <a:rPr lang="ja-JP" altLang="ja-JP" sz="1100" b="0" i="0" baseline="0">
              <a:effectLst/>
              <a:latin typeface="+mn-lt"/>
              <a:ea typeface="+mn-ea"/>
              <a:cs typeface="+mn-cs"/>
            </a:rPr>
            <a:t>で</a:t>
          </a:r>
          <a:r>
            <a:rPr lang="ja-JP" altLang="en-US" sz="1100" b="0" i="0" baseline="0">
              <a:effectLst/>
              <a:latin typeface="+mn-lt"/>
              <a:ea typeface="+mn-ea"/>
              <a:cs typeface="+mn-cs"/>
            </a:rPr>
            <a:t>に</a:t>
          </a:r>
          <a:r>
            <a:rPr lang="ja-JP" altLang="ja-JP" sz="1100" b="0" i="0" baseline="0">
              <a:effectLst/>
              <a:latin typeface="+mn-lt"/>
              <a:ea typeface="+mn-ea"/>
              <a:cs typeface="+mn-cs"/>
            </a:rPr>
            <a:t>、</a:t>
          </a:r>
          <a:r>
            <a:rPr lang="ja-JP" altLang="ja-JP" sz="1100" b="1" i="0" u="sng" baseline="0">
              <a:solidFill>
                <a:srgbClr val="FF0000"/>
              </a:solidFill>
              <a:effectLst/>
              <a:latin typeface="+mn-lt"/>
              <a:ea typeface="+mn-ea"/>
              <a:cs typeface="+mn-cs"/>
            </a:rPr>
            <a:t>「安定所受理求人への学校（安定所）紹介による内定者」</a:t>
          </a:r>
          <a:r>
            <a:rPr lang="ja-JP" altLang="en-US" sz="1100" b="0" i="0" u="none" baseline="0">
              <a:solidFill>
                <a:sysClr val="windowText" lastClr="000000"/>
              </a:solidFill>
              <a:effectLst/>
              <a:latin typeface="+mn-lt"/>
              <a:ea typeface="+mn-ea"/>
              <a:cs typeface="+mn-cs"/>
            </a:rPr>
            <a:t>を</a:t>
          </a:r>
          <a:r>
            <a:rPr lang="ja-JP" altLang="en-US" sz="1100" b="0" i="0" baseline="0">
              <a:effectLst/>
              <a:latin typeface="+mn-lt"/>
              <a:ea typeface="+mn-ea"/>
              <a:cs typeface="+mn-cs"/>
            </a:rPr>
            <a:t>力してください。</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学校</a:t>
          </a:r>
          <a:r>
            <a:rPr lang="ja-JP" altLang="en-US" sz="1100" b="0" i="0" baseline="0">
              <a:effectLst/>
              <a:latin typeface="+mn-lt"/>
              <a:ea typeface="+mn-ea"/>
              <a:cs typeface="+mn-cs"/>
            </a:rPr>
            <a:t>・安定所紹介以外、公務員、</a:t>
          </a:r>
          <a:r>
            <a:rPr lang="ja-JP" altLang="ja-JP" sz="1100" b="0" i="0" baseline="0">
              <a:effectLst/>
              <a:latin typeface="+mn-lt"/>
              <a:ea typeface="+mn-ea"/>
              <a:cs typeface="+mn-cs"/>
            </a:rPr>
            <a:t>縁故就職、家業手伝</a:t>
          </a:r>
          <a:r>
            <a:rPr lang="ja-JP" altLang="en-US" sz="1100" b="0" i="0" baseline="0">
              <a:effectLst/>
              <a:latin typeface="+mn-lt"/>
              <a:ea typeface="+mn-ea"/>
              <a:cs typeface="+mn-cs"/>
            </a:rPr>
            <a:t>による内定者は、</a:t>
          </a:r>
          <a:r>
            <a:rPr lang="ja-JP" altLang="ja-JP" sz="1100" b="0" i="0" baseline="0">
              <a:effectLst/>
              <a:latin typeface="+mn-lt"/>
              <a:ea typeface="+mn-ea"/>
              <a:cs typeface="+mn-cs"/>
            </a:rPr>
            <a:t>別の様式４－２号へ</a:t>
          </a:r>
          <a:r>
            <a:rPr lang="ja-JP" altLang="en-US" sz="1100" b="0" i="0" baseline="0">
              <a:effectLst/>
              <a:latin typeface="+mn-lt"/>
              <a:ea typeface="+mn-ea"/>
              <a:cs typeface="+mn-cs"/>
            </a:rPr>
            <a:t>入力）</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名簿は前月までの報告に当月報告分を続けて入力してください。また、</a:t>
          </a:r>
          <a:r>
            <a:rPr lang="ja-JP" altLang="en-US" sz="1100" b="1" i="0" baseline="0">
              <a:effectLst/>
              <a:latin typeface="+mn-lt"/>
              <a:ea typeface="+mn-ea"/>
              <a:cs typeface="+mn-cs"/>
            </a:rPr>
            <a:t>記入行が不足する場合は行の挿入をしてください。</a:t>
          </a:r>
          <a:endParaRPr lang="en-US" altLang="ja-JP" sz="1100" b="1" i="0" baseline="0">
            <a:solidFill>
              <a:srgbClr val="FF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　本名簿に掲載された内定生徒の人数は</a:t>
          </a:r>
          <a:r>
            <a:rPr lang="ja-JP" altLang="en-US" sz="1100" b="1" i="0" baseline="0">
              <a:solidFill>
                <a:srgbClr val="FF0000"/>
              </a:solidFill>
              <a:effectLst/>
              <a:latin typeface="+mn-lt"/>
              <a:ea typeface="+mn-ea"/>
              <a:cs typeface="+mn-cs"/>
            </a:rPr>
            <a:t>「就職数入力フォーム」の「学校・安定所紹介希望」就職内定数に反映します。</a:t>
          </a:r>
          <a:endParaRPr lang="en-US" altLang="ja-JP" sz="1100" b="1" i="0" baseline="0">
            <a:solidFill>
              <a:srgbClr val="FF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lt"/>
              <a:ea typeface="+mn-ea"/>
              <a:cs typeface="+mn-cs"/>
            </a:rPr>
            <a:t>　</a:t>
          </a:r>
          <a:r>
            <a:rPr lang="en-US" altLang="ja-JP" sz="1100" b="1" i="0" baseline="0">
              <a:solidFill>
                <a:srgbClr val="FF0000"/>
              </a:solidFill>
              <a:effectLst/>
              <a:latin typeface="+mn-lt"/>
              <a:ea typeface="+mn-ea"/>
              <a:cs typeface="+mn-cs"/>
            </a:rPr>
            <a:t>※</a:t>
          </a:r>
          <a:r>
            <a:rPr lang="ja-JP" altLang="ja-JP" sz="1100" b="0" i="0" baseline="0">
              <a:effectLst/>
              <a:latin typeface="+mn-lt"/>
              <a:ea typeface="+mn-ea"/>
              <a:cs typeface="+mn-cs"/>
            </a:rPr>
            <a:t>「②報告内容月」「④性別」により、月ごとの人数に反映します。</a:t>
          </a:r>
          <a:r>
            <a:rPr lang="ja-JP" altLang="ja-JP" sz="1100" b="1" i="0" baseline="0">
              <a:effectLst/>
              <a:latin typeface="+mn-lt"/>
              <a:ea typeface="+mn-ea"/>
              <a:cs typeface="+mn-cs"/>
            </a:rPr>
            <a:t>また入力総件数は、「年度計」に反映します。</a:t>
          </a:r>
          <a:endParaRPr lang="en-US" altLang="ja-JP" sz="1100" b="1"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一致しない場合は</a:t>
          </a:r>
          <a:r>
            <a:rPr lang="ja-JP" altLang="en-US" sz="1100" b="1" i="0" baseline="0">
              <a:solidFill>
                <a:srgbClr val="FF0000"/>
              </a:solidFill>
              <a:effectLst/>
              <a:latin typeface="+mn-lt"/>
              <a:ea typeface="+mn-ea"/>
              <a:cs typeface="+mn-cs"/>
            </a:rPr>
            <a:t>「内定人数の入力ミス」「名簿への掲載漏れ」「性別の誤り」等の再確認</a:t>
          </a:r>
          <a:r>
            <a:rPr lang="ja-JP" altLang="en-US" sz="1100" b="0" i="0" baseline="0">
              <a:solidFill>
                <a:sysClr val="windowText" lastClr="000000"/>
              </a:solidFill>
              <a:effectLst/>
              <a:latin typeface="+mn-lt"/>
              <a:ea typeface="+mn-ea"/>
              <a:cs typeface="+mn-cs"/>
            </a:rPr>
            <a:t>をお願いします。</a:t>
          </a: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237710</xdr:colOff>
      <xdr:row>16</xdr:row>
      <xdr:rowOff>0</xdr:rowOff>
    </xdr:from>
    <xdr:to>
      <xdr:col>1</xdr:col>
      <xdr:colOff>237710</xdr:colOff>
      <xdr:row>17</xdr:row>
      <xdr:rowOff>191620</xdr:rowOff>
    </xdr:to>
    <xdr:sp macro="" textlink="">
      <xdr:nvSpPr>
        <xdr:cNvPr id="13" name="Line 11">
          <a:extLst>
            <a:ext uri="{FF2B5EF4-FFF2-40B4-BE49-F238E27FC236}">
              <a16:creationId xmlns:a16="http://schemas.microsoft.com/office/drawing/2014/main" id="{00000000-0008-0000-0500-00000D000000}"/>
            </a:ext>
          </a:extLst>
        </xdr:cNvPr>
        <xdr:cNvSpPr>
          <a:spLocks noChangeShapeType="1"/>
        </xdr:cNvSpPr>
      </xdr:nvSpPr>
      <xdr:spPr bwMode="auto">
        <a:xfrm flipV="1">
          <a:off x="436493" y="3644348"/>
          <a:ext cx="0" cy="440098"/>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45139</xdr:colOff>
      <xdr:row>17</xdr:row>
      <xdr:rowOff>200025</xdr:rowOff>
    </xdr:from>
    <xdr:to>
      <xdr:col>3</xdr:col>
      <xdr:colOff>409575</xdr:colOff>
      <xdr:row>26</xdr:row>
      <xdr:rowOff>47625</xdr:rowOff>
    </xdr:to>
    <xdr:sp macro="" textlink="">
      <xdr:nvSpPr>
        <xdr:cNvPr id="11" name="Rectangle 2">
          <a:extLst>
            <a:ext uri="{FF2B5EF4-FFF2-40B4-BE49-F238E27FC236}">
              <a16:creationId xmlns:a16="http://schemas.microsoft.com/office/drawing/2014/main" id="{00000000-0008-0000-0500-00000B000000}"/>
            </a:ext>
          </a:extLst>
        </xdr:cNvPr>
        <xdr:cNvSpPr>
          <a:spLocks noChangeArrowheads="1"/>
        </xdr:cNvSpPr>
      </xdr:nvSpPr>
      <xdr:spPr bwMode="auto">
        <a:xfrm>
          <a:off x="45139" y="4057650"/>
          <a:ext cx="1421711" cy="207645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algn="l" rtl="0">
            <a:defRPr sz="1000"/>
          </a:pPr>
          <a:r>
            <a:rPr lang="ja-JP" altLang="en-US" sz="1000" b="0" i="0" u="none" strike="noStrike" baseline="0">
              <a:solidFill>
                <a:srgbClr val="000000"/>
              </a:solidFill>
              <a:latin typeface="+mn-ea"/>
              <a:ea typeface="+mn-ea"/>
            </a:rPr>
            <a:t>①整理番号</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学科・学級にかかわらず年度内の通し番号としてください。</a:t>
          </a:r>
          <a:endParaRPr lang="ja-JP" altLang="ja-JP" b="0">
            <a:effectLst/>
          </a:endParaRPr>
        </a:p>
        <a:p>
          <a:pPr algn="l" rtl="0">
            <a:defRPr sz="1000"/>
          </a:pPr>
          <a:r>
            <a:rPr lang="ja-JP" altLang="en-US" sz="1000" b="0" i="0" u="none" strike="noStrike" baseline="0">
              <a:solidFill>
                <a:srgbClr val="000000"/>
              </a:solidFill>
              <a:latin typeface="+mn-ea"/>
              <a:ea typeface="+mn-ea"/>
            </a:rPr>
            <a:t>内定者は月をまたいでも連続して記載。</a:t>
          </a:r>
          <a:endParaRPr lang="en-US" altLang="ja-JP" sz="1000" b="0" i="0" u="none" strike="noStrike" baseline="0">
            <a:solidFill>
              <a:srgbClr val="000000"/>
            </a:solidFill>
            <a:latin typeface="+mn-ea"/>
            <a:ea typeface="+mn-ea"/>
          </a:endParaRPr>
        </a:p>
        <a:p>
          <a:pPr algn="l" rtl="0">
            <a:defRPr sz="1000"/>
          </a:pP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②報告内容月で識別する。</a:t>
          </a:r>
          <a:endParaRPr lang="en-US" altLang="ja-JP" sz="1000" b="1" i="0" u="none" strike="noStrike" baseline="0">
            <a:solidFill>
              <a:srgbClr val="FF0000"/>
            </a:solidFill>
            <a:latin typeface="+mn-ea"/>
            <a:ea typeface="+mn-ea"/>
          </a:endParaRPr>
        </a:p>
      </xdr:txBody>
    </xdr:sp>
    <xdr:clientData/>
  </xdr:twoCellAnchor>
  <xdr:twoCellAnchor>
    <xdr:from>
      <xdr:col>3</xdr:col>
      <xdr:colOff>470087</xdr:colOff>
      <xdr:row>17</xdr:row>
      <xdr:rowOff>198781</xdr:rowOff>
    </xdr:from>
    <xdr:to>
      <xdr:col>4</xdr:col>
      <xdr:colOff>756</xdr:colOff>
      <xdr:row>26</xdr:row>
      <xdr:rowOff>47625</xdr:rowOff>
    </xdr:to>
    <xdr:sp macro="" textlink="">
      <xdr:nvSpPr>
        <xdr:cNvPr id="16" name="Rectangle 2">
          <a:extLst>
            <a:ext uri="{FF2B5EF4-FFF2-40B4-BE49-F238E27FC236}">
              <a16:creationId xmlns:a16="http://schemas.microsoft.com/office/drawing/2014/main" id="{F6778D09-F985-4CC8-A358-7062554A0833}"/>
            </a:ext>
          </a:extLst>
        </xdr:cNvPr>
        <xdr:cNvSpPr>
          <a:spLocks noChangeArrowheads="1"/>
        </xdr:cNvSpPr>
      </xdr:nvSpPr>
      <xdr:spPr bwMode="auto">
        <a:xfrm>
          <a:off x="1527362" y="4056406"/>
          <a:ext cx="1349944" cy="2077694"/>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algn="l" rtl="0">
            <a:defRPr sz="1000"/>
          </a:pPr>
          <a:r>
            <a:rPr lang="ja-JP" altLang="en-US" sz="1000" b="0" i="0" u="none" strike="noStrike" baseline="0">
              <a:solidFill>
                <a:srgbClr val="000000"/>
              </a:solidFill>
              <a:latin typeface="+mn-ea"/>
              <a:ea typeface="+mn-ea"/>
            </a:rPr>
            <a:t>③生徒氏名</a:t>
          </a:r>
          <a:endParaRPr lang="en-US" altLang="ja-JP" sz="1000" b="0" i="0" u="none" strike="noStrike" baseline="0">
            <a:solidFill>
              <a:srgbClr val="000000"/>
            </a:solidFill>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u="sng" baseline="0">
              <a:effectLst/>
              <a:latin typeface="+mn-lt"/>
              <a:ea typeface="+mn-ea"/>
              <a:cs typeface="+mn-cs"/>
            </a:rPr>
            <a:t>学校紹介による内定者全員を記入</a:t>
          </a:r>
          <a:r>
            <a:rPr lang="ja-JP" altLang="ja-JP" sz="1000" b="0" i="0" baseline="0">
              <a:effectLst/>
              <a:latin typeface="+mn-lt"/>
              <a:ea typeface="+mn-ea"/>
              <a:cs typeface="+mn-cs"/>
            </a:rPr>
            <a:t>。</a:t>
          </a: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mn-lt"/>
              <a:ea typeface="+mn-ea"/>
              <a:cs typeface="+mn-cs"/>
            </a:rPr>
            <a:t>できるだけ実名での入力に</a:t>
          </a:r>
          <a:r>
            <a:rPr lang="ja-JP" altLang="en-US">
              <a:effectLst/>
            </a:rPr>
            <a:t>ご協力願います。</a:t>
          </a:r>
          <a:endParaRPr lang="ja-JP" altLang="ja-JP">
            <a:effectLst/>
          </a:endParaRPr>
        </a:p>
      </xdr:txBody>
    </xdr:sp>
    <xdr:clientData/>
  </xdr:twoCellAnchor>
  <xdr:twoCellAnchor>
    <xdr:from>
      <xdr:col>5</xdr:col>
      <xdr:colOff>2799523</xdr:colOff>
      <xdr:row>14</xdr:row>
      <xdr:rowOff>114300</xdr:rowOff>
    </xdr:from>
    <xdr:to>
      <xdr:col>6</xdr:col>
      <xdr:colOff>85725</xdr:colOff>
      <xdr:row>16</xdr:row>
      <xdr:rowOff>215348</xdr:rowOff>
    </xdr:to>
    <xdr:sp macro="" textlink="">
      <xdr:nvSpPr>
        <xdr:cNvPr id="18" name="Line 18">
          <a:extLst>
            <a:ext uri="{FF2B5EF4-FFF2-40B4-BE49-F238E27FC236}">
              <a16:creationId xmlns:a16="http://schemas.microsoft.com/office/drawing/2014/main" id="{9D61B8F6-59D6-D39B-F86F-6C898F62793F}"/>
            </a:ext>
          </a:extLst>
        </xdr:cNvPr>
        <xdr:cNvSpPr>
          <a:spLocks noChangeShapeType="1"/>
        </xdr:cNvSpPr>
      </xdr:nvSpPr>
      <xdr:spPr bwMode="auto">
        <a:xfrm flipV="1">
          <a:off x="6114223" y="3228975"/>
          <a:ext cx="819977" cy="596348"/>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1262489</xdr:colOff>
      <xdr:row>16</xdr:row>
      <xdr:rowOff>57978</xdr:rowOff>
    </xdr:from>
    <xdr:to>
      <xdr:col>5</xdr:col>
      <xdr:colOff>2828925</xdr:colOff>
      <xdr:row>22</xdr:row>
      <xdr:rowOff>12078</xdr:rowOff>
    </xdr:to>
    <xdr:sp macro="" textlink="">
      <xdr:nvSpPr>
        <xdr:cNvPr id="19" name="Rectangle 19">
          <a:extLst>
            <a:ext uri="{FF2B5EF4-FFF2-40B4-BE49-F238E27FC236}">
              <a16:creationId xmlns:a16="http://schemas.microsoft.com/office/drawing/2014/main" id="{AB0F9F2E-74CB-60EA-554B-F38ED31574A9}"/>
            </a:ext>
          </a:extLst>
        </xdr:cNvPr>
        <xdr:cNvSpPr>
          <a:spLocks noChangeArrowheads="1"/>
        </xdr:cNvSpPr>
      </xdr:nvSpPr>
      <xdr:spPr bwMode="auto">
        <a:xfrm>
          <a:off x="4577189" y="3667953"/>
          <a:ext cx="1566436" cy="144000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（ロ）求人受理安定所名</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sng" strike="noStrike" baseline="0">
              <a:solidFill>
                <a:srgbClr val="000000"/>
              </a:solidFill>
              <a:latin typeface="+mn-ea"/>
              <a:ea typeface="+mn-ea"/>
            </a:rPr>
            <a:t>求人票上部中央の「受付安定所」</a:t>
          </a:r>
          <a:r>
            <a:rPr lang="ja-JP" altLang="en-US" sz="1000" b="0" i="0" u="none" strike="noStrike" baseline="0">
              <a:solidFill>
                <a:srgbClr val="000000"/>
              </a:solidFill>
              <a:latin typeface="+mn-ea"/>
              <a:ea typeface="+mn-ea"/>
            </a:rPr>
            <a:t>を確認して入力。</a:t>
          </a:r>
          <a:endParaRPr lang="en-US" altLang="ja-JP" sz="1000" b="0" i="0" u="none" strike="noStrike" baseline="0">
            <a:solidFill>
              <a:srgbClr val="000000"/>
            </a:solidFill>
            <a:latin typeface="+mn-ea"/>
            <a:ea typeface="+mn-ea"/>
          </a:endParaRPr>
        </a:p>
        <a:p>
          <a:pPr algn="l" rtl="0">
            <a:lnSpc>
              <a:spcPts val="1200"/>
            </a:lnSpc>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安定所受理印と異なる場合があります。</a:t>
          </a:r>
          <a:endParaRPr lang="en-US" altLang="ja-JP" sz="1000" b="0" i="0" u="none" strike="noStrike" baseline="0">
            <a:solidFill>
              <a:srgbClr val="000000"/>
            </a:solidFill>
            <a:latin typeface="+mn-ea"/>
            <a:ea typeface="+mn-ea"/>
          </a:endParaRPr>
        </a:p>
      </xdr:txBody>
    </xdr:sp>
    <xdr:clientData/>
  </xdr:twoCellAnchor>
  <xdr:twoCellAnchor>
    <xdr:from>
      <xdr:col>9</xdr:col>
      <xdr:colOff>370914</xdr:colOff>
      <xdr:row>4</xdr:row>
      <xdr:rowOff>1118</xdr:rowOff>
    </xdr:from>
    <xdr:to>
      <xdr:col>9</xdr:col>
      <xdr:colOff>370914</xdr:colOff>
      <xdr:row>6</xdr:row>
      <xdr:rowOff>36417</xdr:rowOff>
    </xdr:to>
    <xdr:sp macro="" textlink="">
      <xdr:nvSpPr>
        <xdr:cNvPr id="24" name="Line 11">
          <a:extLst>
            <a:ext uri="{FF2B5EF4-FFF2-40B4-BE49-F238E27FC236}">
              <a16:creationId xmlns:a16="http://schemas.microsoft.com/office/drawing/2014/main" id="{FAD7AB59-8A4F-DF77-553B-51F270733559}"/>
            </a:ext>
          </a:extLst>
        </xdr:cNvPr>
        <xdr:cNvSpPr>
          <a:spLocks noChangeShapeType="1"/>
        </xdr:cNvSpPr>
      </xdr:nvSpPr>
      <xdr:spPr bwMode="auto">
        <a:xfrm flipV="1">
          <a:off x="9727826" y="796736"/>
          <a:ext cx="0" cy="42750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717177</xdr:colOff>
      <xdr:row>5</xdr:row>
      <xdr:rowOff>33618</xdr:rowOff>
    </xdr:from>
    <xdr:to>
      <xdr:col>11</xdr:col>
      <xdr:colOff>193302</xdr:colOff>
      <xdr:row>7</xdr:row>
      <xdr:rowOff>90768</xdr:rowOff>
    </xdr:to>
    <xdr:sp macro="" textlink="">
      <xdr:nvSpPr>
        <xdr:cNvPr id="25" name="Rectangle 16">
          <a:extLst>
            <a:ext uri="{FF2B5EF4-FFF2-40B4-BE49-F238E27FC236}">
              <a16:creationId xmlns:a16="http://schemas.microsoft.com/office/drawing/2014/main" id="{65F10F93-66FF-4DD1-972F-1CE6285D52DE}"/>
            </a:ext>
          </a:extLst>
        </xdr:cNvPr>
        <xdr:cNvSpPr>
          <a:spLocks noChangeArrowheads="1"/>
        </xdr:cNvSpPr>
      </xdr:nvSpPr>
      <xdr:spPr bwMode="auto">
        <a:xfrm>
          <a:off x="8494059" y="1053353"/>
          <a:ext cx="2580155" cy="449356"/>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「様式</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3</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号就職状況報告書」シートの</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セルＤ１０の月が自動反映。</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67235</xdr:colOff>
      <xdr:row>4</xdr:row>
      <xdr:rowOff>14004</xdr:rowOff>
    </xdr:from>
    <xdr:to>
      <xdr:col>2</xdr:col>
      <xdr:colOff>326091</xdr:colOff>
      <xdr:row>4</xdr:row>
      <xdr:rowOff>212911</xdr:rowOff>
    </xdr:to>
    <xdr:sp macro="" textlink="">
      <xdr:nvSpPr>
        <xdr:cNvPr id="26" name="Line 11">
          <a:extLst>
            <a:ext uri="{FF2B5EF4-FFF2-40B4-BE49-F238E27FC236}">
              <a16:creationId xmlns:a16="http://schemas.microsoft.com/office/drawing/2014/main" id="{1FE5D5DE-BA7A-C8E7-A606-B3178CBA5C92}"/>
            </a:ext>
          </a:extLst>
        </xdr:cNvPr>
        <xdr:cNvSpPr>
          <a:spLocks noChangeShapeType="1"/>
        </xdr:cNvSpPr>
      </xdr:nvSpPr>
      <xdr:spPr bwMode="auto">
        <a:xfrm flipH="1">
          <a:off x="694764" y="809622"/>
          <a:ext cx="258856" cy="1989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1637179</xdr:colOff>
      <xdr:row>4</xdr:row>
      <xdr:rowOff>58829</xdr:rowOff>
    </xdr:from>
    <xdr:to>
      <xdr:col>5</xdr:col>
      <xdr:colOff>851647</xdr:colOff>
      <xdr:row>4</xdr:row>
      <xdr:rowOff>168089</xdr:rowOff>
    </xdr:to>
    <xdr:sp macro="" textlink="">
      <xdr:nvSpPr>
        <xdr:cNvPr id="27" name="Line 11">
          <a:extLst>
            <a:ext uri="{FF2B5EF4-FFF2-40B4-BE49-F238E27FC236}">
              <a16:creationId xmlns:a16="http://schemas.microsoft.com/office/drawing/2014/main" id="{0982F8D9-C2C5-EC9B-3C1E-84408CD9809F}"/>
            </a:ext>
          </a:extLst>
        </xdr:cNvPr>
        <xdr:cNvSpPr>
          <a:spLocks noChangeShapeType="1"/>
        </xdr:cNvSpPr>
      </xdr:nvSpPr>
      <xdr:spPr bwMode="auto">
        <a:xfrm>
          <a:off x="2690532" y="854447"/>
          <a:ext cx="1466850" cy="10926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268941</xdr:colOff>
      <xdr:row>1</xdr:row>
      <xdr:rowOff>224119</xdr:rowOff>
    </xdr:from>
    <xdr:to>
      <xdr:col>3</xdr:col>
      <xdr:colOff>1624852</xdr:colOff>
      <xdr:row>5</xdr:row>
      <xdr:rowOff>132232</xdr:rowOff>
    </xdr:to>
    <xdr:sp macro="" textlink="">
      <xdr:nvSpPr>
        <xdr:cNvPr id="28" name="Rectangle 19">
          <a:extLst>
            <a:ext uri="{FF2B5EF4-FFF2-40B4-BE49-F238E27FC236}">
              <a16:creationId xmlns:a16="http://schemas.microsoft.com/office/drawing/2014/main" id="{92267887-FF71-4F3A-98DA-C20837838D8C}"/>
            </a:ext>
          </a:extLst>
        </xdr:cNvPr>
        <xdr:cNvSpPr>
          <a:spLocks noChangeArrowheads="1"/>
        </xdr:cNvSpPr>
      </xdr:nvSpPr>
      <xdr:spPr bwMode="auto">
        <a:xfrm>
          <a:off x="896470" y="392207"/>
          <a:ext cx="1781735" cy="75976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学校番号・学校名・区分・該当月欄は「就職数入力フォーム」の入力が自動反映。</a:t>
          </a:r>
        </a:p>
      </xdr:txBody>
    </xdr:sp>
    <xdr:clientData/>
  </xdr:twoCellAnchor>
  <xdr:oneCellAnchor>
    <xdr:from>
      <xdr:col>9</xdr:col>
      <xdr:colOff>549088</xdr:colOff>
      <xdr:row>0</xdr:row>
      <xdr:rowOff>100852</xdr:rowOff>
    </xdr:from>
    <xdr:ext cx="1447800" cy="400050"/>
    <xdr:sp macro="" textlink="">
      <xdr:nvSpPr>
        <xdr:cNvPr id="29" name="テキスト ボックス 28">
          <a:extLst>
            <a:ext uri="{FF2B5EF4-FFF2-40B4-BE49-F238E27FC236}">
              <a16:creationId xmlns:a16="http://schemas.microsoft.com/office/drawing/2014/main" id="{89E8498F-1CA1-4517-90A7-732167EA0718}"/>
            </a:ext>
          </a:extLst>
        </xdr:cNvPr>
        <xdr:cNvSpPr txBox="1"/>
      </xdr:nvSpPr>
      <xdr:spPr>
        <a:xfrm>
          <a:off x="9906000" y="100852"/>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5</xdr:col>
      <xdr:colOff>807944</xdr:colOff>
      <xdr:row>15</xdr:row>
      <xdr:rowOff>207065</xdr:rowOff>
    </xdr:from>
    <xdr:to>
      <xdr:col>5</xdr:col>
      <xdr:colOff>807944</xdr:colOff>
      <xdr:row>17</xdr:row>
      <xdr:rowOff>238124</xdr:rowOff>
    </xdr:to>
    <xdr:sp macro="" textlink="">
      <xdr:nvSpPr>
        <xdr:cNvPr id="4" name="Line 11">
          <a:extLst>
            <a:ext uri="{FF2B5EF4-FFF2-40B4-BE49-F238E27FC236}">
              <a16:creationId xmlns:a16="http://schemas.microsoft.com/office/drawing/2014/main" id="{07AD4B83-A3F2-D683-EF31-322A2E9B3CFB}"/>
            </a:ext>
          </a:extLst>
        </xdr:cNvPr>
        <xdr:cNvSpPr>
          <a:spLocks noChangeShapeType="1"/>
        </xdr:cNvSpPr>
      </xdr:nvSpPr>
      <xdr:spPr bwMode="auto">
        <a:xfrm flipV="1">
          <a:off x="4129270" y="3602935"/>
          <a:ext cx="0" cy="52801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81169</xdr:rowOff>
    </xdr:from>
    <xdr:to>
      <xdr:col>5</xdr:col>
      <xdr:colOff>1154206</xdr:colOff>
      <xdr:row>20</xdr:row>
      <xdr:rowOff>170815</xdr:rowOff>
    </xdr:to>
    <xdr:sp macro="" textlink="">
      <xdr:nvSpPr>
        <xdr:cNvPr id="5" name="Rectangle 19">
          <a:extLst>
            <a:ext uri="{FF2B5EF4-FFF2-40B4-BE49-F238E27FC236}">
              <a16:creationId xmlns:a16="http://schemas.microsoft.com/office/drawing/2014/main" id="{74F36A0E-DF18-44FA-918A-06FFB57C5160}"/>
            </a:ext>
          </a:extLst>
        </xdr:cNvPr>
        <xdr:cNvSpPr>
          <a:spLocks noChangeArrowheads="1"/>
        </xdr:cNvSpPr>
      </xdr:nvSpPr>
      <xdr:spPr bwMode="auto">
        <a:xfrm>
          <a:off x="3314700" y="3691144"/>
          <a:ext cx="1154206" cy="1080246"/>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（ｲ）就職内定</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事業所名</a:t>
          </a:r>
          <a:endParaRPr lang="en-US" altLang="ja-JP" sz="1000" b="0" i="0" u="none" strike="noStrike" baseline="0">
            <a:solidFill>
              <a:srgbClr val="000000"/>
            </a:solidFill>
            <a:latin typeface="+mn-ea"/>
            <a:ea typeface="+mn-ea"/>
          </a:endParaRPr>
        </a:p>
        <a:p>
          <a:pPr algn="l" rtl="0">
            <a:lnSpc>
              <a:spcPts val="1200"/>
            </a:lnSpc>
            <a:defRPr sz="1000"/>
          </a:pP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求人票から転記。</a:t>
          </a:r>
          <a:endParaRPr lang="en-US" altLang="ja-JP" sz="1000" b="0" i="0" u="none" strike="noStrike" baseline="0">
            <a:solidFill>
              <a:srgbClr val="000000"/>
            </a:solidFill>
            <a:latin typeface="+mn-ea"/>
            <a:ea typeface="+mn-ea"/>
          </a:endParaRPr>
        </a:p>
      </xdr:txBody>
    </xdr:sp>
    <xdr:clientData/>
  </xdr:twoCellAnchor>
  <xdr:twoCellAnchor>
    <xdr:from>
      <xdr:col>6</xdr:col>
      <xdr:colOff>532522</xdr:colOff>
      <xdr:row>14</xdr:row>
      <xdr:rowOff>180975</xdr:rowOff>
    </xdr:from>
    <xdr:to>
      <xdr:col>7</xdr:col>
      <xdr:colOff>152400</xdr:colOff>
      <xdr:row>17</xdr:row>
      <xdr:rowOff>34981</xdr:rowOff>
    </xdr:to>
    <xdr:sp macro="" textlink="">
      <xdr:nvSpPr>
        <xdr:cNvPr id="10" name="Line 18">
          <a:extLst>
            <a:ext uri="{FF2B5EF4-FFF2-40B4-BE49-F238E27FC236}">
              <a16:creationId xmlns:a16="http://schemas.microsoft.com/office/drawing/2014/main" id="{936A663D-F317-F0A9-89CA-F83A42190C78}"/>
            </a:ext>
          </a:extLst>
        </xdr:cNvPr>
        <xdr:cNvSpPr>
          <a:spLocks noChangeShapeType="1"/>
        </xdr:cNvSpPr>
      </xdr:nvSpPr>
      <xdr:spPr bwMode="auto">
        <a:xfrm flipV="1">
          <a:off x="7380997" y="3295650"/>
          <a:ext cx="562853" cy="596956"/>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5</xdr:col>
      <xdr:colOff>2927901</xdr:colOff>
      <xdr:row>16</xdr:row>
      <xdr:rowOff>57978</xdr:rowOff>
    </xdr:from>
    <xdr:to>
      <xdr:col>7</xdr:col>
      <xdr:colOff>295274</xdr:colOff>
      <xdr:row>22</xdr:row>
      <xdr:rowOff>12078</xdr:rowOff>
    </xdr:to>
    <xdr:sp macro="" textlink="">
      <xdr:nvSpPr>
        <xdr:cNvPr id="14" name="Rectangle 19">
          <a:extLst>
            <a:ext uri="{FF2B5EF4-FFF2-40B4-BE49-F238E27FC236}">
              <a16:creationId xmlns:a16="http://schemas.microsoft.com/office/drawing/2014/main" id="{92839690-E3D7-4557-A6D4-52CCFC516AAB}"/>
            </a:ext>
          </a:extLst>
        </xdr:cNvPr>
        <xdr:cNvSpPr>
          <a:spLocks noChangeArrowheads="1"/>
        </xdr:cNvSpPr>
      </xdr:nvSpPr>
      <xdr:spPr bwMode="auto">
        <a:xfrm>
          <a:off x="6242601" y="3667953"/>
          <a:ext cx="1844123" cy="144000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36000" rIns="27432" bIns="0" anchor="t" anchorCtr="0" upright="1"/>
        <a:lstStyle/>
        <a:p>
          <a:pPr algn="l" rtl="0">
            <a:lnSpc>
              <a:spcPts val="1200"/>
            </a:lnSpc>
            <a:defRPr sz="1000"/>
          </a:pPr>
          <a:r>
            <a:rPr lang="ja-JP" altLang="en-US" sz="1000" b="0" i="0" u="none" strike="noStrike" baseline="0">
              <a:solidFill>
                <a:srgbClr val="000000"/>
              </a:solidFill>
              <a:latin typeface="+mn-ea"/>
              <a:ea typeface="+mn-ea"/>
            </a:rPr>
            <a:t>（ハ）就業予定地</a:t>
          </a:r>
          <a:endParaRPr lang="en-US" altLang="ja-JP" sz="1000" b="0" i="0" u="none" strike="noStrike" baseline="0">
            <a:solidFill>
              <a:srgbClr val="000000"/>
            </a:solidFill>
            <a:latin typeface="+mn-ea"/>
            <a:ea typeface="+mn-ea"/>
          </a:endParaRPr>
        </a:p>
        <a:p>
          <a:pPr algn="l" rtl="0">
            <a:lnSpc>
              <a:spcPts val="1200"/>
            </a:lnSpc>
            <a:defRPr sz="1000"/>
          </a:pPr>
          <a:r>
            <a:rPr lang="ja-JP" altLang="ja-JP" sz="1000">
              <a:effectLst/>
              <a:latin typeface="+mn-lt"/>
              <a:ea typeface="+mn-ea"/>
              <a:cs typeface="+mn-cs"/>
            </a:rPr>
            <a:t>道内勤務の場合は「市町村名」を、道外勤務の場合は「都府県名」を入力</a:t>
          </a:r>
          <a:r>
            <a:rPr lang="ja-JP" altLang="en-US" sz="1000">
              <a:effectLst/>
              <a:latin typeface="+mn-lt"/>
              <a:ea typeface="+mn-ea"/>
              <a:cs typeface="+mn-cs"/>
            </a:rPr>
            <a:t>。</a:t>
          </a:r>
          <a:endParaRPr lang="en-US" altLang="ja-JP" sz="1000">
            <a:effectLst/>
            <a:latin typeface="+mn-lt"/>
            <a:ea typeface="+mn-ea"/>
            <a:cs typeface="+mn-cs"/>
          </a:endParaRPr>
        </a:p>
        <a:p>
          <a:pPr algn="l" rtl="0">
            <a:lnSpc>
              <a:spcPts val="1200"/>
            </a:lnSpc>
            <a:defRPr sz="1000"/>
          </a:pPr>
          <a:r>
            <a:rPr lang="ja-JP" altLang="en-US" sz="1000" b="0" i="0" u="none" strike="noStrike" baseline="0">
              <a:solidFill>
                <a:srgbClr val="000000"/>
              </a:solidFill>
              <a:latin typeface="+mn-ea"/>
              <a:ea typeface="+mn-ea"/>
            </a:rPr>
            <a:t>求人票の記載予定地と、実際の就業地域が異なる場合は、生徒に確認の上入力。</a:t>
          </a:r>
        </a:p>
      </xdr:txBody>
    </xdr:sp>
    <xdr:clientData/>
  </xdr:twoCellAnchor>
  <xdr:twoCellAnchor>
    <xdr:from>
      <xdr:col>9</xdr:col>
      <xdr:colOff>161925</xdr:colOff>
      <xdr:row>14</xdr:row>
      <xdr:rowOff>180975</xdr:rowOff>
    </xdr:from>
    <xdr:to>
      <xdr:col>9</xdr:col>
      <xdr:colOff>170183</xdr:colOff>
      <xdr:row>16</xdr:row>
      <xdr:rowOff>246407</xdr:rowOff>
    </xdr:to>
    <xdr:sp macro="" textlink="">
      <xdr:nvSpPr>
        <xdr:cNvPr id="8" name="Line 11">
          <a:extLst>
            <a:ext uri="{FF2B5EF4-FFF2-40B4-BE49-F238E27FC236}">
              <a16:creationId xmlns:a16="http://schemas.microsoft.com/office/drawing/2014/main" id="{08606AD6-FB60-226A-FE76-40E23389F305}"/>
            </a:ext>
          </a:extLst>
        </xdr:cNvPr>
        <xdr:cNvSpPr>
          <a:spLocks noChangeShapeType="1"/>
        </xdr:cNvSpPr>
      </xdr:nvSpPr>
      <xdr:spPr bwMode="auto">
        <a:xfrm flipH="1" flipV="1">
          <a:off x="9534525" y="3295650"/>
          <a:ext cx="8258" cy="560732"/>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10</xdr:col>
      <xdr:colOff>600075</xdr:colOff>
      <xdr:row>14</xdr:row>
      <xdr:rowOff>152400</xdr:rowOff>
    </xdr:from>
    <xdr:to>
      <xdr:col>10</xdr:col>
      <xdr:colOff>609162</xdr:colOff>
      <xdr:row>16</xdr:row>
      <xdr:rowOff>246407</xdr:rowOff>
    </xdr:to>
    <xdr:sp macro="" textlink="">
      <xdr:nvSpPr>
        <xdr:cNvPr id="15" name="Line 11">
          <a:extLst>
            <a:ext uri="{FF2B5EF4-FFF2-40B4-BE49-F238E27FC236}">
              <a16:creationId xmlns:a16="http://schemas.microsoft.com/office/drawing/2014/main" id="{83704948-07D2-4E7D-D6EA-DF82901D6048}"/>
            </a:ext>
          </a:extLst>
        </xdr:cNvPr>
        <xdr:cNvSpPr>
          <a:spLocks noChangeShapeType="1"/>
        </xdr:cNvSpPr>
      </xdr:nvSpPr>
      <xdr:spPr bwMode="auto">
        <a:xfrm flipH="1" flipV="1">
          <a:off x="10687050" y="3267075"/>
          <a:ext cx="9087" cy="5893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786848</xdr:colOff>
      <xdr:row>14</xdr:row>
      <xdr:rowOff>157370</xdr:rowOff>
    </xdr:from>
    <xdr:to>
      <xdr:col>8</xdr:col>
      <xdr:colOff>198783</xdr:colOff>
      <xdr:row>16</xdr:row>
      <xdr:rowOff>74543</xdr:rowOff>
    </xdr:to>
    <xdr:sp macro="" textlink="">
      <xdr:nvSpPr>
        <xdr:cNvPr id="23" name="Line 18">
          <a:extLst>
            <a:ext uri="{FF2B5EF4-FFF2-40B4-BE49-F238E27FC236}">
              <a16:creationId xmlns:a16="http://schemas.microsoft.com/office/drawing/2014/main" id="{F0879A9F-4DCB-B938-2193-DB22633CD898}"/>
            </a:ext>
          </a:extLst>
        </xdr:cNvPr>
        <xdr:cNvSpPr>
          <a:spLocks noChangeShapeType="1"/>
        </xdr:cNvSpPr>
      </xdr:nvSpPr>
      <xdr:spPr bwMode="auto">
        <a:xfrm flipV="1">
          <a:off x="8589065" y="3304761"/>
          <a:ext cx="281609" cy="41413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xdr:col>
      <xdr:colOff>339587</xdr:colOff>
      <xdr:row>16</xdr:row>
      <xdr:rowOff>58044</xdr:rowOff>
    </xdr:from>
    <xdr:to>
      <xdr:col>8</xdr:col>
      <xdr:colOff>469209</xdr:colOff>
      <xdr:row>22</xdr:row>
      <xdr:rowOff>12144</xdr:rowOff>
    </xdr:to>
    <xdr:sp macro="" textlink="">
      <xdr:nvSpPr>
        <xdr:cNvPr id="2" name="Rectangle 16">
          <a:extLst>
            <a:ext uri="{FF2B5EF4-FFF2-40B4-BE49-F238E27FC236}">
              <a16:creationId xmlns:a16="http://schemas.microsoft.com/office/drawing/2014/main" id="{25668F0E-CE49-6E76-5EA1-650B760993E6}"/>
            </a:ext>
          </a:extLst>
        </xdr:cNvPr>
        <xdr:cNvSpPr>
          <a:spLocks noChangeArrowheads="1"/>
        </xdr:cNvSpPr>
      </xdr:nvSpPr>
      <xdr:spPr bwMode="auto">
        <a:xfrm>
          <a:off x="8131037" y="3668019"/>
          <a:ext cx="996397"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（ニ）産業分類</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　　 番号　　</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求人票裏面下部３桁の数字を転記。</a:t>
          </a:r>
        </a:p>
      </xdr:txBody>
    </xdr:sp>
    <xdr:clientData/>
  </xdr:twoCellAnchor>
  <xdr:twoCellAnchor>
    <xdr:from>
      <xdr:col>10</xdr:col>
      <xdr:colOff>185945</xdr:colOff>
      <xdr:row>16</xdr:row>
      <xdr:rowOff>57979</xdr:rowOff>
    </xdr:from>
    <xdr:to>
      <xdr:col>11</xdr:col>
      <xdr:colOff>490745</xdr:colOff>
      <xdr:row>22</xdr:row>
      <xdr:rowOff>12079</xdr:rowOff>
    </xdr:to>
    <xdr:sp macro="" textlink="">
      <xdr:nvSpPr>
        <xdr:cNvPr id="17" name="Rectangle 16">
          <a:extLst>
            <a:ext uri="{FF2B5EF4-FFF2-40B4-BE49-F238E27FC236}">
              <a16:creationId xmlns:a16="http://schemas.microsoft.com/office/drawing/2014/main" id="{B67A9469-BE79-494A-8E99-7A55054E9E7C}"/>
            </a:ext>
          </a:extLst>
        </xdr:cNvPr>
        <xdr:cNvSpPr>
          <a:spLocks noChangeArrowheads="1"/>
        </xdr:cNvSpPr>
      </xdr:nvSpPr>
      <xdr:spPr bwMode="auto">
        <a:xfrm>
          <a:off x="10272920" y="3667954"/>
          <a:ext cx="1114425"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（ヘ）就業場所</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従業員数　　　　</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企業全体でなく就業場所従業員数で判断。</a:t>
          </a:r>
        </a:p>
      </xdr:txBody>
    </xdr:sp>
    <xdr:clientData/>
  </xdr:twoCellAnchor>
  <xdr:twoCellAnchor>
    <xdr:from>
      <xdr:col>8</xdr:col>
      <xdr:colOff>546653</xdr:colOff>
      <xdr:row>16</xdr:row>
      <xdr:rowOff>57979</xdr:rowOff>
    </xdr:from>
    <xdr:to>
      <xdr:col>10</xdr:col>
      <xdr:colOff>121340</xdr:colOff>
      <xdr:row>22</xdr:row>
      <xdr:rowOff>12079</xdr:rowOff>
    </xdr:to>
    <xdr:sp macro="" textlink="">
      <xdr:nvSpPr>
        <xdr:cNvPr id="22" name="Rectangle 16">
          <a:extLst>
            <a:ext uri="{FF2B5EF4-FFF2-40B4-BE49-F238E27FC236}">
              <a16:creationId xmlns:a16="http://schemas.microsoft.com/office/drawing/2014/main" id="{0A764683-A021-43C3-8CE2-D7A023BE4238}"/>
            </a:ext>
          </a:extLst>
        </xdr:cNvPr>
        <xdr:cNvSpPr>
          <a:spLocks noChangeArrowheads="1"/>
        </xdr:cNvSpPr>
      </xdr:nvSpPr>
      <xdr:spPr bwMode="auto">
        <a:xfrm>
          <a:off x="9204878" y="3667954"/>
          <a:ext cx="1003437" cy="1440000"/>
        </a:xfrm>
        <a:prstGeom prst="roundRect">
          <a:avLst/>
        </a:prstGeom>
        <a:solidFill>
          <a:srgbClr val="FFFF99"/>
        </a:solidFill>
        <a:ln w="19050">
          <a:solidFill>
            <a:srgbClr val="000000"/>
          </a:solidFill>
          <a:prstDash val="solid"/>
          <a:miter lim="800000"/>
          <a:headEnd/>
          <a:tailEnd/>
        </a:ln>
      </xdr:spPr>
      <xdr:txBody>
        <a:bodyPr vertOverflow="clip" wrap="square" lIns="27432" tIns="108000" rIns="27432" bIns="18288" anchor="t" anchorCtr="0"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（ホ）職業分類</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　 　番号　　　　</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effectLst/>
              <a:latin typeface="+mn-lt"/>
              <a:ea typeface="+mn-ea"/>
              <a:cs typeface="+mn-cs"/>
            </a:rPr>
            <a:t>求人票裏面下部</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の５桁のうち、上３桁の数字を転記。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19</xdr:row>
      <xdr:rowOff>19050</xdr:rowOff>
    </xdr:from>
    <xdr:to>
      <xdr:col>2</xdr:col>
      <xdr:colOff>238125</xdr:colOff>
      <xdr:row>25</xdr:row>
      <xdr:rowOff>209550</xdr:rowOff>
    </xdr:to>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190500" y="4371975"/>
          <a:ext cx="1085850" cy="1676400"/>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algn="l" rtl="0">
            <a:defRPr sz="1000"/>
          </a:pPr>
          <a:r>
            <a:rPr lang="ja-JP" altLang="en-US" sz="1000" b="0" i="0" u="none" strike="noStrike" baseline="0">
              <a:solidFill>
                <a:srgbClr val="000000"/>
              </a:solidFill>
              <a:latin typeface="+mn-ea"/>
              <a:ea typeface="+mn-ea"/>
            </a:rPr>
            <a:t>①欄　就職経路は該当するものを選択。</a:t>
          </a: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公務員・縁故・家業手伝いのいずれにも当てはまらない者は「その他」で。</a:t>
          </a:r>
          <a:endParaRPr lang="en-US" altLang="ja-JP" sz="1000" b="1" i="0" u="none" strike="noStrike" baseline="0">
            <a:solidFill>
              <a:srgbClr val="FF0000"/>
            </a:solidFill>
            <a:latin typeface="+mn-ea"/>
            <a:ea typeface="+mn-ea"/>
          </a:endParaRPr>
        </a:p>
      </xdr:txBody>
    </xdr:sp>
    <xdr:clientData/>
  </xdr:twoCellAnchor>
  <xdr:twoCellAnchor>
    <xdr:from>
      <xdr:col>1</xdr:col>
      <xdr:colOff>390525</xdr:colOff>
      <xdr:row>17</xdr:row>
      <xdr:rowOff>57150</xdr:rowOff>
    </xdr:from>
    <xdr:to>
      <xdr:col>1</xdr:col>
      <xdr:colOff>390525</xdr:colOff>
      <xdr:row>19</xdr:row>
      <xdr:rowOff>1120</xdr:rowOff>
    </xdr:to>
    <xdr:sp macro="" textlink="">
      <xdr:nvSpPr>
        <xdr:cNvPr id="4" name="Line 11">
          <a:extLst>
            <a:ext uri="{FF2B5EF4-FFF2-40B4-BE49-F238E27FC236}">
              <a16:creationId xmlns:a16="http://schemas.microsoft.com/office/drawing/2014/main" id="{00000000-0008-0000-0700-000004000000}"/>
            </a:ext>
          </a:extLst>
        </xdr:cNvPr>
        <xdr:cNvSpPr>
          <a:spLocks noChangeShapeType="1"/>
        </xdr:cNvSpPr>
      </xdr:nvSpPr>
      <xdr:spPr bwMode="auto">
        <a:xfrm flipV="1">
          <a:off x="590550" y="3914775"/>
          <a:ext cx="0" cy="43927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828675</xdr:colOff>
      <xdr:row>3</xdr:row>
      <xdr:rowOff>171450</xdr:rowOff>
    </xdr:from>
    <xdr:to>
      <xdr:col>2</xdr:col>
      <xdr:colOff>249331</xdr:colOff>
      <xdr:row>4</xdr:row>
      <xdr:rowOff>141757</xdr:rowOff>
    </xdr:to>
    <xdr:sp macro="" textlink="">
      <xdr:nvSpPr>
        <xdr:cNvPr id="8" name="Line 11">
          <a:extLst>
            <a:ext uri="{FF2B5EF4-FFF2-40B4-BE49-F238E27FC236}">
              <a16:creationId xmlns:a16="http://schemas.microsoft.com/office/drawing/2014/main" id="{F926E017-D04F-46A9-A0A1-5ACAD8369F87}"/>
            </a:ext>
          </a:extLst>
        </xdr:cNvPr>
        <xdr:cNvSpPr>
          <a:spLocks noChangeShapeType="1"/>
        </xdr:cNvSpPr>
      </xdr:nvSpPr>
      <xdr:spPr bwMode="auto">
        <a:xfrm flipH="1">
          <a:off x="1028700" y="752475"/>
          <a:ext cx="258856" cy="198907"/>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1548093</xdr:colOff>
      <xdr:row>4</xdr:row>
      <xdr:rowOff>63875</xdr:rowOff>
    </xdr:from>
    <xdr:to>
      <xdr:col>5</xdr:col>
      <xdr:colOff>476250</xdr:colOff>
      <xdr:row>4</xdr:row>
      <xdr:rowOff>152400</xdr:rowOff>
    </xdr:to>
    <xdr:sp macro="" textlink="">
      <xdr:nvSpPr>
        <xdr:cNvPr id="9" name="Line 11">
          <a:extLst>
            <a:ext uri="{FF2B5EF4-FFF2-40B4-BE49-F238E27FC236}">
              <a16:creationId xmlns:a16="http://schemas.microsoft.com/office/drawing/2014/main" id="{8A5E83B1-7E5B-47BE-A131-53B051B02B73}"/>
            </a:ext>
          </a:extLst>
        </xdr:cNvPr>
        <xdr:cNvSpPr>
          <a:spLocks noChangeShapeType="1"/>
        </xdr:cNvSpPr>
      </xdr:nvSpPr>
      <xdr:spPr bwMode="auto">
        <a:xfrm>
          <a:off x="3014943" y="873500"/>
          <a:ext cx="1185582" cy="8852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190501</xdr:colOff>
      <xdr:row>1</xdr:row>
      <xdr:rowOff>152400</xdr:rowOff>
    </xdr:from>
    <xdr:to>
      <xdr:col>3</xdr:col>
      <xdr:colOff>1591236</xdr:colOff>
      <xdr:row>5</xdr:row>
      <xdr:rowOff>45385</xdr:rowOff>
    </xdr:to>
    <xdr:sp macro="" textlink="">
      <xdr:nvSpPr>
        <xdr:cNvPr id="10" name="Rectangle 19">
          <a:extLst>
            <a:ext uri="{FF2B5EF4-FFF2-40B4-BE49-F238E27FC236}">
              <a16:creationId xmlns:a16="http://schemas.microsoft.com/office/drawing/2014/main" id="{D85B2871-5CA0-43AF-961A-367AE4A1121B}"/>
            </a:ext>
          </a:extLst>
        </xdr:cNvPr>
        <xdr:cNvSpPr>
          <a:spLocks noChangeArrowheads="1"/>
        </xdr:cNvSpPr>
      </xdr:nvSpPr>
      <xdr:spPr bwMode="auto">
        <a:xfrm>
          <a:off x="1228726" y="323850"/>
          <a:ext cx="1829360" cy="75976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学校番号・学校名・区分・該当月欄は「就職数入力フォーム」の入力が自動反映。</a:t>
          </a:r>
        </a:p>
      </xdr:txBody>
    </xdr:sp>
    <xdr:clientData/>
  </xdr:twoCellAnchor>
  <xdr:oneCellAnchor>
    <xdr:from>
      <xdr:col>8</xdr:col>
      <xdr:colOff>200025</xdr:colOff>
      <xdr:row>0</xdr:row>
      <xdr:rowOff>66675</xdr:rowOff>
    </xdr:from>
    <xdr:ext cx="1447800" cy="400050"/>
    <xdr:sp macro="" textlink="">
      <xdr:nvSpPr>
        <xdr:cNvPr id="12" name="テキスト ボックス 11">
          <a:extLst>
            <a:ext uri="{FF2B5EF4-FFF2-40B4-BE49-F238E27FC236}">
              <a16:creationId xmlns:a16="http://schemas.microsoft.com/office/drawing/2014/main" id="{14DBCFB5-1E46-4D2A-B22B-FA9659CB7204}"/>
            </a:ext>
          </a:extLst>
        </xdr:cNvPr>
        <xdr:cNvSpPr txBox="1"/>
      </xdr:nvSpPr>
      <xdr:spPr>
        <a:xfrm>
          <a:off x="9267825" y="66675"/>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3</xdr:col>
      <xdr:colOff>200025</xdr:colOff>
      <xdr:row>19</xdr:row>
      <xdr:rowOff>19050</xdr:rowOff>
    </xdr:from>
    <xdr:to>
      <xdr:col>8</xdr:col>
      <xdr:colOff>419100</xdr:colOff>
      <xdr:row>26</xdr:row>
      <xdr:rowOff>38100</xdr:rowOff>
    </xdr:to>
    <xdr:sp macro="" textlink="">
      <xdr:nvSpPr>
        <xdr:cNvPr id="15" name="Text Box 4">
          <a:extLst>
            <a:ext uri="{FF2B5EF4-FFF2-40B4-BE49-F238E27FC236}">
              <a16:creationId xmlns:a16="http://schemas.microsoft.com/office/drawing/2014/main" id="{A7318236-CDB9-45D7-A01E-8200B0264355}"/>
            </a:ext>
          </a:extLst>
        </xdr:cNvPr>
        <xdr:cNvSpPr txBox="1">
          <a:spLocks noChangeArrowheads="1"/>
        </xdr:cNvSpPr>
      </xdr:nvSpPr>
      <xdr:spPr bwMode="auto">
        <a:xfrm>
          <a:off x="1666875" y="4371975"/>
          <a:ext cx="7820025" cy="1752600"/>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100" b="1" i="0" baseline="0">
              <a:effectLst/>
              <a:latin typeface="+mn-lt"/>
              <a:ea typeface="+mn-ea"/>
              <a:cs typeface="+mn-cs"/>
            </a:rPr>
            <a:t>【</a:t>
          </a:r>
          <a:r>
            <a:rPr lang="ja-JP" altLang="en-US" sz="1100" b="1" i="0" baseline="0">
              <a:effectLst/>
              <a:latin typeface="+mn-lt"/>
              <a:ea typeface="+mn-ea"/>
              <a:cs typeface="+mn-cs"/>
            </a:rPr>
            <a:t>注意</a:t>
          </a:r>
          <a:r>
            <a:rPr lang="en-US" altLang="ja-JP" sz="1100" b="1" i="0" baseline="0">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本様式には、</a:t>
          </a:r>
          <a:r>
            <a:rPr lang="ja-JP" altLang="ja-JP" sz="1100" b="0" i="0" baseline="0">
              <a:effectLst/>
              <a:latin typeface="+mn-lt"/>
              <a:ea typeface="+mn-ea"/>
              <a:cs typeface="+mn-cs"/>
            </a:rPr>
            <a:t>報告内容月の末日</a:t>
          </a:r>
          <a:r>
            <a:rPr lang="ja-JP" altLang="en-US" sz="1100" b="0" i="0" baseline="0">
              <a:effectLst/>
              <a:latin typeface="+mn-lt"/>
              <a:ea typeface="+mn-ea"/>
              <a:cs typeface="+mn-cs"/>
            </a:rPr>
            <a:t>ま</a:t>
          </a:r>
          <a:r>
            <a:rPr lang="ja-JP" altLang="ja-JP" sz="1100" b="0" i="0" baseline="0">
              <a:effectLst/>
              <a:latin typeface="+mn-lt"/>
              <a:ea typeface="+mn-ea"/>
              <a:cs typeface="+mn-cs"/>
            </a:rPr>
            <a:t>で</a:t>
          </a:r>
          <a:r>
            <a:rPr lang="ja-JP" altLang="en-US" sz="1100" b="0" i="0" baseline="0">
              <a:effectLst/>
              <a:latin typeface="+mn-lt"/>
              <a:ea typeface="+mn-ea"/>
              <a:cs typeface="+mn-cs"/>
            </a:rPr>
            <a:t>に</a:t>
          </a:r>
          <a:r>
            <a:rPr lang="ja-JP" altLang="ja-JP" sz="1100" b="1" i="0" baseline="0">
              <a:effectLst/>
              <a:latin typeface="+mn-lt"/>
              <a:ea typeface="+mn-ea"/>
              <a:cs typeface="+mn-cs"/>
            </a:rPr>
            <a:t>「公務員試験合格・縁故就職等</a:t>
          </a:r>
          <a:r>
            <a:rPr lang="ja-JP" altLang="en-US" sz="1100" b="1" i="0" baseline="0">
              <a:effectLst/>
              <a:latin typeface="+mn-lt"/>
              <a:ea typeface="+mn-ea"/>
              <a:cs typeface="+mn-cs"/>
            </a:rPr>
            <a:t>、家業手伝等の</a:t>
          </a:r>
          <a:r>
            <a:rPr lang="ja-JP" altLang="ja-JP" sz="1100" b="1" i="0" baseline="0">
              <a:solidFill>
                <a:srgbClr val="FF0000"/>
              </a:solidFill>
              <a:effectLst/>
              <a:latin typeface="+mn-lt"/>
              <a:ea typeface="+mn-ea"/>
              <a:cs typeface="+mn-cs"/>
            </a:rPr>
            <a:t>学校紹介</a:t>
          </a:r>
          <a:r>
            <a:rPr lang="ja-JP" altLang="ja-JP" sz="1100" b="1" i="0" u="sng" baseline="0">
              <a:solidFill>
                <a:srgbClr val="FF0000"/>
              </a:solidFill>
              <a:effectLst/>
              <a:latin typeface="+mn-lt"/>
              <a:ea typeface="+mn-ea"/>
              <a:cs typeface="+mn-cs"/>
            </a:rPr>
            <a:t>以外</a:t>
          </a:r>
          <a:r>
            <a:rPr lang="ja-JP" altLang="ja-JP" sz="1100" b="1" i="0" baseline="0">
              <a:solidFill>
                <a:srgbClr val="FF0000"/>
              </a:solidFill>
              <a:effectLst/>
              <a:latin typeface="+mn-lt"/>
              <a:ea typeface="+mn-ea"/>
              <a:cs typeface="+mn-cs"/>
            </a:rPr>
            <a:t>の内定者</a:t>
          </a:r>
          <a:r>
            <a:rPr lang="ja-JP" altLang="ja-JP" sz="1100" b="1" i="0" baseline="0">
              <a:effectLst/>
              <a:latin typeface="+mn-lt"/>
              <a:ea typeface="+mn-ea"/>
              <a:cs typeface="+mn-cs"/>
            </a:rPr>
            <a:t>」</a:t>
          </a:r>
          <a:r>
            <a:rPr lang="ja-JP" altLang="en-US" sz="1100" b="0" i="0" baseline="0">
              <a:effectLst/>
              <a:latin typeface="+mn-lt"/>
              <a:ea typeface="+mn-ea"/>
              <a:cs typeface="+mn-cs"/>
            </a:rPr>
            <a:t>を入力してください。　（</a:t>
          </a:r>
          <a:r>
            <a:rPr lang="en-US" altLang="ja-JP" sz="1100" b="0" i="0" baseline="0">
              <a:effectLst/>
              <a:latin typeface="+mn-lt"/>
              <a:ea typeface="+mn-ea"/>
              <a:cs typeface="+mn-cs"/>
            </a:rPr>
            <a:t>※</a:t>
          </a:r>
          <a:r>
            <a:rPr lang="ja-JP" altLang="ja-JP" sz="1100" b="0" i="0" baseline="0">
              <a:effectLst/>
              <a:latin typeface="+mn-lt"/>
              <a:ea typeface="+mn-ea"/>
              <a:cs typeface="+mn-cs"/>
            </a:rPr>
            <a:t>学校</a:t>
          </a:r>
          <a:r>
            <a:rPr lang="ja-JP" altLang="en-US" sz="1100" b="0" i="0" baseline="0">
              <a:effectLst/>
              <a:latin typeface="+mn-lt"/>
              <a:ea typeface="+mn-ea"/>
              <a:cs typeface="+mn-cs"/>
            </a:rPr>
            <a:t>・安定所紹介による内定者は、</a:t>
          </a:r>
          <a:r>
            <a:rPr lang="ja-JP" altLang="ja-JP" sz="1100" b="0" i="0" baseline="0">
              <a:effectLst/>
              <a:latin typeface="+mn-lt"/>
              <a:ea typeface="+mn-ea"/>
              <a:cs typeface="+mn-cs"/>
            </a:rPr>
            <a:t>別の様式４－</a:t>
          </a:r>
          <a:r>
            <a:rPr lang="ja-JP" altLang="en-US" sz="1100" b="0" i="0" baseline="0">
              <a:effectLst/>
              <a:latin typeface="+mn-lt"/>
              <a:ea typeface="+mn-ea"/>
              <a:cs typeface="+mn-cs"/>
            </a:rPr>
            <a:t>１</a:t>
          </a:r>
          <a:r>
            <a:rPr lang="ja-JP" altLang="ja-JP" sz="1100" b="0" i="0" baseline="0">
              <a:effectLst/>
              <a:latin typeface="+mn-lt"/>
              <a:ea typeface="+mn-ea"/>
              <a:cs typeface="+mn-cs"/>
            </a:rPr>
            <a:t>号へ</a:t>
          </a:r>
          <a:r>
            <a:rPr lang="ja-JP" altLang="en-US" sz="1100" b="0" i="0" baseline="0">
              <a:effectLst/>
              <a:latin typeface="+mn-lt"/>
              <a:ea typeface="+mn-ea"/>
              <a:cs typeface="+mn-cs"/>
            </a:rPr>
            <a:t>入力）</a:t>
          </a:r>
          <a:endParaRPr lang="en-US" altLang="ja-JP"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名簿は前月までの報告に当月報告分を続けて入力してください。また、</a:t>
          </a:r>
          <a:r>
            <a:rPr lang="ja-JP" altLang="en-US" sz="1100" b="1" i="0" baseline="0">
              <a:effectLst/>
              <a:latin typeface="+mn-lt"/>
              <a:ea typeface="+mn-ea"/>
              <a:cs typeface="+mn-cs"/>
            </a:rPr>
            <a:t>記入行が不足する場合は行の挿入をしてください。</a:t>
          </a:r>
          <a:endParaRPr lang="en-US" altLang="ja-JP" sz="1100" b="1" i="0" baseline="0">
            <a:solidFill>
              <a:srgbClr val="FF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本名簿に掲載された内定生徒の人数は</a:t>
          </a:r>
          <a:r>
            <a:rPr lang="ja-JP" altLang="en-US" sz="1100" b="1" i="0" baseline="0">
              <a:solidFill>
                <a:srgbClr val="FF0000"/>
              </a:solidFill>
              <a:effectLst/>
              <a:latin typeface="+mn-lt"/>
              <a:ea typeface="+mn-ea"/>
              <a:cs typeface="+mn-cs"/>
            </a:rPr>
            <a:t>「就職数入力フォーム」の「</a:t>
          </a:r>
          <a:r>
            <a:rPr lang="ja-JP" altLang="ja-JP" sz="1100" b="1" i="0" baseline="0">
              <a:effectLst/>
              <a:latin typeface="+mn-lt"/>
              <a:ea typeface="+mn-ea"/>
              <a:cs typeface="+mn-cs"/>
            </a:rPr>
            <a:t>学校・安定所紹介</a:t>
          </a:r>
          <a:r>
            <a:rPr lang="ja-JP" altLang="ja-JP" sz="1100" b="1" i="0" u="sng" baseline="0">
              <a:effectLst/>
              <a:latin typeface="+mn-lt"/>
              <a:ea typeface="+mn-ea"/>
              <a:cs typeface="+mn-cs"/>
            </a:rPr>
            <a:t>以外</a:t>
          </a:r>
          <a:r>
            <a:rPr lang="ja-JP" altLang="ja-JP" sz="1100" b="1" i="0" baseline="0">
              <a:effectLst/>
              <a:latin typeface="+mn-lt"/>
              <a:ea typeface="+mn-ea"/>
              <a:cs typeface="+mn-cs"/>
            </a:rPr>
            <a:t>希望</a:t>
          </a:r>
          <a:r>
            <a:rPr lang="ja-JP" altLang="en-US" sz="1100" b="1" i="0" baseline="0">
              <a:solidFill>
                <a:srgbClr val="FF0000"/>
              </a:solidFill>
              <a:effectLst/>
              <a:latin typeface="+mn-lt"/>
              <a:ea typeface="+mn-ea"/>
              <a:cs typeface="+mn-cs"/>
            </a:rPr>
            <a:t>」の就職内定数に反映します。また入力総件数は、「年度計」に反映します。</a:t>
          </a:r>
          <a:endParaRPr lang="en-US" altLang="ja-JP" sz="1100" b="0" i="0" baseline="0">
            <a:solidFill>
              <a:sysClr val="windowText" lastClr="000000"/>
            </a:solidFill>
            <a:effectLst/>
            <a:latin typeface="+mn-lt"/>
            <a:ea typeface="+mn-ea"/>
            <a:cs typeface="+mn-cs"/>
          </a:endParaRPr>
        </a:p>
        <a:p>
          <a:pPr rtl="0"/>
          <a:r>
            <a:rPr lang="ja-JP" altLang="en-US" sz="1100" b="0" i="0" baseline="0">
              <a:solidFill>
                <a:sysClr val="windowText" lastClr="000000"/>
              </a:solidFill>
              <a:effectLst/>
              <a:latin typeface="+mn-lt"/>
              <a:ea typeface="+mn-ea"/>
              <a:cs typeface="+mn-cs"/>
            </a:rPr>
            <a:t>「②報告内容月」「④性別」により、月ごとの人数に反映します。</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一致しない場合は</a:t>
          </a:r>
          <a:r>
            <a:rPr lang="ja-JP" altLang="en-US" sz="1100" b="1" i="0" baseline="0">
              <a:solidFill>
                <a:srgbClr val="FF0000"/>
              </a:solidFill>
              <a:effectLst/>
              <a:latin typeface="+mn-lt"/>
              <a:ea typeface="+mn-ea"/>
              <a:cs typeface="+mn-cs"/>
            </a:rPr>
            <a:t>「内定人数の入力ミス」「名簿への掲載漏れ」「性別の誤り」等の再確認</a:t>
          </a:r>
          <a:r>
            <a:rPr lang="ja-JP" altLang="en-US" sz="1100" b="0" i="0" baseline="0">
              <a:solidFill>
                <a:sysClr val="windowText" lastClr="000000"/>
              </a:solidFill>
              <a:effectLst/>
              <a:latin typeface="+mn-lt"/>
              <a:ea typeface="+mn-ea"/>
              <a:cs typeface="+mn-cs"/>
            </a:rPr>
            <a:t>をお願いします。</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8</xdr:col>
      <xdr:colOff>406212</xdr:colOff>
      <xdr:row>4</xdr:row>
      <xdr:rowOff>57150</xdr:rowOff>
    </xdr:from>
    <xdr:to>
      <xdr:col>8</xdr:col>
      <xdr:colOff>406212</xdr:colOff>
      <xdr:row>6</xdr:row>
      <xdr:rowOff>92449</xdr:rowOff>
    </xdr:to>
    <xdr:sp macro="" textlink="">
      <xdr:nvSpPr>
        <xdr:cNvPr id="2" name="Line 11">
          <a:extLst>
            <a:ext uri="{FF2B5EF4-FFF2-40B4-BE49-F238E27FC236}">
              <a16:creationId xmlns:a16="http://schemas.microsoft.com/office/drawing/2014/main" id="{689CD7DF-C6B0-49FD-BE70-56A6C0F932D0}"/>
            </a:ext>
          </a:extLst>
        </xdr:cNvPr>
        <xdr:cNvSpPr>
          <a:spLocks noChangeShapeType="1"/>
        </xdr:cNvSpPr>
      </xdr:nvSpPr>
      <xdr:spPr bwMode="auto">
        <a:xfrm flipV="1">
          <a:off x="9474012" y="866775"/>
          <a:ext cx="0" cy="435349"/>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361950</xdr:colOff>
      <xdr:row>5</xdr:row>
      <xdr:rowOff>89650</xdr:rowOff>
    </xdr:from>
    <xdr:to>
      <xdr:col>10</xdr:col>
      <xdr:colOff>323850</xdr:colOff>
      <xdr:row>7</xdr:row>
      <xdr:rowOff>146800</xdr:rowOff>
    </xdr:to>
    <xdr:sp macro="" textlink="">
      <xdr:nvSpPr>
        <xdr:cNvPr id="5" name="Rectangle 16">
          <a:extLst>
            <a:ext uri="{FF2B5EF4-FFF2-40B4-BE49-F238E27FC236}">
              <a16:creationId xmlns:a16="http://schemas.microsoft.com/office/drawing/2014/main" id="{9279E41B-B46C-4438-8674-EC3834FE2D8A}"/>
            </a:ext>
          </a:extLst>
        </xdr:cNvPr>
        <xdr:cNvSpPr>
          <a:spLocks noChangeArrowheads="1"/>
        </xdr:cNvSpPr>
      </xdr:nvSpPr>
      <xdr:spPr bwMode="auto">
        <a:xfrm>
          <a:off x="8239125" y="1127875"/>
          <a:ext cx="2581275" cy="457200"/>
        </a:xfrm>
        <a:prstGeom prst="roundRect">
          <a:avLst/>
        </a:prstGeom>
        <a:solidFill>
          <a:srgbClr val="FFFF99"/>
        </a:solidFill>
        <a:ln w="19050">
          <a:solidFill>
            <a:srgbClr val="000000"/>
          </a:solidFill>
          <a:prstDash val="solid"/>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「様式</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3</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号就職状況報告書」シートの</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endParaRPr>
        </a:p>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rPr>
            <a:t>セルＤ１０の月が自動反映。</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685800</xdr:colOff>
      <xdr:row>11</xdr:row>
      <xdr:rowOff>200025</xdr:rowOff>
    </xdr:from>
    <xdr:to>
      <xdr:col>8</xdr:col>
      <xdr:colOff>2105025</xdr:colOff>
      <xdr:row>13</xdr:row>
      <xdr:rowOff>333375</xdr:rowOff>
    </xdr:to>
    <xdr:sp macro="" textlink="">
      <xdr:nvSpPr>
        <xdr:cNvPr id="2" name="Rectangle 19">
          <a:extLst>
            <a:ext uri="{FF2B5EF4-FFF2-40B4-BE49-F238E27FC236}">
              <a16:creationId xmlns:a16="http://schemas.microsoft.com/office/drawing/2014/main" id="{00000000-0008-0000-0900-000002000000}"/>
            </a:ext>
          </a:extLst>
        </xdr:cNvPr>
        <xdr:cNvSpPr>
          <a:spLocks noChangeArrowheads="1"/>
        </xdr:cNvSpPr>
      </xdr:nvSpPr>
      <xdr:spPr bwMode="auto">
        <a:xfrm>
          <a:off x="3248025" y="3343275"/>
          <a:ext cx="6848475" cy="895350"/>
        </a:xfrm>
        <a:prstGeom prst="roundRect">
          <a:avLst/>
        </a:prstGeom>
        <a:solidFill>
          <a:srgbClr val="FFFF99"/>
        </a:solidFill>
        <a:ln w="19050" algn="ctr">
          <a:solidFill>
            <a:srgbClr val="000000"/>
          </a:solidFill>
          <a:prstDash val="solid"/>
          <a:miter lim="800000"/>
          <a:headEnd type="triangle"/>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a:t>
          </a:r>
          <a:r>
            <a:rPr lang="ja-JP" altLang="en-US" sz="1200" b="0" i="0" u="none" strike="noStrike" baseline="0">
              <a:solidFill>
                <a:srgbClr val="000000"/>
              </a:solidFill>
              <a:latin typeface="+mn-ea"/>
              <a:ea typeface="+mn-ea"/>
            </a:rPr>
            <a:t>生徒自身（自己都合）による内定辞退の該当者のみ掲載。</a:t>
          </a:r>
          <a:br>
            <a:rPr lang="en-US" altLang="ja-JP" sz="1200" b="0" i="0" u="none" strike="noStrike" baseline="0">
              <a:solidFill>
                <a:srgbClr val="000000"/>
              </a:solidFill>
              <a:latin typeface="+mn-ea"/>
              <a:ea typeface="+mn-ea"/>
            </a:rPr>
          </a:br>
          <a:br>
            <a:rPr lang="en-US" altLang="ja-JP" sz="1200" b="0" i="0" u="none" strike="noStrike" baseline="0">
              <a:solidFill>
                <a:srgbClr val="000000"/>
              </a:solidFill>
              <a:latin typeface="+mn-ea"/>
              <a:ea typeface="+mn-ea"/>
            </a:rPr>
          </a:br>
          <a:r>
            <a:rPr lang="ja-JP" altLang="en-US" sz="1200" b="0" i="0" u="none" strike="noStrike" baseline="0">
              <a:solidFill>
                <a:srgbClr val="000000"/>
              </a:solidFill>
              <a:latin typeface="+mn-ea"/>
              <a:ea typeface="+mn-ea"/>
            </a:rPr>
            <a:t>内定辞退の後、同月内で別の事業所に内定した場合、または就職面接会で複数の内定を得て、内定承諾以外の事業所を辞退したものは報告不要です。（上記例は月をまたいでいる場合）</a:t>
          </a:r>
        </a:p>
      </xdr:txBody>
    </xdr:sp>
    <xdr:clientData/>
  </xdr:twoCellAnchor>
  <xdr:twoCellAnchor>
    <xdr:from>
      <xdr:col>4</xdr:col>
      <xdr:colOff>171451</xdr:colOff>
      <xdr:row>3</xdr:row>
      <xdr:rowOff>228600</xdr:rowOff>
    </xdr:from>
    <xdr:to>
      <xdr:col>4</xdr:col>
      <xdr:colOff>1524000</xdr:colOff>
      <xdr:row>6</xdr:row>
      <xdr:rowOff>38100</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2733676" y="790575"/>
          <a:ext cx="1352549" cy="762000"/>
        </a:xfrm>
        <a:prstGeom prst="roundRect">
          <a:avLst/>
        </a:prstGeom>
        <a:solidFill>
          <a:srgbClr val="FFFF99"/>
        </a:solidFill>
        <a:ln w="19050">
          <a:solidFill>
            <a:srgbClr val="000000"/>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プルダウンメニューで報告内容月を選択してください。　</a:t>
          </a:r>
        </a:p>
      </xdr:txBody>
    </xdr:sp>
    <xdr:clientData/>
  </xdr:twoCellAnchor>
  <xdr:twoCellAnchor>
    <xdr:from>
      <xdr:col>3</xdr:col>
      <xdr:colOff>28575</xdr:colOff>
      <xdr:row>5</xdr:row>
      <xdr:rowOff>28575</xdr:rowOff>
    </xdr:from>
    <xdr:to>
      <xdr:col>4</xdr:col>
      <xdr:colOff>171450</xdr:colOff>
      <xdr:row>5</xdr:row>
      <xdr:rowOff>200025</xdr:rowOff>
    </xdr:to>
    <xdr:sp macro="" textlink="">
      <xdr:nvSpPr>
        <xdr:cNvPr id="4" name="Line 2">
          <a:extLst>
            <a:ext uri="{FF2B5EF4-FFF2-40B4-BE49-F238E27FC236}">
              <a16:creationId xmlns:a16="http://schemas.microsoft.com/office/drawing/2014/main" id="{00000000-0008-0000-0900-000004000000}"/>
            </a:ext>
          </a:extLst>
        </xdr:cNvPr>
        <xdr:cNvSpPr>
          <a:spLocks noChangeShapeType="1"/>
        </xdr:cNvSpPr>
      </xdr:nvSpPr>
      <xdr:spPr bwMode="auto">
        <a:xfrm>
          <a:off x="2162175" y="1228725"/>
          <a:ext cx="571500" cy="171450"/>
        </a:xfrm>
        <a:prstGeom prst="line">
          <a:avLst/>
        </a:prstGeom>
        <a:noFill/>
        <a:ln w="1587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oneCellAnchor>
    <xdr:from>
      <xdr:col>8</xdr:col>
      <xdr:colOff>1981200</xdr:colOff>
      <xdr:row>0</xdr:row>
      <xdr:rowOff>57150</xdr:rowOff>
    </xdr:from>
    <xdr:ext cx="1447800" cy="400050"/>
    <xdr:sp macro="" textlink="">
      <xdr:nvSpPr>
        <xdr:cNvPr id="8" name="テキスト ボックス 7">
          <a:extLst>
            <a:ext uri="{FF2B5EF4-FFF2-40B4-BE49-F238E27FC236}">
              <a16:creationId xmlns:a16="http://schemas.microsoft.com/office/drawing/2014/main" id="{A8DE58DB-FAB7-4674-A79A-574AEEC6EDEB}"/>
            </a:ext>
          </a:extLst>
        </xdr:cNvPr>
        <xdr:cNvSpPr txBox="1"/>
      </xdr:nvSpPr>
      <xdr:spPr>
        <a:xfrm>
          <a:off x="9972675" y="57150"/>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twoCellAnchor>
    <xdr:from>
      <xdr:col>8</xdr:col>
      <xdr:colOff>438150</xdr:colOff>
      <xdr:row>3</xdr:row>
      <xdr:rowOff>314324</xdr:rowOff>
    </xdr:from>
    <xdr:to>
      <xdr:col>8</xdr:col>
      <xdr:colOff>847725</xdr:colOff>
      <xdr:row>5</xdr:row>
      <xdr:rowOff>152400</xdr:rowOff>
    </xdr:to>
    <xdr:sp macro="" textlink="">
      <xdr:nvSpPr>
        <xdr:cNvPr id="6" name="Line 2">
          <a:extLst>
            <a:ext uri="{FF2B5EF4-FFF2-40B4-BE49-F238E27FC236}">
              <a16:creationId xmlns:a16="http://schemas.microsoft.com/office/drawing/2014/main" id="{36483A13-F827-F830-9806-4087AD7629EB}"/>
            </a:ext>
          </a:extLst>
        </xdr:cNvPr>
        <xdr:cNvSpPr>
          <a:spLocks noChangeShapeType="1"/>
        </xdr:cNvSpPr>
      </xdr:nvSpPr>
      <xdr:spPr bwMode="auto">
        <a:xfrm flipH="1">
          <a:off x="8429625" y="876299"/>
          <a:ext cx="409575" cy="476251"/>
        </a:xfrm>
        <a:prstGeom prst="line">
          <a:avLst/>
        </a:prstGeom>
        <a:noFill/>
        <a:ln w="19050">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8</xdr:col>
      <xdr:colOff>1</xdr:colOff>
      <xdr:row>4</xdr:row>
      <xdr:rowOff>295275</xdr:rowOff>
    </xdr:from>
    <xdr:to>
      <xdr:col>8</xdr:col>
      <xdr:colOff>2857501</xdr:colOff>
      <xdr:row>6</xdr:row>
      <xdr:rowOff>257175</xdr:rowOff>
    </xdr:to>
    <xdr:sp macro="" textlink="">
      <xdr:nvSpPr>
        <xdr:cNvPr id="7" name="Rectangle 19">
          <a:extLst>
            <a:ext uri="{FF2B5EF4-FFF2-40B4-BE49-F238E27FC236}">
              <a16:creationId xmlns:a16="http://schemas.microsoft.com/office/drawing/2014/main" id="{CBA8551C-2EB9-4577-97D1-00CDCCC7F8BE}"/>
            </a:ext>
          </a:extLst>
        </xdr:cNvPr>
        <xdr:cNvSpPr>
          <a:spLocks noChangeArrowheads="1"/>
        </xdr:cNvSpPr>
      </xdr:nvSpPr>
      <xdr:spPr bwMode="auto">
        <a:xfrm>
          <a:off x="7991476" y="1181100"/>
          <a:ext cx="2857500" cy="590550"/>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mn-ea"/>
              <a:ea typeface="+mn-ea"/>
            </a:rPr>
            <a:t> 学校番号・学校名・区分は「就職数入力フォーム」の入力が自動的に反映されます。</a:t>
          </a:r>
          <a:endParaRPr lang="en-US" altLang="ja-JP" sz="1000" b="0" i="0" u="none" strike="noStrike" baseline="0">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323850</xdr:colOff>
      <xdr:row>4</xdr:row>
      <xdr:rowOff>304800</xdr:rowOff>
    </xdr:from>
    <xdr:ext cx="2438400" cy="625288"/>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085850" y="1201271"/>
          <a:ext cx="2438400" cy="625288"/>
        </a:xfrm>
        <a:prstGeom prst="roundRect">
          <a:avLst/>
        </a:prstGeom>
        <a:solidFill>
          <a:srgbClr val="FFFF99"/>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報告年月日は</a:t>
          </a:r>
          <a:r>
            <a:rPr kumimoji="1" lang="en-US" altLang="ja-JP" sz="1100"/>
            <a:t>11/20</a:t>
          </a:r>
          <a:r>
            <a:rPr kumimoji="1" lang="ja-JP" altLang="en-US" sz="1100"/>
            <a:t>のように入力してください。（和暦に変換されます）</a:t>
          </a:r>
        </a:p>
      </xdr:txBody>
    </xdr:sp>
    <xdr:clientData/>
  </xdr:oneCellAnchor>
  <xdr:twoCellAnchor>
    <xdr:from>
      <xdr:col>5</xdr:col>
      <xdr:colOff>1343024</xdr:colOff>
      <xdr:row>5</xdr:row>
      <xdr:rowOff>272143</xdr:rowOff>
    </xdr:from>
    <xdr:to>
      <xdr:col>8</xdr:col>
      <xdr:colOff>653143</xdr:colOff>
      <xdr:row>7</xdr:row>
      <xdr:rowOff>100852</xdr:rowOff>
    </xdr:to>
    <xdr:sp macro="" textlink="">
      <xdr:nvSpPr>
        <xdr:cNvPr id="4" name="Rectangle 19">
          <a:extLst>
            <a:ext uri="{FF2B5EF4-FFF2-40B4-BE49-F238E27FC236}">
              <a16:creationId xmlns:a16="http://schemas.microsoft.com/office/drawing/2014/main" id="{00000000-0008-0000-0B00-000004000000}"/>
            </a:ext>
          </a:extLst>
        </xdr:cNvPr>
        <xdr:cNvSpPr>
          <a:spLocks noChangeArrowheads="1"/>
        </xdr:cNvSpPr>
      </xdr:nvSpPr>
      <xdr:spPr bwMode="auto">
        <a:xfrm>
          <a:off x="4122083" y="1482378"/>
          <a:ext cx="4128648" cy="456239"/>
        </a:xfrm>
        <a:prstGeom prst="roundRect">
          <a:avLst/>
        </a:prstGeom>
        <a:solidFill>
          <a:srgbClr val="FFFF99"/>
        </a:solidFill>
        <a:ln w="19050" algn="ctr">
          <a:solidFill>
            <a:srgbClr val="000000"/>
          </a:solidFill>
          <a:prstDash val="solid"/>
          <a:miter lim="800000"/>
          <a:headEnd/>
          <a:tailEnd/>
        </a:ln>
        <a:effectLst/>
      </xdr:spPr>
      <xdr:txBody>
        <a:bodyPr vertOverflow="clip" wrap="square" lIns="27432" tIns="0" rIns="27432" bIns="0" anchor="ctr" upright="1"/>
        <a:lstStyle/>
        <a:p>
          <a:pPr algn="l" rtl="0">
            <a:lnSpc>
              <a:spcPts val="1200"/>
            </a:lnSpc>
            <a:defRPr sz="1000"/>
          </a:pPr>
          <a:r>
            <a:rPr lang="ja-JP" altLang="en-US" sz="100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学校番号・学校名・区分・担当者名は「就職状況入力フォーム」の</a:t>
          </a:r>
          <a:endParaRPr lang="en-US" altLang="ja-JP" sz="1050" b="0" i="0" u="none" strike="noStrike" baseline="0">
            <a:solidFill>
              <a:srgbClr val="000000"/>
            </a:solidFill>
            <a:latin typeface="+mn-ea"/>
            <a:ea typeface="+mn-ea"/>
          </a:endParaRPr>
        </a:p>
        <a:p>
          <a:pPr algn="l" rtl="0">
            <a:lnSpc>
              <a:spcPts val="1200"/>
            </a:lnSpc>
            <a:defRPr sz="1000"/>
          </a:pPr>
          <a:r>
            <a:rPr lang="ja-JP" altLang="en-US" sz="1050" b="0" i="0" u="none" strike="noStrike" baseline="0">
              <a:solidFill>
                <a:srgbClr val="000000"/>
              </a:solidFill>
              <a:latin typeface="+mn-ea"/>
              <a:ea typeface="+mn-ea"/>
            </a:rPr>
            <a:t> 入力が自動的に反映。</a:t>
          </a:r>
          <a:endParaRPr lang="en-US" altLang="ja-JP" sz="1050" b="0" i="0" u="none" strike="noStrike" baseline="0">
            <a:solidFill>
              <a:srgbClr val="000000"/>
            </a:solidFill>
            <a:latin typeface="+mn-ea"/>
            <a:ea typeface="+mn-ea"/>
          </a:endParaRPr>
        </a:p>
      </xdr:txBody>
    </xdr:sp>
    <xdr:clientData/>
  </xdr:twoCellAnchor>
  <xdr:twoCellAnchor>
    <xdr:from>
      <xdr:col>1</xdr:col>
      <xdr:colOff>136711</xdr:colOff>
      <xdr:row>24</xdr:row>
      <xdr:rowOff>358587</xdr:rowOff>
    </xdr:from>
    <xdr:to>
      <xdr:col>8</xdr:col>
      <xdr:colOff>549089</xdr:colOff>
      <xdr:row>27</xdr:row>
      <xdr:rowOff>156883</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416858" y="6857999"/>
          <a:ext cx="7729819" cy="1658472"/>
        </a:xfrm>
        <a:prstGeom prst="roundRect">
          <a:avLst/>
        </a:prstGeom>
        <a:solidFill>
          <a:srgbClr val="FFFF99"/>
        </a:solidFill>
        <a:ln w="19050">
          <a:solidFill>
            <a:srgbClr val="000000"/>
          </a:solidFill>
          <a:miter lim="800000"/>
          <a:headEnd/>
          <a:tailEnd/>
        </a:ln>
        <a:effectLst/>
      </xdr:spPr>
      <xdr:txBody>
        <a:bodyPr vertOverflow="clip" wrap="square" lIns="27432" tIns="18288" rIns="0" bIns="0" anchor="t" upright="1"/>
        <a:lstStyle/>
        <a:p>
          <a:pPr rtl="0"/>
          <a:r>
            <a:rPr lang="ja-JP" altLang="en-US" sz="1100" b="1" i="0" baseline="0">
              <a:effectLst/>
              <a:latin typeface="+mn-lt"/>
              <a:ea typeface="+mn-ea"/>
              <a:cs typeface="+mn-cs"/>
            </a:rPr>
            <a:t>★お願い★</a:t>
          </a:r>
          <a:endParaRPr lang="en-US" altLang="ja-JP" sz="1100" b="1" i="0" baseline="0">
            <a:effectLst/>
            <a:latin typeface="+mn-lt"/>
            <a:ea typeface="+mn-ea"/>
            <a:cs typeface="+mn-cs"/>
          </a:endParaRPr>
        </a:p>
        <a:p>
          <a:pPr rtl="0"/>
          <a:r>
            <a:rPr lang="ja-JP" altLang="en-US" sz="1100" b="0" i="0" baseline="0">
              <a:effectLst/>
              <a:latin typeface="+mn-lt"/>
              <a:ea typeface="+mn-ea"/>
              <a:cs typeface="+mn-cs"/>
            </a:rPr>
            <a:t>学校紹介で</a:t>
          </a:r>
          <a:r>
            <a:rPr lang="ja-JP" altLang="ja-JP" sz="1100" b="0" i="0" baseline="0">
              <a:effectLst/>
              <a:latin typeface="+mn-lt"/>
              <a:ea typeface="+mn-ea"/>
              <a:cs typeface="+mn-cs"/>
            </a:rPr>
            <a:t>就職</a:t>
          </a:r>
          <a:r>
            <a:rPr lang="ja-JP" altLang="en-US" sz="1100" b="0" i="0" baseline="0">
              <a:effectLst/>
              <a:latin typeface="+mn-lt"/>
              <a:ea typeface="+mn-ea"/>
              <a:cs typeface="+mn-cs"/>
            </a:rPr>
            <a:t>内定したのち、当該生徒が事業所都合で内定を取り消された、または入職時期繰下となった状況発生について、</a:t>
          </a:r>
          <a:r>
            <a:rPr lang="ja-JP" altLang="en-US" sz="1100" b="1" i="0" u="sng" baseline="0">
              <a:solidFill>
                <a:srgbClr val="FF0000"/>
              </a:solidFill>
              <a:effectLst/>
              <a:latin typeface="+mn-lt"/>
              <a:ea typeface="+mn-ea"/>
              <a:cs typeface="+mn-cs"/>
            </a:rPr>
            <a:t>「通常の報告期日にこだわらず、事案発生の都度」本通報書を作成し報告願います。また、事案発生を確認した段階で、</a:t>
          </a:r>
          <a:r>
            <a:rPr lang="ja-JP" altLang="ja-JP" sz="1100" b="1" i="0" u="sng" baseline="0">
              <a:solidFill>
                <a:srgbClr val="FF0000"/>
              </a:solidFill>
              <a:effectLst/>
              <a:latin typeface="+mn-lt"/>
              <a:ea typeface="+mn-ea"/>
              <a:cs typeface="+mn-cs"/>
            </a:rPr>
            <a:t>電話で結構ですので</a:t>
          </a:r>
          <a:r>
            <a:rPr lang="ja-JP" altLang="en-US" sz="1100" b="1" i="0" u="sng" baseline="0">
              <a:solidFill>
                <a:srgbClr val="FF0000"/>
              </a:solidFill>
              <a:effectLst/>
              <a:latin typeface="+mn-lt"/>
              <a:ea typeface="+mn-ea"/>
              <a:cs typeface="+mn-cs"/>
            </a:rPr>
            <a:t>札幌新卒応援ハローワークへご一報をお願いします。</a:t>
          </a:r>
          <a:endParaRPr lang="en-US" altLang="ja-JP" sz="1100" b="1" i="0" u="sng" baseline="0">
            <a:solidFill>
              <a:srgbClr val="FF0000"/>
            </a:solidFill>
            <a:effectLst/>
            <a:latin typeface="+mn-lt"/>
            <a:ea typeface="+mn-ea"/>
            <a:cs typeface="+mn-cs"/>
          </a:endParaRPr>
        </a:p>
        <a:p>
          <a:pPr rtl="0"/>
          <a:r>
            <a:rPr lang="ja-JP" altLang="en-US" sz="1100" b="0" i="0" baseline="0">
              <a:effectLst/>
              <a:latin typeface="+mn-lt"/>
              <a:ea typeface="+mn-ea"/>
              <a:cs typeface="+mn-cs"/>
            </a:rPr>
            <a:t>内定取消等を行った事業所に対し、当該事業所を管轄する安定所が事情聴取と行政指導を行う必要があることから、速やかな報告にご協力お願いします。道外を含む札幌近隣以外の事業所で内定取消等が発生した場合も、本通報書にて報告願います。</a:t>
          </a:r>
          <a:endParaRPr lang="ja-JP" altLang="ja-JP">
            <a:effectLst/>
          </a:endParaRPr>
        </a:p>
      </xdr:txBody>
    </xdr:sp>
    <xdr:clientData/>
  </xdr:twoCellAnchor>
  <xdr:oneCellAnchor>
    <xdr:from>
      <xdr:col>7</xdr:col>
      <xdr:colOff>353786</xdr:colOff>
      <xdr:row>0</xdr:row>
      <xdr:rowOff>81643</xdr:rowOff>
    </xdr:from>
    <xdr:ext cx="1447800" cy="400050"/>
    <xdr:sp macro="" textlink="">
      <xdr:nvSpPr>
        <xdr:cNvPr id="7" name="テキスト ボックス 6">
          <a:extLst>
            <a:ext uri="{FF2B5EF4-FFF2-40B4-BE49-F238E27FC236}">
              <a16:creationId xmlns:a16="http://schemas.microsoft.com/office/drawing/2014/main" id="{1BAE2418-34AF-42F4-8135-0792F6E9D64E}"/>
            </a:ext>
          </a:extLst>
        </xdr:cNvPr>
        <xdr:cNvSpPr txBox="1"/>
      </xdr:nvSpPr>
      <xdr:spPr>
        <a:xfrm>
          <a:off x="6817179" y="81643"/>
          <a:ext cx="1447800" cy="400050"/>
        </a:xfrm>
        <a:prstGeom prst="rect">
          <a:avLst/>
        </a:prstGeom>
        <a:solidFill>
          <a:srgbClr val="00B0F0"/>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1600" b="1">
              <a:solidFill>
                <a:schemeClr val="bg1"/>
              </a:solidFill>
              <a:latin typeface="メイリオ" panose="020B0604030504040204" pitchFamily="50" charset="-128"/>
              <a:ea typeface="メイリオ" panose="020B0604030504040204" pitchFamily="50" charset="-128"/>
            </a:rPr>
            <a:t>入　力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54"/>
  <sheetViews>
    <sheetView tabSelected="1" view="pageBreakPreview" topLeftCell="B1" zoomScaleNormal="100" zoomScaleSheetLayoutView="100" workbookViewId="0">
      <selection activeCell="B1" sqref="B1"/>
    </sheetView>
  </sheetViews>
  <sheetFormatPr defaultColWidth="9" defaultRowHeight="13.5" x14ac:dyDescent="0.15"/>
  <cols>
    <col min="1" max="1" width="8.75" style="59" hidden="1" customWidth="1"/>
    <col min="2" max="2" width="3.375" style="59" customWidth="1"/>
    <col min="3" max="3" width="7" style="59" customWidth="1"/>
    <col min="4" max="4" width="12.375" style="59" customWidth="1"/>
    <col min="5" max="12" width="10.625" style="59" customWidth="1"/>
    <col min="13" max="14" width="9" style="59" customWidth="1"/>
    <col min="15" max="16" width="10.375" style="59" customWidth="1"/>
    <col min="17" max="17" width="9.875" style="59" hidden="1" customWidth="1"/>
    <col min="18" max="18" width="10.375" style="59" hidden="1" customWidth="1"/>
    <col min="19" max="27" width="9" style="59" hidden="1" customWidth="1"/>
    <col min="28" max="36" width="0" style="59" hidden="1" customWidth="1"/>
    <col min="37" max="16384" width="9" style="59"/>
  </cols>
  <sheetData>
    <row r="1" spans="1:36" ht="26.25" customHeight="1" x14ac:dyDescent="0.2">
      <c r="B1" s="156" t="s">
        <v>0</v>
      </c>
      <c r="G1" s="286" t="s">
        <v>1</v>
      </c>
      <c r="H1" s="286"/>
      <c r="I1" s="286"/>
      <c r="J1" s="286"/>
      <c r="K1" s="286"/>
      <c r="L1" s="284"/>
      <c r="M1" s="284"/>
      <c r="N1" s="284"/>
    </row>
    <row r="2" spans="1:36" ht="26.25" customHeight="1" x14ac:dyDescent="0.15">
      <c r="L2" s="286" t="s">
        <v>237</v>
      </c>
      <c r="M2" s="286"/>
      <c r="N2" s="286"/>
    </row>
    <row r="3" spans="1:36" ht="26.25" customHeight="1" x14ac:dyDescent="0.2">
      <c r="C3" s="156" t="s">
        <v>2</v>
      </c>
      <c r="H3" s="156" t="s">
        <v>3</v>
      </c>
    </row>
    <row r="4" spans="1:36" ht="26.25" customHeight="1" x14ac:dyDescent="0.15">
      <c r="C4" s="94" t="s">
        <v>4</v>
      </c>
      <c r="H4" s="94" t="s">
        <v>5</v>
      </c>
    </row>
    <row r="5" spans="1:36" ht="33" customHeight="1" x14ac:dyDescent="0.15">
      <c r="M5" s="59" t="s">
        <v>6</v>
      </c>
    </row>
    <row r="6" spans="1:36" ht="18.75" customHeight="1" x14ac:dyDescent="0.15">
      <c r="D6" s="157" t="s">
        <v>7</v>
      </c>
      <c r="E6" s="83"/>
      <c r="G6" s="157" t="s">
        <v>8</v>
      </c>
      <c r="H6" s="276"/>
      <c r="I6" s="276"/>
      <c r="J6" s="276"/>
      <c r="L6" s="157" t="s">
        <v>9</v>
      </c>
      <c r="M6" s="274"/>
      <c r="N6" s="274"/>
    </row>
    <row r="7" spans="1:36" ht="18.75" customHeight="1" x14ac:dyDescent="0.15">
      <c r="H7" s="158"/>
      <c r="I7" s="158"/>
      <c r="J7" s="158"/>
      <c r="O7"/>
    </row>
    <row r="8" spans="1:36" s="94" customFormat="1" ht="15.95" customHeight="1" x14ac:dyDescent="0.15">
      <c r="D8" s="165"/>
      <c r="G8" s="167" t="s">
        <v>10</v>
      </c>
      <c r="H8" s="276"/>
      <c r="I8" s="276"/>
      <c r="J8" s="277" t="s">
        <v>11</v>
      </c>
      <c r="K8" s="277"/>
      <c r="L8" s="276"/>
      <c r="M8" s="276"/>
    </row>
    <row r="9" spans="1:36" s="94" customFormat="1" ht="15.95" customHeight="1" x14ac:dyDescent="0.15">
      <c r="D9" s="165"/>
      <c r="G9" s="167"/>
      <c r="H9" s="165"/>
      <c r="I9" s="165"/>
      <c r="J9" s="167"/>
      <c r="K9" s="167"/>
      <c r="L9" s="165"/>
      <c r="M9" s="165"/>
    </row>
    <row r="10" spans="1:36" s="94" customFormat="1" ht="21" customHeight="1" x14ac:dyDescent="0.15">
      <c r="C10" s="147" t="s">
        <v>12</v>
      </c>
      <c r="D10" s="165"/>
    </row>
    <row r="11" spans="1:36" s="94" customFormat="1" ht="15.75" customHeight="1" x14ac:dyDescent="0.15">
      <c r="D11" s="165"/>
    </row>
    <row r="12" spans="1:36" s="94" customFormat="1" ht="20.100000000000001" customHeight="1" x14ac:dyDescent="0.15">
      <c r="D12" s="165"/>
      <c r="E12" s="275" t="s">
        <v>13</v>
      </c>
      <c r="F12" s="275"/>
      <c r="G12" s="275"/>
      <c r="H12" s="275"/>
      <c r="I12" s="275"/>
      <c r="J12" s="275"/>
      <c r="K12" s="275" t="s">
        <v>14</v>
      </c>
      <c r="L12" s="275"/>
      <c r="M12" s="275"/>
      <c r="N12" s="275"/>
    </row>
    <row r="13" spans="1:36" s="94" customFormat="1" ht="36" customHeight="1" thickBot="1" x14ac:dyDescent="0.2">
      <c r="C13" s="275"/>
      <c r="D13" s="275"/>
      <c r="E13" s="275" t="s">
        <v>15</v>
      </c>
      <c r="F13" s="275"/>
      <c r="G13" s="275" t="s">
        <v>16</v>
      </c>
      <c r="H13" s="278"/>
      <c r="I13" s="279" t="s">
        <v>17</v>
      </c>
      <c r="J13" s="275"/>
      <c r="K13" s="275" t="s">
        <v>15</v>
      </c>
      <c r="L13" s="275"/>
      <c r="M13" s="275" t="s">
        <v>16</v>
      </c>
      <c r="N13" s="275"/>
      <c r="R13" s="94" t="s">
        <v>18</v>
      </c>
      <c r="W13" s="94" t="s">
        <v>18</v>
      </c>
      <c r="AB13" s="94" t="s">
        <v>19</v>
      </c>
      <c r="AG13" s="94" t="s">
        <v>19</v>
      </c>
    </row>
    <row r="14" spans="1:36" s="94" customFormat="1" ht="20.100000000000001" customHeight="1" thickBot="1" x14ac:dyDescent="0.2">
      <c r="A14" s="94" t="s">
        <v>20</v>
      </c>
      <c r="C14" s="281"/>
      <c r="D14" s="281"/>
      <c r="E14" s="168" t="s">
        <v>21</v>
      </c>
      <c r="F14" s="168" t="s">
        <v>22</v>
      </c>
      <c r="G14" s="168" t="s">
        <v>21</v>
      </c>
      <c r="H14" s="168" t="s">
        <v>22</v>
      </c>
      <c r="I14" s="168" t="s">
        <v>21</v>
      </c>
      <c r="J14" s="168" t="s">
        <v>22</v>
      </c>
      <c r="K14" s="168" t="s">
        <v>21</v>
      </c>
      <c r="L14" s="168" t="s">
        <v>22</v>
      </c>
      <c r="M14" s="168" t="s">
        <v>21</v>
      </c>
      <c r="N14" s="168" t="s">
        <v>22</v>
      </c>
      <c r="R14" s="169"/>
      <c r="S14" s="169" t="s">
        <v>23</v>
      </c>
      <c r="T14" s="166" t="s">
        <v>21</v>
      </c>
      <c r="U14" s="166" t="s">
        <v>22</v>
      </c>
      <c r="W14" s="169"/>
      <c r="X14" s="169" t="s">
        <v>23</v>
      </c>
      <c r="Y14" s="166" t="s">
        <v>21</v>
      </c>
      <c r="Z14" s="166" t="s">
        <v>22</v>
      </c>
      <c r="AB14" s="170"/>
      <c r="AC14" s="171" t="s">
        <v>23</v>
      </c>
      <c r="AD14" s="120" t="s">
        <v>21</v>
      </c>
      <c r="AE14" s="172" t="s">
        <v>22</v>
      </c>
      <c r="AG14" s="169"/>
      <c r="AH14" s="169" t="s">
        <v>23</v>
      </c>
      <c r="AI14" s="166" t="s">
        <v>21</v>
      </c>
      <c r="AJ14" s="166" t="s">
        <v>22</v>
      </c>
    </row>
    <row r="15" spans="1:36" s="94" customFormat="1" ht="20.100000000000001" customHeight="1" thickTop="1" x14ac:dyDescent="0.15">
      <c r="A15" s="184" t="str">
        <f>"9月"&amp;D15</f>
        <v>9月就職者数</v>
      </c>
      <c r="C15" s="282" t="s">
        <v>24</v>
      </c>
      <c r="D15" s="159" t="s">
        <v>25</v>
      </c>
      <c r="E15" s="224">
        <f>COUNTIFS('様式4号-1内定者名簿（学校・安定所紹介）'!$C:$C,"9月",'様式4号-1内定者名簿（学校・安定所紹介）'!$E:$E,1)</f>
        <v>0</v>
      </c>
      <c r="F15" s="224">
        <f>COUNTIFS('様式4号-1内定者名簿（学校・安定所紹介）'!$C:$C,"9月",'様式4号-1内定者名簿（学校・安定所紹介）'!$E:$E,2)</f>
        <v>0</v>
      </c>
      <c r="G15" s="84"/>
      <c r="H15" s="84"/>
      <c r="I15" s="84"/>
      <c r="J15" s="84"/>
      <c r="K15" s="224">
        <f>COUNTIFS('様式4号-2内定者名簿（公務員縁故他）'!$C:$C,"9月",'様式4号-2内定者名簿（公務員縁故他）'!$E:$E,1)</f>
        <v>0</v>
      </c>
      <c r="L15" s="224">
        <f>COUNTIFS('様式4号-2内定者名簿（公務員縁故他）'!$C:$C,"9月",'様式4号-2内定者名簿（公務員縁故他）'!$E:$E,2)</f>
        <v>0</v>
      </c>
      <c r="M15" s="85"/>
      <c r="N15" s="86"/>
      <c r="Q15" s="59"/>
      <c r="R15" s="169" t="s">
        <v>26</v>
      </c>
      <c r="S15" s="166" t="s">
        <v>25</v>
      </c>
      <c r="T15" s="225">
        <f>E15</f>
        <v>0</v>
      </c>
      <c r="U15" s="225">
        <f>F15</f>
        <v>0</v>
      </c>
      <c r="W15" s="169"/>
      <c r="X15" s="169"/>
      <c r="Y15" s="169"/>
      <c r="Z15" s="169"/>
      <c r="AB15" s="173" t="s">
        <v>26</v>
      </c>
      <c r="AC15" s="166" t="s">
        <v>25</v>
      </c>
      <c r="AD15" s="225">
        <f>K15</f>
        <v>0</v>
      </c>
      <c r="AE15" s="226">
        <f>L15</f>
        <v>0</v>
      </c>
      <c r="AG15" s="169"/>
      <c r="AH15" s="169"/>
      <c r="AI15" s="169"/>
      <c r="AJ15" s="169"/>
    </row>
    <row r="16" spans="1:36" s="94" customFormat="1" ht="20.100000000000001" customHeight="1" thickBot="1" x14ac:dyDescent="0.2">
      <c r="A16" s="184" t="str">
        <f>"9月"&amp;D16</f>
        <v>9月うち障害者</v>
      </c>
      <c r="C16" s="283"/>
      <c r="D16" s="166" t="s">
        <v>27</v>
      </c>
      <c r="E16" s="87"/>
      <c r="F16" s="87"/>
      <c r="G16" s="87"/>
      <c r="H16" s="87"/>
      <c r="I16" s="87"/>
      <c r="J16" s="87"/>
      <c r="K16" s="87"/>
      <c r="L16" s="87"/>
      <c r="M16" s="88"/>
      <c r="N16" s="89"/>
      <c r="Q16" s="160" t="s">
        <v>28</v>
      </c>
      <c r="R16" s="169"/>
      <c r="S16" s="166"/>
      <c r="T16" s="176"/>
      <c r="U16" s="176"/>
      <c r="W16" s="169" t="s">
        <v>26</v>
      </c>
      <c r="X16" s="166" t="s">
        <v>27</v>
      </c>
      <c r="Y16" s="225">
        <f>E16</f>
        <v>0</v>
      </c>
      <c r="Z16" s="225">
        <f>F16</f>
        <v>0</v>
      </c>
      <c r="AB16" s="173"/>
      <c r="AC16" s="166"/>
      <c r="AD16" s="176"/>
      <c r="AE16" s="177"/>
      <c r="AG16" s="169" t="s">
        <v>26</v>
      </c>
      <c r="AH16" s="166" t="s">
        <v>27</v>
      </c>
      <c r="AI16" s="225">
        <f>K16</f>
        <v>0</v>
      </c>
      <c r="AJ16" s="225">
        <f>L16</f>
        <v>0</v>
      </c>
    </row>
    <row r="17" spans="1:36" s="94" customFormat="1" ht="20.100000000000001" customHeight="1" thickTop="1" x14ac:dyDescent="0.15">
      <c r="A17" s="184" t="str">
        <f>"10月"&amp;D17</f>
        <v>10月就職者数</v>
      </c>
      <c r="C17" s="282" t="s">
        <v>29</v>
      </c>
      <c r="D17" s="159" t="s">
        <v>25</v>
      </c>
      <c r="E17" s="224">
        <f>COUNTIFS('様式4号-1内定者名簿（学校・安定所紹介）'!$C:$C,"10月",'様式4号-1内定者名簿（学校・安定所紹介）'!$E:$E,1)</f>
        <v>0</v>
      </c>
      <c r="F17" s="224">
        <f>COUNTIFS('様式4号-1内定者名簿（学校・安定所紹介）'!$C:$C,"10月",'様式4号-1内定者名簿（学校・安定所紹介）'!$E:$E,2)</f>
        <v>0</v>
      </c>
      <c r="G17" s="84"/>
      <c r="H17" s="84"/>
      <c r="I17" s="84"/>
      <c r="J17" s="84"/>
      <c r="K17" s="224">
        <f>COUNTIFS('様式4号-2内定者名簿（公務員縁故他）'!$C:$C,"10月",'様式4号-2内定者名簿（公務員縁故他）'!$E:$E,1)</f>
        <v>0</v>
      </c>
      <c r="L17" s="224">
        <f>COUNTIFS('様式4号-2内定者名簿（公務員縁故他）'!$C:$C,"10月",'様式4号-2内定者名簿（公務員縁故他）'!$E:$E,2)</f>
        <v>0</v>
      </c>
      <c r="M17" s="85"/>
      <c r="N17" s="86"/>
      <c r="Q17" s="160" t="s">
        <v>30</v>
      </c>
      <c r="R17" s="169" t="s">
        <v>31</v>
      </c>
      <c r="S17" s="166" t="s">
        <v>25</v>
      </c>
      <c r="T17" s="225">
        <f>T15+E17</f>
        <v>0</v>
      </c>
      <c r="U17" s="225">
        <f>U15+F17</f>
        <v>0</v>
      </c>
      <c r="W17" s="169"/>
      <c r="X17" s="169"/>
      <c r="Y17" s="169"/>
      <c r="Z17" s="169"/>
      <c r="AB17" s="173" t="s">
        <v>31</v>
      </c>
      <c r="AC17" s="166" t="s">
        <v>25</v>
      </c>
      <c r="AD17" s="225">
        <f>AD15+K17</f>
        <v>0</v>
      </c>
      <c r="AE17" s="226">
        <f>AE15+L17</f>
        <v>0</v>
      </c>
      <c r="AG17" s="169"/>
      <c r="AH17" s="169"/>
      <c r="AI17" s="169"/>
      <c r="AJ17" s="169"/>
    </row>
    <row r="18" spans="1:36" s="94" customFormat="1" ht="20.100000000000001" customHeight="1" thickBot="1" x14ac:dyDescent="0.2">
      <c r="A18" s="184" t="str">
        <f t="shared" ref="A18" si="0">"10月"&amp;D18</f>
        <v>10月うち障害者</v>
      </c>
      <c r="C18" s="283"/>
      <c r="D18" s="166" t="s">
        <v>27</v>
      </c>
      <c r="E18" s="87"/>
      <c r="F18" s="87"/>
      <c r="G18" s="87"/>
      <c r="H18" s="87"/>
      <c r="I18" s="87"/>
      <c r="J18" s="87"/>
      <c r="K18" s="87"/>
      <c r="L18" s="87"/>
      <c r="M18" s="88"/>
      <c r="N18" s="89"/>
      <c r="Q18" s="160" t="s">
        <v>32</v>
      </c>
      <c r="R18" s="169"/>
      <c r="S18" s="166"/>
      <c r="T18" s="176"/>
      <c r="U18" s="176"/>
      <c r="W18" s="169" t="s">
        <v>31</v>
      </c>
      <c r="X18" s="166" t="s">
        <v>27</v>
      </c>
      <c r="Y18" s="225">
        <f>Y16+E18</f>
        <v>0</v>
      </c>
      <c r="Z18" s="225">
        <f>Z16+F18</f>
        <v>0</v>
      </c>
      <c r="AB18" s="173"/>
      <c r="AC18" s="166"/>
      <c r="AD18" s="176"/>
      <c r="AE18" s="177"/>
      <c r="AG18" s="169" t="s">
        <v>31</v>
      </c>
      <c r="AH18" s="166" t="s">
        <v>27</v>
      </c>
      <c r="AI18" s="225">
        <f>AI16+K18</f>
        <v>0</v>
      </c>
      <c r="AJ18" s="225">
        <f>AJ16+L18</f>
        <v>0</v>
      </c>
    </row>
    <row r="19" spans="1:36" s="94" customFormat="1" ht="20.100000000000001" customHeight="1" thickTop="1" x14ac:dyDescent="0.15">
      <c r="A19" s="184" t="str">
        <f>"11月"&amp;D19</f>
        <v>11月就職者数</v>
      </c>
      <c r="C19" s="282" t="s">
        <v>33</v>
      </c>
      <c r="D19" s="159" t="s">
        <v>25</v>
      </c>
      <c r="E19" s="224">
        <f>COUNTIFS('様式4号-1内定者名簿（学校・安定所紹介）'!$C:$C,"11月",'様式4号-1内定者名簿（学校・安定所紹介）'!$E:$E,1)</f>
        <v>0</v>
      </c>
      <c r="F19" s="224">
        <f>COUNTIFS('様式4号-1内定者名簿（学校・安定所紹介）'!$C:$C,"11月",'様式4号-1内定者名簿（学校・安定所紹介）'!$E:$E,2)</f>
        <v>0</v>
      </c>
      <c r="G19" s="84"/>
      <c r="H19" s="84"/>
      <c r="I19" s="84"/>
      <c r="J19" s="84"/>
      <c r="K19" s="224">
        <f>COUNTIFS('様式4号-2内定者名簿（公務員縁故他）'!$C:$C,"11月",'様式4号-2内定者名簿（公務員縁故他）'!$E:$E,1)</f>
        <v>0</v>
      </c>
      <c r="L19" s="224">
        <f>COUNTIFS('様式4号-2内定者名簿（公務員縁故他）'!$C:$C,"11月",'様式4号-2内定者名簿（公務員縁故他）'!$E:$E,2)</f>
        <v>0</v>
      </c>
      <c r="M19" s="85"/>
      <c r="N19" s="86"/>
      <c r="Q19" s="160" t="s">
        <v>34</v>
      </c>
      <c r="R19" s="169" t="s">
        <v>35</v>
      </c>
      <c r="S19" s="166" t="s">
        <v>25</v>
      </c>
      <c r="T19" s="225">
        <f>T17+E19</f>
        <v>0</v>
      </c>
      <c r="U19" s="225">
        <f>U17+F19</f>
        <v>0</v>
      </c>
      <c r="W19" s="169"/>
      <c r="X19" s="169"/>
      <c r="Y19" s="169"/>
      <c r="Z19" s="169"/>
      <c r="AB19" s="173" t="s">
        <v>35</v>
      </c>
      <c r="AC19" s="166" t="s">
        <v>25</v>
      </c>
      <c r="AD19" s="225">
        <f>AD17+K19</f>
        <v>0</v>
      </c>
      <c r="AE19" s="226">
        <f>AE17+L19</f>
        <v>0</v>
      </c>
      <c r="AG19" s="169"/>
      <c r="AH19" s="169"/>
      <c r="AI19" s="169"/>
      <c r="AJ19" s="169"/>
    </row>
    <row r="20" spans="1:36" s="94" customFormat="1" ht="20.100000000000001" customHeight="1" thickBot="1" x14ac:dyDescent="0.2">
      <c r="A20" s="184" t="str">
        <f t="shared" ref="A20" si="1">"11月"&amp;D20</f>
        <v>11月うち障害者</v>
      </c>
      <c r="C20" s="283"/>
      <c r="D20" s="166" t="s">
        <v>27</v>
      </c>
      <c r="E20" s="87"/>
      <c r="F20" s="87"/>
      <c r="G20" s="87"/>
      <c r="H20" s="87"/>
      <c r="I20" s="87"/>
      <c r="J20" s="87"/>
      <c r="K20" s="87"/>
      <c r="L20" s="87"/>
      <c r="M20" s="88"/>
      <c r="N20" s="89"/>
      <c r="Q20" s="160" t="s">
        <v>36</v>
      </c>
      <c r="R20" s="169"/>
      <c r="S20" s="166"/>
      <c r="T20" s="176"/>
      <c r="U20" s="176"/>
      <c r="W20" s="169" t="s">
        <v>35</v>
      </c>
      <c r="X20" s="166" t="s">
        <v>27</v>
      </c>
      <c r="Y20" s="225">
        <f>Y18+E20</f>
        <v>0</v>
      </c>
      <c r="Z20" s="225">
        <f>Z18+F20</f>
        <v>0</v>
      </c>
      <c r="AB20" s="173"/>
      <c r="AC20" s="166"/>
      <c r="AD20" s="176"/>
      <c r="AE20" s="177"/>
      <c r="AG20" s="169" t="s">
        <v>35</v>
      </c>
      <c r="AH20" s="166" t="s">
        <v>27</v>
      </c>
      <c r="AI20" s="225">
        <f>AI18+K20</f>
        <v>0</v>
      </c>
      <c r="AJ20" s="225">
        <f>AJ18+L20</f>
        <v>0</v>
      </c>
    </row>
    <row r="21" spans="1:36" s="94" customFormat="1" ht="20.100000000000001" customHeight="1" thickTop="1" x14ac:dyDescent="0.15">
      <c r="A21" s="184" t="str">
        <f>"12月"&amp;D21</f>
        <v>12月就職者数</v>
      </c>
      <c r="C21" s="282" t="s">
        <v>37</v>
      </c>
      <c r="D21" s="159" t="s">
        <v>25</v>
      </c>
      <c r="E21" s="224">
        <f>COUNTIFS('様式4号-1内定者名簿（学校・安定所紹介）'!$C:$C,"12月",'様式4号-1内定者名簿（学校・安定所紹介）'!$E:$E,1)</f>
        <v>0</v>
      </c>
      <c r="F21" s="224">
        <f>COUNTIFS('様式4号-1内定者名簿（学校・安定所紹介）'!$C:$C,"12月",'様式4号-1内定者名簿（学校・安定所紹介）'!$E:$E,2)</f>
        <v>0</v>
      </c>
      <c r="G21" s="84"/>
      <c r="H21" s="84"/>
      <c r="I21" s="84"/>
      <c r="J21" s="84"/>
      <c r="K21" s="224">
        <f>COUNTIFS('様式4号-2内定者名簿（公務員縁故他）'!$C:$C,"12月",'様式4号-2内定者名簿（公務員縁故他）'!$E:$E,1)</f>
        <v>0</v>
      </c>
      <c r="L21" s="224">
        <f>COUNTIFS('様式4号-2内定者名簿（公務員縁故他）'!$C:$C,"12月",'様式4号-2内定者名簿（公務員縁故他）'!$E:$E,2)</f>
        <v>0</v>
      </c>
      <c r="M21" s="85"/>
      <c r="N21" s="86"/>
      <c r="R21" s="169" t="s">
        <v>38</v>
      </c>
      <c r="S21" s="166" t="s">
        <v>25</v>
      </c>
      <c r="T21" s="225">
        <f>T19+E21</f>
        <v>0</v>
      </c>
      <c r="U21" s="225">
        <f>U19+F21</f>
        <v>0</v>
      </c>
      <c r="W21" s="169"/>
      <c r="X21" s="169"/>
      <c r="Y21" s="169"/>
      <c r="Z21" s="169"/>
      <c r="AB21" s="173" t="s">
        <v>38</v>
      </c>
      <c r="AC21" s="166" t="s">
        <v>25</v>
      </c>
      <c r="AD21" s="225">
        <f>AD19+K21</f>
        <v>0</v>
      </c>
      <c r="AE21" s="226">
        <f>AE19+L21</f>
        <v>0</v>
      </c>
      <c r="AG21" s="169"/>
      <c r="AH21" s="169"/>
      <c r="AI21" s="169"/>
      <c r="AJ21" s="169"/>
    </row>
    <row r="22" spans="1:36" s="94" customFormat="1" ht="20.100000000000001" customHeight="1" thickBot="1" x14ac:dyDescent="0.2">
      <c r="A22" s="184" t="str">
        <f t="shared" ref="A22" si="2">"12月"&amp;D22</f>
        <v>12月うち障害者</v>
      </c>
      <c r="C22" s="283"/>
      <c r="D22" s="166" t="s">
        <v>27</v>
      </c>
      <c r="E22" s="87"/>
      <c r="F22" s="87"/>
      <c r="G22" s="87"/>
      <c r="H22" s="87"/>
      <c r="I22" s="87"/>
      <c r="J22" s="87"/>
      <c r="K22" s="87"/>
      <c r="L22" s="87"/>
      <c r="M22" s="88"/>
      <c r="N22" s="89"/>
      <c r="R22" s="169"/>
      <c r="S22" s="166"/>
      <c r="T22" s="176"/>
      <c r="U22" s="176"/>
      <c r="W22" s="169" t="s">
        <v>38</v>
      </c>
      <c r="X22" s="166" t="s">
        <v>27</v>
      </c>
      <c r="Y22" s="225">
        <f>Y20+E22</f>
        <v>0</v>
      </c>
      <c r="Z22" s="225">
        <f>Z20+F22</f>
        <v>0</v>
      </c>
      <c r="AB22" s="173"/>
      <c r="AC22" s="166"/>
      <c r="AD22" s="176"/>
      <c r="AE22" s="177"/>
      <c r="AG22" s="169" t="s">
        <v>38</v>
      </c>
      <c r="AH22" s="166" t="s">
        <v>27</v>
      </c>
      <c r="AI22" s="225">
        <f>AI20+K22</f>
        <v>0</v>
      </c>
      <c r="AJ22" s="225">
        <f>AJ20+L22</f>
        <v>0</v>
      </c>
    </row>
    <row r="23" spans="1:36" s="94" customFormat="1" ht="20.100000000000001" customHeight="1" thickTop="1" x14ac:dyDescent="0.15">
      <c r="A23" s="184" t="str">
        <f>"1月"&amp;D23</f>
        <v>1月就職者数</v>
      </c>
      <c r="C23" s="282" t="s">
        <v>39</v>
      </c>
      <c r="D23" s="159" t="s">
        <v>25</v>
      </c>
      <c r="E23" s="224">
        <f>COUNTIFS('様式4号-1内定者名簿（学校・安定所紹介）'!$C:$C,"1月",'様式4号-1内定者名簿（学校・安定所紹介）'!$E:$E,1)</f>
        <v>0</v>
      </c>
      <c r="F23" s="224">
        <f>COUNTIFS('様式4号-1内定者名簿（学校・安定所紹介）'!$C:$C,"1月",'様式4号-1内定者名簿（学校・安定所紹介）'!$E:$E,2)</f>
        <v>0</v>
      </c>
      <c r="G23" s="84"/>
      <c r="H23" s="84"/>
      <c r="I23" s="84"/>
      <c r="J23" s="84"/>
      <c r="K23" s="224">
        <f>COUNTIFS('様式4号-2内定者名簿（公務員縁故他）'!$C:$C,"1月",'様式4号-2内定者名簿（公務員縁故他）'!$E:$E,1)</f>
        <v>0</v>
      </c>
      <c r="L23" s="224">
        <f>COUNTIFS('様式4号-2内定者名簿（公務員縁故他）'!$C:$C,"1月",'様式4号-2内定者名簿（公務員縁故他）'!$E:$E,2)</f>
        <v>0</v>
      </c>
      <c r="M23" s="85"/>
      <c r="N23" s="86"/>
      <c r="R23" s="169" t="s">
        <v>40</v>
      </c>
      <c r="S23" s="166" t="s">
        <v>25</v>
      </c>
      <c r="T23" s="225">
        <f>T21+E23</f>
        <v>0</v>
      </c>
      <c r="U23" s="225">
        <f>U21+F23</f>
        <v>0</v>
      </c>
      <c r="W23" s="169"/>
      <c r="X23" s="169"/>
      <c r="Y23" s="169"/>
      <c r="Z23" s="169"/>
      <c r="AB23" s="173" t="s">
        <v>40</v>
      </c>
      <c r="AC23" s="166" t="s">
        <v>25</v>
      </c>
      <c r="AD23" s="225">
        <f>AD21+K23</f>
        <v>0</v>
      </c>
      <c r="AE23" s="226">
        <f>AE21+L23</f>
        <v>0</v>
      </c>
      <c r="AG23" s="169"/>
      <c r="AH23" s="169"/>
      <c r="AI23" s="169"/>
      <c r="AJ23" s="169"/>
    </row>
    <row r="24" spans="1:36" s="94" customFormat="1" ht="20.100000000000001" customHeight="1" thickBot="1" x14ac:dyDescent="0.2">
      <c r="A24" s="184" t="str">
        <f t="shared" ref="A24" si="3">"1月"&amp;D24</f>
        <v>1月うち障害者</v>
      </c>
      <c r="C24" s="283"/>
      <c r="D24" s="166" t="s">
        <v>27</v>
      </c>
      <c r="E24" s="87"/>
      <c r="F24" s="87"/>
      <c r="G24" s="87"/>
      <c r="H24" s="87"/>
      <c r="I24" s="87"/>
      <c r="J24" s="87"/>
      <c r="K24" s="87"/>
      <c r="L24" s="87"/>
      <c r="M24" s="88"/>
      <c r="N24" s="89"/>
      <c r="R24" s="169"/>
      <c r="S24" s="166"/>
      <c r="T24" s="176"/>
      <c r="U24" s="176"/>
      <c r="W24" s="169" t="s">
        <v>40</v>
      </c>
      <c r="X24" s="166" t="s">
        <v>27</v>
      </c>
      <c r="Y24" s="225">
        <f>Y22+E24</f>
        <v>0</v>
      </c>
      <c r="Z24" s="225">
        <f>Z22+F24</f>
        <v>0</v>
      </c>
      <c r="AB24" s="173"/>
      <c r="AC24" s="166"/>
      <c r="AD24" s="176"/>
      <c r="AE24" s="177"/>
      <c r="AG24" s="169" t="s">
        <v>40</v>
      </c>
      <c r="AH24" s="166" t="s">
        <v>27</v>
      </c>
      <c r="AI24" s="225">
        <f>AI22+K24</f>
        <v>0</v>
      </c>
      <c r="AJ24" s="225">
        <f>AJ22+L24</f>
        <v>0</v>
      </c>
    </row>
    <row r="25" spans="1:36" s="94" customFormat="1" ht="20.100000000000001" customHeight="1" thickTop="1" x14ac:dyDescent="0.15">
      <c r="A25" s="184" t="str">
        <f>"2月"&amp;D25</f>
        <v>2月就職者数</v>
      </c>
      <c r="C25" s="282" t="s">
        <v>41</v>
      </c>
      <c r="D25" s="159" t="s">
        <v>25</v>
      </c>
      <c r="E25" s="224">
        <f>COUNTIFS('様式4号-1内定者名簿（学校・安定所紹介）'!$C:$C,"2月",'様式4号-1内定者名簿（学校・安定所紹介）'!$E:$E,1)</f>
        <v>0</v>
      </c>
      <c r="F25" s="224">
        <f>COUNTIFS('様式4号-1内定者名簿（学校・安定所紹介）'!$C:$C,"2月",'様式4号-1内定者名簿（学校・安定所紹介）'!$E:$E,2)</f>
        <v>0</v>
      </c>
      <c r="G25" s="84"/>
      <c r="H25" s="84"/>
      <c r="I25" s="84"/>
      <c r="J25" s="84"/>
      <c r="K25" s="224">
        <f>COUNTIFS('様式4号-2内定者名簿（公務員縁故他）'!$C:$C,"2月",'様式4号-2内定者名簿（公務員縁故他）'!$E:$E,1)</f>
        <v>0</v>
      </c>
      <c r="L25" s="224">
        <f>COUNTIFS('様式4号-2内定者名簿（公務員縁故他）'!$C:$C,"2月",'様式4号-2内定者名簿（公務員縁故他）'!$E:$E,2)</f>
        <v>0</v>
      </c>
      <c r="M25" s="85"/>
      <c r="N25" s="86"/>
      <c r="R25" s="169" t="s">
        <v>42</v>
      </c>
      <c r="S25" s="166" t="s">
        <v>25</v>
      </c>
      <c r="T25" s="225">
        <f>T23+E25</f>
        <v>0</v>
      </c>
      <c r="U25" s="225">
        <f>U23+F25</f>
        <v>0</v>
      </c>
      <c r="W25" s="169"/>
      <c r="X25" s="169"/>
      <c r="Y25" s="169"/>
      <c r="Z25" s="169"/>
      <c r="AB25" s="173" t="s">
        <v>42</v>
      </c>
      <c r="AC25" s="166" t="s">
        <v>25</v>
      </c>
      <c r="AD25" s="225">
        <f>AD23+K25</f>
        <v>0</v>
      </c>
      <c r="AE25" s="226">
        <f>AE23+L25</f>
        <v>0</v>
      </c>
      <c r="AG25" s="169"/>
      <c r="AH25" s="169"/>
      <c r="AI25" s="169"/>
      <c r="AJ25" s="169"/>
    </row>
    <row r="26" spans="1:36" s="94" customFormat="1" ht="20.100000000000001" customHeight="1" thickBot="1" x14ac:dyDescent="0.2">
      <c r="A26" s="184" t="str">
        <f t="shared" ref="A26" si="4">"2月"&amp;D26</f>
        <v>2月うち障害者</v>
      </c>
      <c r="C26" s="283"/>
      <c r="D26" s="166" t="s">
        <v>27</v>
      </c>
      <c r="E26" s="87"/>
      <c r="F26" s="87"/>
      <c r="G26" s="87"/>
      <c r="H26" s="87"/>
      <c r="I26" s="87"/>
      <c r="J26" s="87"/>
      <c r="K26" s="87"/>
      <c r="L26" s="87"/>
      <c r="M26" s="88"/>
      <c r="N26" s="89"/>
      <c r="R26" s="169"/>
      <c r="S26" s="166"/>
      <c r="T26" s="176"/>
      <c r="U26" s="176"/>
      <c r="W26" s="169" t="s">
        <v>42</v>
      </c>
      <c r="X26" s="166" t="s">
        <v>27</v>
      </c>
      <c r="Y26" s="225">
        <f>Y24+E26</f>
        <v>0</v>
      </c>
      <c r="Z26" s="225">
        <f>Z24+F26</f>
        <v>0</v>
      </c>
      <c r="AB26" s="173"/>
      <c r="AC26" s="166"/>
      <c r="AD26" s="176"/>
      <c r="AE26" s="177"/>
      <c r="AG26" s="169" t="s">
        <v>42</v>
      </c>
      <c r="AH26" s="166" t="s">
        <v>27</v>
      </c>
      <c r="AI26" s="225">
        <f>AI24+K26</f>
        <v>0</v>
      </c>
      <c r="AJ26" s="225">
        <f>AJ24+L26</f>
        <v>0</v>
      </c>
    </row>
    <row r="27" spans="1:36" s="94" customFormat="1" ht="20.100000000000001" customHeight="1" thickTop="1" x14ac:dyDescent="0.15">
      <c r="A27" s="184" t="str">
        <f>"3月"&amp;D27</f>
        <v>3月就職者数</v>
      </c>
      <c r="C27" s="282" t="s">
        <v>43</v>
      </c>
      <c r="D27" s="159" t="s">
        <v>25</v>
      </c>
      <c r="E27" s="224">
        <f>COUNTIFS('様式4号-1内定者名簿（学校・安定所紹介）'!$C:$C,"3月",'様式4号-1内定者名簿（学校・安定所紹介）'!$E:$E,1)</f>
        <v>0</v>
      </c>
      <c r="F27" s="224">
        <f>COUNTIFS('様式4号-1内定者名簿（学校・安定所紹介）'!$C:$C,"3月",'様式4号-1内定者名簿（学校・安定所紹介）'!$E:$E,2)</f>
        <v>0</v>
      </c>
      <c r="G27" s="84"/>
      <c r="H27" s="84"/>
      <c r="I27" s="84"/>
      <c r="J27" s="84"/>
      <c r="K27" s="224">
        <f>COUNTIFS('様式4号-2内定者名簿（公務員縁故他）'!$C:$C,"3月",'様式4号-2内定者名簿（公務員縁故他）'!$E:$E,1)</f>
        <v>0</v>
      </c>
      <c r="L27" s="224">
        <f>COUNTIFS('様式4号-2内定者名簿（公務員縁故他）'!$C:$C,"3月",'様式4号-2内定者名簿（公務員縁故他）'!$E:$E,2)</f>
        <v>0</v>
      </c>
      <c r="M27" s="85"/>
      <c r="N27" s="86"/>
      <c r="R27" s="169" t="s">
        <v>44</v>
      </c>
      <c r="S27" s="166" t="s">
        <v>25</v>
      </c>
      <c r="T27" s="225">
        <f>T25+E27</f>
        <v>0</v>
      </c>
      <c r="U27" s="225">
        <f>U25+F27</f>
        <v>0</v>
      </c>
      <c r="W27" s="169"/>
      <c r="X27" s="169"/>
      <c r="Y27" s="169"/>
      <c r="Z27" s="169"/>
      <c r="AB27" s="173" t="s">
        <v>44</v>
      </c>
      <c r="AC27" s="166" t="s">
        <v>25</v>
      </c>
      <c r="AD27" s="225">
        <f>AD25+K27</f>
        <v>0</v>
      </c>
      <c r="AE27" s="226">
        <f>AE25+L27</f>
        <v>0</v>
      </c>
      <c r="AG27" s="169"/>
      <c r="AH27" s="169"/>
      <c r="AI27" s="169"/>
      <c r="AJ27" s="169"/>
    </row>
    <row r="28" spans="1:36" s="94" customFormat="1" ht="20.100000000000001" customHeight="1" thickBot="1" x14ac:dyDescent="0.2">
      <c r="A28" s="184" t="str">
        <f t="shared" ref="A28" si="5">"3月"&amp;D28</f>
        <v>3月うち障害者</v>
      </c>
      <c r="C28" s="283"/>
      <c r="D28" s="166" t="s">
        <v>27</v>
      </c>
      <c r="E28" s="87"/>
      <c r="F28" s="87"/>
      <c r="G28" s="87"/>
      <c r="H28" s="87"/>
      <c r="I28" s="87"/>
      <c r="J28" s="87"/>
      <c r="K28" s="87"/>
      <c r="L28" s="87"/>
      <c r="M28" s="88"/>
      <c r="N28" s="89"/>
      <c r="R28" s="169"/>
      <c r="S28" s="166"/>
      <c r="T28" s="176"/>
      <c r="U28" s="176"/>
      <c r="W28" s="169" t="s">
        <v>44</v>
      </c>
      <c r="X28" s="166" t="s">
        <v>27</v>
      </c>
      <c r="Y28" s="225">
        <f>Y26+E28</f>
        <v>0</v>
      </c>
      <c r="Z28" s="225">
        <f>Z26+F28</f>
        <v>0</v>
      </c>
      <c r="AB28" s="173"/>
      <c r="AC28" s="166"/>
      <c r="AD28" s="176"/>
      <c r="AE28" s="177"/>
      <c r="AG28" s="169" t="s">
        <v>44</v>
      </c>
      <c r="AH28" s="166" t="s">
        <v>27</v>
      </c>
      <c r="AI28" s="225">
        <f>AI26+K28</f>
        <v>0</v>
      </c>
      <c r="AJ28" s="225">
        <f>AJ26+L28</f>
        <v>0</v>
      </c>
    </row>
    <row r="29" spans="1:36" s="94" customFormat="1" ht="20.100000000000001" customHeight="1" thickTop="1" x14ac:dyDescent="0.15">
      <c r="A29" s="184" t="str">
        <f>"4月"&amp;D29</f>
        <v>4月就職者数</v>
      </c>
      <c r="C29" s="282" t="s">
        <v>45</v>
      </c>
      <c r="D29" s="159" t="s">
        <v>25</v>
      </c>
      <c r="E29" s="224">
        <f>COUNTIFS('様式4号-1内定者名簿（学校・安定所紹介）'!$C:$C,"4月",'様式4号-1内定者名簿（学校・安定所紹介）'!$E:$E,1)</f>
        <v>0</v>
      </c>
      <c r="F29" s="224">
        <f>COUNTIFS('様式4号-1内定者名簿（学校・安定所紹介）'!$C:$C,"4月",'様式4号-1内定者名簿（学校・安定所紹介）'!$E:$E,2)</f>
        <v>0</v>
      </c>
      <c r="G29" s="84"/>
      <c r="H29" s="84"/>
      <c r="I29" s="84"/>
      <c r="J29" s="84"/>
      <c r="K29" s="224">
        <f>COUNTIFS('様式4号-2内定者名簿（公務員縁故他）'!$C:$C,"4月",'様式4号-2内定者名簿（公務員縁故他）'!$E:$E,1)</f>
        <v>0</v>
      </c>
      <c r="L29" s="224">
        <f>COUNTIFS('様式4号-2内定者名簿（公務員縁故他）'!$C:$C,"4月",'様式4号-2内定者名簿（公務員縁故他）'!$E:$E,2)</f>
        <v>0</v>
      </c>
      <c r="M29" s="85"/>
      <c r="N29" s="86"/>
      <c r="R29" s="169" t="s">
        <v>46</v>
      </c>
      <c r="S29" s="166" t="s">
        <v>25</v>
      </c>
      <c r="T29" s="225">
        <f>T27+E29</f>
        <v>0</v>
      </c>
      <c r="U29" s="225">
        <f>U27+F29</f>
        <v>0</v>
      </c>
      <c r="W29" s="169"/>
      <c r="X29" s="169"/>
      <c r="Y29" s="169"/>
      <c r="Z29" s="169"/>
      <c r="AB29" s="173" t="s">
        <v>46</v>
      </c>
      <c r="AC29" s="166" t="s">
        <v>25</v>
      </c>
      <c r="AD29" s="225">
        <f>AD27+K29</f>
        <v>0</v>
      </c>
      <c r="AE29" s="226">
        <f>AE27+L29</f>
        <v>0</v>
      </c>
      <c r="AG29" s="169"/>
      <c r="AH29" s="169"/>
      <c r="AI29" s="169"/>
      <c r="AJ29" s="169"/>
    </row>
    <row r="30" spans="1:36" s="94" customFormat="1" ht="20.100000000000001" customHeight="1" thickBot="1" x14ac:dyDescent="0.2">
      <c r="A30" s="184" t="str">
        <f>"4月"&amp;D30</f>
        <v>4月うち障害者</v>
      </c>
      <c r="C30" s="285"/>
      <c r="D30" s="161" t="s">
        <v>27</v>
      </c>
      <c r="E30" s="90"/>
      <c r="F30" s="90"/>
      <c r="G30" s="90"/>
      <c r="H30" s="90"/>
      <c r="I30" s="90"/>
      <c r="J30" s="90"/>
      <c r="K30" s="90"/>
      <c r="L30" s="90"/>
      <c r="M30" s="91"/>
      <c r="N30" s="92"/>
      <c r="R30" s="169"/>
      <c r="S30" s="166"/>
      <c r="T30" s="223"/>
      <c r="U30" s="223"/>
      <c r="W30" s="169" t="s">
        <v>46</v>
      </c>
      <c r="X30" s="166" t="s">
        <v>27</v>
      </c>
      <c r="Y30" s="225">
        <f>Y28+E30</f>
        <v>0</v>
      </c>
      <c r="Z30" s="225">
        <f>Z28+F30</f>
        <v>0</v>
      </c>
      <c r="AB30" s="174"/>
      <c r="AC30" s="175"/>
      <c r="AD30" s="178"/>
      <c r="AE30" s="179"/>
      <c r="AG30" s="169" t="s">
        <v>46</v>
      </c>
      <c r="AH30" s="166" t="s">
        <v>27</v>
      </c>
      <c r="AI30" s="225">
        <f>AI28+K30</f>
        <v>0</v>
      </c>
      <c r="AJ30" s="225">
        <f>AJ28+L30</f>
        <v>0</v>
      </c>
    </row>
    <row r="31" spans="1:36" s="94" customFormat="1" ht="20.100000000000001" customHeight="1" thickTop="1" x14ac:dyDescent="0.15">
      <c r="A31" s="184" t="e">
        <f>"5月"&amp;#REF!</f>
        <v>#REF!</v>
      </c>
      <c r="C31" s="280" t="s">
        <v>47</v>
      </c>
      <c r="D31" s="116" t="s">
        <v>25</v>
      </c>
      <c r="E31" s="227">
        <f>SUM(E15,E17,E19,E21,E23,E25,E27,E29)</f>
        <v>0</v>
      </c>
      <c r="F31" s="227">
        <f>SUM(F15,F17,F19,F21,F23,F25,F27,F29)</f>
        <v>0</v>
      </c>
      <c r="G31" s="162"/>
      <c r="H31" s="162"/>
      <c r="I31" s="162"/>
      <c r="J31" s="162"/>
      <c r="K31" s="227">
        <f>SUM(K15,K17,K19,K21,K23,K25,K27,K29)</f>
        <v>0</v>
      </c>
      <c r="L31" s="227">
        <f>SUM(L15,L17,L19,L21,L23,L25,L27,L29)</f>
        <v>0</v>
      </c>
      <c r="M31" s="162"/>
      <c r="N31" s="162"/>
      <c r="R31" s="272"/>
      <c r="S31" s="165"/>
      <c r="T31" s="163"/>
      <c r="U31" s="163"/>
    </row>
    <row r="32" spans="1:36" s="94" customFormat="1" ht="20.100000000000001" customHeight="1" x14ac:dyDescent="0.15">
      <c r="A32" s="184" t="e">
        <f>"5月"&amp;#REF!</f>
        <v>#REF!</v>
      </c>
      <c r="C32" s="275"/>
      <c r="D32" s="166" t="s">
        <v>27</v>
      </c>
      <c r="E32" s="225">
        <f>SUM(E16,E18,E20,E22,E24,E26,E28,E30)</f>
        <v>0</v>
      </c>
      <c r="F32" s="225">
        <f>SUM(F16,F18,F20,F22,F24,F26,F28,F30)</f>
        <v>0</v>
      </c>
      <c r="G32" s="164"/>
      <c r="H32" s="164"/>
      <c r="I32" s="164"/>
      <c r="J32" s="164"/>
      <c r="K32" s="225">
        <f>SUM(K16,K18,K20,K22,K24,K26,K28,K30)</f>
        <v>0</v>
      </c>
      <c r="L32" s="225">
        <f>SUM(L16,L18,L20,L22,L24,L26,L28,L30)</f>
        <v>0</v>
      </c>
      <c r="M32" s="164"/>
      <c r="N32" s="164"/>
      <c r="R32" s="272"/>
      <c r="S32" s="165"/>
      <c r="T32" s="163"/>
      <c r="U32" s="163"/>
    </row>
    <row r="33" spans="1:4" s="94" customFormat="1" ht="17.100000000000001" customHeight="1" x14ac:dyDescent="0.15">
      <c r="A33" s="184" t="e">
        <f>"6月"&amp;#REF!</f>
        <v>#REF!</v>
      </c>
    </row>
    <row r="34" spans="1:4" s="94" customFormat="1" ht="17.100000000000001" customHeight="1" x14ac:dyDescent="0.15">
      <c r="A34" s="184"/>
    </row>
    <row r="35" spans="1:4" s="94" customFormat="1" ht="17.100000000000001" customHeight="1" x14ac:dyDescent="0.15">
      <c r="A35" s="184"/>
    </row>
    <row r="36" spans="1:4" s="94" customFormat="1" ht="17.100000000000001" customHeight="1" x14ac:dyDescent="0.15">
      <c r="A36" s="184"/>
    </row>
    <row r="37" spans="1:4" s="94" customFormat="1" ht="17.100000000000001" customHeight="1" x14ac:dyDescent="0.15">
      <c r="A37" s="184"/>
    </row>
    <row r="38" spans="1:4" s="94" customFormat="1" ht="17.100000000000001" customHeight="1" x14ac:dyDescent="0.15">
      <c r="A38" s="184"/>
    </row>
    <row r="39" spans="1:4" s="94" customFormat="1" ht="17.100000000000001" customHeight="1" x14ac:dyDescent="0.15">
      <c r="A39" s="184" t="e">
        <f>"6月"&amp;#REF!</f>
        <v>#REF!</v>
      </c>
    </row>
    <row r="40" spans="1:4" s="20" customFormat="1" ht="17.100000000000001" customHeight="1" x14ac:dyDescent="0.15">
      <c r="C40" s="273" t="s">
        <v>48</v>
      </c>
      <c r="D40" s="273"/>
    </row>
    <row r="41" spans="1:4" s="20" customFormat="1" ht="17.100000000000001" customHeight="1" x14ac:dyDescent="0.15">
      <c r="C41" s="269" t="s">
        <v>242</v>
      </c>
      <c r="D41" s="268"/>
    </row>
    <row r="42" spans="1:4" s="20" customFormat="1" ht="17.100000000000001" customHeight="1" x14ac:dyDescent="0.15">
      <c r="C42" s="94" t="s">
        <v>231</v>
      </c>
      <c r="D42" s="94"/>
    </row>
    <row r="43" spans="1:4" s="20" customFormat="1" ht="17.100000000000001" customHeight="1" x14ac:dyDescent="0.15">
      <c r="C43" s="94" t="s">
        <v>49</v>
      </c>
      <c r="D43" s="94"/>
    </row>
    <row r="44" spans="1:4" s="20" customFormat="1" ht="15.95" customHeight="1" x14ac:dyDescent="0.15">
      <c r="C44" s="94" t="s">
        <v>50</v>
      </c>
      <c r="D44" s="94"/>
    </row>
    <row r="45" spans="1:4" s="20" customFormat="1" ht="18" customHeight="1" x14ac:dyDescent="0.15">
      <c r="C45" s="94" t="s">
        <v>51</v>
      </c>
      <c r="D45" s="94"/>
    </row>
    <row r="46" spans="1:4" s="20" customFormat="1" ht="18" customHeight="1" x14ac:dyDescent="0.15">
      <c r="C46" s="94" t="s">
        <v>238</v>
      </c>
      <c r="D46" s="94"/>
    </row>
    <row r="47" spans="1:4" s="20" customFormat="1" ht="18" customHeight="1" x14ac:dyDescent="0.15">
      <c r="C47" s="94" t="s">
        <v>239</v>
      </c>
      <c r="D47" s="94"/>
    </row>
    <row r="48" spans="1:4" s="20" customFormat="1" ht="18" customHeight="1" x14ac:dyDescent="0.15">
      <c r="C48" s="94" t="s">
        <v>52</v>
      </c>
      <c r="D48" s="94"/>
    </row>
    <row r="49" spans="3:14" s="20" customFormat="1" ht="18" customHeight="1" x14ac:dyDescent="0.15">
      <c r="C49" s="133" t="s">
        <v>53</v>
      </c>
      <c r="D49" s="59"/>
      <c r="E49"/>
      <c r="F49"/>
      <c r="G49"/>
      <c r="H49"/>
      <c r="I49"/>
      <c r="J49"/>
      <c r="K49"/>
      <c r="L49"/>
      <c r="M49"/>
      <c r="N49"/>
    </row>
    <row r="50" spans="3:14" s="20" customFormat="1" ht="18" customHeight="1" x14ac:dyDescent="0.15">
      <c r="C50" s="94" t="s">
        <v>244</v>
      </c>
      <c r="D50" s="59"/>
      <c r="E50"/>
      <c r="F50"/>
      <c r="G50"/>
      <c r="H50"/>
      <c r="I50"/>
      <c r="J50"/>
      <c r="K50"/>
      <c r="L50"/>
      <c r="M50"/>
      <c r="N50"/>
    </row>
    <row r="51" spans="3:14" s="94" customFormat="1" ht="18" customHeight="1" x14ac:dyDescent="0.15">
      <c r="C51" s="59"/>
      <c r="D51" s="59"/>
      <c r="E51" s="59"/>
      <c r="F51" s="59"/>
      <c r="G51" s="59"/>
      <c r="H51" s="59"/>
      <c r="I51" s="59"/>
      <c r="J51" s="59"/>
      <c r="K51" s="59"/>
      <c r="L51" s="59"/>
      <c r="M51" s="59"/>
      <c r="N51" s="59"/>
    </row>
    <row r="52" spans="3:14" s="94" customFormat="1" ht="18" customHeight="1" x14ac:dyDescent="0.15">
      <c r="C52" s="59"/>
      <c r="D52" s="59"/>
      <c r="E52" s="59"/>
      <c r="F52" s="59"/>
      <c r="G52" s="59"/>
      <c r="H52" s="59"/>
      <c r="I52" s="59"/>
      <c r="J52" s="59"/>
      <c r="K52" s="59"/>
      <c r="L52" s="59"/>
      <c r="M52" s="59"/>
      <c r="N52" s="59"/>
    </row>
    <row r="53" spans="3:14" ht="25.5" customHeight="1" x14ac:dyDescent="0.15"/>
    <row r="54" spans="3:14" ht="18" customHeight="1" x14ac:dyDescent="0.15"/>
  </sheetData>
  <sheetProtection algorithmName="SHA-512" hashValue="lYUc3E8nhYqEnAUoRJ8pkN05ZAbmeO6InElMohUceZ745BjA3Tqs3jbN+MMo+ZTwv7kOEYj9HGZNaRzSyuXUIg==" saltValue="6cmWDBdTL/YoiS+hkWruzA==" spinCount="100000" sheet="1" selectLockedCells="1"/>
  <mergeCells count="27">
    <mergeCell ref="C21:C22"/>
    <mergeCell ref="L1:N1"/>
    <mergeCell ref="C29:C30"/>
    <mergeCell ref="C27:C28"/>
    <mergeCell ref="G1:K1"/>
    <mergeCell ref="C15:C16"/>
    <mergeCell ref="C17:C18"/>
    <mergeCell ref="C19:C20"/>
    <mergeCell ref="C23:C24"/>
    <mergeCell ref="C25:C26"/>
    <mergeCell ref="L2:N2"/>
    <mergeCell ref="R31:R32"/>
    <mergeCell ref="C40:D40"/>
    <mergeCell ref="M6:N6"/>
    <mergeCell ref="E12:J12"/>
    <mergeCell ref="M13:N13"/>
    <mergeCell ref="K12:N12"/>
    <mergeCell ref="H8:I8"/>
    <mergeCell ref="L8:M8"/>
    <mergeCell ref="J8:K8"/>
    <mergeCell ref="E13:F13"/>
    <mergeCell ref="G13:H13"/>
    <mergeCell ref="I13:J13"/>
    <mergeCell ref="K13:L13"/>
    <mergeCell ref="H6:J6"/>
    <mergeCell ref="C31:C32"/>
    <mergeCell ref="C13:D14"/>
  </mergeCells>
  <phoneticPr fontId="2"/>
  <dataValidations count="2">
    <dataValidation imeMode="on" allowBlank="1" showInputMessage="1" showErrorMessage="1" sqref="E6:G7" xr:uid="{00000000-0002-0000-0000-000000000000}"/>
    <dataValidation type="list" allowBlank="1" showInputMessage="1" showErrorMessage="1" sqref="M6:N6" xr:uid="{00000000-0002-0000-0000-000001000000}">
      <formula1>$Q$15:$Q$20</formula1>
    </dataValidation>
  </dataValidations>
  <pageMargins left="0.31496062992125984" right="0.31496062992125984" top="0.74803149606299213" bottom="0.35433070866141736" header="0.31496062992125984" footer="0.31496062992125984"/>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21"/>
  <sheetViews>
    <sheetView workbookViewId="0"/>
  </sheetViews>
  <sheetFormatPr defaultRowHeight="13.5" x14ac:dyDescent="0.15"/>
  <cols>
    <col min="1" max="1" width="3.625" customWidth="1"/>
    <col min="2" max="2" width="6.375" customWidth="1"/>
    <col min="3" max="3" width="18" customWidth="1"/>
    <col min="4" max="4" width="5.625" customWidth="1"/>
    <col min="5" max="5" width="31.625" customWidth="1"/>
    <col min="6" max="6" width="11.625" customWidth="1"/>
    <col min="7" max="7" width="16.375" customWidth="1"/>
    <col min="8" max="8" width="11.625" customWidth="1"/>
    <col min="9" max="9" width="45.125" customWidth="1"/>
  </cols>
  <sheetData>
    <row r="1" spans="2:9" x14ac:dyDescent="0.15">
      <c r="C1" t="s">
        <v>165</v>
      </c>
    </row>
    <row r="2" spans="2:9" ht="18.75" x14ac:dyDescent="0.15">
      <c r="C2" s="352" t="s">
        <v>166</v>
      </c>
      <c r="D2" s="353"/>
      <c r="E2" s="353"/>
      <c r="F2" s="353"/>
      <c r="G2" s="353"/>
      <c r="H2" s="353"/>
      <c r="I2" s="353"/>
    </row>
    <row r="3" spans="2:9" ht="12" customHeight="1" x14ac:dyDescent="0.15">
      <c r="C3" s="49"/>
      <c r="D3" s="34"/>
      <c r="E3" s="34"/>
      <c r="F3" s="34"/>
      <c r="G3" s="34"/>
      <c r="H3" s="34"/>
      <c r="I3" s="34"/>
    </row>
    <row r="4" spans="2:9" ht="25.5" customHeight="1" x14ac:dyDescent="0.15">
      <c r="C4" s="60" t="s">
        <v>86</v>
      </c>
      <c r="D4" s="20">
        <v>999</v>
      </c>
      <c r="H4" s="34" t="s">
        <v>87</v>
      </c>
      <c r="I4" s="34" t="s">
        <v>179</v>
      </c>
    </row>
    <row r="5" spans="2:9" ht="24.95" customHeight="1" x14ac:dyDescent="0.2">
      <c r="C5" s="66" t="s">
        <v>150</v>
      </c>
      <c r="D5" s="54" t="s">
        <v>167</v>
      </c>
      <c r="H5" s="34" t="s">
        <v>67</v>
      </c>
      <c r="I5" s="34" t="s">
        <v>28</v>
      </c>
    </row>
    <row r="6" spans="2:9" ht="24.95" customHeight="1" x14ac:dyDescent="0.2">
      <c r="C6" s="7"/>
      <c r="H6" s="34"/>
    </row>
    <row r="7" spans="2:9" ht="24.95" customHeight="1" x14ac:dyDescent="0.15">
      <c r="C7" s="74" t="s">
        <v>102</v>
      </c>
    </row>
    <row r="9" spans="2:9" ht="30" customHeight="1" x14ac:dyDescent="0.15">
      <c r="B9" s="48" t="s">
        <v>168</v>
      </c>
      <c r="C9" s="6" t="s">
        <v>169</v>
      </c>
      <c r="D9" s="47" t="s">
        <v>170</v>
      </c>
      <c r="E9" s="51" t="s">
        <v>171</v>
      </c>
      <c r="F9" s="48" t="s">
        <v>172</v>
      </c>
      <c r="G9" s="293" t="s">
        <v>173</v>
      </c>
      <c r="H9" s="448"/>
      <c r="I9" s="449"/>
    </row>
    <row r="10" spans="2:9" ht="30" customHeight="1" x14ac:dyDescent="0.15">
      <c r="B10" s="46">
        <v>3</v>
      </c>
      <c r="C10" s="4" t="s">
        <v>113</v>
      </c>
      <c r="D10" s="46" t="s">
        <v>78</v>
      </c>
      <c r="E10" s="9" t="s">
        <v>180</v>
      </c>
      <c r="F10" s="48" t="s">
        <v>112</v>
      </c>
      <c r="G10" s="450" t="s">
        <v>181</v>
      </c>
      <c r="H10" s="451"/>
      <c r="I10" s="452"/>
    </row>
    <row r="11" spans="2:9" ht="30" customHeight="1" x14ac:dyDescent="0.15">
      <c r="B11" s="46">
        <v>5</v>
      </c>
      <c r="C11" s="4" t="s">
        <v>113</v>
      </c>
      <c r="D11" s="46" t="s">
        <v>77</v>
      </c>
      <c r="E11" s="9" t="s">
        <v>182</v>
      </c>
      <c r="F11" s="48" t="s">
        <v>155</v>
      </c>
      <c r="G11" s="453" t="s">
        <v>183</v>
      </c>
      <c r="H11" s="454"/>
      <c r="I11" s="455"/>
    </row>
    <row r="12" spans="2:9" ht="30" customHeight="1" x14ac:dyDescent="0.15">
      <c r="B12" s="46"/>
      <c r="C12" s="33"/>
      <c r="D12" s="65"/>
      <c r="E12" s="63"/>
      <c r="F12" s="67"/>
      <c r="G12" s="293"/>
      <c r="H12" s="448"/>
      <c r="I12" s="449"/>
    </row>
    <row r="13" spans="2:9" ht="30" customHeight="1" x14ac:dyDescent="0.15">
      <c r="B13" s="46"/>
      <c r="C13" s="4"/>
      <c r="D13" s="46"/>
      <c r="E13" s="62"/>
      <c r="F13" s="67"/>
      <c r="G13" s="293"/>
      <c r="H13" s="448"/>
      <c r="I13" s="449"/>
    </row>
    <row r="14" spans="2:9" ht="30" customHeight="1" x14ac:dyDescent="0.15">
      <c r="B14" s="46"/>
      <c r="C14" s="50"/>
      <c r="D14" s="45"/>
      <c r="E14" s="64"/>
      <c r="F14" s="67"/>
      <c r="G14" s="293"/>
      <c r="H14" s="448"/>
      <c r="I14" s="449"/>
    </row>
    <row r="16" spans="2:9" s="54" customFormat="1" ht="15.95" customHeight="1" x14ac:dyDescent="0.15">
      <c r="C16" s="54" t="s">
        <v>174</v>
      </c>
    </row>
    <row r="17" spans="3:3" s="54" customFormat="1" ht="15.95" customHeight="1" x14ac:dyDescent="0.15">
      <c r="C17" s="54" t="s">
        <v>175</v>
      </c>
    </row>
    <row r="18" spans="3:3" s="54" customFormat="1" ht="15.95" customHeight="1" x14ac:dyDescent="0.15">
      <c r="C18" s="54" t="s">
        <v>176</v>
      </c>
    </row>
    <row r="19" spans="3:3" s="54" customFormat="1" ht="15.95" customHeight="1" x14ac:dyDescent="0.15">
      <c r="C19" s="54" t="s">
        <v>177</v>
      </c>
    </row>
    <row r="20" spans="3:3" s="54" customFormat="1" ht="15.95" customHeight="1" x14ac:dyDescent="0.15">
      <c r="C20" s="54" t="s">
        <v>178</v>
      </c>
    </row>
    <row r="21" spans="3:3" s="54" customFormat="1" ht="15.95" customHeight="1" x14ac:dyDescent="0.15"/>
  </sheetData>
  <sheetProtection algorithmName="SHA-512" hashValue="7xz6d9/VsHPOIKhvQUxCqn5eQcBYejk822BBQUBrEVfRR5AxXJ7q89vpxhrl4QOqkLfk6rNLJHz9SN8DlC1I8Q==" saltValue="SuSGkJKv0dBGvZaGAQ23SQ==" spinCount="100000" sheet="1" selectLockedCells="1" selectUnlockedCells="1"/>
  <mergeCells count="7">
    <mergeCell ref="G13:I13"/>
    <mergeCell ref="G14:I14"/>
    <mergeCell ref="C2:I2"/>
    <mergeCell ref="G9:I9"/>
    <mergeCell ref="G10:I10"/>
    <mergeCell ref="G11:I11"/>
    <mergeCell ref="G12:I12"/>
  </mergeCells>
  <phoneticPr fontId="2"/>
  <printOptions horizontalCentered="1"/>
  <pageMargins left="0.39370078740157483" right="0.39370078740157483" top="1.1811023622047245" bottom="0.59055118110236227" header="0.70866141732283472" footer="0.51181102362204722"/>
  <pageSetup paperSize="9" scale="89" firstPageNumber="3"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DATA!$A$2:$A$4</xm:f>
          </x14:formula1>
          <xm:sqref>D10:D14</xm:sqref>
        </x14:dataValidation>
        <x14:dataValidation type="list" allowBlank="1" showInputMessage="1" showErrorMessage="1" xr:uid="{00000000-0002-0000-0900-000001000000}">
          <x14:formula1>
            <xm:f>DATA!$C$2:$C$12</xm:f>
          </x14:formula1>
          <xm:sqref>C5 F10:F14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pageSetUpPr fitToPage="1"/>
  </sheetPr>
  <dimension ref="B1:J38"/>
  <sheetViews>
    <sheetView zoomScaleNormal="100" workbookViewId="0">
      <selection activeCell="F14" sqref="F14"/>
    </sheetView>
  </sheetViews>
  <sheetFormatPr defaultColWidth="9" defaultRowHeight="13.5" x14ac:dyDescent="0.15"/>
  <cols>
    <col min="1" max="1" width="3.625" style="59" customWidth="1"/>
    <col min="2" max="2" width="6.375" style="59" customWidth="1"/>
    <col min="3" max="3" width="15.25" style="59" customWidth="1"/>
    <col min="4" max="5" width="5.625" style="59" customWidth="1"/>
    <col min="6" max="6" width="33.125" style="59" customWidth="1"/>
    <col min="7" max="7" width="15" style="59" customWidth="1"/>
    <col min="8" max="8" width="15.125" style="59" customWidth="1"/>
    <col min="9" max="9" width="9.625" style="59" customWidth="1"/>
    <col min="10" max="10" width="45.125" style="59" customWidth="1"/>
    <col min="11" max="16384" width="9" style="59"/>
  </cols>
  <sheetData>
    <row r="1" spans="2:10" ht="14.25" x14ac:dyDescent="0.15">
      <c r="B1" s="458" t="s">
        <v>184</v>
      </c>
      <c r="C1" s="458"/>
    </row>
    <row r="2" spans="2:10" ht="18.75" x14ac:dyDescent="0.15">
      <c r="B2" s="299" t="s">
        <v>185</v>
      </c>
      <c r="C2" s="299"/>
      <c r="D2" s="299"/>
      <c r="E2" s="299"/>
      <c r="F2" s="299"/>
      <c r="G2" s="299"/>
      <c r="H2" s="299"/>
      <c r="I2" s="299"/>
      <c r="J2" s="94"/>
    </row>
    <row r="3" spans="2:10" ht="12" customHeight="1" x14ac:dyDescent="0.15">
      <c r="C3" s="211"/>
      <c r="D3" s="165"/>
      <c r="E3" s="165"/>
      <c r="F3" s="165"/>
      <c r="G3" s="165"/>
      <c r="H3" s="165"/>
      <c r="I3" s="165"/>
      <c r="J3" s="165"/>
    </row>
    <row r="4" spans="2:10" s="95" customFormat="1" ht="25.5" customHeight="1" x14ac:dyDescent="0.15">
      <c r="C4" s="146" t="s">
        <v>86</v>
      </c>
      <c r="D4" s="221" t="str">
        <f>IF(就職状況入力フォーム!E6="","",就職状況入力フォーム!E6)</f>
        <v/>
      </c>
      <c r="E4" s="147"/>
      <c r="F4" s="146"/>
      <c r="G4" s="146" t="s">
        <v>87</v>
      </c>
      <c r="H4" s="456" t="str">
        <f>IF(就職状況入力フォーム!H6="","",就職状況入力フォーム!H6)</f>
        <v/>
      </c>
      <c r="I4" s="456"/>
      <c r="J4" s="148"/>
    </row>
    <row r="5" spans="2:10" s="95" customFormat="1" ht="24.95" customHeight="1" x14ac:dyDescent="0.15">
      <c r="C5" s="146" t="s">
        <v>186</v>
      </c>
      <c r="D5" s="457"/>
      <c r="E5" s="457"/>
      <c r="F5" s="457"/>
      <c r="G5" s="146" t="s">
        <v>67</v>
      </c>
      <c r="H5" s="222" t="str">
        <f>IF(就職状況入力フォーム!M6="","",就職状況入力フォーム!M6)</f>
        <v/>
      </c>
      <c r="I5" s="148"/>
      <c r="J5" s="148"/>
    </row>
    <row r="6" spans="2:10" s="95" customFormat="1" ht="24.95" customHeight="1" x14ac:dyDescent="0.15">
      <c r="C6" s="146"/>
      <c r="D6" s="149"/>
      <c r="E6" s="149"/>
      <c r="F6" s="149"/>
      <c r="G6" s="146" t="s">
        <v>187</v>
      </c>
      <c r="H6" s="222" t="str">
        <f>IF(就職状況入力フォーム!H8="","",就職状況入力フォーム!H8)</f>
        <v/>
      </c>
      <c r="I6" s="148"/>
      <c r="J6" s="148"/>
    </row>
    <row r="7" spans="2:10" ht="24.95" customHeight="1" x14ac:dyDescent="0.2">
      <c r="C7" s="132"/>
      <c r="I7" s="165"/>
    </row>
    <row r="8" spans="2:10" ht="24.95" customHeight="1" x14ac:dyDescent="0.15">
      <c r="B8" s="133" t="s">
        <v>188</v>
      </c>
    </row>
    <row r="9" spans="2:10" ht="24.95" customHeight="1" x14ac:dyDescent="0.15">
      <c r="B9" s="150" t="s">
        <v>189</v>
      </c>
    </row>
    <row r="10" spans="2:10" ht="24.95" customHeight="1" x14ac:dyDescent="0.15">
      <c r="C10" s="133"/>
    </row>
    <row r="11" spans="2:10" s="95" customFormat="1" ht="24.95" customHeight="1" x14ac:dyDescent="0.15">
      <c r="B11" s="95" t="s">
        <v>190</v>
      </c>
      <c r="C11" s="133"/>
    </row>
    <row r="13" spans="2:10" ht="30" customHeight="1" x14ac:dyDescent="0.15">
      <c r="B13" s="134" t="s">
        <v>191</v>
      </c>
      <c r="C13" s="278" t="s">
        <v>192</v>
      </c>
      <c r="D13" s="446"/>
      <c r="E13" s="447"/>
      <c r="F13" s="134" t="s">
        <v>193</v>
      </c>
      <c r="G13" s="151" t="s">
        <v>194</v>
      </c>
      <c r="H13" s="168" t="s">
        <v>195</v>
      </c>
    </row>
    <row r="14" spans="2:10" ht="60" customHeight="1" x14ac:dyDescent="0.15">
      <c r="B14" s="136"/>
      <c r="C14" s="462"/>
      <c r="D14" s="463"/>
      <c r="E14" s="464"/>
      <c r="F14" s="152"/>
      <c r="G14" s="136"/>
      <c r="H14" s="218"/>
    </row>
    <row r="17" spans="2:8" s="95" customFormat="1" ht="24.95" customHeight="1" x14ac:dyDescent="0.15">
      <c r="B17" s="95" t="s">
        <v>196</v>
      </c>
      <c r="C17" s="133"/>
    </row>
    <row r="19" spans="2:8" x14ac:dyDescent="0.15">
      <c r="B19" s="59" t="s">
        <v>197</v>
      </c>
    </row>
    <row r="20" spans="2:8" ht="24.95" customHeight="1" x14ac:dyDescent="0.15">
      <c r="B20" s="275" t="s">
        <v>198</v>
      </c>
      <c r="C20" s="275"/>
      <c r="D20" s="465"/>
      <c r="E20" s="465"/>
      <c r="F20" s="94" t="s">
        <v>199</v>
      </c>
    </row>
    <row r="21" spans="2:8" ht="24.95" customHeight="1" x14ac:dyDescent="0.15">
      <c r="B21" s="275" t="s">
        <v>200</v>
      </c>
      <c r="C21" s="275"/>
      <c r="D21" s="465"/>
      <c r="E21" s="465"/>
      <c r="F21" s="94" t="s">
        <v>199</v>
      </c>
    </row>
    <row r="22" spans="2:8" ht="12.95" customHeight="1" x14ac:dyDescent="0.15">
      <c r="B22" s="165"/>
      <c r="C22" s="165"/>
      <c r="D22" s="148"/>
      <c r="E22" s="148"/>
      <c r="F22" s="94"/>
    </row>
    <row r="23" spans="2:8" ht="12.95" customHeight="1" x14ac:dyDescent="0.15"/>
    <row r="24" spans="2:8" x14ac:dyDescent="0.15">
      <c r="B24" s="59" t="s">
        <v>201</v>
      </c>
    </row>
    <row r="25" spans="2:8" ht="120" customHeight="1" x14ac:dyDescent="0.15">
      <c r="B25" s="459"/>
      <c r="C25" s="460"/>
      <c r="D25" s="460"/>
      <c r="E25" s="460"/>
      <c r="F25" s="460"/>
      <c r="G25" s="460"/>
      <c r="H25" s="461"/>
    </row>
    <row r="28" spans="2:8" x14ac:dyDescent="0.15">
      <c r="B28" s="59" t="s">
        <v>202</v>
      </c>
    </row>
    <row r="29" spans="2:8" ht="120" customHeight="1" x14ac:dyDescent="0.15">
      <c r="B29" s="459"/>
      <c r="C29" s="460"/>
      <c r="D29" s="460"/>
      <c r="E29" s="460"/>
      <c r="F29" s="460"/>
      <c r="G29" s="460"/>
      <c r="H29" s="461"/>
    </row>
    <row r="32" spans="2:8" ht="14.25" x14ac:dyDescent="0.15">
      <c r="B32" s="95" t="s">
        <v>203</v>
      </c>
    </row>
    <row r="33" spans="2:3" ht="14.25" x14ac:dyDescent="0.15">
      <c r="B33" s="95" t="s">
        <v>204</v>
      </c>
    </row>
    <row r="34" spans="2:3" ht="14.25" x14ac:dyDescent="0.15">
      <c r="B34" s="95" t="s">
        <v>205</v>
      </c>
    </row>
    <row r="35" spans="2:3" s="95" customFormat="1" ht="15.95" customHeight="1" x14ac:dyDescent="0.15">
      <c r="B35" s="95" t="s">
        <v>206</v>
      </c>
    </row>
    <row r="36" spans="2:3" s="95" customFormat="1" ht="15.95" customHeight="1" x14ac:dyDescent="0.15">
      <c r="B36" s="95" t="s">
        <v>207</v>
      </c>
    </row>
    <row r="37" spans="2:3" s="95" customFormat="1" ht="15.95" customHeight="1" x14ac:dyDescent="0.15">
      <c r="C37" s="153"/>
    </row>
    <row r="38" spans="2:3" s="95" customFormat="1" ht="15.95" customHeight="1" x14ac:dyDescent="0.15"/>
  </sheetData>
  <sheetProtection selectLockedCells="1"/>
  <mergeCells count="12">
    <mergeCell ref="B25:H25"/>
    <mergeCell ref="B29:H29"/>
    <mergeCell ref="C14:E14"/>
    <mergeCell ref="B20:C20"/>
    <mergeCell ref="B21:C21"/>
    <mergeCell ref="D20:E20"/>
    <mergeCell ref="D21:E21"/>
    <mergeCell ref="B2:I2"/>
    <mergeCell ref="H4:I4"/>
    <mergeCell ref="D5:F5"/>
    <mergeCell ref="C13:E13"/>
    <mergeCell ref="B1:C1"/>
  </mergeCells>
  <phoneticPr fontId="2"/>
  <printOptions horizontalCentered="1"/>
  <pageMargins left="0.39370078740157483" right="0.39370078740157483" top="0.98425196850393704" bottom="0.78740157480314965" header="0.51181102362204722" footer="0.51181102362204722"/>
  <pageSetup paperSize="9" scale="87" firstPageNumber="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DATA!$E$2:$E$4</xm:f>
          </x14:formula1>
          <xm:sqref>B14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J39"/>
  <sheetViews>
    <sheetView view="pageBreakPreview" zoomScale="85" zoomScaleNormal="100" zoomScaleSheetLayoutView="85" workbookViewId="0"/>
  </sheetViews>
  <sheetFormatPr defaultRowHeight="13.5" x14ac:dyDescent="0.15"/>
  <cols>
    <col min="1" max="1" width="3.625" customWidth="1"/>
    <col min="2" max="2" width="6.375" customWidth="1"/>
    <col min="3" max="3" width="15.25" customWidth="1"/>
    <col min="4" max="5" width="5.625" customWidth="1"/>
    <col min="6" max="6" width="33.125" customWidth="1"/>
    <col min="7" max="7" width="15" customWidth="1"/>
    <col min="8" max="8" width="15.125" customWidth="1"/>
    <col min="9" max="9" width="9.625" customWidth="1"/>
    <col min="10" max="10" width="45.125" customWidth="1"/>
  </cols>
  <sheetData>
    <row r="1" spans="2:10" ht="14.25" x14ac:dyDescent="0.15">
      <c r="B1" s="466" t="s">
        <v>184</v>
      </c>
      <c r="C1" s="466"/>
    </row>
    <row r="2" spans="2:10" ht="18.75" x14ac:dyDescent="0.15">
      <c r="B2" s="352" t="s">
        <v>185</v>
      </c>
      <c r="C2" s="352"/>
      <c r="D2" s="352"/>
      <c r="E2" s="352"/>
      <c r="F2" s="352"/>
      <c r="G2" s="352"/>
      <c r="H2" s="352"/>
      <c r="I2" s="352"/>
      <c r="J2" s="20"/>
    </row>
    <row r="3" spans="2:10" ht="12" customHeight="1" x14ac:dyDescent="0.15">
      <c r="C3" s="49"/>
      <c r="D3" s="34"/>
      <c r="E3" s="34"/>
      <c r="F3" s="34"/>
      <c r="G3" s="34"/>
      <c r="H3" s="34"/>
      <c r="I3" s="34"/>
      <c r="J3" s="34"/>
    </row>
    <row r="4" spans="2:10" s="54" customFormat="1" ht="25.5" customHeight="1" x14ac:dyDescent="0.15">
      <c r="C4" s="80" t="s">
        <v>86</v>
      </c>
      <c r="D4" s="265">
        <v>999</v>
      </c>
      <c r="E4" s="73"/>
      <c r="F4" s="80"/>
      <c r="G4" s="80" t="s">
        <v>87</v>
      </c>
      <c r="H4" s="467" t="s">
        <v>179</v>
      </c>
      <c r="I4" s="467"/>
      <c r="J4" s="75"/>
    </row>
    <row r="5" spans="2:10" s="54" customFormat="1" ht="24.95" customHeight="1" x14ac:dyDescent="0.15">
      <c r="C5" s="80" t="s">
        <v>186</v>
      </c>
      <c r="D5" s="468">
        <v>46346</v>
      </c>
      <c r="E5" s="468"/>
      <c r="F5" s="468"/>
      <c r="G5" s="80" t="s">
        <v>67</v>
      </c>
      <c r="H5" s="266" t="s">
        <v>28</v>
      </c>
      <c r="I5" s="75"/>
      <c r="J5" s="75"/>
    </row>
    <row r="6" spans="2:10" s="54" customFormat="1" ht="24.95" customHeight="1" x14ac:dyDescent="0.15">
      <c r="C6" s="80"/>
      <c r="D6" s="79"/>
      <c r="E6" s="79"/>
      <c r="F6" s="79"/>
      <c r="G6" s="80" t="s">
        <v>187</v>
      </c>
      <c r="H6" s="266" t="s">
        <v>56</v>
      </c>
      <c r="I6" s="75"/>
      <c r="J6" s="75"/>
    </row>
    <row r="7" spans="2:10" ht="24.95" customHeight="1" x14ac:dyDescent="0.2">
      <c r="C7" s="7"/>
      <c r="I7" s="34"/>
    </row>
    <row r="8" spans="2:10" ht="24.95" customHeight="1" x14ac:dyDescent="0.15">
      <c r="B8" s="74" t="s">
        <v>188</v>
      </c>
    </row>
    <row r="9" spans="2:10" ht="24.95" customHeight="1" x14ac:dyDescent="0.15">
      <c r="B9" s="78" t="s">
        <v>189</v>
      </c>
    </row>
    <row r="10" spans="2:10" ht="24.95" customHeight="1" x14ac:dyDescent="0.15">
      <c r="C10" s="74"/>
    </row>
    <row r="11" spans="2:10" s="54" customFormat="1" ht="24.95" customHeight="1" x14ac:dyDescent="0.15">
      <c r="B11" s="54" t="s">
        <v>190</v>
      </c>
      <c r="C11" s="74"/>
    </row>
    <row r="13" spans="2:10" ht="30" customHeight="1" x14ac:dyDescent="0.15">
      <c r="B13" s="48" t="s">
        <v>191</v>
      </c>
      <c r="C13" s="293" t="s">
        <v>192</v>
      </c>
      <c r="D13" s="448"/>
      <c r="E13" s="449"/>
      <c r="F13" s="48" t="s">
        <v>193</v>
      </c>
      <c r="G13" s="61" t="s">
        <v>194</v>
      </c>
      <c r="H13" s="47" t="s">
        <v>195</v>
      </c>
    </row>
    <row r="14" spans="2:10" ht="60" customHeight="1" x14ac:dyDescent="0.15">
      <c r="B14" s="46" t="s">
        <v>208</v>
      </c>
      <c r="C14" s="469" t="s">
        <v>209</v>
      </c>
      <c r="D14" s="470"/>
      <c r="E14" s="471"/>
      <c r="F14" s="67" t="s">
        <v>210</v>
      </c>
      <c r="G14" s="48" t="s">
        <v>211</v>
      </c>
      <c r="H14" s="77" t="s">
        <v>115</v>
      </c>
    </row>
    <row r="17" spans="2:8" s="54" customFormat="1" ht="24.95" customHeight="1" x14ac:dyDescent="0.15">
      <c r="B17" s="54" t="s">
        <v>196</v>
      </c>
      <c r="C17" s="74"/>
    </row>
    <row r="19" spans="2:8" x14ac:dyDescent="0.15">
      <c r="B19" t="s">
        <v>197</v>
      </c>
    </row>
    <row r="20" spans="2:8" ht="24.95" customHeight="1" x14ac:dyDescent="0.15">
      <c r="B20" s="291" t="s">
        <v>198</v>
      </c>
      <c r="C20" s="291"/>
      <c r="D20" s="472">
        <v>1</v>
      </c>
      <c r="E20" s="472"/>
      <c r="F20" s="20" t="s">
        <v>199</v>
      </c>
    </row>
    <row r="21" spans="2:8" ht="24.95" customHeight="1" x14ac:dyDescent="0.15">
      <c r="B21" s="291" t="s">
        <v>200</v>
      </c>
      <c r="C21" s="291"/>
      <c r="D21" s="472"/>
      <c r="E21" s="472"/>
      <c r="F21" s="20" t="s">
        <v>199</v>
      </c>
    </row>
    <row r="22" spans="2:8" ht="12.95" customHeight="1" x14ac:dyDescent="0.15">
      <c r="B22" s="34"/>
      <c r="C22" s="34"/>
      <c r="D22" s="75"/>
      <c r="E22" s="75"/>
      <c r="F22" s="20"/>
    </row>
    <row r="23" spans="2:8" ht="12.95" customHeight="1" x14ac:dyDescent="0.15"/>
    <row r="24" spans="2:8" x14ac:dyDescent="0.15">
      <c r="B24" t="s">
        <v>201</v>
      </c>
    </row>
    <row r="25" spans="2:8" ht="120" customHeight="1" x14ac:dyDescent="0.15">
      <c r="B25" s="453" t="s">
        <v>212</v>
      </c>
      <c r="C25" s="454"/>
      <c r="D25" s="454"/>
      <c r="E25" s="454"/>
      <c r="F25" s="454"/>
      <c r="G25" s="454"/>
      <c r="H25" s="455"/>
    </row>
    <row r="29" spans="2:8" x14ac:dyDescent="0.15">
      <c r="B29" t="s">
        <v>202</v>
      </c>
    </row>
    <row r="30" spans="2:8" ht="120" customHeight="1" x14ac:dyDescent="0.15">
      <c r="B30" s="453" t="s">
        <v>213</v>
      </c>
      <c r="C30" s="454"/>
      <c r="D30" s="454"/>
      <c r="E30" s="454"/>
      <c r="F30" s="454"/>
      <c r="G30" s="454"/>
      <c r="H30" s="455"/>
    </row>
    <row r="33" spans="2:3" ht="14.25" x14ac:dyDescent="0.15">
      <c r="B33" s="54" t="s">
        <v>203</v>
      </c>
    </row>
    <row r="34" spans="2:3" ht="14.25" x14ac:dyDescent="0.15">
      <c r="B34" s="54" t="s">
        <v>204</v>
      </c>
    </row>
    <row r="35" spans="2:3" ht="14.25" x14ac:dyDescent="0.15">
      <c r="B35" s="54" t="s">
        <v>205</v>
      </c>
    </row>
    <row r="36" spans="2:3" s="54" customFormat="1" ht="15.95" customHeight="1" x14ac:dyDescent="0.15">
      <c r="B36" s="54" t="s">
        <v>206</v>
      </c>
    </row>
    <row r="37" spans="2:3" s="54" customFormat="1" ht="15.95" customHeight="1" x14ac:dyDescent="0.15">
      <c r="B37" s="54" t="s">
        <v>207</v>
      </c>
    </row>
    <row r="38" spans="2:3" s="54" customFormat="1" ht="15.95" customHeight="1" x14ac:dyDescent="0.15">
      <c r="C38" s="76"/>
    </row>
    <row r="39" spans="2:3" s="54" customFormat="1" ht="15.95" customHeight="1" x14ac:dyDescent="0.15"/>
  </sheetData>
  <sheetProtection algorithmName="SHA-512" hashValue="P6Zv6pYH+1LWax9gkCv3//wVkgwLSKsvXlRbUr8n1u61WGB/cP7Fajp2VSqweQDmga7RyABPSmW7816KW3HX8w==" saltValue="+G9QbNEz7k96EnYdolwIhw==" spinCount="100000" sheet="1" selectLockedCells="1" selectUnlockedCells="1"/>
  <mergeCells count="12">
    <mergeCell ref="B30:H30"/>
    <mergeCell ref="B1:C1"/>
    <mergeCell ref="B2:I2"/>
    <mergeCell ref="H4:I4"/>
    <mergeCell ref="D5:F5"/>
    <mergeCell ref="C13:E13"/>
    <mergeCell ref="C14:E14"/>
    <mergeCell ref="B20:C20"/>
    <mergeCell ref="D20:E20"/>
    <mergeCell ref="B21:C21"/>
    <mergeCell ref="D21:E21"/>
    <mergeCell ref="B25:H25"/>
  </mergeCells>
  <phoneticPr fontId="2"/>
  <printOptions horizontalCentered="1"/>
  <pageMargins left="0.39370078740157483" right="0.39370078740157483" top="0.98425196850393704" bottom="0.78740157480314965" header="0.51181102362204722" footer="0.51181102362204722"/>
  <pageSetup paperSize="9" scale="86" firstPageNumber="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DATA!$E$2:$E$4</xm:f>
          </x14:formula1>
          <xm:sqref>B14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
  <sheetViews>
    <sheetView workbookViewId="0">
      <selection activeCell="J34" sqref="J34"/>
    </sheetView>
  </sheetViews>
  <sheetFormatPr defaultRowHeight="13.5" x14ac:dyDescent="0.15"/>
  <sheetData>
    <row r="1" spans="1:5" x14ac:dyDescent="0.15">
      <c r="A1" t="s">
        <v>170</v>
      </c>
      <c r="B1" t="s">
        <v>214</v>
      </c>
      <c r="C1" t="s">
        <v>215</v>
      </c>
      <c r="D1" t="s">
        <v>216</v>
      </c>
      <c r="E1" t="s">
        <v>217</v>
      </c>
    </row>
    <row r="3" spans="1:5" x14ac:dyDescent="0.15">
      <c r="A3" t="s">
        <v>77</v>
      </c>
      <c r="B3" t="s">
        <v>154</v>
      </c>
      <c r="C3" t="s">
        <v>26</v>
      </c>
      <c r="D3" t="s">
        <v>218</v>
      </c>
      <c r="E3" t="s">
        <v>208</v>
      </c>
    </row>
    <row r="4" spans="1:5" x14ac:dyDescent="0.15">
      <c r="A4" t="s">
        <v>78</v>
      </c>
      <c r="B4" t="s">
        <v>161</v>
      </c>
      <c r="C4" t="s">
        <v>112</v>
      </c>
      <c r="D4" t="s">
        <v>219</v>
      </c>
      <c r="E4" t="s">
        <v>220</v>
      </c>
    </row>
    <row r="5" spans="1:5" x14ac:dyDescent="0.15">
      <c r="B5" t="s">
        <v>151</v>
      </c>
      <c r="C5" t="s">
        <v>155</v>
      </c>
      <c r="D5" t="s">
        <v>221</v>
      </c>
    </row>
    <row r="6" spans="1:5" x14ac:dyDescent="0.15">
      <c r="A6">
        <v>1</v>
      </c>
      <c r="B6" t="s">
        <v>163</v>
      </c>
      <c r="C6" t="s">
        <v>150</v>
      </c>
      <c r="D6" t="s">
        <v>222</v>
      </c>
    </row>
    <row r="7" spans="1:5" x14ac:dyDescent="0.15">
      <c r="A7">
        <v>2</v>
      </c>
      <c r="C7" t="s">
        <v>223</v>
      </c>
      <c r="D7" t="s">
        <v>224</v>
      </c>
    </row>
    <row r="8" spans="1:5" x14ac:dyDescent="0.15">
      <c r="C8" t="s">
        <v>225</v>
      </c>
      <c r="D8" t="s">
        <v>226</v>
      </c>
    </row>
    <row r="9" spans="1:5" x14ac:dyDescent="0.15">
      <c r="C9" t="s">
        <v>227</v>
      </c>
    </row>
    <row r="10" spans="1:5" x14ac:dyDescent="0.15">
      <c r="C10" t="s">
        <v>228</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4"/>
  <sheetViews>
    <sheetView view="pageBreakPreview" topLeftCell="B1" zoomScaleNormal="85" zoomScaleSheetLayoutView="100" workbookViewId="0">
      <selection activeCell="B1" sqref="B1"/>
    </sheetView>
  </sheetViews>
  <sheetFormatPr defaultRowHeight="13.5" x14ac:dyDescent="0.15"/>
  <cols>
    <col min="1" max="1" width="8.75" hidden="1" customWidth="1"/>
    <col min="2" max="2" width="3.375" customWidth="1"/>
    <col min="3" max="3" width="7" customWidth="1"/>
    <col min="4" max="4" width="12.375" customWidth="1"/>
    <col min="5" max="12" width="10.625" customWidth="1"/>
    <col min="15" max="15" width="2.625" customWidth="1"/>
    <col min="17" max="17" width="0" hidden="1" customWidth="1"/>
  </cols>
  <sheetData>
    <row r="1" spans="1:17" ht="26.25" customHeight="1" x14ac:dyDescent="0.2">
      <c r="B1" s="68" t="s">
        <v>0</v>
      </c>
      <c r="G1" s="287" t="s">
        <v>1</v>
      </c>
      <c r="H1" s="287"/>
      <c r="I1" s="287"/>
      <c r="J1" s="287"/>
      <c r="K1" s="287"/>
      <c r="L1" s="284"/>
      <c r="M1" s="284"/>
      <c r="N1" s="284"/>
    </row>
    <row r="2" spans="1:17" ht="26.25" customHeight="1" x14ac:dyDescent="0.15">
      <c r="L2" s="286" t="s">
        <v>237</v>
      </c>
      <c r="M2" s="286"/>
      <c r="N2" s="286"/>
    </row>
    <row r="3" spans="1:17" ht="26.25" customHeight="1" x14ac:dyDescent="0.2">
      <c r="C3" s="68" t="s">
        <v>2</v>
      </c>
      <c r="H3" s="68" t="s">
        <v>3</v>
      </c>
    </row>
    <row r="4" spans="1:17" ht="26.25" customHeight="1" x14ac:dyDescent="0.15">
      <c r="C4" s="20" t="s">
        <v>4</v>
      </c>
      <c r="H4" s="20" t="s">
        <v>54</v>
      </c>
    </row>
    <row r="5" spans="1:17" ht="33" customHeight="1" x14ac:dyDescent="0.15">
      <c r="M5" t="s">
        <v>6</v>
      </c>
    </row>
    <row r="6" spans="1:17" ht="18.75" customHeight="1" x14ac:dyDescent="0.15">
      <c r="D6" s="69" t="s">
        <v>7</v>
      </c>
      <c r="E6" s="44">
        <v>999</v>
      </c>
      <c r="G6" s="69" t="s">
        <v>8</v>
      </c>
      <c r="H6" s="288" t="s">
        <v>55</v>
      </c>
      <c r="I6" s="288"/>
      <c r="J6" s="288"/>
      <c r="L6" s="69" t="s">
        <v>9</v>
      </c>
      <c r="M6" s="289" t="s">
        <v>28</v>
      </c>
      <c r="N6" s="289"/>
    </row>
    <row r="7" spans="1:17" ht="18.75" customHeight="1" x14ac:dyDescent="0.15">
      <c r="H7" s="42"/>
      <c r="I7" s="42"/>
      <c r="J7" s="42"/>
    </row>
    <row r="8" spans="1:17" s="20" customFormat="1" ht="15.95" customHeight="1" x14ac:dyDescent="0.15">
      <c r="D8" s="34"/>
      <c r="G8" s="60" t="s">
        <v>10</v>
      </c>
      <c r="H8" s="288" t="s">
        <v>56</v>
      </c>
      <c r="I8" s="288"/>
      <c r="J8" s="290" t="s">
        <v>11</v>
      </c>
      <c r="K8" s="290"/>
      <c r="L8" s="288" t="s">
        <v>57</v>
      </c>
      <c r="M8" s="288"/>
    </row>
    <row r="9" spans="1:17" s="20" customFormat="1" ht="15.95" customHeight="1" x14ac:dyDescent="0.15">
      <c r="D9" s="34"/>
      <c r="G9" s="60"/>
      <c r="H9" s="34"/>
      <c r="I9" s="34"/>
      <c r="J9" s="60"/>
      <c r="K9" s="60"/>
      <c r="L9" s="34"/>
      <c r="M9" s="34"/>
    </row>
    <row r="10" spans="1:17" s="20" customFormat="1" ht="21" customHeight="1" x14ac:dyDescent="0.15">
      <c r="C10" s="73" t="s">
        <v>12</v>
      </c>
      <c r="D10" s="34"/>
    </row>
    <row r="11" spans="1:17" s="20" customFormat="1" ht="15.75" customHeight="1" x14ac:dyDescent="0.15">
      <c r="D11" s="34"/>
    </row>
    <row r="12" spans="1:17" s="20" customFormat="1" ht="20.100000000000001" customHeight="1" x14ac:dyDescent="0.15">
      <c r="D12" s="34"/>
      <c r="E12" s="291" t="s">
        <v>13</v>
      </c>
      <c r="F12" s="291"/>
      <c r="G12" s="291"/>
      <c r="H12" s="291"/>
      <c r="I12" s="291"/>
      <c r="J12" s="291"/>
      <c r="K12" s="291" t="s">
        <v>14</v>
      </c>
      <c r="L12" s="291"/>
      <c r="M12" s="291"/>
      <c r="N12" s="291"/>
    </row>
    <row r="13" spans="1:17" s="20" customFormat="1" ht="36" customHeight="1" x14ac:dyDescent="0.15">
      <c r="C13" s="291"/>
      <c r="D13" s="291"/>
      <c r="E13" s="291" t="s">
        <v>15</v>
      </c>
      <c r="F13" s="291"/>
      <c r="G13" s="291" t="s">
        <v>16</v>
      </c>
      <c r="H13" s="293"/>
      <c r="I13" s="294" t="s">
        <v>17</v>
      </c>
      <c r="J13" s="291"/>
      <c r="K13" s="291" t="s">
        <v>15</v>
      </c>
      <c r="L13" s="291"/>
      <c r="M13" s="291" t="s">
        <v>16</v>
      </c>
      <c r="N13" s="291"/>
    </row>
    <row r="14" spans="1:17" s="20" customFormat="1" ht="20.100000000000001" customHeight="1" thickBot="1" x14ac:dyDescent="0.2">
      <c r="A14" s="20" t="s">
        <v>20</v>
      </c>
      <c r="C14" s="292"/>
      <c r="D14" s="292"/>
      <c r="E14" s="47" t="s">
        <v>21</v>
      </c>
      <c r="F14" s="47" t="s">
        <v>22</v>
      </c>
      <c r="G14" s="47" t="s">
        <v>21</v>
      </c>
      <c r="H14" s="47" t="s">
        <v>22</v>
      </c>
      <c r="I14" s="47" t="s">
        <v>21</v>
      </c>
      <c r="J14" s="47" t="s">
        <v>22</v>
      </c>
      <c r="K14" s="47" t="s">
        <v>21</v>
      </c>
      <c r="L14" s="47" t="s">
        <v>22</v>
      </c>
      <c r="M14" s="47" t="s">
        <v>21</v>
      </c>
      <c r="N14" s="47" t="s">
        <v>22</v>
      </c>
    </row>
    <row r="15" spans="1:17" s="20" customFormat="1" ht="20.100000000000001" customHeight="1" thickTop="1" x14ac:dyDescent="0.15">
      <c r="A15" s="20" t="str">
        <f>"9月"&amp;D15</f>
        <v>9月就職者数</v>
      </c>
      <c r="C15" s="295" t="s">
        <v>24</v>
      </c>
      <c r="D15" s="26" t="s">
        <v>25</v>
      </c>
      <c r="E15" s="27">
        <v>2</v>
      </c>
      <c r="F15" s="27">
        <v>1</v>
      </c>
      <c r="G15" s="27">
        <v>6</v>
      </c>
      <c r="H15" s="27">
        <v>9</v>
      </c>
      <c r="I15" s="27">
        <v>2</v>
      </c>
      <c r="J15" s="27">
        <v>1</v>
      </c>
      <c r="K15" s="27">
        <v>1</v>
      </c>
      <c r="L15" s="27">
        <v>0</v>
      </c>
      <c r="M15" s="37">
        <v>5</v>
      </c>
      <c r="N15" s="28">
        <v>2</v>
      </c>
      <c r="Q15"/>
    </row>
    <row r="16" spans="1:17" s="20" customFormat="1" ht="20.100000000000001" customHeight="1" thickBot="1" x14ac:dyDescent="0.2">
      <c r="A16" s="20" t="str">
        <f>"9月"&amp;D16</f>
        <v>9月うち障害者</v>
      </c>
      <c r="C16" s="296"/>
      <c r="D16" s="46" t="s">
        <v>27</v>
      </c>
      <c r="E16" s="21">
        <v>0</v>
      </c>
      <c r="F16" s="21">
        <v>0</v>
      </c>
      <c r="G16" s="21">
        <v>1</v>
      </c>
      <c r="H16" s="21">
        <v>0</v>
      </c>
      <c r="I16" s="21">
        <v>0</v>
      </c>
      <c r="J16" s="21">
        <v>0</v>
      </c>
      <c r="K16" s="21">
        <v>0</v>
      </c>
      <c r="L16" s="21">
        <v>0</v>
      </c>
      <c r="M16" s="38">
        <v>0</v>
      </c>
      <c r="N16" s="29">
        <v>0</v>
      </c>
      <c r="Q16" t="s">
        <v>28</v>
      </c>
    </row>
    <row r="17" spans="1:17" s="20" customFormat="1" ht="20.100000000000001" customHeight="1" thickTop="1" x14ac:dyDescent="0.15">
      <c r="A17" s="20" t="str">
        <f>"10月"&amp;D17</f>
        <v>10月就職者数</v>
      </c>
      <c r="C17" s="295" t="s">
        <v>29</v>
      </c>
      <c r="D17" s="26" t="s">
        <v>25</v>
      </c>
      <c r="E17" s="27">
        <v>3</v>
      </c>
      <c r="F17" s="27">
        <v>2</v>
      </c>
      <c r="G17" s="27">
        <v>3</v>
      </c>
      <c r="H17" s="27">
        <v>7</v>
      </c>
      <c r="I17" s="27">
        <v>0</v>
      </c>
      <c r="J17" s="27">
        <v>0</v>
      </c>
      <c r="K17" s="27">
        <v>1</v>
      </c>
      <c r="L17" s="27">
        <v>1</v>
      </c>
      <c r="M17" s="37">
        <v>4</v>
      </c>
      <c r="N17" s="28">
        <v>1</v>
      </c>
      <c r="Q17" t="s">
        <v>30</v>
      </c>
    </row>
    <row r="18" spans="1:17" s="20" customFormat="1" ht="20.100000000000001" customHeight="1" thickBot="1" x14ac:dyDescent="0.2">
      <c r="A18" s="20" t="str">
        <f>"10月"&amp;D18</f>
        <v>10月うち障害者</v>
      </c>
      <c r="C18" s="296"/>
      <c r="D18" s="46" t="s">
        <v>27</v>
      </c>
      <c r="E18" s="21">
        <v>0</v>
      </c>
      <c r="F18" s="21">
        <v>0</v>
      </c>
      <c r="G18" s="21">
        <v>1</v>
      </c>
      <c r="H18" s="21">
        <v>0</v>
      </c>
      <c r="I18" s="21">
        <v>0</v>
      </c>
      <c r="J18" s="21">
        <v>0</v>
      </c>
      <c r="K18" s="21">
        <v>0</v>
      </c>
      <c r="L18" s="21">
        <v>0</v>
      </c>
      <c r="M18" s="38">
        <v>0</v>
      </c>
      <c r="N18" s="29">
        <v>0</v>
      </c>
      <c r="Q18" t="s">
        <v>32</v>
      </c>
    </row>
    <row r="19" spans="1:17" s="20" customFormat="1" ht="20.100000000000001" customHeight="1" thickTop="1" x14ac:dyDescent="0.15">
      <c r="A19" s="20" t="str">
        <f>"11月"&amp;D19</f>
        <v>11月就職者数</v>
      </c>
      <c r="C19" s="295" t="s">
        <v>33</v>
      </c>
      <c r="D19" s="26" t="s">
        <v>25</v>
      </c>
      <c r="E19" s="27"/>
      <c r="F19" s="27"/>
      <c r="G19" s="27"/>
      <c r="H19" s="27"/>
      <c r="I19" s="27"/>
      <c r="J19" s="27"/>
      <c r="K19" s="27"/>
      <c r="L19" s="27"/>
      <c r="M19" s="37"/>
      <c r="N19" s="28"/>
      <c r="Q19" t="s">
        <v>34</v>
      </c>
    </row>
    <row r="20" spans="1:17" s="20" customFormat="1" ht="20.100000000000001" customHeight="1" thickBot="1" x14ac:dyDescent="0.2">
      <c r="A20" s="20" t="str">
        <f>"11月"&amp;D20</f>
        <v>11月うち障害者</v>
      </c>
      <c r="C20" s="296"/>
      <c r="D20" s="46" t="s">
        <v>27</v>
      </c>
      <c r="E20" s="21"/>
      <c r="F20" s="21"/>
      <c r="G20" s="21"/>
      <c r="H20" s="21"/>
      <c r="I20" s="21"/>
      <c r="J20" s="21"/>
      <c r="K20" s="21"/>
      <c r="L20" s="21"/>
      <c r="M20" s="38"/>
      <c r="N20" s="29"/>
      <c r="Q20" t="s">
        <v>36</v>
      </c>
    </row>
    <row r="21" spans="1:17" s="20" customFormat="1" ht="20.100000000000001" customHeight="1" thickTop="1" x14ac:dyDescent="0.15">
      <c r="A21" s="20" t="str">
        <f>"12月"&amp;D21</f>
        <v>12月就職者数</v>
      </c>
      <c r="C21" s="295" t="s">
        <v>37</v>
      </c>
      <c r="D21" s="26" t="s">
        <v>25</v>
      </c>
      <c r="E21" s="27"/>
      <c r="F21" s="27"/>
      <c r="G21" s="27"/>
      <c r="H21" s="27"/>
      <c r="I21" s="27"/>
      <c r="J21" s="27"/>
      <c r="K21" s="27"/>
      <c r="L21" s="27"/>
      <c r="M21" s="37"/>
      <c r="N21" s="28"/>
    </row>
    <row r="22" spans="1:17" s="20" customFormat="1" ht="20.100000000000001" customHeight="1" thickBot="1" x14ac:dyDescent="0.2">
      <c r="A22" s="20" t="str">
        <f>"12月"&amp;D22</f>
        <v>12月うち障害者</v>
      </c>
      <c r="C22" s="296"/>
      <c r="D22" s="46" t="s">
        <v>27</v>
      </c>
      <c r="E22" s="21"/>
      <c r="F22" s="21"/>
      <c r="G22" s="21"/>
      <c r="H22" s="21"/>
      <c r="I22" s="21"/>
      <c r="J22" s="21"/>
      <c r="K22" s="21"/>
      <c r="L22" s="21"/>
      <c r="M22" s="38"/>
      <c r="N22" s="29"/>
    </row>
    <row r="23" spans="1:17" s="20" customFormat="1" ht="20.100000000000001" customHeight="1" thickTop="1" x14ac:dyDescent="0.15">
      <c r="A23" s="20" t="str">
        <f>"1月"&amp;D23</f>
        <v>1月就職者数</v>
      </c>
      <c r="C23" s="295" t="s">
        <v>39</v>
      </c>
      <c r="D23" s="26" t="s">
        <v>25</v>
      </c>
      <c r="E23" s="27"/>
      <c r="F23" s="27"/>
      <c r="G23" s="27"/>
      <c r="H23" s="27"/>
      <c r="I23" s="27"/>
      <c r="J23" s="27"/>
      <c r="K23" s="27"/>
      <c r="L23" s="27"/>
      <c r="M23" s="37"/>
      <c r="N23" s="28"/>
    </row>
    <row r="24" spans="1:17" s="20" customFormat="1" ht="20.100000000000001" customHeight="1" thickBot="1" x14ac:dyDescent="0.2">
      <c r="A24" s="20" t="str">
        <f>"1月"&amp;D24</f>
        <v>1月うち障害者</v>
      </c>
      <c r="C24" s="296"/>
      <c r="D24" s="46" t="s">
        <v>27</v>
      </c>
      <c r="E24" s="21"/>
      <c r="F24" s="21"/>
      <c r="G24" s="21"/>
      <c r="H24" s="21"/>
      <c r="I24" s="21"/>
      <c r="J24" s="21"/>
      <c r="K24" s="21"/>
      <c r="L24" s="21"/>
      <c r="M24" s="38"/>
      <c r="N24" s="29"/>
    </row>
    <row r="25" spans="1:17" s="20" customFormat="1" ht="20.100000000000001" customHeight="1" thickTop="1" x14ac:dyDescent="0.15">
      <c r="A25" s="20" t="str">
        <f>"2月"&amp;D25</f>
        <v>2月就職者数</v>
      </c>
      <c r="C25" s="295" t="s">
        <v>41</v>
      </c>
      <c r="D25" s="26" t="s">
        <v>25</v>
      </c>
      <c r="E25" s="27"/>
      <c r="F25" s="27"/>
      <c r="G25" s="27"/>
      <c r="H25" s="27"/>
      <c r="I25" s="27"/>
      <c r="J25" s="27"/>
      <c r="K25" s="27"/>
      <c r="L25" s="27"/>
      <c r="M25" s="37"/>
      <c r="N25" s="28"/>
    </row>
    <row r="26" spans="1:17" s="20" customFormat="1" ht="20.100000000000001" customHeight="1" thickBot="1" x14ac:dyDescent="0.2">
      <c r="A26" s="20" t="str">
        <f>"2月"&amp;D26</f>
        <v>2月うち障害者</v>
      </c>
      <c r="C26" s="296"/>
      <c r="D26" s="46" t="s">
        <v>27</v>
      </c>
      <c r="E26" s="21"/>
      <c r="F26" s="21"/>
      <c r="G26" s="21"/>
      <c r="H26" s="21"/>
      <c r="I26" s="21"/>
      <c r="J26" s="21"/>
      <c r="K26" s="21"/>
      <c r="L26" s="21"/>
      <c r="M26" s="38"/>
      <c r="N26" s="29"/>
    </row>
    <row r="27" spans="1:17" s="20" customFormat="1" ht="20.100000000000001" customHeight="1" thickTop="1" x14ac:dyDescent="0.15">
      <c r="A27" s="20" t="str">
        <f>"3月"&amp;D27</f>
        <v>3月就職者数</v>
      </c>
      <c r="C27" s="295" t="s">
        <v>43</v>
      </c>
      <c r="D27" s="26" t="s">
        <v>25</v>
      </c>
      <c r="E27" s="27"/>
      <c r="F27" s="27"/>
      <c r="G27" s="27"/>
      <c r="H27" s="27"/>
      <c r="I27" s="27"/>
      <c r="J27" s="27"/>
      <c r="K27" s="27"/>
      <c r="L27" s="27"/>
      <c r="M27" s="37"/>
      <c r="N27" s="28"/>
    </row>
    <row r="28" spans="1:17" s="20" customFormat="1" ht="20.100000000000001" customHeight="1" thickBot="1" x14ac:dyDescent="0.2">
      <c r="A28" s="20" t="str">
        <f>"3月"&amp;D28</f>
        <v>3月うち障害者</v>
      </c>
      <c r="C28" s="296"/>
      <c r="D28" s="46" t="s">
        <v>27</v>
      </c>
      <c r="E28" s="21"/>
      <c r="F28" s="21"/>
      <c r="G28" s="21"/>
      <c r="H28" s="21"/>
      <c r="I28" s="21"/>
      <c r="J28" s="21"/>
      <c r="K28" s="21"/>
      <c r="L28" s="21"/>
      <c r="M28" s="38"/>
      <c r="N28" s="29"/>
    </row>
    <row r="29" spans="1:17" s="20" customFormat="1" ht="20.100000000000001" customHeight="1" thickTop="1" x14ac:dyDescent="0.15">
      <c r="A29" s="20" t="str">
        <f>"4月"&amp;D29</f>
        <v>4月就職者数</v>
      </c>
      <c r="C29" s="295" t="s">
        <v>45</v>
      </c>
      <c r="D29" s="26" t="s">
        <v>25</v>
      </c>
      <c r="E29" s="27"/>
      <c r="F29" s="27"/>
      <c r="G29" s="27"/>
      <c r="H29" s="27"/>
      <c r="I29" s="27"/>
      <c r="J29" s="27"/>
      <c r="K29" s="27"/>
      <c r="L29" s="27"/>
      <c r="M29" s="37"/>
      <c r="N29" s="28"/>
    </row>
    <row r="30" spans="1:17" s="20" customFormat="1" ht="20.100000000000001" customHeight="1" thickBot="1" x14ac:dyDescent="0.2">
      <c r="A30" s="20" t="str">
        <f>"4月"&amp;D30</f>
        <v>4月うち障害者</v>
      </c>
      <c r="C30" s="297"/>
      <c r="D30" s="30" t="s">
        <v>27</v>
      </c>
      <c r="E30" s="31"/>
      <c r="F30" s="31"/>
      <c r="G30" s="31"/>
      <c r="H30" s="31"/>
      <c r="I30" s="31"/>
      <c r="J30" s="31"/>
      <c r="K30" s="31"/>
      <c r="L30" s="31"/>
      <c r="M30" s="39"/>
      <c r="N30" s="32"/>
    </row>
    <row r="31" spans="1:17" s="20" customFormat="1" ht="20.100000000000001" customHeight="1" thickTop="1" x14ac:dyDescent="0.15">
      <c r="A31" s="20" t="e">
        <f>"5月"&amp;#REF!</f>
        <v>#REF!</v>
      </c>
      <c r="C31" s="298" t="s">
        <v>47</v>
      </c>
      <c r="D31" s="45" t="s">
        <v>25</v>
      </c>
      <c r="E31" s="25">
        <f>SUM(E15,E17,E19,E21,E23,E25,E27,E29)</f>
        <v>5</v>
      </c>
      <c r="F31" s="25">
        <f>SUM(F15,F17,F19,F21,F23,F25,F27,F29)</f>
        <v>3</v>
      </c>
      <c r="G31" s="81"/>
      <c r="H31" s="81"/>
      <c r="I31" s="81"/>
      <c r="J31" s="81"/>
      <c r="K31" s="25">
        <f>SUM(K15,K17,K19,K21,K23,K25,K27,K29)</f>
        <v>2</v>
      </c>
      <c r="L31" s="25">
        <f>SUM(L15,L17,L19,L21,L23,L25,L27,L29)</f>
        <v>1</v>
      </c>
      <c r="M31" s="81"/>
      <c r="N31" s="81"/>
    </row>
    <row r="32" spans="1:17" s="20" customFormat="1" ht="20.100000000000001" customHeight="1" x14ac:dyDescent="0.15">
      <c r="A32" s="20" t="e">
        <f>"5月"&amp;#REF!</f>
        <v>#REF!</v>
      </c>
      <c r="C32" s="291"/>
      <c r="D32" s="46" t="s">
        <v>27</v>
      </c>
      <c r="E32" s="21">
        <f>SUM(E16,E18,E20,E22,E24,E26,E28,E30)</f>
        <v>0</v>
      </c>
      <c r="F32" s="21">
        <f>SUM(F16,F18,F20,F22,F24,F26,F28,F30)</f>
        <v>0</v>
      </c>
      <c r="G32" s="43"/>
      <c r="H32" s="43"/>
      <c r="I32" s="43"/>
      <c r="J32" s="43"/>
      <c r="K32" s="21">
        <f>SUM(K16,K18,K20,K22,K24,K26,K28,K30)</f>
        <v>0</v>
      </c>
      <c r="L32" s="21">
        <f>SUM(L16,L18,L20,L22,L24,L26,L28,L30)</f>
        <v>0</v>
      </c>
      <c r="M32" s="43"/>
      <c r="N32" s="43"/>
    </row>
    <row r="33" spans="1:4" s="20" customFormat="1" ht="17.100000000000001" customHeight="1" x14ac:dyDescent="0.15">
      <c r="A33" s="20" t="e">
        <f>"6月"&amp;#REF!</f>
        <v>#REF!</v>
      </c>
    </row>
    <row r="34" spans="1:4" s="20" customFormat="1" ht="17.100000000000001" customHeight="1" x14ac:dyDescent="0.15"/>
    <row r="35" spans="1:4" s="20" customFormat="1" ht="17.100000000000001" customHeight="1" x14ac:dyDescent="0.15"/>
    <row r="36" spans="1:4" s="20" customFormat="1" ht="17.100000000000001" customHeight="1" x14ac:dyDescent="0.15"/>
    <row r="37" spans="1:4" s="20" customFormat="1" ht="17.100000000000001" customHeight="1" x14ac:dyDescent="0.15"/>
    <row r="38" spans="1:4" s="20" customFormat="1" ht="17.100000000000001" customHeight="1" x14ac:dyDescent="0.15"/>
    <row r="39" spans="1:4" s="20" customFormat="1" ht="17.100000000000001" customHeight="1" x14ac:dyDescent="0.15"/>
    <row r="40" spans="1:4" s="20" customFormat="1" ht="17.100000000000001" customHeight="1" x14ac:dyDescent="0.15">
      <c r="C40" s="273" t="s">
        <v>48</v>
      </c>
      <c r="D40" s="273"/>
    </row>
    <row r="41" spans="1:4" s="20" customFormat="1" ht="17.100000000000001" customHeight="1" x14ac:dyDescent="0.15">
      <c r="C41" s="269" t="s">
        <v>242</v>
      </c>
      <c r="D41" s="267"/>
    </row>
    <row r="42" spans="1:4" s="20" customFormat="1" ht="17.100000000000001" customHeight="1" x14ac:dyDescent="0.15">
      <c r="C42" s="94" t="s">
        <v>231</v>
      </c>
      <c r="D42" s="94"/>
    </row>
    <row r="43" spans="1:4" s="20" customFormat="1" ht="17.100000000000001" customHeight="1" x14ac:dyDescent="0.15">
      <c r="C43" s="94" t="s">
        <v>49</v>
      </c>
      <c r="D43" s="94"/>
    </row>
    <row r="44" spans="1:4" s="20" customFormat="1" ht="15.95" customHeight="1" x14ac:dyDescent="0.15">
      <c r="C44" s="94" t="s">
        <v>50</v>
      </c>
      <c r="D44" s="94"/>
    </row>
    <row r="45" spans="1:4" s="20" customFormat="1" ht="18" customHeight="1" x14ac:dyDescent="0.15">
      <c r="C45" s="94" t="s">
        <v>51</v>
      </c>
      <c r="D45" s="94"/>
    </row>
    <row r="46" spans="1:4" s="20" customFormat="1" ht="18" customHeight="1" x14ac:dyDescent="0.15">
      <c r="C46" s="94" t="s">
        <v>238</v>
      </c>
      <c r="D46" s="94"/>
    </row>
    <row r="47" spans="1:4" s="20" customFormat="1" ht="18" customHeight="1" x14ac:dyDescent="0.15">
      <c r="C47" s="94" t="s">
        <v>239</v>
      </c>
      <c r="D47" s="94"/>
    </row>
    <row r="48" spans="1:4" s="20" customFormat="1" ht="18" customHeight="1" x14ac:dyDescent="0.15">
      <c r="C48" s="94" t="s">
        <v>52</v>
      </c>
      <c r="D48" s="94"/>
    </row>
    <row r="49" spans="3:14" s="20" customFormat="1" ht="18" customHeight="1" x14ac:dyDescent="0.15">
      <c r="C49" s="133" t="s">
        <v>53</v>
      </c>
      <c r="D49" s="59"/>
      <c r="E49"/>
      <c r="F49"/>
      <c r="G49"/>
      <c r="H49"/>
      <c r="I49"/>
      <c r="J49"/>
      <c r="K49"/>
      <c r="L49"/>
      <c r="M49"/>
      <c r="N49"/>
    </row>
    <row r="50" spans="3:14" s="20" customFormat="1" ht="18" customHeight="1" x14ac:dyDescent="0.15">
      <c r="C50" s="94" t="s">
        <v>245</v>
      </c>
      <c r="D50" s="59"/>
      <c r="E50"/>
      <c r="F50"/>
      <c r="G50"/>
      <c r="H50"/>
      <c r="I50"/>
      <c r="J50"/>
      <c r="K50"/>
      <c r="L50"/>
      <c r="M50"/>
      <c r="N50"/>
    </row>
    <row r="51" spans="3:14" s="20" customFormat="1" ht="18" customHeight="1" x14ac:dyDescent="0.15">
      <c r="C51"/>
      <c r="D51"/>
      <c r="E51"/>
      <c r="F51"/>
      <c r="G51"/>
      <c r="H51"/>
      <c r="I51"/>
      <c r="J51"/>
      <c r="K51"/>
      <c r="L51"/>
      <c r="M51"/>
      <c r="N51"/>
    </row>
    <row r="52" spans="3:14" s="20" customFormat="1" ht="18" customHeight="1" x14ac:dyDescent="0.15">
      <c r="C52"/>
      <c r="D52"/>
      <c r="E52"/>
      <c r="F52"/>
      <c r="G52"/>
      <c r="H52"/>
      <c r="I52"/>
      <c r="J52"/>
      <c r="K52"/>
      <c r="L52"/>
      <c r="M52"/>
      <c r="N52"/>
    </row>
    <row r="53" spans="3:14" ht="25.5" customHeight="1" x14ac:dyDescent="0.15"/>
    <row r="54" spans="3:14" ht="18" customHeight="1" x14ac:dyDescent="0.15"/>
  </sheetData>
  <sheetProtection algorithmName="SHA-512" hashValue="Xl+OJ+UJddjGZbbNqVaU/W/PPdx1al/tfAjwJhi4xQB454SfdP0h0qp8VY5j73mlQASAwA+XWHX1HWMJ3oVnfw==" saltValue="260svlb1auv/tUspvLQLBQ==" spinCount="100000" sheet="1" selectLockedCells="1" selectUnlockedCells="1"/>
  <mergeCells count="26">
    <mergeCell ref="C27:C28"/>
    <mergeCell ref="C29:C30"/>
    <mergeCell ref="C31:C32"/>
    <mergeCell ref="C40:D40"/>
    <mergeCell ref="C15:C16"/>
    <mergeCell ref="C17:C18"/>
    <mergeCell ref="C19:C20"/>
    <mergeCell ref="C21:C22"/>
    <mergeCell ref="C23:C24"/>
    <mergeCell ref="C25:C26"/>
    <mergeCell ref="E12:J12"/>
    <mergeCell ref="K12:N12"/>
    <mergeCell ref="C13:D14"/>
    <mergeCell ref="E13:F13"/>
    <mergeCell ref="G13:H13"/>
    <mergeCell ref="I13:J13"/>
    <mergeCell ref="K13:L13"/>
    <mergeCell ref="M13:N13"/>
    <mergeCell ref="G1:K1"/>
    <mergeCell ref="L1:N1"/>
    <mergeCell ref="H6:J6"/>
    <mergeCell ref="M6:N6"/>
    <mergeCell ref="H8:I8"/>
    <mergeCell ref="J8:K8"/>
    <mergeCell ref="L8:M8"/>
    <mergeCell ref="L2:N2"/>
  </mergeCells>
  <phoneticPr fontId="2"/>
  <dataValidations count="2">
    <dataValidation type="list" allowBlank="1" showInputMessage="1" showErrorMessage="1" sqref="M6:N6" xr:uid="{00000000-0002-0000-0100-000000000000}">
      <formula1>$Q$15:$Q$20</formula1>
    </dataValidation>
    <dataValidation imeMode="on" allowBlank="1" showInputMessage="1" showErrorMessage="1" sqref="E6:G7" xr:uid="{00000000-0002-0000-0100-000001000000}"/>
  </dataValidations>
  <pageMargins left="0.31496062992125984" right="0.23622047244094491" top="0.74803149606299213" bottom="0.35433070866141736" header="0.31496062992125984" footer="0.31496062992125984"/>
  <pageSetup paperSize="9" scale="76" orientation="portrait"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U35"/>
  <sheetViews>
    <sheetView zoomScaleNormal="100" workbookViewId="0"/>
  </sheetViews>
  <sheetFormatPr defaultColWidth="9" defaultRowHeight="13.5" x14ac:dyDescent="0.15"/>
  <cols>
    <col min="1" max="1" width="6.375" style="59" customWidth="1"/>
    <col min="2" max="2" width="11.625" style="59" hidden="1" customWidth="1"/>
    <col min="3" max="3" width="3.875" style="59" customWidth="1"/>
    <col min="4" max="4" width="9" style="59"/>
    <col min="5" max="19" width="7.125" style="59" customWidth="1"/>
    <col min="20" max="16384" width="9" style="59"/>
  </cols>
  <sheetData>
    <row r="1" spans="1:21" x14ac:dyDescent="0.15">
      <c r="C1" s="286" t="s">
        <v>58</v>
      </c>
      <c r="D1" s="286"/>
    </row>
    <row r="2" spans="1:21" ht="18.75" x14ac:dyDescent="0.15">
      <c r="A2" s="104"/>
      <c r="C2" s="299" t="s">
        <v>59</v>
      </c>
      <c r="D2" s="272"/>
      <c r="E2" s="272"/>
      <c r="F2" s="272"/>
      <c r="G2" s="272"/>
      <c r="H2" s="272"/>
      <c r="I2" s="272"/>
      <c r="J2" s="272"/>
      <c r="K2" s="272"/>
      <c r="L2" s="272"/>
      <c r="M2" s="272"/>
      <c r="N2" s="272"/>
      <c r="O2" s="272"/>
      <c r="P2" s="272"/>
      <c r="Q2" s="272"/>
      <c r="R2" s="272"/>
      <c r="S2" s="272"/>
    </row>
    <row r="3" spans="1:21" ht="5.25" customHeight="1" x14ac:dyDescent="0.15">
      <c r="R3" s="310"/>
      <c r="S3" s="310"/>
    </row>
    <row r="4" spans="1:21" ht="21.75" customHeight="1" x14ac:dyDescent="0.2">
      <c r="C4" s="312" t="s">
        <v>60</v>
      </c>
      <c r="D4" s="312"/>
      <c r="E4" s="312"/>
      <c r="F4" s="312"/>
      <c r="G4" s="312"/>
      <c r="H4" s="312"/>
      <c r="I4" s="312"/>
      <c r="J4" s="312"/>
      <c r="K4" s="312"/>
      <c r="R4" s="310"/>
      <c r="S4" s="310"/>
      <c r="T4" s="105"/>
      <c r="U4" s="105"/>
    </row>
    <row r="5" spans="1:21" ht="6" customHeight="1" x14ac:dyDescent="0.2">
      <c r="C5" s="106"/>
      <c r="D5" s="106"/>
      <c r="E5" s="106"/>
      <c r="F5" s="106"/>
      <c r="G5" s="106"/>
      <c r="H5" s="106"/>
      <c r="I5" s="105" t="s">
        <v>61</v>
      </c>
      <c r="J5" s="105"/>
      <c r="K5" s="105"/>
      <c r="L5" s="273"/>
      <c r="M5" s="273"/>
      <c r="N5" s="273"/>
      <c r="O5" s="273"/>
      <c r="P5" s="273"/>
      <c r="Q5" s="273"/>
      <c r="R5" s="273"/>
      <c r="S5" s="273"/>
      <c r="T5" s="273"/>
      <c r="U5" s="105"/>
    </row>
    <row r="6" spans="1:21" x14ac:dyDescent="0.15">
      <c r="C6" s="59" t="s">
        <v>62</v>
      </c>
    </row>
    <row r="7" spans="1:21" x14ac:dyDescent="0.15">
      <c r="C7" s="59" t="s">
        <v>63</v>
      </c>
    </row>
    <row r="9" spans="1:21" x14ac:dyDescent="0.15">
      <c r="D9" s="59" t="s">
        <v>232</v>
      </c>
    </row>
    <row r="10" spans="1:21" x14ac:dyDescent="0.15">
      <c r="C10" s="24"/>
      <c r="D10" s="93" t="s">
        <v>26</v>
      </c>
      <c r="E10" s="107" t="s">
        <v>64</v>
      </c>
      <c r="G10" s="59" t="s">
        <v>65</v>
      </c>
      <c r="H10" s="180" t="str">
        <f>IF(就職状況入力フォーム!E6="","",就職状況入力フォーム!E6)</f>
        <v/>
      </c>
      <c r="J10" s="24" t="s">
        <v>66</v>
      </c>
      <c r="K10" s="331" t="str">
        <f>IF(就職状況入力フォーム!H6="","",就職状況入力フォーム!H6)</f>
        <v/>
      </c>
      <c r="L10" s="331"/>
      <c r="M10" s="331"/>
      <c r="N10" s="331"/>
      <c r="P10" s="24" t="s">
        <v>67</v>
      </c>
      <c r="Q10" s="331" t="str">
        <f>IF(就職状況入力フォーム!M6="","",就職状況入力フォーム!M6)</f>
        <v/>
      </c>
      <c r="R10" s="331"/>
    </row>
    <row r="13" spans="1:21" x14ac:dyDescent="0.15">
      <c r="J13" s="24" t="s">
        <v>68</v>
      </c>
      <c r="K13" s="331" t="str">
        <f>IF(就職状況入力フォーム!H8="","",就職状況入力フォーム!H8)</f>
        <v/>
      </c>
      <c r="L13" s="331"/>
      <c r="M13" s="331"/>
      <c r="O13" s="24" t="s">
        <v>69</v>
      </c>
      <c r="P13" s="24"/>
      <c r="Q13" s="331" t="str">
        <f>IF(就職状況入力フォーム!L8="","",就職状況入力フォーム!L8)</f>
        <v/>
      </c>
      <c r="R13" s="331"/>
      <c r="S13" s="331"/>
    </row>
    <row r="15" spans="1:21" ht="16.5" customHeight="1" thickBot="1" x14ac:dyDescent="0.2">
      <c r="C15" s="311"/>
      <c r="D15" s="311"/>
      <c r="E15" s="311"/>
      <c r="F15" s="311"/>
      <c r="G15" s="108"/>
      <c r="H15" s="109"/>
      <c r="I15" s="110"/>
      <c r="J15" s="111"/>
      <c r="K15" s="108"/>
      <c r="L15" s="110"/>
      <c r="M15" s="111"/>
      <c r="N15" s="108"/>
      <c r="O15" s="110"/>
      <c r="P15" s="111"/>
      <c r="Q15" s="108"/>
      <c r="R15" s="109"/>
    </row>
    <row r="16" spans="1:21" ht="15" customHeight="1" x14ac:dyDescent="0.15">
      <c r="C16" s="112"/>
      <c r="D16" s="113"/>
      <c r="E16" s="313" t="s">
        <v>70</v>
      </c>
      <c r="F16" s="314"/>
      <c r="G16" s="314"/>
      <c r="H16" s="314"/>
      <c r="I16" s="314"/>
      <c r="J16" s="314"/>
      <c r="K16" s="314"/>
      <c r="L16" s="314"/>
      <c r="M16" s="315"/>
      <c r="N16" s="320" t="s">
        <v>71</v>
      </c>
      <c r="O16" s="321"/>
      <c r="P16" s="321"/>
      <c r="Q16" s="321"/>
      <c r="R16" s="321"/>
      <c r="S16" s="322"/>
    </row>
    <row r="17" spans="2:19" ht="15" customHeight="1" x14ac:dyDescent="0.15">
      <c r="C17" s="114"/>
      <c r="E17" s="316" t="s">
        <v>72</v>
      </c>
      <c r="F17" s="317"/>
      <c r="G17" s="318"/>
      <c r="H17" s="300" t="s">
        <v>73</v>
      </c>
      <c r="I17" s="301"/>
      <c r="J17" s="301"/>
      <c r="K17" s="272" t="s">
        <v>74</v>
      </c>
      <c r="L17" s="272"/>
      <c r="M17" s="304"/>
      <c r="N17" s="323"/>
      <c r="O17" s="324"/>
      <c r="P17" s="324"/>
      <c r="Q17" s="324"/>
      <c r="R17" s="324"/>
      <c r="S17" s="325"/>
    </row>
    <row r="18" spans="2:19" ht="15" customHeight="1" thickBot="1" x14ac:dyDescent="0.2">
      <c r="C18" s="114"/>
      <c r="E18" s="302"/>
      <c r="F18" s="303"/>
      <c r="G18" s="319"/>
      <c r="H18" s="302"/>
      <c r="I18" s="303"/>
      <c r="J18" s="303"/>
      <c r="K18" s="305"/>
      <c r="L18" s="305"/>
      <c r="M18" s="306"/>
      <c r="N18" s="316" t="s">
        <v>75</v>
      </c>
      <c r="O18" s="317"/>
      <c r="P18" s="317"/>
      <c r="Q18" s="326" t="s">
        <v>16</v>
      </c>
      <c r="R18" s="327"/>
      <c r="S18" s="328"/>
    </row>
    <row r="19" spans="2:19" ht="24.95" customHeight="1" x14ac:dyDescent="0.15">
      <c r="B19" s="59" t="s">
        <v>20</v>
      </c>
      <c r="C19" s="329"/>
      <c r="D19" s="330"/>
      <c r="E19" s="115" t="s">
        <v>76</v>
      </c>
      <c r="F19" s="116" t="s">
        <v>77</v>
      </c>
      <c r="G19" s="117" t="s">
        <v>78</v>
      </c>
      <c r="H19" s="118" t="s">
        <v>76</v>
      </c>
      <c r="I19" s="116" t="s">
        <v>77</v>
      </c>
      <c r="J19" s="117" t="s">
        <v>78</v>
      </c>
      <c r="K19" s="115" t="s">
        <v>76</v>
      </c>
      <c r="L19" s="116" t="s">
        <v>77</v>
      </c>
      <c r="M19" s="117" t="s">
        <v>78</v>
      </c>
      <c r="N19" s="119" t="s">
        <v>76</v>
      </c>
      <c r="O19" s="120" t="s">
        <v>77</v>
      </c>
      <c r="P19" s="121" t="s">
        <v>78</v>
      </c>
      <c r="Q19" s="122" t="s">
        <v>76</v>
      </c>
      <c r="R19" s="123" t="s">
        <v>77</v>
      </c>
      <c r="S19" s="124" t="s">
        <v>78</v>
      </c>
    </row>
    <row r="20" spans="2:19" ht="24" customHeight="1" x14ac:dyDescent="0.15">
      <c r="B20" s="180" t="str">
        <f>$D$10&amp;D20</f>
        <v>9月就職者数</v>
      </c>
      <c r="C20" s="307" t="s">
        <v>79</v>
      </c>
      <c r="D20" s="125" t="s">
        <v>25</v>
      </c>
      <c r="E20" s="181">
        <f>SUM(F20:G20)</f>
        <v>0</v>
      </c>
      <c r="F20" s="182">
        <f>VLOOKUP($B20,就職状況入力フォーム!$A$15:$N$30,5,FALSE)</f>
        <v>0</v>
      </c>
      <c r="G20" s="183">
        <f>VLOOKUP($B20,就職状況入力フォーム!$A$15:$N$30,6,FALSE)</f>
        <v>0</v>
      </c>
      <c r="H20" s="184">
        <f t="shared" ref="H20:H21" si="0">SUM(I20:J20)</f>
        <v>0</v>
      </c>
      <c r="I20" s="182">
        <f>VLOOKUP($B20,就職状況入力フォーム!$A$15:$N$30,7,FALSE)</f>
        <v>0</v>
      </c>
      <c r="J20" s="182">
        <f>VLOOKUP($B20,就職状況入力フォーム!$A$15:$N$30,8,FALSE)</f>
        <v>0</v>
      </c>
      <c r="K20" s="185">
        <f t="shared" ref="K20:K21" si="1">SUM(L20:M20)</f>
        <v>0</v>
      </c>
      <c r="L20" s="186">
        <f>VLOOKUP($B20,就職状況入力フォーム!$A$15:$N$30,9,FALSE)</f>
        <v>0</v>
      </c>
      <c r="M20" s="186">
        <f>VLOOKUP($B20,就職状況入力フォーム!$A$15:$N$30,10,FALSE)</f>
        <v>0</v>
      </c>
      <c r="N20" s="181">
        <f t="shared" ref="N20:N21" si="2">SUM(O20:P20)</f>
        <v>0</v>
      </c>
      <c r="O20" s="182">
        <f>VLOOKUP($B20,就職状況入力フォーム!$A$15:$N$30,11,FALSE)</f>
        <v>0</v>
      </c>
      <c r="P20" s="183">
        <f>VLOOKUP($B20,就職状況入力フォーム!$A$15:$N$30,12,FALSE)</f>
        <v>0</v>
      </c>
      <c r="Q20" s="187">
        <f>SUM(R20:S20)</f>
        <v>0</v>
      </c>
      <c r="R20" s="188">
        <f>VLOOKUP($B20,就職状況入力フォーム!$A$15:$N$30,13,FALSE)</f>
        <v>0</v>
      </c>
      <c r="S20" s="189">
        <f>VLOOKUP($B20,就職状況入力フォーム!$A$15:$N$30,14,FALSE)</f>
        <v>0</v>
      </c>
    </row>
    <row r="21" spans="2:19" ht="24" customHeight="1" thickBot="1" x14ac:dyDescent="0.2">
      <c r="B21" s="180" t="str">
        <f>$D$10&amp;D21</f>
        <v>9月うち障害者</v>
      </c>
      <c r="C21" s="309"/>
      <c r="D21" s="210" t="s">
        <v>27</v>
      </c>
      <c r="E21" s="190">
        <f t="shared" ref="E21" si="3">SUM(F21:G21)</f>
        <v>0</v>
      </c>
      <c r="F21" s="191">
        <f>VLOOKUP($B21,就職状況入力フォーム!$A$15:$N$30,5,FALSE)</f>
        <v>0</v>
      </c>
      <c r="G21" s="192">
        <f>VLOOKUP($B21,就職状況入力フォーム!$A$15:$N$30,6,FALSE)</f>
        <v>0</v>
      </c>
      <c r="H21" s="193">
        <f t="shared" si="0"/>
        <v>0</v>
      </c>
      <c r="I21" s="194">
        <f>VLOOKUP($B21,就職状況入力フォーム!$A$15:$N$30,7,FALSE)</f>
        <v>0</v>
      </c>
      <c r="J21" s="191">
        <f>VLOOKUP($B21,就職状況入力フォーム!$A$15:$N$30,8,FALSE)</f>
        <v>0</v>
      </c>
      <c r="K21" s="190">
        <f t="shared" si="1"/>
        <v>0</v>
      </c>
      <c r="L21" s="191">
        <f>VLOOKUP($B21,就職状況入力フォーム!$A$15:$N$30,9,FALSE)</f>
        <v>0</v>
      </c>
      <c r="M21" s="195">
        <f>VLOOKUP($B21,就職状況入力フォーム!$A$15:$N$30,10,FALSE)</f>
        <v>0</v>
      </c>
      <c r="N21" s="190">
        <f t="shared" si="2"/>
        <v>0</v>
      </c>
      <c r="O21" s="191">
        <f>VLOOKUP($B21,就職状況入力フォーム!$A$15:$N$30,11,FALSE)</f>
        <v>0</v>
      </c>
      <c r="P21" s="192">
        <f>VLOOKUP($B21,就職状況入力フォーム!$A$15:$N$30,12,FALSE)</f>
        <v>0</v>
      </c>
      <c r="Q21" s="196">
        <f t="shared" ref="Q21" si="4">SUM(R21:S21)</f>
        <v>0</v>
      </c>
      <c r="R21" s="197">
        <f>VLOOKUP($B21,就職状況入力フォーム!$A$15:$N$30,13,FALSE)</f>
        <v>0</v>
      </c>
      <c r="S21" s="198">
        <f>VLOOKUP($B21,就職状況入力フォーム!$A$15:$N$30,14,FALSE)</f>
        <v>0</v>
      </c>
    </row>
    <row r="22" spans="2:19" ht="24" customHeight="1" x14ac:dyDescent="0.15">
      <c r="C22" s="112"/>
      <c r="D22" s="126"/>
      <c r="E22" s="115" t="s">
        <v>76</v>
      </c>
      <c r="F22" s="116" t="s">
        <v>77</v>
      </c>
      <c r="G22" s="117" t="s">
        <v>78</v>
      </c>
      <c r="H22" s="341"/>
      <c r="I22" s="342"/>
      <c r="J22" s="343"/>
      <c r="K22" s="341"/>
      <c r="L22" s="342"/>
      <c r="M22" s="343"/>
      <c r="N22" s="118" t="s">
        <v>76</v>
      </c>
      <c r="O22" s="116" t="s">
        <v>77</v>
      </c>
      <c r="P22" s="117" t="s">
        <v>78</v>
      </c>
      <c r="Q22" s="341"/>
      <c r="R22" s="342"/>
      <c r="S22" s="343"/>
    </row>
    <row r="23" spans="2:19" ht="24" customHeight="1" x14ac:dyDescent="0.15">
      <c r="C23" s="307" t="s">
        <v>47</v>
      </c>
      <c r="D23" s="125" t="s">
        <v>25</v>
      </c>
      <c r="E23" s="185">
        <f>SUM(F23:G23)</f>
        <v>0</v>
      </c>
      <c r="F23" s="182">
        <f>VLOOKUP($D$10,就職状況入力フォーム!$R$15:$U$30,3,FALSE)</f>
        <v>0</v>
      </c>
      <c r="G23" s="182">
        <f>VLOOKUP($D$10,就職状況入力フォーム!$R$15:$U$30,4,FALSE)</f>
        <v>0</v>
      </c>
      <c r="H23" s="344"/>
      <c r="I23" s="345"/>
      <c r="J23" s="346"/>
      <c r="K23" s="344"/>
      <c r="L23" s="345"/>
      <c r="M23" s="346"/>
      <c r="N23" s="184">
        <f t="shared" ref="N23:N24" si="5">SUM(O23:P23)</f>
        <v>0</v>
      </c>
      <c r="O23" s="199">
        <f>VLOOKUP($D$10,就職状況入力フォーム!$AB$15:$AE$29,3,FALSE)</f>
        <v>0</v>
      </c>
      <c r="P23" s="199">
        <f>VLOOKUP($D$10,就職状況入力フォーム!$AB$15:$AE$29,4,FALSE)</f>
        <v>0</v>
      </c>
      <c r="Q23" s="344"/>
      <c r="R23" s="345"/>
      <c r="S23" s="346"/>
    </row>
    <row r="24" spans="2:19" ht="24" customHeight="1" thickBot="1" x14ac:dyDescent="0.2">
      <c r="C24" s="308"/>
      <c r="D24" s="212" t="s">
        <v>27</v>
      </c>
      <c r="E24" s="190">
        <f t="shared" ref="E24" si="6">SUM(F24:G24)</f>
        <v>0</v>
      </c>
      <c r="F24" s="191">
        <f>VLOOKUP($D$10,就職状況入力フォーム!$W$16:$Z$30,3,FALSE)</f>
        <v>0</v>
      </c>
      <c r="G24" s="192">
        <f>VLOOKUP($D$10,就職状況入力フォーム!$W$16:$Z$30,4,FALSE)</f>
        <v>0</v>
      </c>
      <c r="H24" s="347"/>
      <c r="I24" s="348"/>
      <c r="J24" s="349"/>
      <c r="K24" s="347"/>
      <c r="L24" s="348"/>
      <c r="M24" s="349"/>
      <c r="N24" s="193">
        <f t="shared" si="5"/>
        <v>0</v>
      </c>
      <c r="O24" s="191">
        <f>VLOOKUP($D$10,就職状況入力フォーム!$AG$16:$AJ$30,3,FALSE)</f>
        <v>0</v>
      </c>
      <c r="P24" s="191">
        <f>VLOOKUP($D$10,就職状況入力フォーム!$AG$16:$AJ$30,4,FALSE)</f>
        <v>0</v>
      </c>
      <c r="Q24" s="347"/>
      <c r="R24" s="348"/>
      <c r="S24" s="349"/>
    </row>
    <row r="25" spans="2:19" ht="21" customHeight="1" x14ac:dyDescent="0.15">
      <c r="C25" s="127"/>
      <c r="D25" s="165"/>
    </row>
    <row r="26" spans="2:19" ht="20.100000000000001" customHeight="1" x14ac:dyDescent="0.15">
      <c r="D26" s="59" t="s">
        <v>80</v>
      </c>
    </row>
    <row r="27" spans="2:19" x14ac:dyDescent="0.15">
      <c r="C27" s="332"/>
      <c r="D27" s="333"/>
      <c r="E27" s="333"/>
      <c r="F27" s="333"/>
      <c r="G27" s="333"/>
      <c r="H27" s="333"/>
      <c r="I27" s="333"/>
      <c r="J27" s="333"/>
      <c r="K27" s="333"/>
      <c r="L27" s="333"/>
      <c r="M27" s="333"/>
      <c r="N27" s="333"/>
      <c r="O27" s="333"/>
      <c r="P27" s="333"/>
      <c r="Q27" s="333"/>
      <c r="R27" s="333"/>
      <c r="S27" s="334"/>
    </row>
    <row r="28" spans="2:19" x14ac:dyDescent="0.15">
      <c r="C28" s="335"/>
      <c r="D28" s="336"/>
      <c r="E28" s="336"/>
      <c r="F28" s="336"/>
      <c r="G28" s="336"/>
      <c r="H28" s="336"/>
      <c r="I28" s="336"/>
      <c r="J28" s="336"/>
      <c r="K28" s="336"/>
      <c r="L28" s="336"/>
      <c r="M28" s="336"/>
      <c r="N28" s="336"/>
      <c r="O28" s="336"/>
      <c r="P28" s="336"/>
      <c r="Q28" s="336"/>
      <c r="R28" s="336"/>
      <c r="S28" s="337"/>
    </row>
    <row r="29" spans="2:19" x14ac:dyDescent="0.15">
      <c r="C29" s="335"/>
      <c r="D29" s="336"/>
      <c r="E29" s="336"/>
      <c r="F29" s="336"/>
      <c r="G29" s="336"/>
      <c r="H29" s="336"/>
      <c r="I29" s="336"/>
      <c r="J29" s="336"/>
      <c r="K29" s="336"/>
      <c r="L29" s="336"/>
      <c r="M29" s="336"/>
      <c r="N29" s="336"/>
      <c r="O29" s="336"/>
      <c r="P29" s="336"/>
      <c r="Q29" s="336"/>
      <c r="R29" s="336"/>
      <c r="S29" s="337"/>
    </row>
    <row r="30" spans="2:19" x14ac:dyDescent="0.15">
      <c r="C30" s="335"/>
      <c r="D30" s="336"/>
      <c r="E30" s="336"/>
      <c r="F30" s="336"/>
      <c r="G30" s="336"/>
      <c r="H30" s="336"/>
      <c r="I30" s="336"/>
      <c r="J30" s="336"/>
      <c r="K30" s="336"/>
      <c r="L30" s="336"/>
      <c r="M30" s="336"/>
      <c r="N30" s="336"/>
      <c r="O30" s="336"/>
      <c r="P30" s="336"/>
      <c r="Q30" s="336"/>
      <c r="R30" s="336"/>
      <c r="S30" s="337"/>
    </row>
    <row r="31" spans="2:19" x14ac:dyDescent="0.15">
      <c r="C31" s="335"/>
      <c r="D31" s="336"/>
      <c r="E31" s="336"/>
      <c r="F31" s="336"/>
      <c r="G31" s="336"/>
      <c r="H31" s="336"/>
      <c r="I31" s="336"/>
      <c r="J31" s="336"/>
      <c r="K31" s="336"/>
      <c r="L31" s="336"/>
      <c r="M31" s="336"/>
      <c r="N31" s="336"/>
      <c r="O31" s="336"/>
      <c r="P31" s="336"/>
      <c r="Q31" s="336"/>
      <c r="R31" s="336"/>
      <c r="S31" s="337"/>
    </row>
    <row r="32" spans="2:19" x14ac:dyDescent="0.15">
      <c r="C32" s="335"/>
      <c r="D32" s="336"/>
      <c r="E32" s="336"/>
      <c r="F32" s="336"/>
      <c r="G32" s="336"/>
      <c r="H32" s="336"/>
      <c r="I32" s="336"/>
      <c r="J32" s="336"/>
      <c r="K32" s="336"/>
      <c r="L32" s="336"/>
      <c r="M32" s="336"/>
      <c r="N32" s="336"/>
      <c r="O32" s="336"/>
      <c r="P32" s="336"/>
      <c r="Q32" s="336"/>
      <c r="R32" s="336"/>
      <c r="S32" s="337"/>
    </row>
    <row r="33" spans="3:19" x14ac:dyDescent="0.15">
      <c r="C33" s="338"/>
      <c r="D33" s="339"/>
      <c r="E33" s="339"/>
      <c r="F33" s="339"/>
      <c r="G33" s="339"/>
      <c r="H33" s="339"/>
      <c r="I33" s="339"/>
      <c r="J33" s="339"/>
      <c r="K33" s="339"/>
      <c r="L33" s="339"/>
      <c r="M33" s="339"/>
      <c r="N33" s="339"/>
      <c r="O33" s="339"/>
      <c r="P33" s="339"/>
      <c r="Q33" s="339"/>
      <c r="R33" s="339"/>
      <c r="S33" s="340"/>
    </row>
    <row r="35" spans="3:19" x14ac:dyDescent="0.15">
      <c r="D35" s="59" t="s">
        <v>81</v>
      </c>
    </row>
  </sheetData>
  <sheetProtection algorithmName="SHA-512" hashValue="L6zY25RotgnZPwoPKJrvuOFvpYR7FgiqUVdgvQYRIZ7wEikRjv33Lo73XjXMt4m/I8LLWpGgyaWVcwMJgUti0g==" saltValue="iaZt8QfC4WqLFrLUrwpHzA==" spinCount="100000" sheet="1" selectLockedCells="1"/>
  <mergeCells count="24">
    <mergeCell ref="K10:N10"/>
    <mergeCell ref="Q10:R10"/>
    <mergeCell ref="C27:S33"/>
    <mergeCell ref="K13:M13"/>
    <mergeCell ref="Q13:S13"/>
    <mergeCell ref="H22:J24"/>
    <mergeCell ref="K22:M24"/>
    <mergeCell ref="Q22:S24"/>
    <mergeCell ref="C1:D1"/>
    <mergeCell ref="C2:S2"/>
    <mergeCell ref="H17:J18"/>
    <mergeCell ref="K17:M18"/>
    <mergeCell ref="C23:C24"/>
    <mergeCell ref="C20:C21"/>
    <mergeCell ref="R3:S4"/>
    <mergeCell ref="L5:T5"/>
    <mergeCell ref="C15:F15"/>
    <mergeCell ref="C4:K4"/>
    <mergeCell ref="E16:M16"/>
    <mergeCell ref="E17:G18"/>
    <mergeCell ref="N16:S17"/>
    <mergeCell ref="N18:P18"/>
    <mergeCell ref="Q18:S18"/>
    <mergeCell ref="C19:D19"/>
  </mergeCells>
  <phoneticPr fontId="2"/>
  <dataValidations count="1">
    <dataValidation allowBlank="1" showInputMessage="1" showErrorMessage="1" promptTitle="数式あり" prompt="関数が設定されているため入力不可です" sqref="E26:H26 K26 N26" xr:uid="{00000000-0002-0000-0200-000000000000}"/>
  </dataValidations>
  <printOptions horizontalCentered="1"/>
  <pageMargins left="0.39370078740157483" right="0.27559055118110237" top="0.51181102362204722" bottom="7.874015748031496E-2" header="0.35433070866141736" footer="0.19685039370078741"/>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DATA!$C$3:$C$12</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35"/>
  <sheetViews>
    <sheetView view="pageBreakPreview" zoomScaleNormal="100" zoomScaleSheetLayoutView="100" workbookViewId="0"/>
  </sheetViews>
  <sheetFormatPr defaultRowHeight="13.5" x14ac:dyDescent="0.15"/>
  <cols>
    <col min="1" max="1" width="6.375" customWidth="1"/>
    <col min="2" max="2" width="6.375" hidden="1" customWidth="1"/>
    <col min="3" max="3" width="3.875" customWidth="1"/>
    <col min="5" max="19" width="7.125" customWidth="1"/>
  </cols>
  <sheetData>
    <row r="1" spans="3:21" x14ac:dyDescent="0.15">
      <c r="C1" s="287" t="s">
        <v>58</v>
      </c>
      <c r="D1" s="287"/>
    </row>
    <row r="2" spans="3:21" ht="18.75" customHeight="1" x14ac:dyDescent="0.15">
      <c r="C2" s="352" t="s">
        <v>59</v>
      </c>
      <c r="D2" s="353"/>
      <c r="E2" s="353"/>
      <c r="F2" s="353"/>
      <c r="G2" s="353"/>
      <c r="H2" s="353"/>
      <c r="I2" s="353"/>
      <c r="J2" s="353"/>
      <c r="K2" s="353"/>
      <c r="L2" s="353"/>
      <c r="M2" s="353"/>
      <c r="N2" s="353"/>
      <c r="O2" s="353"/>
      <c r="P2" s="353"/>
      <c r="Q2" s="353"/>
      <c r="R2" s="353"/>
      <c r="S2" s="353"/>
    </row>
    <row r="3" spans="3:21" ht="5.25" customHeight="1" x14ac:dyDescent="0.15">
      <c r="R3" s="354"/>
      <c r="S3" s="354"/>
    </row>
    <row r="4" spans="3:21" ht="21.75" customHeight="1" x14ac:dyDescent="0.2">
      <c r="C4" s="355" t="s">
        <v>60</v>
      </c>
      <c r="D4" s="355"/>
      <c r="E4" s="355"/>
      <c r="F4" s="355"/>
      <c r="G4" s="355"/>
      <c r="H4" s="355"/>
      <c r="I4" s="355"/>
      <c r="J4" s="355"/>
      <c r="K4" s="355"/>
      <c r="L4" s="356"/>
      <c r="M4" s="356"/>
      <c r="N4" s="356"/>
      <c r="O4" s="356"/>
      <c r="P4" s="356"/>
      <c r="Q4" s="356"/>
      <c r="R4" s="354"/>
      <c r="S4" s="354"/>
      <c r="T4" s="11"/>
      <c r="U4" s="11"/>
    </row>
    <row r="5" spans="3:21" ht="6" customHeight="1" x14ac:dyDescent="0.2">
      <c r="C5" s="10"/>
      <c r="D5" s="10"/>
      <c r="E5" s="10"/>
      <c r="F5" s="10"/>
      <c r="G5" s="10"/>
      <c r="H5" s="10"/>
      <c r="I5" s="11" t="s">
        <v>61</v>
      </c>
      <c r="J5" s="11"/>
      <c r="K5" s="11"/>
      <c r="L5" s="357"/>
      <c r="M5" s="357"/>
      <c r="N5" s="357"/>
      <c r="O5" s="357"/>
      <c r="P5" s="357"/>
      <c r="Q5" s="357"/>
      <c r="R5" s="357"/>
      <c r="S5" s="357"/>
      <c r="T5" s="357"/>
      <c r="U5" s="11"/>
    </row>
    <row r="6" spans="3:21" x14ac:dyDescent="0.15">
      <c r="C6" t="s">
        <v>62</v>
      </c>
    </row>
    <row r="7" spans="3:21" x14ac:dyDescent="0.15">
      <c r="C7" t="s">
        <v>63</v>
      </c>
    </row>
    <row r="9" spans="3:21" x14ac:dyDescent="0.15">
      <c r="D9" t="s">
        <v>232</v>
      </c>
    </row>
    <row r="10" spans="3:21" x14ac:dyDescent="0.15">
      <c r="C10" s="1"/>
      <c r="D10" s="93" t="s">
        <v>26</v>
      </c>
      <c r="E10" s="5" t="s">
        <v>64</v>
      </c>
      <c r="G10" t="s">
        <v>65</v>
      </c>
      <c r="H10">
        <v>999</v>
      </c>
      <c r="J10" s="24" t="s">
        <v>66</v>
      </c>
      <c r="K10" s="350" t="s">
        <v>82</v>
      </c>
      <c r="L10" s="350"/>
      <c r="M10" s="350"/>
      <c r="N10" s="350"/>
      <c r="P10" s="1" t="s">
        <v>67</v>
      </c>
      <c r="Q10" s="351" t="s">
        <v>28</v>
      </c>
      <c r="R10" s="351"/>
    </row>
    <row r="13" spans="3:21" x14ac:dyDescent="0.15">
      <c r="J13" s="1" t="s">
        <v>68</v>
      </c>
      <c r="K13" s="351" t="s">
        <v>56</v>
      </c>
      <c r="L13" s="351"/>
      <c r="M13" s="351"/>
      <c r="O13" s="1" t="s">
        <v>69</v>
      </c>
      <c r="P13" s="1"/>
      <c r="Q13" s="351" t="s">
        <v>83</v>
      </c>
      <c r="R13" s="351"/>
      <c r="S13" s="351"/>
    </row>
    <row r="15" spans="3:21" ht="16.5" customHeight="1" thickBot="1" x14ac:dyDescent="0.2">
      <c r="C15" s="358"/>
      <c r="D15" s="358"/>
      <c r="E15" s="358"/>
      <c r="F15" s="358"/>
      <c r="G15" s="14"/>
      <c r="H15" s="15"/>
      <c r="I15" s="22"/>
      <c r="J15" s="23"/>
      <c r="K15" s="14"/>
      <c r="L15" s="22"/>
      <c r="M15" s="23"/>
      <c r="N15" s="14"/>
      <c r="O15" s="22"/>
      <c r="P15" s="23"/>
      <c r="Q15" s="14"/>
      <c r="R15" s="15"/>
    </row>
    <row r="16" spans="3:21" ht="15" customHeight="1" x14ac:dyDescent="0.15">
      <c r="C16" s="16"/>
      <c r="D16" s="18"/>
      <c r="E16" s="359" t="s">
        <v>70</v>
      </c>
      <c r="F16" s="360"/>
      <c r="G16" s="360"/>
      <c r="H16" s="360"/>
      <c r="I16" s="360"/>
      <c r="J16" s="360"/>
      <c r="K16" s="360"/>
      <c r="L16" s="360"/>
      <c r="M16" s="361"/>
      <c r="N16" s="362" t="s">
        <v>71</v>
      </c>
      <c r="O16" s="363"/>
      <c r="P16" s="363"/>
      <c r="Q16" s="363"/>
      <c r="R16" s="363"/>
      <c r="S16" s="364"/>
    </row>
    <row r="17" spans="2:19" ht="15" customHeight="1" x14ac:dyDescent="0.15">
      <c r="C17" s="17"/>
      <c r="E17" s="367" t="s">
        <v>72</v>
      </c>
      <c r="F17" s="368"/>
      <c r="G17" s="369"/>
      <c r="H17" s="373" t="s">
        <v>73</v>
      </c>
      <c r="I17" s="374"/>
      <c r="J17" s="374"/>
      <c r="K17" s="353" t="s">
        <v>74</v>
      </c>
      <c r="L17" s="353"/>
      <c r="M17" s="375"/>
      <c r="N17" s="365"/>
      <c r="O17" s="288"/>
      <c r="P17" s="288"/>
      <c r="Q17" s="288"/>
      <c r="R17" s="288"/>
      <c r="S17" s="366"/>
    </row>
    <row r="18" spans="2:19" ht="15" customHeight="1" thickBot="1" x14ac:dyDescent="0.2">
      <c r="C18" s="17"/>
      <c r="E18" s="370"/>
      <c r="F18" s="371"/>
      <c r="G18" s="372"/>
      <c r="H18" s="370"/>
      <c r="I18" s="371"/>
      <c r="J18" s="371"/>
      <c r="K18" s="376"/>
      <c r="L18" s="376"/>
      <c r="M18" s="377"/>
      <c r="N18" s="367" t="s">
        <v>75</v>
      </c>
      <c r="O18" s="368"/>
      <c r="P18" s="368"/>
      <c r="Q18" s="378" t="s">
        <v>16</v>
      </c>
      <c r="R18" s="379"/>
      <c r="S18" s="380"/>
    </row>
    <row r="19" spans="2:19" ht="24.95" customHeight="1" x14ac:dyDescent="0.15">
      <c r="B19" t="s">
        <v>20</v>
      </c>
      <c r="C19" s="390"/>
      <c r="D19" s="391"/>
      <c r="E19" s="203" t="s">
        <v>76</v>
      </c>
      <c r="F19" s="204" t="s">
        <v>77</v>
      </c>
      <c r="G19" s="205" t="s">
        <v>78</v>
      </c>
      <c r="H19" s="259" t="s">
        <v>76</v>
      </c>
      <c r="I19" s="204" t="s">
        <v>77</v>
      </c>
      <c r="J19" s="205" t="s">
        <v>78</v>
      </c>
      <c r="K19" s="203" t="s">
        <v>76</v>
      </c>
      <c r="L19" s="204" t="s">
        <v>77</v>
      </c>
      <c r="M19" s="205" t="s">
        <v>78</v>
      </c>
      <c r="N19" s="203" t="s">
        <v>76</v>
      </c>
      <c r="O19" s="204" t="s">
        <v>77</v>
      </c>
      <c r="P19" s="259" t="s">
        <v>78</v>
      </c>
      <c r="Q19" s="260" t="s">
        <v>76</v>
      </c>
      <c r="R19" s="206" t="s">
        <v>77</v>
      </c>
      <c r="S19" s="207" t="s">
        <v>78</v>
      </c>
    </row>
    <row r="20" spans="2:19" ht="24" customHeight="1" x14ac:dyDescent="0.15">
      <c r="B20" t="str">
        <f>$D$10&amp;D20</f>
        <v>9月就職者数</v>
      </c>
      <c r="C20" s="392" t="s">
        <v>79</v>
      </c>
      <c r="D20" s="33" t="s">
        <v>25</v>
      </c>
      <c r="E20" s="246">
        <f>SUM(F20:G20)</f>
        <v>3</v>
      </c>
      <c r="F20" s="233">
        <v>2</v>
      </c>
      <c r="G20" s="234">
        <v>1</v>
      </c>
      <c r="H20" s="208">
        <f t="shared" ref="H20:H21" si="0">SUM(I20:J20)</f>
        <v>15</v>
      </c>
      <c r="I20" s="233">
        <v>6</v>
      </c>
      <c r="J20" s="233">
        <v>9</v>
      </c>
      <c r="K20" s="209">
        <f t="shared" ref="K20:K21" si="1">SUM(L20:M20)</f>
        <v>3</v>
      </c>
      <c r="L20" s="233">
        <v>2</v>
      </c>
      <c r="M20" s="235">
        <v>1</v>
      </c>
      <c r="N20" s="209">
        <f t="shared" ref="N20:N21" si="2">SUM(O20:P20)</f>
        <v>1</v>
      </c>
      <c r="O20" s="236">
        <v>1</v>
      </c>
      <c r="P20" s="239">
        <v>0</v>
      </c>
      <c r="Q20" s="257">
        <f>SUM(R20:S20)</f>
        <v>7</v>
      </c>
      <c r="R20" s="236">
        <v>5</v>
      </c>
      <c r="S20" s="237">
        <v>2</v>
      </c>
    </row>
    <row r="21" spans="2:19" ht="24" customHeight="1" thickBot="1" x14ac:dyDescent="0.2">
      <c r="B21" t="str">
        <f>$D$10&amp;D21</f>
        <v>9月うち障害者</v>
      </c>
      <c r="C21" s="393"/>
      <c r="D21" s="4" t="s">
        <v>27</v>
      </c>
      <c r="E21" s="228">
        <f t="shared" ref="E21" si="3">SUM(F21:G21)</f>
        <v>0</v>
      </c>
      <c r="F21" s="229">
        <v>0</v>
      </c>
      <c r="G21" s="230">
        <v>0</v>
      </c>
      <c r="H21" s="231">
        <f t="shared" si="0"/>
        <v>1</v>
      </c>
      <c r="I21" s="229">
        <v>1</v>
      </c>
      <c r="J21" s="229">
        <v>0</v>
      </c>
      <c r="K21" s="228">
        <f t="shared" si="1"/>
        <v>0</v>
      </c>
      <c r="L21" s="229">
        <v>0</v>
      </c>
      <c r="M21" s="232">
        <v>0</v>
      </c>
      <c r="N21" s="228">
        <f t="shared" si="2"/>
        <v>0</v>
      </c>
      <c r="O21" s="238">
        <v>0</v>
      </c>
      <c r="P21" s="240">
        <v>0</v>
      </c>
      <c r="Q21" s="258">
        <f t="shared" ref="Q21" si="4">SUM(R21:S21)</f>
        <v>0</v>
      </c>
      <c r="R21" s="238">
        <v>0</v>
      </c>
      <c r="S21" s="241">
        <v>0</v>
      </c>
    </row>
    <row r="22" spans="2:19" ht="24" customHeight="1" x14ac:dyDescent="0.15">
      <c r="C22" s="16"/>
      <c r="D22" s="19"/>
      <c r="E22" s="242" t="s">
        <v>76</v>
      </c>
      <c r="F22" s="243" t="s">
        <v>77</v>
      </c>
      <c r="G22" s="244" t="s">
        <v>78</v>
      </c>
      <c r="H22" s="394"/>
      <c r="I22" s="395"/>
      <c r="J22" s="396"/>
      <c r="K22" s="394"/>
      <c r="L22" s="395"/>
      <c r="M22" s="396"/>
      <c r="N22" s="245" t="s">
        <v>76</v>
      </c>
      <c r="O22" s="243" t="s">
        <v>77</v>
      </c>
      <c r="P22" s="244" t="s">
        <v>78</v>
      </c>
      <c r="Q22" s="400"/>
      <c r="R22" s="401"/>
      <c r="S22" s="402"/>
    </row>
    <row r="23" spans="2:19" ht="24" customHeight="1" x14ac:dyDescent="0.15">
      <c r="C23" s="392" t="s">
        <v>47</v>
      </c>
      <c r="D23" s="33" t="s">
        <v>25</v>
      </c>
      <c r="E23" s="246">
        <v>3</v>
      </c>
      <c r="F23" s="247">
        <v>2</v>
      </c>
      <c r="G23" s="248">
        <v>1</v>
      </c>
      <c r="H23" s="394"/>
      <c r="I23" s="395"/>
      <c r="J23" s="396"/>
      <c r="K23" s="394"/>
      <c r="L23" s="395"/>
      <c r="M23" s="396"/>
      <c r="N23" s="249">
        <f t="shared" ref="N23:N24" si="5">SUM(O23:P23)</f>
        <v>1</v>
      </c>
      <c r="O23" s="250">
        <v>1</v>
      </c>
      <c r="P23" s="251">
        <f>就職状況入力フォーム!L31</f>
        <v>0</v>
      </c>
      <c r="Q23" s="400"/>
      <c r="R23" s="401"/>
      <c r="S23" s="402"/>
    </row>
    <row r="24" spans="2:19" ht="24" customHeight="1" thickBot="1" x14ac:dyDescent="0.2">
      <c r="C24" s="406"/>
      <c r="D24" s="36" t="s">
        <v>27</v>
      </c>
      <c r="E24" s="252">
        <v>0</v>
      </c>
      <c r="F24" s="253">
        <v>0</v>
      </c>
      <c r="G24" s="254">
        <v>0</v>
      </c>
      <c r="H24" s="397"/>
      <c r="I24" s="398"/>
      <c r="J24" s="399"/>
      <c r="K24" s="397"/>
      <c r="L24" s="398"/>
      <c r="M24" s="399"/>
      <c r="N24" s="255">
        <f t="shared" si="5"/>
        <v>0</v>
      </c>
      <c r="O24" s="253">
        <f>就職状況入力フォーム!K32</f>
        <v>0</v>
      </c>
      <c r="P24" s="256">
        <f>就職状況入力フォーム!L32</f>
        <v>0</v>
      </c>
      <c r="Q24" s="403"/>
      <c r="R24" s="404"/>
      <c r="S24" s="405"/>
    </row>
    <row r="25" spans="2:19" ht="21" customHeight="1" x14ac:dyDescent="0.15">
      <c r="C25" s="12"/>
      <c r="D25" s="34"/>
    </row>
    <row r="26" spans="2:19" ht="20.100000000000001" customHeight="1" x14ac:dyDescent="0.15">
      <c r="D26" t="s">
        <v>80</v>
      </c>
    </row>
    <row r="27" spans="2:19" x14ac:dyDescent="0.15">
      <c r="C27" s="381"/>
      <c r="D27" s="382"/>
      <c r="E27" s="382"/>
      <c r="F27" s="382"/>
      <c r="G27" s="382"/>
      <c r="H27" s="382"/>
      <c r="I27" s="382"/>
      <c r="J27" s="382"/>
      <c r="K27" s="382"/>
      <c r="L27" s="382"/>
      <c r="M27" s="382"/>
      <c r="N27" s="382"/>
      <c r="O27" s="382"/>
      <c r="P27" s="382"/>
      <c r="Q27" s="382"/>
      <c r="R27" s="382"/>
      <c r="S27" s="383"/>
    </row>
    <row r="28" spans="2:19" x14ac:dyDescent="0.15">
      <c r="C28" s="384"/>
      <c r="D28" s="385"/>
      <c r="E28" s="385"/>
      <c r="F28" s="385"/>
      <c r="G28" s="385"/>
      <c r="H28" s="385"/>
      <c r="I28" s="385"/>
      <c r="J28" s="385"/>
      <c r="K28" s="385"/>
      <c r="L28" s="385"/>
      <c r="M28" s="385"/>
      <c r="N28" s="385"/>
      <c r="O28" s="385"/>
      <c r="P28" s="385"/>
      <c r="Q28" s="385"/>
      <c r="R28" s="385"/>
      <c r="S28" s="386"/>
    </row>
    <row r="29" spans="2:19" x14ac:dyDescent="0.15">
      <c r="C29" s="384"/>
      <c r="D29" s="385"/>
      <c r="E29" s="385"/>
      <c r="F29" s="385"/>
      <c r="G29" s="385"/>
      <c r="H29" s="385"/>
      <c r="I29" s="385"/>
      <c r="J29" s="385"/>
      <c r="K29" s="385"/>
      <c r="L29" s="385"/>
      <c r="M29" s="385"/>
      <c r="N29" s="385"/>
      <c r="O29" s="385"/>
      <c r="P29" s="385"/>
      <c r="Q29" s="385"/>
      <c r="R29" s="385"/>
      <c r="S29" s="386"/>
    </row>
    <row r="30" spans="2:19" x14ac:dyDescent="0.15">
      <c r="C30" s="384"/>
      <c r="D30" s="385"/>
      <c r="E30" s="385"/>
      <c r="F30" s="385"/>
      <c r="G30" s="385"/>
      <c r="H30" s="385"/>
      <c r="I30" s="385"/>
      <c r="J30" s="385"/>
      <c r="K30" s="385"/>
      <c r="L30" s="385"/>
      <c r="M30" s="385"/>
      <c r="N30" s="385"/>
      <c r="O30" s="385"/>
      <c r="P30" s="385"/>
      <c r="Q30" s="385"/>
      <c r="R30" s="385"/>
      <c r="S30" s="386"/>
    </row>
    <row r="31" spans="2:19" x14ac:dyDescent="0.15">
      <c r="C31" s="384"/>
      <c r="D31" s="385"/>
      <c r="E31" s="385"/>
      <c r="F31" s="385"/>
      <c r="G31" s="385"/>
      <c r="H31" s="385"/>
      <c r="I31" s="385"/>
      <c r="J31" s="385"/>
      <c r="K31" s="385"/>
      <c r="L31" s="385"/>
      <c r="M31" s="385"/>
      <c r="N31" s="385"/>
      <c r="O31" s="385"/>
      <c r="P31" s="385"/>
      <c r="Q31" s="385"/>
      <c r="R31" s="385"/>
      <c r="S31" s="386"/>
    </row>
    <row r="32" spans="2:19" x14ac:dyDescent="0.15">
      <c r="C32" s="384"/>
      <c r="D32" s="385"/>
      <c r="E32" s="385"/>
      <c r="F32" s="385"/>
      <c r="G32" s="385"/>
      <c r="H32" s="385"/>
      <c r="I32" s="385"/>
      <c r="J32" s="385"/>
      <c r="K32" s="385"/>
      <c r="L32" s="385"/>
      <c r="M32" s="385"/>
      <c r="N32" s="385"/>
      <c r="O32" s="385"/>
      <c r="P32" s="385"/>
      <c r="Q32" s="385"/>
      <c r="R32" s="385"/>
      <c r="S32" s="386"/>
    </row>
    <row r="33" spans="3:19" x14ac:dyDescent="0.15">
      <c r="C33" s="387"/>
      <c r="D33" s="388"/>
      <c r="E33" s="388"/>
      <c r="F33" s="388"/>
      <c r="G33" s="388"/>
      <c r="H33" s="388"/>
      <c r="I33" s="388"/>
      <c r="J33" s="388"/>
      <c r="K33" s="388"/>
      <c r="L33" s="388"/>
      <c r="M33" s="388"/>
      <c r="N33" s="388"/>
      <c r="O33" s="388"/>
      <c r="P33" s="388"/>
      <c r="Q33" s="388"/>
      <c r="R33" s="388"/>
      <c r="S33" s="389"/>
    </row>
    <row r="35" spans="3:19" x14ac:dyDescent="0.15">
      <c r="D35" t="s">
        <v>81</v>
      </c>
    </row>
  </sheetData>
  <sheetProtection algorithmName="SHA-512" hashValue="vZ+dq6xsOfxdyjy8lV17QOY+vb0bOLdOIpi7zCrQSaoBBmxcl5+BmZHBxP8kq5bT+UPeSLFIg6F41Ky1P+B8Rw==" saltValue="f0I/mNgTtYlScyfm9NEOng==" spinCount="100000" sheet="1" selectLockedCells="1" selectUnlockedCells="1"/>
  <mergeCells count="25">
    <mergeCell ref="C27:S33"/>
    <mergeCell ref="C19:D19"/>
    <mergeCell ref="C20:C21"/>
    <mergeCell ref="H22:J24"/>
    <mergeCell ref="K22:M24"/>
    <mergeCell ref="Q22:S24"/>
    <mergeCell ref="C23:C24"/>
    <mergeCell ref="K13:M13"/>
    <mergeCell ref="Q13:S13"/>
    <mergeCell ref="C15:F15"/>
    <mergeCell ref="E16:M16"/>
    <mergeCell ref="N16:S17"/>
    <mergeCell ref="E17:G18"/>
    <mergeCell ref="H17:J18"/>
    <mergeCell ref="K17:M18"/>
    <mergeCell ref="N18:P18"/>
    <mergeCell ref="Q18:S18"/>
    <mergeCell ref="C1:D1"/>
    <mergeCell ref="K10:N10"/>
    <mergeCell ref="Q10:R10"/>
    <mergeCell ref="C2:S2"/>
    <mergeCell ref="R3:S4"/>
    <mergeCell ref="C4:K4"/>
    <mergeCell ref="L4:Q4"/>
    <mergeCell ref="L5:T5"/>
  </mergeCells>
  <phoneticPr fontId="2"/>
  <dataValidations count="2">
    <dataValidation type="list" allowBlank="1" showInputMessage="1" showErrorMessage="1" sqref="Q10:R10" xr:uid="{00000000-0002-0000-0300-000000000000}">
      <formula1>$W$9:$W$14</formula1>
    </dataValidation>
    <dataValidation allowBlank="1" showInputMessage="1" showErrorMessage="1" promptTitle="数式あり" prompt="関数が設定されているため入力不可です" sqref="K26 N26 Q19:S19 E26:H26 Q26:S26" xr:uid="{00000000-0002-0000-0300-000001000000}"/>
  </dataValidations>
  <printOptions horizontalCentered="1"/>
  <pageMargins left="0.39370078740157483" right="0.27559055118110237" top="0.51181102362204722" bottom="7.874015748031496E-2" header="0.35433070866141736" footer="0.19685039370078741"/>
  <pageSetup paperSize="9" scale="98"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DATA!$C$2:$C$12</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U56"/>
  <sheetViews>
    <sheetView zoomScaleNormal="100" workbookViewId="0"/>
  </sheetViews>
  <sheetFormatPr defaultColWidth="9" defaultRowHeight="13.5" x14ac:dyDescent="0.15"/>
  <cols>
    <col min="1" max="1" width="2.625" style="59" customWidth="1"/>
    <col min="2" max="3" width="5.625" style="59" customWidth="1"/>
    <col min="4" max="4" width="23.875" style="59" customWidth="1"/>
    <col min="5" max="5" width="5.75" style="59" customWidth="1"/>
    <col min="6" max="6" width="46.375" style="59" customWidth="1"/>
    <col min="7" max="7" width="12.375" style="59" customWidth="1"/>
    <col min="8" max="8" width="11.375" style="59" customWidth="1"/>
    <col min="9" max="10" width="9.375" style="59" customWidth="1"/>
    <col min="11" max="11" width="10.625" style="59" customWidth="1"/>
    <col min="12" max="12" width="9.375" style="59" customWidth="1"/>
    <col min="13" max="13" width="6.375" style="59" customWidth="1"/>
    <col min="14" max="14" width="6.875" style="59" customWidth="1"/>
    <col min="15" max="16" width="5.625" style="59" customWidth="1"/>
    <col min="17" max="17" width="6.625" style="59" customWidth="1"/>
    <col min="18" max="18" width="6.25" style="59" customWidth="1"/>
    <col min="19" max="16384" width="9" style="59"/>
  </cols>
  <sheetData>
    <row r="1" spans="1:18" x14ac:dyDescent="0.15">
      <c r="B1" s="286" t="s">
        <v>84</v>
      </c>
      <c r="C1" s="286"/>
    </row>
    <row r="2" spans="1:18" ht="18.75" x14ac:dyDescent="0.15">
      <c r="A2" s="299" t="s">
        <v>85</v>
      </c>
      <c r="B2" s="299"/>
      <c r="C2" s="299"/>
      <c r="D2" s="299"/>
      <c r="E2" s="299"/>
      <c r="F2" s="299"/>
      <c r="G2" s="299"/>
      <c r="H2" s="299"/>
      <c r="I2" s="299"/>
      <c r="J2" s="299"/>
      <c r="K2" s="299"/>
      <c r="L2" s="299"/>
      <c r="M2" s="94"/>
      <c r="N2" s="94"/>
      <c r="O2" s="94"/>
      <c r="P2" s="94"/>
      <c r="Q2" s="94"/>
      <c r="R2" s="94"/>
    </row>
    <row r="4" spans="1:18" ht="18" customHeight="1" x14ac:dyDescent="0.15">
      <c r="B4" s="95" t="s">
        <v>86</v>
      </c>
      <c r="C4" s="95"/>
      <c r="D4" s="95"/>
      <c r="E4" s="96" t="s">
        <v>87</v>
      </c>
      <c r="F4" s="95"/>
      <c r="G4" s="95" t="s">
        <v>67</v>
      </c>
      <c r="H4" s="413" t="s">
        <v>232</v>
      </c>
      <c r="I4" s="413"/>
      <c r="J4" s="213" t="str">
        <f>様式3号就職状況報告書!$D$10</f>
        <v>9月</v>
      </c>
      <c r="K4" s="95" t="s">
        <v>88</v>
      </c>
    </row>
    <row r="5" spans="1:18" ht="18" customHeight="1" x14ac:dyDescent="0.15">
      <c r="B5" s="200" t="str">
        <f>IF(就職状況入力フォーム!E6="","",就職状況入力フォーム!E6)</f>
        <v/>
      </c>
      <c r="C5" s="95"/>
      <c r="D5" s="95"/>
      <c r="E5" s="411" t="str">
        <f>IF(就職状況入力フォーム!H6="","",就職状況入力フォーム!H6)</f>
        <v/>
      </c>
      <c r="F5" s="411"/>
      <c r="G5" s="412" t="str">
        <f>IF(就職状況入力フォーム!M6="","",就職状況入力フォーム!M6)</f>
        <v/>
      </c>
      <c r="H5" s="412"/>
    </row>
    <row r="7" spans="1:18" ht="18" customHeight="1" x14ac:dyDescent="0.15">
      <c r="E7" t="s">
        <v>234</v>
      </c>
    </row>
    <row r="9" spans="1:18" ht="12.95" customHeight="1" x14ac:dyDescent="0.15">
      <c r="B9" s="408" t="s">
        <v>89</v>
      </c>
      <c r="C9" s="408" t="s">
        <v>90</v>
      </c>
      <c r="D9" s="408" t="s">
        <v>91</v>
      </c>
      <c r="E9" s="408" t="s">
        <v>92</v>
      </c>
      <c r="F9" s="275" t="s">
        <v>93</v>
      </c>
      <c r="G9" s="275"/>
      <c r="H9" s="275"/>
      <c r="I9" s="275"/>
      <c r="J9" s="275"/>
      <c r="K9" s="275"/>
    </row>
    <row r="10" spans="1:18" ht="12.95" customHeight="1" x14ac:dyDescent="0.15">
      <c r="B10" s="409"/>
      <c r="C10" s="409"/>
      <c r="D10" s="409"/>
      <c r="E10" s="409"/>
      <c r="F10" s="275"/>
      <c r="G10" s="275"/>
      <c r="H10" s="275"/>
      <c r="I10" s="275"/>
      <c r="J10" s="275"/>
      <c r="K10" s="275"/>
    </row>
    <row r="11" spans="1:18" ht="34.5" customHeight="1" x14ac:dyDescent="0.15">
      <c r="B11" s="414"/>
      <c r="C11" s="414"/>
      <c r="D11" s="410"/>
      <c r="E11" s="415"/>
      <c r="F11" s="97" t="s">
        <v>94</v>
      </c>
      <c r="G11" s="270" t="s">
        <v>243</v>
      </c>
      <c r="H11" s="97" t="s">
        <v>96</v>
      </c>
      <c r="I11" s="97" t="s">
        <v>97</v>
      </c>
      <c r="J11" s="97" t="s">
        <v>98</v>
      </c>
      <c r="K11" s="97" t="s">
        <v>99</v>
      </c>
    </row>
    <row r="12" spans="1:18" ht="20.100000000000001" customHeight="1" x14ac:dyDescent="0.15">
      <c r="B12" s="216"/>
      <c r="C12" s="216"/>
      <c r="D12" s="128"/>
      <c r="E12" s="217"/>
      <c r="F12" s="128"/>
      <c r="G12" s="128"/>
      <c r="H12" s="128"/>
      <c r="I12" s="129"/>
      <c r="J12" s="129"/>
      <c r="K12" s="130"/>
    </row>
    <row r="13" spans="1:18" ht="20.100000000000001" customHeight="1" x14ac:dyDescent="0.15">
      <c r="B13" s="216"/>
      <c r="C13" s="216"/>
      <c r="D13" s="128"/>
      <c r="E13" s="217"/>
      <c r="F13" s="128"/>
      <c r="G13" s="128"/>
      <c r="H13" s="128"/>
      <c r="I13" s="129"/>
      <c r="J13" s="129"/>
      <c r="K13" s="130"/>
    </row>
    <row r="14" spans="1:18" ht="20.100000000000001" customHeight="1" x14ac:dyDescent="0.15">
      <c r="B14" s="216"/>
      <c r="C14" s="216"/>
      <c r="D14" s="128"/>
      <c r="E14" s="217"/>
      <c r="F14" s="128"/>
      <c r="G14" s="128"/>
      <c r="H14" s="128"/>
      <c r="I14" s="129"/>
      <c r="J14" s="129"/>
      <c r="K14" s="130"/>
    </row>
    <row r="15" spans="1:18" ht="20.100000000000001" customHeight="1" x14ac:dyDescent="0.15">
      <c r="B15" s="216"/>
      <c r="C15" s="216"/>
      <c r="D15" s="128"/>
      <c r="E15" s="217"/>
      <c r="F15" s="128"/>
      <c r="G15" s="128"/>
      <c r="H15" s="128"/>
      <c r="I15" s="129"/>
      <c r="J15" s="129"/>
      <c r="K15" s="130"/>
    </row>
    <row r="16" spans="1:18" ht="20.100000000000001" customHeight="1" x14ac:dyDescent="0.15">
      <c r="B16" s="216"/>
      <c r="C16" s="216"/>
      <c r="D16" s="128"/>
      <c r="E16" s="217"/>
      <c r="F16" s="128"/>
      <c r="G16" s="128"/>
      <c r="H16" s="128"/>
      <c r="I16" s="129"/>
      <c r="J16" s="129"/>
      <c r="K16" s="130"/>
    </row>
    <row r="17" spans="2:17" ht="20.100000000000001" customHeight="1" x14ac:dyDescent="0.15">
      <c r="B17" s="216"/>
      <c r="C17" s="216"/>
      <c r="D17" s="128"/>
      <c r="E17" s="217"/>
      <c r="F17" s="128"/>
      <c r="G17" s="128"/>
      <c r="H17" s="128"/>
      <c r="I17" s="129"/>
      <c r="J17" s="129"/>
      <c r="K17" s="130"/>
    </row>
    <row r="18" spans="2:17" ht="20.100000000000001" customHeight="1" x14ac:dyDescent="0.15">
      <c r="B18" s="216"/>
      <c r="C18" s="216"/>
      <c r="D18" s="128"/>
      <c r="E18" s="217"/>
      <c r="F18" s="128"/>
      <c r="G18" s="128"/>
      <c r="H18" s="128"/>
      <c r="I18" s="129"/>
      <c r="J18" s="129"/>
      <c r="K18" s="130"/>
    </row>
    <row r="19" spans="2:17" ht="20.100000000000001" customHeight="1" x14ac:dyDescent="0.15">
      <c r="B19" s="216"/>
      <c r="C19" s="216"/>
      <c r="D19" s="128"/>
      <c r="E19" s="217"/>
      <c r="F19" s="128"/>
      <c r="G19" s="128"/>
      <c r="H19" s="128"/>
      <c r="I19" s="129"/>
      <c r="J19" s="129"/>
      <c r="K19" s="130"/>
    </row>
    <row r="20" spans="2:17" ht="20.100000000000001" customHeight="1" x14ac:dyDescent="0.15">
      <c r="B20" s="216"/>
      <c r="C20" s="216"/>
      <c r="D20" s="128"/>
      <c r="E20" s="216"/>
      <c r="F20" s="128"/>
      <c r="G20" s="128"/>
      <c r="H20" s="128"/>
      <c r="I20" s="129"/>
      <c r="J20" s="129"/>
      <c r="K20" s="130"/>
    </row>
    <row r="21" spans="2:17" ht="20.100000000000001" customHeight="1" x14ac:dyDescent="0.15">
      <c r="B21" s="216"/>
      <c r="C21" s="216"/>
      <c r="D21" s="128"/>
      <c r="E21" s="217"/>
      <c r="F21" s="128"/>
      <c r="G21" s="128"/>
      <c r="H21" s="128"/>
      <c r="I21" s="129"/>
      <c r="J21" s="129"/>
      <c r="K21" s="130"/>
    </row>
    <row r="22" spans="2:17" ht="20.100000000000001" customHeight="1" x14ac:dyDescent="0.15">
      <c r="B22" s="216"/>
      <c r="C22" s="216"/>
      <c r="D22" s="128"/>
      <c r="E22" s="217"/>
      <c r="F22" s="128"/>
      <c r="G22" s="128"/>
      <c r="H22" s="128"/>
      <c r="I22" s="129"/>
      <c r="J22" s="129"/>
      <c r="K22" s="130"/>
    </row>
    <row r="23" spans="2:17" ht="20.100000000000001" customHeight="1" x14ac:dyDescent="0.15">
      <c r="B23" s="216"/>
      <c r="C23" s="216"/>
      <c r="D23" s="128"/>
      <c r="E23" s="217"/>
      <c r="F23" s="128"/>
      <c r="G23" s="128"/>
      <c r="H23" s="128"/>
      <c r="I23" s="129"/>
      <c r="J23" s="129"/>
      <c r="K23" s="130"/>
    </row>
    <row r="24" spans="2:17" ht="20.100000000000001" customHeight="1" x14ac:dyDescent="0.15">
      <c r="B24" s="216"/>
      <c r="C24" s="216"/>
      <c r="D24" s="128"/>
      <c r="E24" s="217"/>
      <c r="F24" s="128"/>
      <c r="G24" s="128"/>
      <c r="H24" s="128"/>
      <c r="I24" s="129"/>
      <c r="J24" s="129"/>
      <c r="K24" s="130"/>
    </row>
    <row r="25" spans="2:17" ht="20.100000000000001" customHeight="1" x14ac:dyDescent="0.15">
      <c r="B25" s="216"/>
      <c r="C25" s="216"/>
      <c r="D25" s="128"/>
      <c r="E25" s="217"/>
      <c r="F25" s="128"/>
      <c r="G25" s="128"/>
      <c r="H25" s="128"/>
      <c r="I25" s="129"/>
      <c r="J25" s="129"/>
      <c r="K25" s="130"/>
    </row>
    <row r="26" spans="2:17" ht="20.100000000000001" customHeight="1" x14ac:dyDescent="0.15">
      <c r="B26" s="216"/>
      <c r="C26" s="216"/>
      <c r="D26" s="128"/>
      <c r="E26" s="217"/>
      <c r="F26" s="128"/>
      <c r="G26" s="128"/>
      <c r="H26" s="128"/>
      <c r="I26" s="129"/>
      <c r="J26" s="129"/>
      <c r="K26" s="130"/>
    </row>
    <row r="27" spans="2:17" ht="20.100000000000001" customHeight="1" x14ac:dyDescent="0.15">
      <c r="B27" s="216"/>
      <c r="C27" s="216"/>
      <c r="D27" s="128"/>
      <c r="E27" s="217"/>
      <c r="F27" s="128"/>
      <c r="G27" s="128"/>
      <c r="H27" s="128"/>
      <c r="I27" s="129"/>
      <c r="J27" s="129"/>
      <c r="K27" s="130"/>
    </row>
    <row r="28" spans="2:17" ht="20.100000000000001" customHeight="1" x14ac:dyDescent="0.15">
      <c r="B28" s="216"/>
      <c r="C28" s="216"/>
      <c r="D28" s="128"/>
      <c r="E28" s="217"/>
      <c r="F28" s="128"/>
      <c r="G28" s="128"/>
      <c r="H28" s="128"/>
      <c r="I28" s="129"/>
      <c r="J28" s="129"/>
      <c r="K28" s="130"/>
    </row>
    <row r="29" spans="2:17" ht="20.100000000000001" customHeight="1" x14ac:dyDescent="0.15">
      <c r="B29" s="216"/>
      <c r="C29" s="216"/>
      <c r="D29" s="128"/>
      <c r="E29" s="217"/>
      <c r="F29" s="128"/>
      <c r="G29" s="128"/>
      <c r="H29" s="128"/>
      <c r="I29" s="129"/>
      <c r="J29" s="129"/>
      <c r="K29" s="130"/>
    </row>
    <row r="30" spans="2:17" ht="13.5" customHeight="1" x14ac:dyDescent="0.15"/>
    <row r="31" spans="2:17" ht="13.5" customHeight="1" x14ac:dyDescent="0.15"/>
    <row r="32" spans="2:17" ht="15.95" customHeight="1" x14ac:dyDescent="0.15">
      <c r="B32" s="407" t="s">
        <v>48</v>
      </c>
      <c r="C32" s="407"/>
      <c r="D32" s="98" t="s">
        <v>100</v>
      </c>
      <c r="E32" s="99"/>
      <c r="F32" s="99"/>
      <c r="G32" s="99"/>
      <c r="H32" s="99"/>
      <c r="I32" s="99"/>
      <c r="J32" s="99"/>
      <c r="K32" s="99"/>
      <c r="L32" s="99"/>
      <c r="M32" s="99"/>
      <c r="N32" s="99"/>
      <c r="O32" s="99"/>
      <c r="P32" s="99"/>
      <c r="Q32" s="99"/>
    </row>
    <row r="33" spans="2:21" ht="15.95" customHeight="1" x14ac:dyDescent="0.15">
      <c r="B33" s="407"/>
      <c r="C33" s="407"/>
      <c r="D33" s="98" t="s">
        <v>101</v>
      </c>
      <c r="E33" s="99"/>
      <c r="F33" s="99"/>
      <c r="G33" s="99"/>
      <c r="H33" s="99"/>
      <c r="I33" s="99"/>
      <c r="J33" s="99"/>
      <c r="K33" s="99"/>
      <c r="L33" s="99"/>
      <c r="M33" s="99"/>
      <c r="N33" s="99"/>
      <c r="O33" s="99"/>
      <c r="P33" s="99"/>
      <c r="Q33" s="99"/>
    </row>
    <row r="34" spans="2:21" ht="15.95" customHeight="1" x14ac:dyDescent="0.15">
      <c r="B34" s="100"/>
      <c r="C34" s="100"/>
      <c r="D34" s="101" t="s">
        <v>102</v>
      </c>
      <c r="E34" s="99"/>
      <c r="F34" s="99"/>
      <c r="G34" s="99"/>
      <c r="H34" s="99"/>
      <c r="I34" s="99"/>
      <c r="J34" s="99"/>
      <c r="K34" s="99"/>
      <c r="L34" s="99"/>
      <c r="M34" s="99"/>
      <c r="N34" s="99"/>
      <c r="O34" s="99"/>
      <c r="P34" s="99"/>
      <c r="Q34" s="99"/>
    </row>
    <row r="35" spans="2:21" ht="15.95" customHeight="1" x14ac:dyDescent="0.15">
      <c r="B35" s="100"/>
      <c r="C35" s="100"/>
      <c r="D35" s="98" t="s">
        <v>103</v>
      </c>
      <c r="E35" s="99"/>
      <c r="F35" s="99"/>
      <c r="G35" s="99"/>
      <c r="H35" s="99"/>
      <c r="I35" s="99"/>
      <c r="J35" s="99"/>
      <c r="K35" s="99"/>
      <c r="L35" s="99"/>
      <c r="M35" s="99"/>
      <c r="N35" s="99"/>
      <c r="O35" s="99"/>
      <c r="P35" s="99"/>
      <c r="Q35" s="99"/>
    </row>
    <row r="36" spans="2:21" ht="15.95" customHeight="1" x14ac:dyDescent="0.15">
      <c r="D36" s="98" t="s">
        <v>104</v>
      </c>
      <c r="E36" s="99"/>
      <c r="F36" s="99"/>
      <c r="G36" s="99"/>
      <c r="H36" s="99"/>
      <c r="I36" s="99"/>
      <c r="J36" s="99"/>
      <c r="K36" s="99"/>
      <c r="L36" s="99"/>
      <c r="M36" s="99"/>
      <c r="N36" s="99"/>
      <c r="O36" s="99"/>
      <c r="P36" s="99"/>
      <c r="Q36" s="99"/>
    </row>
    <row r="37" spans="2:21" ht="15.95" customHeight="1" x14ac:dyDescent="0.15">
      <c r="D37" s="98" t="s">
        <v>105</v>
      </c>
      <c r="E37" s="98"/>
      <c r="F37" s="98"/>
      <c r="G37" s="98"/>
      <c r="H37" s="98"/>
      <c r="I37" s="98"/>
      <c r="J37" s="98"/>
      <c r="K37" s="98"/>
      <c r="L37" s="98"/>
      <c r="M37" s="98"/>
      <c r="N37" s="98"/>
      <c r="O37" s="98"/>
      <c r="P37" s="98"/>
      <c r="Q37" s="98"/>
    </row>
    <row r="38" spans="2:21" ht="15.95" customHeight="1" x14ac:dyDescent="0.15">
      <c r="D38" s="98" t="s">
        <v>106</v>
      </c>
      <c r="E38" s="98"/>
      <c r="F38" s="98"/>
      <c r="G38" s="98"/>
      <c r="H38" s="98"/>
      <c r="I38" s="98"/>
      <c r="J38" s="98"/>
      <c r="K38" s="98"/>
      <c r="L38" s="98"/>
      <c r="M38" s="98"/>
      <c r="N38" s="98"/>
      <c r="O38" s="98"/>
      <c r="P38" s="98"/>
      <c r="Q38" s="98"/>
    </row>
    <row r="39" spans="2:21" ht="15.95" customHeight="1" x14ac:dyDescent="0.15">
      <c r="D39" s="98" t="s">
        <v>107</v>
      </c>
      <c r="E39" s="98"/>
      <c r="F39" s="98"/>
      <c r="G39" s="98"/>
      <c r="H39" s="98"/>
      <c r="I39" s="98"/>
      <c r="J39" s="98"/>
      <c r="K39" s="98"/>
      <c r="L39" s="98"/>
      <c r="M39" s="98"/>
      <c r="N39" s="98"/>
      <c r="O39" s="98"/>
      <c r="P39" s="98"/>
      <c r="Q39" s="98"/>
    </row>
    <row r="40" spans="2:21" ht="15.95" customHeight="1" x14ac:dyDescent="0.15">
      <c r="D40" s="98" t="s">
        <v>108</v>
      </c>
      <c r="E40" s="98"/>
      <c r="F40" s="98"/>
      <c r="G40" s="98"/>
      <c r="H40" s="98"/>
      <c r="I40" s="98"/>
      <c r="J40" s="98"/>
      <c r="K40" s="98"/>
      <c r="L40" s="98"/>
      <c r="M40" s="98"/>
      <c r="N40" s="98"/>
      <c r="O40" s="98"/>
      <c r="P40" s="98"/>
      <c r="Q40" s="98"/>
      <c r="S40" s="98"/>
      <c r="T40" s="98"/>
      <c r="U40" s="98"/>
    </row>
    <row r="41" spans="2:21" ht="15.95" customHeight="1" x14ac:dyDescent="0.15">
      <c r="D41" s="98" t="s">
        <v>233</v>
      </c>
      <c r="E41" s="98"/>
      <c r="F41" s="98"/>
      <c r="G41" s="98"/>
      <c r="H41" s="98"/>
      <c r="I41" s="98"/>
      <c r="J41" s="98"/>
      <c r="K41" s="98"/>
      <c r="L41" s="98"/>
      <c r="M41" s="98"/>
      <c r="N41" s="98"/>
      <c r="O41" s="98"/>
      <c r="P41" s="98"/>
      <c r="Q41" s="98"/>
      <c r="S41" s="98"/>
      <c r="T41" s="98"/>
      <c r="U41" s="98"/>
    </row>
    <row r="42" spans="2:21" ht="15.95" customHeight="1" x14ac:dyDescent="0.15">
      <c r="D42" s="102" t="s">
        <v>109</v>
      </c>
      <c r="E42" s="98"/>
      <c r="F42" s="98"/>
      <c r="G42" s="98"/>
      <c r="H42" s="98"/>
      <c r="I42" s="98"/>
      <c r="J42" s="98"/>
      <c r="K42" s="98"/>
      <c r="L42" s="98"/>
      <c r="M42" s="98"/>
      <c r="N42" s="98"/>
      <c r="O42" s="98"/>
      <c r="P42" s="98"/>
      <c r="Q42" s="98"/>
      <c r="S42" s="98"/>
      <c r="T42" s="98"/>
      <c r="U42" s="98"/>
    </row>
    <row r="43" spans="2:21" ht="13.5" customHeight="1" x14ac:dyDescent="0.15">
      <c r="D43" s="98"/>
      <c r="E43" s="98"/>
      <c r="F43" s="98"/>
      <c r="G43" s="98"/>
      <c r="H43" s="98"/>
      <c r="I43" s="98"/>
      <c r="J43" s="98"/>
      <c r="K43" s="98"/>
      <c r="L43" s="98"/>
      <c r="M43" s="98"/>
      <c r="N43" s="98"/>
      <c r="O43" s="98"/>
      <c r="P43" s="98"/>
      <c r="Q43" s="98"/>
      <c r="S43" s="98"/>
    </row>
    <row r="44" spans="2:21" ht="13.5" customHeight="1" x14ac:dyDescent="0.15">
      <c r="D44" s="98"/>
      <c r="E44" s="98"/>
      <c r="F44" s="98"/>
      <c r="G44" s="98"/>
      <c r="H44" s="98"/>
      <c r="I44" s="98"/>
      <c r="J44" s="98"/>
      <c r="K44" s="98"/>
      <c r="L44" s="98"/>
      <c r="M44" s="98"/>
      <c r="N44" s="98"/>
      <c r="O44" s="98"/>
      <c r="P44" s="98"/>
      <c r="Q44" s="98"/>
      <c r="S44" s="98"/>
    </row>
    <row r="45" spans="2:21" ht="13.5" customHeight="1" x14ac:dyDescent="0.15">
      <c r="B45" s="103" t="s">
        <v>110</v>
      </c>
      <c r="D45" s="98"/>
      <c r="E45" s="98"/>
      <c r="F45" s="98"/>
      <c r="G45" s="98"/>
      <c r="H45" s="98"/>
      <c r="I45" s="98"/>
      <c r="J45" s="98"/>
      <c r="K45" s="98"/>
      <c r="L45" s="98"/>
      <c r="M45" s="98"/>
      <c r="N45" s="98"/>
      <c r="O45" s="98"/>
      <c r="P45" s="98"/>
      <c r="Q45" s="98"/>
    </row>
    <row r="46" spans="2:21" ht="13.5" customHeight="1" x14ac:dyDescent="0.15">
      <c r="D46" s="98" t="s">
        <v>111</v>
      </c>
      <c r="E46" s="98"/>
      <c r="F46" s="98"/>
      <c r="G46" s="98"/>
      <c r="H46" s="98"/>
      <c r="I46" s="98"/>
      <c r="J46" s="98"/>
      <c r="K46" s="98"/>
      <c r="L46" s="98"/>
      <c r="M46" s="98"/>
      <c r="N46" s="98"/>
      <c r="O46" s="98"/>
      <c r="P46" s="98"/>
      <c r="Q46" s="98"/>
    </row>
    <row r="47" spans="2:21" ht="13.5" customHeight="1" x14ac:dyDescent="0.15">
      <c r="D47" s="98"/>
      <c r="E47" s="98"/>
      <c r="F47" s="98"/>
      <c r="G47" s="98"/>
      <c r="H47" s="98"/>
      <c r="I47" s="98"/>
      <c r="J47" s="98"/>
      <c r="K47" s="98"/>
      <c r="L47" s="98"/>
      <c r="M47" s="98"/>
      <c r="N47" s="98"/>
      <c r="O47" s="98"/>
      <c r="P47" s="98"/>
      <c r="Q47" s="98"/>
      <c r="R47" s="98"/>
    </row>
    <row r="48" spans="2:21" ht="13.5" customHeight="1" x14ac:dyDescent="0.15">
      <c r="B48" s="332"/>
      <c r="C48" s="333"/>
      <c r="D48" s="333"/>
      <c r="E48" s="333"/>
      <c r="F48" s="333"/>
      <c r="G48" s="333"/>
      <c r="H48" s="333"/>
      <c r="I48" s="333"/>
      <c r="J48" s="333"/>
      <c r="K48" s="334"/>
    </row>
    <row r="49" spans="2:11" ht="13.5" customHeight="1" x14ac:dyDescent="0.15">
      <c r="B49" s="335"/>
      <c r="C49" s="336"/>
      <c r="D49" s="336"/>
      <c r="E49" s="336"/>
      <c r="F49" s="336"/>
      <c r="G49" s="336"/>
      <c r="H49" s="336"/>
      <c r="I49" s="336"/>
      <c r="J49" s="336"/>
      <c r="K49" s="337"/>
    </row>
    <row r="50" spans="2:11" ht="13.5" customHeight="1" x14ac:dyDescent="0.15">
      <c r="B50" s="335"/>
      <c r="C50" s="336"/>
      <c r="D50" s="336"/>
      <c r="E50" s="336"/>
      <c r="F50" s="336"/>
      <c r="G50" s="336"/>
      <c r="H50" s="336"/>
      <c r="I50" s="336"/>
      <c r="J50" s="336"/>
      <c r="K50" s="337"/>
    </row>
    <row r="51" spans="2:11" ht="13.5" customHeight="1" x14ac:dyDescent="0.15">
      <c r="B51" s="335"/>
      <c r="C51" s="336"/>
      <c r="D51" s="336"/>
      <c r="E51" s="336"/>
      <c r="F51" s="336"/>
      <c r="G51" s="336"/>
      <c r="H51" s="336"/>
      <c r="I51" s="336"/>
      <c r="J51" s="336"/>
      <c r="K51" s="337"/>
    </row>
    <row r="52" spans="2:11" x14ac:dyDescent="0.15">
      <c r="B52" s="335"/>
      <c r="C52" s="336"/>
      <c r="D52" s="336"/>
      <c r="E52" s="336"/>
      <c r="F52" s="336"/>
      <c r="G52" s="336"/>
      <c r="H52" s="336"/>
      <c r="I52" s="336"/>
      <c r="J52" s="336"/>
      <c r="K52" s="337"/>
    </row>
    <row r="53" spans="2:11" x14ac:dyDescent="0.15">
      <c r="B53" s="335"/>
      <c r="C53" s="336"/>
      <c r="D53" s="336"/>
      <c r="E53" s="336"/>
      <c r="F53" s="336"/>
      <c r="G53" s="336"/>
      <c r="H53" s="336"/>
      <c r="I53" s="336"/>
      <c r="J53" s="336"/>
      <c r="K53" s="337"/>
    </row>
    <row r="54" spans="2:11" x14ac:dyDescent="0.15">
      <c r="B54" s="335"/>
      <c r="C54" s="336"/>
      <c r="D54" s="336"/>
      <c r="E54" s="336"/>
      <c r="F54" s="336"/>
      <c r="G54" s="336"/>
      <c r="H54" s="336"/>
      <c r="I54" s="336"/>
      <c r="J54" s="336"/>
      <c r="K54" s="337"/>
    </row>
    <row r="55" spans="2:11" x14ac:dyDescent="0.15">
      <c r="B55" s="335"/>
      <c r="C55" s="336"/>
      <c r="D55" s="336"/>
      <c r="E55" s="336"/>
      <c r="F55" s="336"/>
      <c r="G55" s="336"/>
      <c r="H55" s="336"/>
      <c r="I55" s="336"/>
      <c r="J55" s="336"/>
      <c r="K55" s="337"/>
    </row>
    <row r="56" spans="2:11" x14ac:dyDescent="0.15">
      <c r="B56" s="338"/>
      <c r="C56" s="339"/>
      <c r="D56" s="339"/>
      <c r="E56" s="339"/>
      <c r="F56" s="339"/>
      <c r="G56" s="339"/>
      <c r="H56" s="339"/>
      <c r="I56" s="339"/>
      <c r="J56" s="339"/>
      <c r="K56" s="340"/>
    </row>
  </sheetData>
  <sheetProtection selectLockedCells="1"/>
  <mergeCells count="12">
    <mergeCell ref="B48:K56"/>
    <mergeCell ref="B1:C1"/>
    <mergeCell ref="B32:C33"/>
    <mergeCell ref="F9:K10"/>
    <mergeCell ref="A2:L2"/>
    <mergeCell ref="D9:D11"/>
    <mergeCell ref="E5:F5"/>
    <mergeCell ref="G5:H5"/>
    <mergeCell ref="H4:I4"/>
    <mergeCell ref="B9:B11"/>
    <mergeCell ref="E9:E11"/>
    <mergeCell ref="C9:C11"/>
  </mergeCells>
  <phoneticPr fontId="2"/>
  <dataValidations count="2">
    <dataValidation imeMode="halfAlpha" allowBlank="1" showInputMessage="1" showErrorMessage="1" sqref="I12:K29" xr:uid="{00000000-0002-0000-0400-000000000000}"/>
    <dataValidation allowBlank="1" showInputMessage="1" showErrorMessage="1" promptTitle="入力の注意" prompt="求人票上部中央の「受付安定所」を確認して入力してください。_x000a_※右下の受理印と異なる場合があります。" sqref="G12:G29" xr:uid="{B08AF9DC-C182-47B9-B993-42FD1A6DE870}"/>
  </dataValidations>
  <printOptions horizontalCentered="1"/>
  <pageMargins left="0.31496062992125984" right="0.31496062992125984" top="0.55118110236220474" bottom="0.35433070866141736" header="0.31496062992125984" footer="0.31496062992125984"/>
  <pageSetup paperSize="9" scale="61"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errorTitle="入力ルール" error="男子は「1」、女子は「2」で入力してください。" xr:uid="{00000000-0002-0000-0400-000001000000}">
          <x14:formula1>
            <xm:f>DATA!$A$5:$A$7</xm:f>
          </x14:formula1>
          <xm:sqref>E12:E29</xm:sqref>
        </x14:dataValidation>
        <x14:dataValidation type="list" allowBlank="1" showInputMessage="1" showErrorMessage="1" xr:uid="{00000000-0002-0000-0400-000002000000}">
          <x14:formula1>
            <xm:f>DATA!$C$2:$C$12</xm:f>
          </x14:formula1>
          <xm:sqref>C12:C29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5"/>
  <sheetViews>
    <sheetView view="pageBreakPreview" zoomScaleNormal="100" zoomScaleSheetLayoutView="100" workbookViewId="0"/>
  </sheetViews>
  <sheetFormatPr defaultRowHeight="13.5" x14ac:dyDescent="0.15"/>
  <cols>
    <col min="1" max="1" width="2.625" customWidth="1"/>
    <col min="2" max="3" width="5.625" customWidth="1"/>
    <col min="4" max="4" width="23.875" customWidth="1"/>
    <col min="5" max="5" width="5.75" customWidth="1"/>
    <col min="6" max="6" width="46.375" customWidth="1"/>
    <col min="7" max="7" width="12.375" customWidth="1"/>
    <col min="8" max="8" width="11.375" customWidth="1"/>
    <col min="9" max="10" width="9.375" customWidth="1"/>
    <col min="11" max="11" width="10.625" customWidth="1"/>
    <col min="12" max="12" width="9.375" customWidth="1"/>
    <col min="13" max="13" width="6.375" customWidth="1"/>
    <col min="14" max="14" width="6.875" customWidth="1"/>
    <col min="15" max="16" width="5.625" customWidth="1"/>
    <col min="17" max="17" width="6.625" customWidth="1"/>
    <col min="18" max="18" width="6.25" customWidth="1"/>
  </cols>
  <sheetData>
    <row r="1" spans="1:18" x14ac:dyDescent="0.15">
      <c r="B1" s="287" t="s">
        <v>84</v>
      </c>
      <c r="C1" s="287"/>
    </row>
    <row r="2" spans="1:18" ht="18.75" x14ac:dyDescent="0.15">
      <c r="A2" s="352" t="s">
        <v>85</v>
      </c>
      <c r="B2" s="352"/>
      <c r="C2" s="352"/>
      <c r="D2" s="352"/>
      <c r="E2" s="352"/>
      <c r="F2" s="352"/>
      <c r="G2" s="352"/>
      <c r="H2" s="352"/>
      <c r="I2" s="352"/>
      <c r="J2" s="352"/>
      <c r="K2" s="352"/>
      <c r="L2" s="352"/>
      <c r="M2" s="20"/>
      <c r="N2" s="20"/>
      <c r="O2" s="20"/>
      <c r="P2" s="20"/>
      <c r="Q2" s="20"/>
      <c r="R2" s="20"/>
    </row>
    <row r="4" spans="1:18" ht="18" customHeight="1" x14ac:dyDescent="0.15">
      <c r="B4" s="54" t="s">
        <v>86</v>
      </c>
      <c r="C4" s="54"/>
      <c r="D4" s="54"/>
      <c r="E4" s="55" t="s">
        <v>87</v>
      </c>
      <c r="F4" s="54"/>
      <c r="G4" s="54" t="s">
        <v>67</v>
      </c>
      <c r="H4" s="425" t="s">
        <v>232</v>
      </c>
      <c r="I4" s="425"/>
      <c r="J4" s="53" t="s">
        <v>112</v>
      </c>
      <c r="K4" s="54" t="s">
        <v>88</v>
      </c>
    </row>
    <row r="5" spans="1:18" ht="18" customHeight="1" x14ac:dyDescent="0.15">
      <c r="B5" s="54">
        <v>999</v>
      </c>
      <c r="C5" s="54"/>
      <c r="D5" s="54"/>
      <c r="E5" s="350" t="s">
        <v>82</v>
      </c>
      <c r="F5" s="350"/>
      <c r="G5" s="24" t="s">
        <v>28</v>
      </c>
      <c r="H5" s="59"/>
    </row>
    <row r="6" spans="1:18" ht="13.5" customHeight="1" x14ac:dyDescent="0.15"/>
    <row r="7" spans="1:18" ht="18" customHeight="1" x14ac:dyDescent="0.15">
      <c r="E7" t="s">
        <v>234</v>
      </c>
    </row>
    <row r="9" spans="1:18" ht="12.95" customHeight="1" x14ac:dyDescent="0.15">
      <c r="B9" s="426" t="s">
        <v>89</v>
      </c>
      <c r="C9" s="426" t="s">
        <v>90</v>
      </c>
      <c r="D9" s="426" t="s">
        <v>91</v>
      </c>
      <c r="E9" s="426" t="s">
        <v>92</v>
      </c>
      <c r="F9" s="291" t="s">
        <v>93</v>
      </c>
      <c r="G9" s="291"/>
      <c r="H9" s="291"/>
      <c r="I9" s="291"/>
      <c r="J9" s="291"/>
      <c r="K9" s="291"/>
    </row>
    <row r="10" spans="1:18" ht="12.95" customHeight="1" x14ac:dyDescent="0.15">
      <c r="B10" s="427"/>
      <c r="C10" s="427"/>
      <c r="D10" s="427"/>
      <c r="E10" s="427"/>
      <c r="F10" s="291"/>
      <c r="G10" s="291"/>
      <c r="H10" s="291"/>
      <c r="I10" s="291"/>
      <c r="J10" s="291"/>
      <c r="K10" s="291"/>
    </row>
    <row r="11" spans="1:18" ht="34.5" customHeight="1" x14ac:dyDescent="0.15">
      <c r="B11" s="428"/>
      <c r="C11" s="428"/>
      <c r="D11" s="429"/>
      <c r="E11" s="430"/>
      <c r="F11" s="52" t="s">
        <v>94</v>
      </c>
      <c r="G11" s="271" t="s">
        <v>95</v>
      </c>
      <c r="H11" s="52" t="s">
        <v>96</v>
      </c>
      <c r="I11" s="52" t="s">
        <v>97</v>
      </c>
      <c r="J11" s="52" t="s">
        <v>98</v>
      </c>
      <c r="K11" s="52" t="s">
        <v>99</v>
      </c>
    </row>
    <row r="12" spans="1:18" ht="20.100000000000001" customHeight="1" x14ac:dyDescent="0.15">
      <c r="B12" s="4">
        <v>1</v>
      </c>
      <c r="C12" s="4" t="s">
        <v>26</v>
      </c>
      <c r="D12" s="8" t="s">
        <v>113</v>
      </c>
      <c r="E12" s="71">
        <v>1</v>
      </c>
      <c r="F12" s="3" t="s">
        <v>114</v>
      </c>
      <c r="G12" s="8" t="s">
        <v>115</v>
      </c>
      <c r="H12" s="8" t="s">
        <v>116</v>
      </c>
      <c r="I12" s="57" t="s">
        <v>117</v>
      </c>
      <c r="J12" s="57" t="s">
        <v>118</v>
      </c>
      <c r="K12" s="56">
        <v>18</v>
      </c>
    </row>
    <row r="13" spans="1:18" ht="20.100000000000001" customHeight="1" x14ac:dyDescent="0.15">
      <c r="B13" s="4">
        <v>2</v>
      </c>
      <c r="C13" s="4" t="s">
        <v>26</v>
      </c>
      <c r="D13" s="8" t="s">
        <v>113</v>
      </c>
      <c r="E13" s="71">
        <v>1</v>
      </c>
      <c r="F13" s="3" t="s">
        <v>119</v>
      </c>
      <c r="G13" s="8" t="s">
        <v>120</v>
      </c>
      <c r="H13" s="8" t="s">
        <v>116</v>
      </c>
      <c r="I13" s="57" t="s">
        <v>121</v>
      </c>
      <c r="J13" s="57" t="s">
        <v>122</v>
      </c>
      <c r="K13" s="56">
        <v>33</v>
      </c>
    </row>
    <row r="14" spans="1:18" ht="20.100000000000001" customHeight="1" x14ac:dyDescent="0.15">
      <c r="B14" s="4">
        <v>3</v>
      </c>
      <c r="C14" s="4" t="s">
        <v>26</v>
      </c>
      <c r="D14" s="8" t="s">
        <v>113</v>
      </c>
      <c r="E14" s="71">
        <v>2</v>
      </c>
      <c r="F14" s="3" t="s">
        <v>123</v>
      </c>
      <c r="G14" s="8" t="s">
        <v>124</v>
      </c>
      <c r="H14" s="8" t="s">
        <v>125</v>
      </c>
      <c r="I14" s="57" t="s">
        <v>126</v>
      </c>
      <c r="J14" s="57" t="s">
        <v>127</v>
      </c>
      <c r="K14" s="56">
        <v>580</v>
      </c>
    </row>
    <row r="15" spans="1:18" ht="20.100000000000001" customHeight="1" x14ac:dyDescent="0.15">
      <c r="B15" s="4">
        <v>4</v>
      </c>
      <c r="C15" s="4" t="s">
        <v>112</v>
      </c>
      <c r="D15" s="8" t="s">
        <v>113</v>
      </c>
      <c r="E15" s="71">
        <v>1</v>
      </c>
      <c r="F15" s="3" t="s">
        <v>128</v>
      </c>
      <c r="G15" s="8" t="s">
        <v>129</v>
      </c>
      <c r="H15" s="8" t="s">
        <v>130</v>
      </c>
      <c r="I15" s="57" t="s">
        <v>131</v>
      </c>
      <c r="J15" s="57" t="s">
        <v>132</v>
      </c>
      <c r="K15" s="56">
        <v>8</v>
      </c>
    </row>
    <row r="16" spans="1:18" ht="20.100000000000001" customHeight="1" x14ac:dyDescent="0.15">
      <c r="B16" s="4">
        <v>5</v>
      </c>
      <c r="C16" s="4" t="s">
        <v>112</v>
      </c>
      <c r="D16" s="8" t="s">
        <v>113</v>
      </c>
      <c r="E16" s="71">
        <v>2</v>
      </c>
      <c r="F16" s="3" t="s">
        <v>133</v>
      </c>
      <c r="G16" s="8" t="s">
        <v>134</v>
      </c>
      <c r="H16" s="8" t="s">
        <v>135</v>
      </c>
      <c r="I16" s="57" t="s">
        <v>136</v>
      </c>
      <c r="J16" s="57" t="s">
        <v>137</v>
      </c>
      <c r="K16" s="56">
        <v>185</v>
      </c>
    </row>
    <row r="17" spans="2:17" ht="20.100000000000001" customHeight="1" x14ac:dyDescent="0.15">
      <c r="B17" s="2"/>
      <c r="C17" s="4"/>
      <c r="D17" s="3"/>
      <c r="E17" s="71"/>
      <c r="F17" s="3"/>
      <c r="G17" s="3"/>
      <c r="H17" s="3"/>
      <c r="I17" s="57"/>
      <c r="J17" s="57"/>
      <c r="K17" s="56"/>
    </row>
    <row r="18" spans="2:17" ht="20.100000000000001" customHeight="1" x14ac:dyDescent="0.15">
      <c r="B18" s="2"/>
      <c r="C18" s="4"/>
      <c r="D18" s="3"/>
      <c r="E18" s="71"/>
      <c r="F18" s="3"/>
      <c r="G18" s="3"/>
      <c r="H18" s="3"/>
      <c r="I18" s="57"/>
      <c r="J18" s="57"/>
      <c r="K18" s="56"/>
    </row>
    <row r="19" spans="2:17" ht="20.100000000000001" customHeight="1" x14ac:dyDescent="0.15">
      <c r="B19" s="2"/>
      <c r="C19" s="4"/>
      <c r="D19" s="3"/>
      <c r="E19" s="71"/>
      <c r="F19" s="3"/>
      <c r="G19" s="3"/>
      <c r="H19" s="3"/>
      <c r="I19" s="57"/>
      <c r="J19" s="57"/>
      <c r="K19" s="56"/>
    </row>
    <row r="20" spans="2:17" ht="20.100000000000001" customHeight="1" x14ac:dyDescent="0.15">
      <c r="B20" s="2"/>
      <c r="C20" s="4"/>
      <c r="D20" s="3"/>
      <c r="E20" s="71"/>
      <c r="G20" s="3"/>
      <c r="H20" s="3"/>
      <c r="I20" s="57"/>
      <c r="J20" s="57"/>
      <c r="K20" s="56"/>
    </row>
    <row r="21" spans="2:17" ht="20.100000000000001" customHeight="1" x14ac:dyDescent="0.15">
      <c r="B21" s="2"/>
      <c r="C21" s="4"/>
      <c r="D21" s="3"/>
      <c r="E21" s="71"/>
      <c r="F21" s="3"/>
      <c r="G21" s="3"/>
      <c r="H21" s="3"/>
      <c r="I21" s="57"/>
      <c r="J21" s="57"/>
      <c r="K21" s="56"/>
    </row>
    <row r="22" spans="2:17" ht="20.100000000000001" customHeight="1" x14ac:dyDescent="0.15">
      <c r="B22" s="2"/>
      <c r="C22" s="4"/>
      <c r="D22" s="3"/>
      <c r="E22" s="71"/>
      <c r="F22" s="3"/>
      <c r="G22" s="3"/>
      <c r="H22" s="3"/>
      <c r="I22" s="57"/>
      <c r="J22" s="57"/>
      <c r="K22" s="56"/>
    </row>
    <row r="23" spans="2:17" ht="20.100000000000001" customHeight="1" x14ac:dyDescent="0.15">
      <c r="B23" s="2"/>
      <c r="C23" s="4"/>
      <c r="D23" s="3"/>
      <c r="E23" s="71"/>
      <c r="F23" s="3"/>
      <c r="G23" s="3"/>
      <c r="H23" s="3"/>
      <c r="I23" s="57"/>
      <c r="J23" s="57"/>
      <c r="K23" s="56"/>
    </row>
    <row r="24" spans="2:17" ht="20.100000000000001" customHeight="1" x14ac:dyDescent="0.15">
      <c r="B24" s="2"/>
      <c r="C24" s="4"/>
      <c r="D24" s="3"/>
      <c r="E24" s="71"/>
      <c r="F24" s="3"/>
      <c r="G24" s="3"/>
      <c r="H24" s="3"/>
      <c r="I24" s="57"/>
      <c r="J24" s="57"/>
      <c r="K24" s="56"/>
    </row>
    <row r="25" spans="2:17" ht="20.100000000000001" customHeight="1" x14ac:dyDescent="0.15">
      <c r="B25" s="2"/>
      <c r="C25" s="4"/>
      <c r="D25" s="3"/>
      <c r="E25" s="71"/>
      <c r="F25" s="3"/>
      <c r="G25" s="3"/>
      <c r="H25" s="3"/>
      <c r="I25" s="57"/>
      <c r="J25" s="57"/>
      <c r="K25" s="56"/>
    </row>
    <row r="26" spans="2:17" ht="20.100000000000001" customHeight="1" x14ac:dyDescent="0.15">
      <c r="B26" s="2"/>
      <c r="C26" s="4"/>
      <c r="D26" s="3"/>
      <c r="E26" s="71"/>
      <c r="F26" s="3"/>
      <c r="G26" s="3"/>
      <c r="H26" s="3"/>
      <c r="I26" s="57"/>
      <c r="J26" s="57"/>
      <c r="K26" s="56"/>
    </row>
    <row r="27" spans="2:17" ht="39" customHeight="1" x14ac:dyDescent="0.15">
      <c r="B27" s="261"/>
      <c r="C27" s="262"/>
      <c r="D27" s="261"/>
      <c r="E27" s="262"/>
      <c r="F27" s="261"/>
      <c r="G27" s="261"/>
      <c r="H27" s="261"/>
      <c r="I27" s="263"/>
      <c r="J27" s="263"/>
      <c r="K27" s="264"/>
    </row>
    <row r="28" spans="2:17" ht="13.5" customHeight="1" x14ac:dyDescent="0.15"/>
    <row r="29" spans="2:17" ht="15.95" customHeight="1" x14ac:dyDescent="0.15">
      <c r="B29" s="356" t="s">
        <v>48</v>
      </c>
      <c r="C29" s="356"/>
      <c r="D29" s="40" t="s">
        <v>138</v>
      </c>
      <c r="E29" s="41"/>
      <c r="F29" s="41"/>
      <c r="G29" s="41"/>
      <c r="H29" s="41"/>
      <c r="I29" s="41"/>
      <c r="J29" s="41"/>
      <c r="K29" s="41"/>
      <c r="L29" s="41"/>
      <c r="M29" s="41"/>
      <c r="N29" s="41"/>
      <c r="O29" s="41"/>
      <c r="P29" s="41"/>
      <c r="Q29" s="41"/>
    </row>
    <row r="30" spans="2:17" ht="15.95" customHeight="1" x14ac:dyDescent="0.15">
      <c r="B30" s="356"/>
      <c r="C30" s="356"/>
      <c r="D30" s="40" t="s">
        <v>101</v>
      </c>
      <c r="E30" s="41"/>
      <c r="F30" s="41"/>
      <c r="G30" s="41"/>
      <c r="H30" s="41"/>
      <c r="I30" s="41"/>
      <c r="J30" s="41"/>
      <c r="K30" s="41"/>
      <c r="L30" s="41"/>
      <c r="M30" s="41"/>
      <c r="N30" s="41"/>
      <c r="O30" s="41"/>
      <c r="P30" s="41"/>
      <c r="Q30" s="41"/>
    </row>
    <row r="31" spans="2:17" ht="15.95" customHeight="1" x14ac:dyDescent="0.15">
      <c r="B31" s="13"/>
      <c r="C31" s="13"/>
      <c r="D31" s="70" t="s">
        <v>102</v>
      </c>
      <c r="E31" s="41"/>
      <c r="F31" s="41"/>
      <c r="G31" s="41"/>
      <c r="H31" s="41"/>
      <c r="I31" s="41"/>
      <c r="J31" s="41"/>
      <c r="K31" s="41"/>
      <c r="L31" s="41"/>
      <c r="M31" s="41"/>
      <c r="N31" s="41"/>
      <c r="O31" s="41"/>
      <c r="P31" s="41"/>
      <c r="Q31" s="41"/>
    </row>
    <row r="32" spans="2:17" ht="15.95" customHeight="1" x14ac:dyDescent="0.15">
      <c r="D32" s="40" t="s">
        <v>103</v>
      </c>
      <c r="E32" s="41"/>
      <c r="F32" s="41"/>
      <c r="G32" s="41"/>
      <c r="H32" s="41"/>
      <c r="I32" s="41"/>
      <c r="J32" s="41"/>
      <c r="K32" s="41"/>
      <c r="L32" s="41"/>
      <c r="M32" s="41"/>
      <c r="N32" s="41"/>
      <c r="O32" s="41"/>
      <c r="P32" s="41"/>
      <c r="Q32" s="41"/>
    </row>
    <row r="33" spans="2:21" ht="15.95" customHeight="1" x14ac:dyDescent="0.15">
      <c r="D33" s="40" t="s">
        <v>104</v>
      </c>
      <c r="E33" s="40"/>
      <c r="F33" s="40"/>
      <c r="G33" s="40"/>
      <c r="H33" s="40"/>
      <c r="I33" s="40"/>
      <c r="J33" s="40"/>
      <c r="K33" s="40"/>
      <c r="L33" s="40"/>
      <c r="M33" s="40"/>
      <c r="N33" s="40"/>
      <c r="O33" s="40"/>
      <c r="P33" s="40"/>
      <c r="Q33" s="40"/>
    </row>
    <row r="34" spans="2:21" ht="15.95" customHeight="1" x14ac:dyDescent="0.15">
      <c r="D34" s="40" t="s">
        <v>105</v>
      </c>
      <c r="E34" s="40"/>
      <c r="F34" s="40"/>
      <c r="G34" s="40"/>
      <c r="H34" s="40"/>
      <c r="I34" s="40"/>
      <c r="J34" s="40"/>
      <c r="K34" s="40"/>
      <c r="L34" s="40"/>
      <c r="M34" s="40"/>
      <c r="N34" s="40"/>
      <c r="O34" s="40"/>
      <c r="P34" s="40"/>
      <c r="Q34" s="40"/>
    </row>
    <row r="35" spans="2:21" ht="15.95" customHeight="1" x14ac:dyDescent="0.15">
      <c r="D35" s="40" t="s">
        <v>106</v>
      </c>
      <c r="E35" s="40"/>
      <c r="F35" s="40"/>
      <c r="G35" s="40"/>
      <c r="H35" s="40"/>
      <c r="I35" s="40"/>
      <c r="J35" s="40"/>
      <c r="K35" s="40"/>
      <c r="L35" s="40"/>
      <c r="M35" s="40"/>
      <c r="N35" s="40"/>
      <c r="O35" s="40"/>
      <c r="P35" s="40"/>
      <c r="Q35" s="40"/>
    </row>
    <row r="36" spans="2:21" ht="15.95" customHeight="1" x14ac:dyDescent="0.15">
      <c r="D36" s="40" t="s">
        <v>107</v>
      </c>
      <c r="E36" s="40"/>
      <c r="F36" s="40"/>
      <c r="G36" s="40"/>
      <c r="H36" s="40"/>
      <c r="I36" s="40"/>
      <c r="J36" s="40"/>
      <c r="K36" s="40"/>
      <c r="L36" s="40"/>
      <c r="M36" s="40"/>
      <c r="N36" s="40"/>
      <c r="O36" s="40"/>
      <c r="P36" s="40"/>
      <c r="Q36" s="40"/>
      <c r="S36" s="40"/>
      <c r="T36" s="40"/>
      <c r="U36" s="40"/>
    </row>
    <row r="37" spans="2:21" ht="15.95" customHeight="1" x14ac:dyDescent="0.15">
      <c r="D37" s="40" t="s">
        <v>108</v>
      </c>
      <c r="E37" s="40"/>
      <c r="F37" s="40"/>
      <c r="G37" s="40"/>
      <c r="H37" s="40"/>
      <c r="I37" s="40"/>
      <c r="J37" s="40"/>
      <c r="K37" s="40"/>
      <c r="L37" s="40"/>
      <c r="M37" s="40"/>
      <c r="N37" s="40"/>
      <c r="O37" s="40"/>
      <c r="P37" s="40"/>
      <c r="Q37" s="40"/>
      <c r="S37" s="40"/>
      <c r="T37" s="40"/>
      <c r="U37" s="40"/>
    </row>
    <row r="38" spans="2:21" ht="15.95" customHeight="1" x14ac:dyDescent="0.15">
      <c r="D38" s="98" t="s">
        <v>235</v>
      </c>
      <c r="E38" s="40"/>
      <c r="F38" s="40"/>
      <c r="G38" s="40"/>
      <c r="H38" s="40"/>
      <c r="I38" s="40"/>
      <c r="J38" s="40"/>
      <c r="K38" s="40"/>
      <c r="L38" s="40"/>
      <c r="M38" s="40"/>
      <c r="N38" s="40"/>
      <c r="O38" s="40"/>
      <c r="P38" s="40"/>
      <c r="Q38" s="40"/>
      <c r="S38" s="40"/>
      <c r="T38" s="40"/>
      <c r="U38" s="40"/>
    </row>
    <row r="39" spans="2:21" ht="13.5" customHeight="1" x14ac:dyDescent="0.15">
      <c r="D39" s="58" t="s">
        <v>109</v>
      </c>
      <c r="E39" s="40"/>
      <c r="F39" s="40"/>
      <c r="G39" s="40"/>
      <c r="H39" s="40"/>
      <c r="I39" s="40"/>
      <c r="J39" s="40"/>
      <c r="K39" s="40"/>
      <c r="L39" s="40"/>
      <c r="M39" s="40"/>
      <c r="N39" s="40"/>
      <c r="O39" s="40"/>
      <c r="P39" s="40"/>
      <c r="Q39" s="40"/>
      <c r="R39" s="40"/>
    </row>
    <row r="40" spans="2:21" ht="13.5" customHeight="1" x14ac:dyDescent="0.15">
      <c r="E40" s="40"/>
    </row>
    <row r="41" spans="2:21" ht="13.5" customHeight="1" x14ac:dyDescent="0.15">
      <c r="E41" s="40"/>
    </row>
    <row r="42" spans="2:21" ht="13.5" customHeight="1" x14ac:dyDescent="0.15">
      <c r="B42" s="82" t="s">
        <v>110</v>
      </c>
      <c r="D42" s="40"/>
      <c r="E42" s="40"/>
      <c r="F42" s="40"/>
      <c r="G42" s="40"/>
      <c r="H42" s="40"/>
      <c r="I42" s="40"/>
      <c r="J42" s="40"/>
      <c r="K42" s="40"/>
      <c r="L42" s="40"/>
      <c r="M42" s="40"/>
      <c r="N42" s="40"/>
      <c r="O42" s="40"/>
      <c r="P42" s="40"/>
      <c r="Q42" s="40"/>
    </row>
    <row r="43" spans="2:21" ht="13.5" customHeight="1" x14ac:dyDescent="0.15">
      <c r="D43" s="40" t="s">
        <v>111</v>
      </c>
      <c r="E43" s="40"/>
      <c r="F43" s="40"/>
      <c r="G43" s="40"/>
      <c r="H43" s="40"/>
      <c r="I43" s="40"/>
      <c r="J43" s="40"/>
      <c r="K43" s="40"/>
      <c r="L43" s="40"/>
      <c r="M43" s="40"/>
      <c r="N43" s="40"/>
      <c r="O43" s="40"/>
      <c r="P43" s="40"/>
      <c r="Q43" s="40"/>
    </row>
    <row r="44" spans="2:21" ht="13.5" customHeight="1" x14ac:dyDescent="0.15">
      <c r="D44" s="40"/>
      <c r="E44" s="40"/>
      <c r="F44" s="40"/>
      <c r="G44" s="40"/>
      <c r="H44" s="40"/>
      <c r="I44" s="40"/>
      <c r="J44" s="40"/>
      <c r="K44" s="40"/>
      <c r="L44" s="40"/>
      <c r="M44" s="40"/>
      <c r="N44" s="40"/>
      <c r="O44" s="40"/>
      <c r="P44" s="40"/>
      <c r="Q44" s="40"/>
      <c r="R44" s="40"/>
    </row>
    <row r="45" spans="2:21" ht="13.5" customHeight="1" x14ac:dyDescent="0.15">
      <c r="B45" s="416"/>
      <c r="C45" s="417"/>
      <c r="D45" s="417"/>
      <c r="E45" s="417"/>
      <c r="F45" s="417"/>
      <c r="G45" s="417"/>
      <c r="H45" s="417"/>
      <c r="I45" s="417"/>
      <c r="J45" s="417"/>
      <c r="K45" s="418"/>
    </row>
    <row r="46" spans="2:21" ht="13.5" customHeight="1" x14ac:dyDescent="0.15">
      <c r="B46" s="419"/>
      <c r="C46" s="420"/>
      <c r="D46" s="420"/>
      <c r="E46" s="420"/>
      <c r="F46" s="420"/>
      <c r="G46" s="420"/>
      <c r="H46" s="420"/>
      <c r="I46" s="420"/>
      <c r="J46" s="420"/>
      <c r="K46" s="421"/>
    </row>
    <row r="47" spans="2:21" ht="13.5" customHeight="1" x14ac:dyDescent="0.15">
      <c r="B47" s="419"/>
      <c r="C47" s="420"/>
      <c r="D47" s="420"/>
      <c r="E47" s="420"/>
      <c r="F47" s="420"/>
      <c r="G47" s="420"/>
      <c r="H47" s="420"/>
      <c r="I47" s="420"/>
      <c r="J47" s="420"/>
      <c r="K47" s="421"/>
    </row>
    <row r="48" spans="2:21" ht="13.5" customHeight="1" x14ac:dyDescent="0.15">
      <c r="B48" s="419"/>
      <c r="C48" s="420"/>
      <c r="D48" s="420"/>
      <c r="E48" s="420"/>
      <c r="F48" s="420"/>
      <c r="G48" s="420"/>
      <c r="H48" s="420"/>
      <c r="I48" s="420"/>
      <c r="J48" s="420"/>
      <c r="K48" s="421"/>
    </row>
    <row r="49" spans="2:11" x14ac:dyDescent="0.15">
      <c r="B49" s="419"/>
      <c r="C49" s="420"/>
      <c r="D49" s="420"/>
      <c r="E49" s="420"/>
      <c r="F49" s="420"/>
      <c r="G49" s="420"/>
      <c r="H49" s="420"/>
      <c r="I49" s="420"/>
      <c r="J49" s="420"/>
      <c r="K49" s="421"/>
    </row>
    <row r="50" spans="2:11" x14ac:dyDescent="0.15">
      <c r="B50" s="419"/>
      <c r="C50" s="420"/>
      <c r="D50" s="420"/>
      <c r="E50" s="420"/>
      <c r="F50" s="420"/>
      <c r="G50" s="420"/>
      <c r="H50" s="420"/>
      <c r="I50" s="420"/>
      <c r="J50" s="420"/>
      <c r="K50" s="421"/>
    </row>
    <row r="51" spans="2:11" x14ac:dyDescent="0.15">
      <c r="B51" s="419"/>
      <c r="C51" s="420"/>
      <c r="D51" s="420"/>
      <c r="E51" s="420"/>
      <c r="F51" s="420"/>
      <c r="G51" s="420"/>
      <c r="H51" s="420"/>
      <c r="I51" s="420"/>
      <c r="J51" s="420"/>
      <c r="K51" s="421"/>
    </row>
    <row r="52" spans="2:11" x14ac:dyDescent="0.15">
      <c r="B52" s="419"/>
      <c r="C52" s="420"/>
      <c r="D52" s="420"/>
      <c r="E52" s="420"/>
      <c r="F52" s="420"/>
      <c r="G52" s="420"/>
      <c r="H52" s="420"/>
      <c r="I52" s="420"/>
      <c r="J52" s="420"/>
      <c r="K52" s="421"/>
    </row>
    <row r="53" spans="2:11" x14ac:dyDescent="0.15">
      <c r="B53" s="422"/>
      <c r="C53" s="423"/>
      <c r="D53" s="423"/>
      <c r="E53" s="423"/>
      <c r="F53" s="423"/>
      <c r="G53" s="423"/>
      <c r="H53" s="423"/>
      <c r="I53" s="423"/>
      <c r="J53" s="423"/>
      <c r="K53" s="424"/>
    </row>
    <row r="54" spans="2:11" ht="13.5" customHeight="1" x14ac:dyDescent="0.15"/>
    <row r="55" spans="2:11" ht="13.5" customHeight="1" x14ac:dyDescent="0.15"/>
  </sheetData>
  <sheetProtection algorithmName="SHA-512" hashValue="d2zvxYvYDws0Rm+hm2+ByJ6sEsDprlSEt15ytSa0T9Hu/j8NjQHI8z3YSXWyfkEinlB3mDPOYRQ/zitCaZKU4Q==" saltValue="zrpNAgd45Xs536cVQQ5Gog==" spinCount="100000" sheet="1" selectLockedCells="1" selectUnlockedCells="1"/>
  <mergeCells count="11">
    <mergeCell ref="B45:K53"/>
    <mergeCell ref="B1:C1"/>
    <mergeCell ref="B29:C30"/>
    <mergeCell ref="A2:L2"/>
    <mergeCell ref="H4:I4"/>
    <mergeCell ref="E5:F5"/>
    <mergeCell ref="B9:B11"/>
    <mergeCell ref="D9:D11"/>
    <mergeCell ref="E9:E11"/>
    <mergeCell ref="F9:K10"/>
    <mergeCell ref="C9:C11"/>
  </mergeCells>
  <phoneticPr fontId="2"/>
  <dataValidations count="1">
    <dataValidation imeMode="halfAlpha" allowBlank="1" showInputMessage="1" showErrorMessage="1" sqref="I12:K27" xr:uid="{00000000-0002-0000-0500-000000000000}"/>
  </dataValidations>
  <printOptions horizontalCentered="1"/>
  <pageMargins left="0.31496062992125984" right="0.31496062992125984" top="0.74803149606299213" bottom="0.35433070866141736" header="0.51181102362204722" footer="0.31496062992125984"/>
  <pageSetup paperSize="9" scale="62"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DATA!$C$2:$C$12</xm:f>
          </x14:formula1>
          <xm:sqref>J4 C12:C27</xm:sqref>
        </x14:dataValidation>
        <x14:dataValidation type="list" allowBlank="1" showInputMessage="1" showErrorMessage="1" xr:uid="{00000000-0002-0000-0500-000002000000}">
          <x14:formula1>
            <xm:f>DATA!$A$5:$A$7</xm:f>
          </x14:formula1>
          <xm:sqref>E12:E27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T47"/>
  <sheetViews>
    <sheetView zoomScaleNormal="100" workbookViewId="0"/>
  </sheetViews>
  <sheetFormatPr defaultColWidth="9" defaultRowHeight="13.5" x14ac:dyDescent="0.15"/>
  <cols>
    <col min="1" max="1" width="2.625" style="59" customWidth="1"/>
    <col min="2" max="2" width="11" style="59" customWidth="1"/>
    <col min="3" max="3" width="5.625" style="59" customWidth="1"/>
    <col min="4" max="4" width="23.875" style="59" customWidth="1"/>
    <col min="5" max="5" width="5.75" style="59" customWidth="1"/>
    <col min="6" max="6" width="40.875" style="59" customWidth="1"/>
    <col min="7" max="7" width="13.625" style="59" customWidth="1"/>
    <col min="8" max="8" width="15.625" style="59" customWidth="1"/>
    <col min="9" max="10" width="9.375" style="59" customWidth="1"/>
    <col min="11" max="11" width="10.625" style="59" customWidth="1"/>
    <col min="12" max="12" width="9.375" style="59" customWidth="1"/>
    <col min="13" max="13" width="6.375" style="59" customWidth="1"/>
    <col min="14" max="14" width="6.875" style="59" customWidth="1"/>
    <col min="15" max="16" width="5.625" style="59" customWidth="1"/>
    <col min="17" max="17" width="6.625" style="59" customWidth="1"/>
    <col min="18" max="18" width="6.25" style="59" customWidth="1"/>
    <col min="19" max="16384" width="9" style="59"/>
  </cols>
  <sheetData>
    <row r="1" spans="1:18" x14ac:dyDescent="0.15">
      <c r="B1" s="286" t="s">
        <v>139</v>
      </c>
      <c r="C1" s="286"/>
    </row>
    <row r="2" spans="1:18" ht="18.75" x14ac:dyDescent="0.15">
      <c r="A2" s="299" t="s">
        <v>140</v>
      </c>
      <c r="B2" s="299"/>
      <c r="C2" s="299"/>
      <c r="D2" s="299"/>
      <c r="E2" s="299"/>
      <c r="F2" s="299"/>
      <c r="G2" s="299"/>
      <c r="H2" s="299"/>
      <c r="I2" s="299"/>
      <c r="J2" s="299"/>
      <c r="K2" s="299"/>
      <c r="L2" s="299"/>
      <c r="M2" s="94"/>
      <c r="N2" s="94"/>
      <c r="O2" s="94"/>
      <c r="P2" s="94"/>
      <c r="Q2" s="94"/>
      <c r="R2" s="94"/>
    </row>
    <row r="4" spans="1:18" ht="18" customHeight="1" x14ac:dyDescent="0.15">
      <c r="B4" s="95" t="s">
        <v>86</v>
      </c>
      <c r="C4" s="95"/>
      <c r="D4" s="95"/>
      <c r="E4" s="96" t="s">
        <v>87</v>
      </c>
      <c r="F4" s="95"/>
      <c r="G4" s="95" t="s">
        <v>67</v>
      </c>
      <c r="H4" s="96" t="s">
        <v>229</v>
      </c>
      <c r="I4" s="201" t="str">
        <f>様式3号就職状況報告書!$D$10</f>
        <v>9月</v>
      </c>
      <c r="J4" s="95" t="s">
        <v>88</v>
      </c>
      <c r="K4" s="95"/>
    </row>
    <row r="5" spans="1:18" ht="18" customHeight="1" x14ac:dyDescent="0.15">
      <c r="B5" s="202" t="str">
        <f>IF(就職状況入力フォーム!E6="","",就職状況入力フォーム!E6)</f>
        <v/>
      </c>
      <c r="C5" s="95"/>
      <c r="D5" s="95"/>
      <c r="E5" s="432" t="str">
        <f>IF(就職状況入力フォーム!H6="","",就職状況入力フォーム!H6)</f>
        <v/>
      </c>
      <c r="F5" s="432"/>
      <c r="G5" s="214" t="str">
        <f>IF(就職状況入力フォーム!M6="","",就職状況入力フォーム!M6)</f>
        <v/>
      </c>
      <c r="H5" s="95"/>
    </row>
    <row r="7" spans="1:18" ht="18" customHeight="1" x14ac:dyDescent="0.15">
      <c r="E7" t="s">
        <v>234</v>
      </c>
    </row>
    <row r="9" spans="1:18" ht="12.95" customHeight="1" x14ac:dyDescent="0.15">
      <c r="B9" s="408" t="s">
        <v>141</v>
      </c>
      <c r="C9" s="408" t="s">
        <v>90</v>
      </c>
      <c r="D9" s="408" t="s">
        <v>91</v>
      </c>
      <c r="E9" s="408" t="s">
        <v>92</v>
      </c>
      <c r="F9" s="433" t="s">
        <v>93</v>
      </c>
      <c r="G9" s="434"/>
      <c r="H9" s="435"/>
    </row>
    <row r="10" spans="1:18" ht="12.95" customHeight="1" x14ac:dyDescent="0.15">
      <c r="B10" s="409"/>
      <c r="C10" s="409"/>
      <c r="D10" s="409"/>
      <c r="E10" s="409"/>
      <c r="F10" s="436"/>
      <c r="G10" s="324"/>
      <c r="H10" s="437"/>
    </row>
    <row r="11" spans="1:18" ht="34.5" customHeight="1" x14ac:dyDescent="0.15">
      <c r="B11" s="414"/>
      <c r="C11" s="414"/>
      <c r="D11" s="410"/>
      <c r="E11" s="415"/>
      <c r="F11" s="97" t="s">
        <v>94</v>
      </c>
      <c r="G11" s="97" t="s">
        <v>142</v>
      </c>
      <c r="H11" s="97" t="s">
        <v>143</v>
      </c>
    </row>
    <row r="12" spans="1:18" ht="20.100000000000001" customHeight="1" x14ac:dyDescent="0.15">
      <c r="B12" s="154"/>
      <c r="C12" s="216"/>
      <c r="D12" s="128"/>
      <c r="E12" s="217"/>
      <c r="F12" s="128"/>
      <c r="G12" s="128"/>
      <c r="H12" s="128"/>
    </row>
    <row r="13" spans="1:18" ht="20.100000000000001" customHeight="1" x14ac:dyDescent="0.15">
      <c r="B13" s="154"/>
      <c r="C13" s="216"/>
      <c r="D13" s="128"/>
      <c r="E13" s="217"/>
      <c r="F13" s="128"/>
      <c r="G13" s="128"/>
      <c r="H13" s="128"/>
    </row>
    <row r="14" spans="1:18" ht="20.100000000000001" customHeight="1" x14ac:dyDescent="0.15">
      <c r="B14" s="154"/>
      <c r="C14" s="216"/>
      <c r="D14" s="128"/>
      <c r="E14" s="217"/>
      <c r="F14" s="128"/>
      <c r="G14" s="128"/>
      <c r="H14" s="128"/>
    </row>
    <row r="15" spans="1:18" ht="20.100000000000001" customHeight="1" x14ac:dyDescent="0.15">
      <c r="B15" s="154"/>
      <c r="C15" s="216"/>
      <c r="D15" s="128"/>
      <c r="E15" s="217"/>
      <c r="F15" s="128"/>
      <c r="G15" s="128"/>
      <c r="H15" s="128"/>
    </row>
    <row r="16" spans="1:18" ht="20.100000000000001" customHeight="1" x14ac:dyDescent="0.15">
      <c r="B16" s="154"/>
      <c r="C16" s="216"/>
      <c r="D16" s="128"/>
      <c r="E16" s="217"/>
      <c r="F16" s="128"/>
      <c r="G16" s="128"/>
      <c r="H16" s="128"/>
    </row>
    <row r="17" spans="2:16" ht="20.100000000000001" customHeight="1" x14ac:dyDescent="0.15">
      <c r="B17" s="154"/>
      <c r="C17" s="216"/>
      <c r="D17" s="128"/>
      <c r="E17" s="217"/>
      <c r="F17" s="128"/>
      <c r="G17" s="128"/>
      <c r="H17" s="128"/>
    </row>
    <row r="18" spans="2:16" ht="20.100000000000001" customHeight="1" x14ac:dyDescent="0.15">
      <c r="B18" s="154"/>
      <c r="C18" s="216"/>
      <c r="D18" s="128"/>
      <c r="E18" s="217"/>
      <c r="F18" s="128"/>
      <c r="G18" s="128"/>
      <c r="H18" s="128"/>
    </row>
    <row r="19" spans="2:16" ht="20.100000000000001" customHeight="1" x14ac:dyDescent="0.15">
      <c r="B19" s="154"/>
      <c r="C19" s="216"/>
      <c r="D19" s="128"/>
      <c r="E19" s="217"/>
      <c r="F19" s="128"/>
      <c r="G19" s="128"/>
      <c r="H19" s="128"/>
    </row>
    <row r="20" spans="2:16" ht="20.100000000000001" customHeight="1" x14ac:dyDescent="0.15">
      <c r="B20" s="154"/>
      <c r="C20" s="216"/>
      <c r="D20" s="128"/>
      <c r="E20" s="217"/>
      <c r="F20" s="128"/>
      <c r="G20" s="128"/>
      <c r="H20" s="128"/>
    </row>
    <row r="21" spans="2:16" ht="20.100000000000001" customHeight="1" x14ac:dyDescent="0.15">
      <c r="B21" s="154"/>
      <c r="C21" s="216"/>
      <c r="D21" s="128"/>
      <c r="E21" s="217"/>
      <c r="F21" s="128"/>
      <c r="G21" s="128"/>
      <c r="H21" s="128"/>
    </row>
    <row r="22" spans="2:16" ht="20.100000000000001" customHeight="1" x14ac:dyDescent="0.15">
      <c r="B22" s="154"/>
      <c r="C22" s="216"/>
      <c r="D22" s="128"/>
      <c r="E22" s="217"/>
      <c r="F22" s="128"/>
      <c r="G22" s="128"/>
      <c r="H22" s="128"/>
    </row>
    <row r="23" spans="2:16" ht="20.100000000000001" customHeight="1" x14ac:dyDescent="0.15">
      <c r="B23" s="154"/>
      <c r="C23" s="216"/>
      <c r="D23" s="128"/>
      <c r="E23" s="217"/>
      <c r="F23" s="128"/>
      <c r="G23" s="128"/>
      <c r="H23" s="128"/>
    </row>
    <row r="24" spans="2:16" ht="20.100000000000001" customHeight="1" x14ac:dyDescent="0.15">
      <c r="B24" s="154"/>
      <c r="C24" s="216"/>
      <c r="D24" s="128"/>
      <c r="E24" s="217"/>
      <c r="F24" s="128"/>
      <c r="G24" s="128"/>
      <c r="H24" s="128"/>
    </row>
    <row r="25" spans="2:16" ht="20.100000000000001" customHeight="1" x14ac:dyDescent="0.15">
      <c r="B25" s="154"/>
      <c r="C25" s="216"/>
      <c r="D25" s="128"/>
      <c r="E25" s="217"/>
      <c r="F25" s="128"/>
      <c r="G25" s="128"/>
      <c r="H25" s="128"/>
    </row>
    <row r="26" spans="2:16" ht="20.100000000000001" customHeight="1" x14ac:dyDescent="0.15">
      <c r="B26" s="154"/>
      <c r="C26" s="216"/>
      <c r="D26" s="128"/>
      <c r="E26" s="217"/>
      <c r="F26" s="128"/>
      <c r="G26" s="128"/>
      <c r="H26" s="128"/>
    </row>
    <row r="27" spans="2:16" ht="13.5" customHeight="1" x14ac:dyDescent="0.15"/>
    <row r="28" spans="2:16" ht="15.95" customHeight="1" x14ac:dyDescent="0.15">
      <c r="B28" s="431" t="s">
        <v>48</v>
      </c>
      <c r="C28" s="98" t="s">
        <v>240</v>
      </c>
      <c r="D28" s="99"/>
      <c r="E28" s="99"/>
      <c r="F28" s="99"/>
      <c r="G28" s="99"/>
      <c r="H28" s="99"/>
      <c r="I28" s="99"/>
      <c r="J28" s="99"/>
      <c r="K28" s="99"/>
      <c r="L28" s="99"/>
      <c r="M28" s="99"/>
      <c r="N28" s="99"/>
      <c r="O28" s="99"/>
      <c r="P28" s="99"/>
    </row>
    <row r="29" spans="2:16" ht="15.95" customHeight="1" x14ac:dyDescent="0.15">
      <c r="B29" s="431"/>
      <c r="C29" s="98" t="s">
        <v>241</v>
      </c>
      <c r="D29" s="99"/>
      <c r="E29" s="99"/>
      <c r="F29" s="99"/>
      <c r="G29" s="99"/>
      <c r="H29" s="99"/>
      <c r="I29" s="99"/>
      <c r="J29" s="99"/>
      <c r="K29" s="99"/>
      <c r="L29" s="99"/>
      <c r="M29" s="99"/>
      <c r="N29" s="99"/>
      <c r="O29" s="99"/>
      <c r="P29" s="99"/>
    </row>
    <row r="30" spans="2:16" ht="15.95" customHeight="1" x14ac:dyDescent="0.15">
      <c r="B30" s="155"/>
      <c r="C30" s="98" t="s">
        <v>144</v>
      </c>
      <c r="D30" s="99"/>
      <c r="E30" s="99"/>
      <c r="F30" s="99"/>
      <c r="G30" s="99"/>
      <c r="H30" s="99"/>
      <c r="I30" s="99"/>
      <c r="J30" s="99"/>
      <c r="K30" s="99"/>
      <c r="L30" s="99"/>
      <c r="M30" s="99"/>
      <c r="N30" s="99"/>
      <c r="O30" s="99"/>
      <c r="P30" s="99"/>
    </row>
    <row r="31" spans="2:16" ht="15.95" customHeight="1" x14ac:dyDescent="0.15">
      <c r="C31" s="98" t="s">
        <v>145</v>
      </c>
      <c r="D31" s="98"/>
      <c r="E31" s="98"/>
      <c r="F31" s="98"/>
      <c r="G31" s="98"/>
      <c r="H31" s="98"/>
      <c r="I31" s="98"/>
      <c r="J31" s="98"/>
      <c r="K31" s="98"/>
      <c r="L31" s="98"/>
      <c r="M31" s="98"/>
      <c r="N31" s="98"/>
      <c r="O31" s="98"/>
      <c r="P31" s="98"/>
    </row>
    <row r="32" spans="2:16" ht="15.95" customHeight="1" x14ac:dyDescent="0.15">
      <c r="C32" s="98" t="s">
        <v>146</v>
      </c>
      <c r="D32" s="98"/>
      <c r="E32" s="98"/>
      <c r="F32" s="98"/>
      <c r="G32" s="98"/>
      <c r="H32" s="98"/>
      <c r="I32" s="98"/>
      <c r="J32" s="98"/>
      <c r="K32" s="98"/>
      <c r="L32" s="98"/>
      <c r="M32" s="98"/>
      <c r="N32" s="98"/>
      <c r="O32" s="98"/>
      <c r="P32" s="98"/>
    </row>
    <row r="33" spans="2:20" ht="15.95" customHeight="1" x14ac:dyDescent="0.15">
      <c r="C33" s="98" t="s">
        <v>236</v>
      </c>
      <c r="D33" s="98"/>
      <c r="E33" s="98"/>
      <c r="F33" s="98"/>
      <c r="G33" s="98"/>
      <c r="H33" s="98"/>
      <c r="I33" s="98"/>
      <c r="J33" s="98"/>
      <c r="K33" s="98"/>
      <c r="L33" s="98"/>
      <c r="M33" s="98"/>
      <c r="N33" s="98"/>
      <c r="O33" s="98"/>
      <c r="P33" s="98"/>
      <c r="R33" s="98"/>
      <c r="S33" s="98"/>
      <c r="T33" s="98"/>
    </row>
    <row r="34" spans="2:20" ht="15.95" customHeight="1" x14ac:dyDescent="0.15">
      <c r="C34" s="102" t="s">
        <v>147</v>
      </c>
      <c r="D34" s="98"/>
      <c r="E34" s="98"/>
      <c r="F34" s="98"/>
      <c r="G34" s="98"/>
      <c r="H34" s="98"/>
      <c r="I34" s="98"/>
      <c r="J34" s="98"/>
      <c r="K34" s="98"/>
      <c r="L34" s="98"/>
      <c r="M34" s="98"/>
      <c r="N34" s="98"/>
      <c r="O34" s="98"/>
      <c r="P34" s="98"/>
      <c r="R34" s="98"/>
      <c r="S34" s="98"/>
      <c r="T34" s="98"/>
    </row>
    <row r="35" spans="2:20" ht="13.5" customHeight="1" x14ac:dyDescent="0.15">
      <c r="D35" s="98"/>
      <c r="E35" s="98"/>
      <c r="F35" s="98"/>
      <c r="G35" s="98"/>
      <c r="H35" s="98"/>
      <c r="I35" s="98"/>
      <c r="J35" s="98"/>
      <c r="K35" s="98"/>
      <c r="L35" s="98"/>
      <c r="M35" s="98"/>
      <c r="N35" s="98"/>
      <c r="O35" s="98"/>
      <c r="P35" s="98"/>
      <c r="Q35" s="98"/>
      <c r="S35" s="98"/>
    </row>
    <row r="36" spans="2:20" ht="13.5" customHeight="1" x14ac:dyDescent="0.15">
      <c r="D36" s="98"/>
      <c r="E36" s="98"/>
      <c r="F36" s="98"/>
      <c r="G36" s="98"/>
      <c r="H36" s="98"/>
      <c r="I36" s="98"/>
      <c r="J36" s="98"/>
      <c r="K36" s="98"/>
      <c r="L36" s="98"/>
      <c r="M36" s="98"/>
      <c r="N36" s="98"/>
      <c r="O36" s="98"/>
      <c r="P36" s="98"/>
      <c r="Q36" s="98"/>
    </row>
    <row r="37" spans="2:20" ht="13.5" customHeight="1" x14ac:dyDescent="0.15">
      <c r="B37" s="103" t="s">
        <v>148</v>
      </c>
      <c r="D37" s="98"/>
      <c r="E37" s="98"/>
      <c r="F37" s="98"/>
      <c r="G37" s="98"/>
      <c r="H37" s="98"/>
      <c r="I37" s="98"/>
      <c r="J37" s="98"/>
      <c r="K37" s="98"/>
      <c r="L37" s="98"/>
      <c r="M37" s="98"/>
      <c r="N37" s="98"/>
      <c r="O37" s="98"/>
      <c r="P37" s="98"/>
      <c r="Q37" s="98"/>
      <c r="R37" s="98"/>
    </row>
    <row r="38" spans="2:20" ht="13.5" customHeight="1" x14ac:dyDescent="0.15">
      <c r="C38" s="98" t="s">
        <v>149</v>
      </c>
      <c r="D38" s="98"/>
      <c r="E38" s="98"/>
      <c r="F38" s="98"/>
    </row>
    <row r="39" spans="2:20" ht="13.5" customHeight="1" x14ac:dyDescent="0.15"/>
    <row r="40" spans="2:20" ht="13.5" customHeight="1" x14ac:dyDescent="0.15">
      <c r="B40" s="332"/>
      <c r="C40" s="333"/>
      <c r="D40" s="333"/>
      <c r="E40" s="333"/>
      <c r="F40" s="333"/>
      <c r="G40" s="333"/>
      <c r="H40" s="333"/>
      <c r="I40" s="334"/>
    </row>
    <row r="41" spans="2:20" ht="13.5" customHeight="1" x14ac:dyDescent="0.15">
      <c r="B41" s="335"/>
      <c r="C41" s="336"/>
      <c r="D41" s="336"/>
      <c r="E41" s="336"/>
      <c r="F41" s="336"/>
      <c r="G41" s="336"/>
      <c r="H41" s="336"/>
      <c r="I41" s="337"/>
    </row>
    <row r="42" spans="2:20" x14ac:dyDescent="0.15">
      <c r="B42" s="335"/>
      <c r="C42" s="336"/>
      <c r="D42" s="336"/>
      <c r="E42" s="336"/>
      <c r="F42" s="336"/>
      <c r="G42" s="336"/>
      <c r="H42" s="336"/>
      <c r="I42" s="337"/>
    </row>
    <row r="43" spans="2:20" x14ac:dyDescent="0.15">
      <c r="B43" s="335"/>
      <c r="C43" s="336"/>
      <c r="D43" s="336"/>
      <c r="E43" s="336"/>
      <c r="F43" s="336"/>
      <c r="G43" s="336"/>
      <c r="H43" s="336"/>
      <c r="I43" s="337"/>
    </row>
    <row r="44" spans="2:20" x14ac:dyDescent="0.15">
      <c r="B44" s="335"/>
      <c r="C44" s="336"/>
      <c r="D44" s="336"/>
      <c r="E44" s="336"/>
      <c r="F44" s="336"/>
      <c r="G44" s="336"/>
      <c r="H44" s="336"/>
      <c r="I44" s="337"/>
    </row>
    <row r="45" spans="2:20" x14ac:dyDescent="0.15">
      <c r="B45" s="335"/>
      <c r="C45" s="336"/>
      <c r="D45" s="336"/>
      <c r="E45" s="336"/>
      <c r="F45" s="336"/>
      <c r="G45" s="336"/>
      <c r="H45" s="336"/>
      <c r="I45" s="337"/>
    </row>
    <row r="46" spans="2:20" x14ac:dyDescent="0.15">
      <c r="B46" s="335"/>
      <c r="C46" s="336"/>
      <c r="D46" s="336"/>
      <c r="E46" s="336"/>
      <c r="F46" s="336"/>
      <c r="G46" s="336"/>
      <c r="H46" s="336"/>
      <c r="I46" s="337"/>
    </row>
    <row r="47" spans="2:20" x14ac:dyDescent="0.15">
      <c r="B47" s="338"/>
      <c r="C47" s="339"/>
      <c r="D47" s="339"/>
      <c r="E47" s="339"/>
      <c r="F47" s="339"/>
      <c r="G47" s="339"/>
      <c r="H47" s="339"/>
      <c r="I47" s="340"/>
    </row>
  </sheetData>
  <sheetProtection selectLockedCells="1"/>
  <mergeCells count="10">
    <mergeCell ref="B40:I47"/>
    <mergeCell ref="B1:C1"/>
    <mergeCell ref="B28:B29"/>
    <mergeCell ref="A2:L2"/>
    <mergeCell ref="E5:F5"/>
    <mergeCell ref="B9:B11"/>
    <mergeCell ref="D9:D11"/>
    <mergeCell ref="E9:E11"/>
    <mergeCell ref="F9:H10"/>
    <mergeCell ref="C9:C11"/>
  </mergeCells>
  <phoneticPr fontId="2"/>
  <printOptions horizontalCentered="1"/>
  <pageMargins left="0.31496062992125984" right="0.31496062992125984" top="0.94488188976377963" bottom="0.35433070866141736" header="0.51181102362204722" footer="0.31496062992125984"/>
  <pageSetup paperSize="9" scale="7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DATA!$C$2:$C$12</xm:f>
          </x14:formula1>
          <xm:sqref>C12:C26</xm:sqref>
        </x14:dataValidation>
        <x14:dataValidation type="list" allowBlank="1" showInputMessage="1" showErrorMessage="1" errorTitle="入力方法" error="男子は「1」、女子は「2」で入力してください。" xr:uid="{00000000-0002-0000-0600-000001000000}">
          <x14:formula1>
            <xm:f>DATA!$A$5:$A$7</xm:f>
          </x14:formula1>
          <xm:sqref>E12:E26</xm:sqref>
        </x14:dataValidation>
        <x14:dataValidation type="list" allowBlank="1" showInputMessage="1" showErrorMessage="1" xr:uid="{00000000-0002-0000-0600-000002000000}">
          <x14:formula1>
            <xm:f>DATA!$B$2:$B$6</xm:f>
          </x14:formula1>
          <xm:sqref>B12:B26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1"/>
  <sheetViews>
    <sheetView view="pageBreakPreview" zoomScaleNormal="100" zoomScaleSheetLayoutView="100" workbookViewId="0"/>
  </sheetViews>
  <sheetFormatPr defaultRowHeight="13.5" x14ac:dyDescent="0.15"/>
  <cols>
    <col min="1" max="1" width="2.625" customWidth="1"/>
    <col min="2" max="2" width="11" customWidth="1"/>
    <col min="3" max="3" width="5.625" customWidth="1"/>
    <col min="4" max="4" width="23.875" customWidth="1"/>
    <col min="5" max="5" width="5.75" customWidth="1"/>
    <col min="6" max="6" width="40.875" customWidth="1"/>
    <col min="7" max="7" width="13.625" customWidth="1"/>
    <col min="8" max="8" width="15.625" customWidth="1"/>
    <col min="9" max="10" width="9.375" customWidth="1"/>
    <col min="11" max="11" width="10.625" customWidth="1"/>
    <col min="12" max="12" width="9.375" customWidth="1"/>
    <col min="13" max="13" width="6.375" customWidth="1"/>
    <col min="14" max="14" width="6.875" customWidth="1"/>
    <col min="15" max="16" width="5.625" customWidth="1"/>
    <col min="17" max="17" width="6.625" customWidth="1"/>
    <col min="18" max="18" width="6.25" customWidth="1"/>
  </cols>
  <sheetData>
    <row r="1" spans="1:18" x14ac:dyDescent="0.15">
      <c r="B1" s="287" t="s">
        <v>139</v>
      </c>
      <c r="C1" s="287"/>
    </row>
    <row r="2" spans="1:18" ht="18.75" x14ac:dyDescent="0.15">
      <c r="A2" s="352" t="s">
        <v>140</v>
      </c>
      <c r="B2" s="352"/>
      <c r="C2" s="352"/>
      <c r="D2" s="352"/>
      <c r="E2" s="352"/>
      <c r="F2" s="352"/>
      <c r="G2" s="352"/>
      <c r="H2" s="352"/>
      <c r="I2" s="352"/>
      <c r="J2" s="352"/>
      <c r="K2" s="352"/>
      <c r="L2" s="352"/>
      <c r="M2" s="20"/>
      <c r="N2" s="20"/>
      <c r="O2" s="20"/>
      <c r="P2" s="20"/>
      <c r="Q2" s="20"/>
      <c r="R2" s="20"/>
    </row>
    <row r="4" spans="1:18" ht="18" customHeight="1" x14ac:dyDescent="0.15">
      <c r="B4" s="54" t="s">
        <v>86</v>
      </c>
      <c r="C4" s="54"/>
      <c r="D4" s="54"/>
      <c r="E4" s="55" t="s">
        <v>87</v>
      </c>
      <c r="F4" s="54"/>
      <c r="G4" s="54" t="s">
        <v>67</v>
      </c>
      <c r="H4" s="55" t="s">
        <v>232</v>
      </c>
      <c r="I4" s="53" t="s">
        <v>150</v>
      </c>
      <c r="J4" s="54" t="s">
        <v>88</v>
      </c>
      <c r="K4" s="54"/>
    </row>
    <row r="5" spans="1:18" ht="18" customHeight="1" x14ac:dyDescent="0.15">
      <c r="B5" s="54">
        <v>999</v>
      </c>
      <c r="C5" s="54"/>
      <c r="D5" s="54"/>
      <c r="E5" s="350" t="s">
        <v>82</v>
      </c>
      <c r="F5" s="350"/>
      <c r="G5" s="24" t="s">
        <v>28</v>
      </c>
      <c r="H5" s="54"/>
    </row>
    <row r="6" spans="1:18" ht="13.5" customHeight="1" x14ac:dyDescent="0.15"/>
    <row r="7" spans="1:18" ht="18" customHeight="1" x14ac:dyDescent="0.15">
      <c r="E7" t="s">
        <v>234</v>
      </c>
    </row>
    <row r="9" spans="1:18" ht="12.95" customHeight="1" x14ac:dyDescent="0.15">
      <c r="B9" s="426" t="s">
        <v>141</v>
      </c>
      <c r="C9" s="426" t="s">
        <v>90</v>
      </c>
      <c r="D9" s="426" t="s">
        <v>91</v>
      </c>
      <c r="E9" s="426" t="s">
        <v>92</v>
      </c>
      <c r="F9" s="438" t="s">
        <v>93</v>
      </c>
      <c r="G9" s="439"/>
      <c r="H9" s="440"/>
    </row>
    <row r="10" spans="1:18" ht="12.95" customHeight="1" x14ac:dyDescent="0.15">
      <c r="B10" s="427"/>
      <c r="C10" s="427"/>
      <c r="D10" s="427"/>
      <c r="E10" s="427"/>
      <c r="F10" s="441"/>
      <c r="G10" s="288"/>
      <c r="H10" s="442"/>
    </row>
    <row r="11" spans="1:18" ht="34.5" customHeight="1" x14ac:dyDescent="0.15">
      <c r="B11" s="428"/>
      <c r="C11" s="428"/>
      <c r="D11" s="429"/>
      <c r="E11" s="430"/>
      <c r="F11" s="52" t="s">
        <v>94</v>
      </c>
      <c r="G11" s="52" t="s">
        <v>142</v>
      </c>
      <c r="H11" s="52" t="s">
        <v>143</v>
      </c>
    </row>
    <row r="12" spans="1:18" ht="20.100000000000001" customHeight="1" x14ac:dyDescent="0.15">
      <c r="B12" s="2" t="s">
        <v>151</v>
      </c>
      <c r="C12" s="4" t="s">
        <v>26</v>
      </c>
      <c r="D12" s="46" t="s">
        <v>113</v>
      </c>
      <c r="E12" s="71">
        <v>1</v>
      </c>
      <c r="F12" s="35" t="s">
        <v>152</v>
      </c>
      <c r="G12" s="46" t="s">
        <v>153</v>
      </c>
      <c r="H12" s="3"/>
    </row>
    <row r="13" spans="1:18" ht="20.100000000000001" customHeight="1" x14ac:dyDescent="0.15">
      <c r="B13" s="2" t="s">
        <v>154</v>
      </c>
      <c r="C13" s="4" t="s">
        <v>155</v>
      </c>
      <c r="D13" s="46" t="s">
        <v>113</v>
      </c>
      <c r="E13" s="71">
        <v>1</v>
      </c>
      <c r="F13" s="35" t="s">
        <v>156</v>
      </c>
      <c r="G13" s="46"/>
      <c r="H13" s="3"/>
    </row>
    <row r="14" spans="1:18" ht="20.100000000000001" customHeight="1" x14ac:dyDescent="0.15">
      <c r="B14" s="2" t="s">
        <v>154</v>
      </c>
      <c r="C14" s="4" t="s">
        <v>155</v>
      </c>
      <c r="D14" s="46" t="s">
        <v>113</v>
      </c>
      <c r="E14" s="71">
        <v>2</v>
      </c>
      <c r="F14" s="35" t="s">
        <v>157</v>
      </c>
      <c r="G14" s="46" t="s">
        <v>116</v>
      </c>
      <c r="H14" s="3"/>
    </row>
    <row r="15" spans="1:18" ht="20.100000000000001" customHeight="1" x14ac:dyDescent="0.15">
      <c r="B15" s="2" t="s">
        <v>154</v>
      </c>
      <c r="C15" s="4" t="s">
        <v>150</v>
      </c>
      <c r="D15" s="46" t="s">
        <v>113</v>
      </c>
      <c r="E15" s="71">
        <v>2</v>
      </c>
      <c r="F15" s="35" t="s">
        <v>158</v>
      </c>
      <c r="G15" s="46" t="s">
        <v>159</v>
      </c>
      <c r="H15" s="46" t="s">
        <v>160</v>
      </c>
    </row>
    <row r="16" spans="1:18" ht="20.100000000000001" customHeight="1" x14ac:dyDescent="0.15">
      <c r="B16" s="2" t="s">
        <v>161</v>
      </c>
      <c r="C16" s="4" t="s">
        <v>150</v>
      </c>
      <c r="D16" s="46" t="s">
        <v>113</v>
      </c>
      <c r="E16" s="71">
        <v>1</v>
      </c>
      <c r="F16" s="35" t="s">
        <v>162</v>
      </c>
      <c r="G16" s="46" t="s">
        <v>116</v>
      </c>
      <c r="H16" s="46" t="s">
        <v>160</v>
      </c>
    </row>
    <row r="17" spans="2:20" ht="20.100000000000001" customHeight="1" x14ac:dyDescent="0.15">
      <c r="B17" s="2" t="s">
        <v>163</v>
      </c>
      <c r="C17" s="4" t="s">
        <v>150</v>
      </c>
      <c r="D17" s="46" t="s">
        <v>113</v>
      </c>
      <c r="E17" s="71">
        <v>2</v>
      </c>
      <c r="F17" s="35" t="s">
        <v>164</v>
      </c>
      <c r="G17" s="46" t="s">
        <v>125</v>
      </c>
      <c r="H17" s="46" t="s">
        <v>160</v>
      </c>
    </row>
    <row r="18" spans="2:20" ht="20.100000000000001" customHeight="1" x14ac:dyDescent="0.15">
      <c r="B18" s="2"/>
      <c r="C18" s="4"/>
      <c r="D18" s="3"/>
      <c r="E18" s="71"/>
      <c r="F18" s="3"/>
      <c r="G18" s="3"/>
      <c r="H18" s="3"/>
    </row>
    <row r="19" spans="2:20" ht="20.100000000000001" customHeight="1" x14ac:dyDescent="0.15">
      <c r="B19" s="2"/>
      <c r="C19" s="4"/>
      <c r="D19" s="3"/>
      <c r="E19" s="71"/>
      <c r="F19" s="3"/>
      <c r="G19" s="3"/>
      <c r="H19" s="3"/>
    </row>
    <row r="20" spans="2:20" ht="20.100000000000001" customHeight="1" x14ac:dyDescent="0.15">
      <c r="B20" s="2"/>
      <c r="C20" s="4"/>
      <c r="D20" s="3"/>
      <c r="E20" s="71"/>
      <c r="F20" s="3"/>
      <c r="G20" s="3"/>
      <c r="H20" s="3"/>
    </row>
    <row r="21" spans="2:20" ht="20.100000000000001" customHeight="1" x14ac:dyDescent="0.15">
      <c r="B21" s="2"/>
      <c r="C21" s="4"/>
      <c r="D21" s="3"/>
      <c r="E21" s="71"/>
      <c r="F21" s="3"/>
      <c r="G21" s="3"/>
      <c r="H21" s="3"/>
    </row>
    <row r="22" spans="2:20" ht="20.100000000000001" customHeight="1" x14ac:dyDescent="0.15">
      <c r="B22" s="2"/>
      <c r="C22" s="4"/>
      <c r="D22" s="3"/>
      <c r="E22" s="71"/>
      <c r="F22" s="3"/>
      <c r="G22" s="3"/>
      <c r="H22" s="3"/>
    </row>
    <row r="23" spans="2:20" ht="20.100000000000001" customHeight="1" x14ac:dyDescent="0.15">
      <c r="B23" s="2"/>
      <c r="C23" s="4"/>
      <c r="D23" s="3"/>
      <c r="E23" s="71"/>
      <c r="F23" s="3"/>
      <c r="G23" s="3"/>
      <c r="H23" s="3"/>
    </row>
    <row r="24" spans="2:20" ht="20.100000000000001" customHeight="1" x14ac:dyDescent="0.15">
      <c r="B24" s="2"/>
      <c r="C24" s="4"/>
      <c r="D24" s="3"/>
      <c r="E24" s="71"/>
      <c r="F24" s="3"/>
      <c r="G24" s="3"/>
      <c r="H24" s="3"/>
    </row>
    <row r="25" spans="2:20" ht="20.100000000000001" customHeight="1" x14ac:dyDescent="0.15">
      <c r="B25" s="2"/>
      <c r="C25" s="4"/>
      <c r="D25" s="3"/>
      <c r="E25" s="71"/>
      <c r="F25" s="3"/>
      <c r="G25" s="3"/>
      <c r="H25" s="3"/>
    </row>
    <row r="26" spans="2:20" ht="20.100000000000001" customHeight="1" x14ac:dyDescent="0.15">
      <c r="B26" s="2"/>
      <c r="C26" s="4"/>
      <c r="D26" s="3"/>
      <c r="E26" s="71"/>
      <c r="F26" s="3"/>
      <c r="G26" s="3"/>
      <c r="H26" s="3"/>
    </row>
    <row r="27" spans="2:20" ht="13.5" customHeight="1" x14ac:dyDescent="0.15"/>
    <row r="28" spans="2:20" ht="15.95" customHeight="1" x14ac:dyDescent="0.15">
      <c r="B28" s="356" t="s">
        <v>48</v>
      </c>
      <c r="C28" s="98" t="s">
        <v>240</v>
      </c>
      <c r="D28" s="41"/>
      <c r="E28" s="41"/>
      <c r="F28" s="41"/>
      <c r="G28" s="41"/>
      <c r="H28" s="41"/>
      <c r="I28" s="41"/>
      <c r="J28" s="41"/>
      <c r="K28" s="41"/>
      <c r="L28" s="41"/>
      <c r="M28" s="41"/>
      <c r="N28" s="41"/>
      <c r="O28" s="41"/>
      <c r="P28" s="41"/>
    </row>
    <row r="29" spans="2:20" ht="15.95" customHeight="1" x14ac:dyDescent="0.15">
      <c r="B29" s="356"/>
      <c r="C29" s="98" t="s">
        <v>241</v>
      </c>
      <c r="D29" s="41"/>
      <c r="E29" s="41"/>
      <c r="F29" s="41"/>
      <c r="G29" s="41"/>
      <c r="H29" s="41"/>
      <c r="I29" s="41"/>
      <c r="J29" s="41"/>
      <c r="K29" s="41"/>
      <c r="L29" s="41"/>
      <c r="M29" s="41"/>
      <c r="N29" s="41"/>
      <c r="O29" s="41"/>
      <c r="P29" s="41"/>
    </row>
    <row r="30" spans="2:20" ht="15.95" customHeight="1" x14ac:dyDescent="0.15">
      <c r="B30" s="72"/>
      <c r="C30" s="98" t="s">
        <v>144</v>
      </c>
      <c r="D30" s="41"/>
      <c r="E30" s="41"/>
      <c r="F30" s="41"/>
      <c r="G30" s="41"/>
      <c r="H30" s="41"/>
      <c r="I30" s="41"/>
      <c r="J30" s="41"/>
      <c r="K30" s="41"/>
      <c r="L30" s="41"/>
      <c r="M30" s="41"/>
      <c r="N30" s="41"/>
      <c r="O30" s="41"/>
      <c r="P30" s="41"/>
    </row>
    <row r="31" spans="2:20" ht="15.95" customHeight="1" x14ac:dyDescent="0.15">
      <c r="C31" s="98" t="s">
        <v>145</v>
      </c>
      <c r="D31" s="40"/>
      <c r="E31" s="40"/>
      <c r="F31" s="40"/>
      <c r="G31" s="40"/>
      <c r="H31" s="40"/>
      <c r="I31" s="40"/>
      <c r="J31" s="40"/>
      <c r="K31" s="40"/>
      <c r="L31" s="40"/>
      <c r="M31" s="40"/>
      <c r="N31" s="40"/>
      <c r="O31" s="40"/>
      <c r="P31" s="40"/>
    </row>
    <row r="32" spans="2:20" ht="15.95" customHeight="1" x14ac:dyDescent="0.15">
      <c r="C32" s="98" t="s">
        <v>146</v>
      </c>
      <c r="D32" s="40"/>
      <c r="E32" s="40"/>
      <c r="F32" s="40"/>
      <c r="G32" s="40"/>
      <c r="H32" s="40"/>
      <c r="I32" s="40"/>
      <c r="J32" s="40"/>
      <c r="K32" s="40"/>
      <c r="L32" s="40"/>
      <c r="M32" s="40"/>
      <c r="N32" s="40"/>
      <c r="O32" s="40"/>
      <c r="P32" s="40"/>
      <c r="R32" s="40"/>
      <c r="S32" s="40"/>
      <c r="T32" s="40"/>
    </row>
    <row r="33" spans="2:20" ht="15.95" customHeight="1" x14ac:dyDescent="0.15">
      <c r="C33" s="98" t="s">
        <v>236</v>
      </c>
      <c r="D33" s="40"/>
      <c r="E33" s="40"/>
      <c r="F33" s="40"/>
      <c r="G33" s="40"/>
      <c r="H33" s="40"/>
      <c r="I33" s="40"/>
      <c r="J33" s="40"/>
      <c r="K33" s="40"/>
      <c r="L33" s="40"/>
      <c r="M33" s="40"/>
      <c r="N33" s="40"/>
      <c r="O33" s="40"/>
      <c r="P33" s="40"/>
      <c r="R33" s="40"/>
      <c r="S33" s="40"/>
      <c r="T33" s="40"/>
    </row>
    <row r="34" spans="2:20" ht="13.5" customHeight="1" x14ac:dyDescent="0.15">
      <c r="C34" s="102" t="s">
        <v>147</v>
      </c>
      <c r="D34" s="40"/>
      <c r="E34" s="40"/>
      <c r="F34" s="40"/>
      <c r="G34" s="40"/>
      <c r="H34" s="40"/>
      <c r="I34" s="40"/>
      <c r="J34" s="40"/>
      <c r="K34" s="40"/>
      <c r="L34" s="40"/>
      <c r="M34" s="40"/>
      <c r="N34" s="40"/>
      <c r="O34" s="40"/>
      <c r="P34" s="40"/>
      <c r="Q34" s="40"/>
      <c r="S34" s="40"/>
    </row>
    <row r="35" spans="2:20" ht="13.5" customHeight="1" x14ac:dyDescent="0.15">
      <c r="D35" s="40"/>
      <c r="E35" s="40"/>
      <c r="F35" s="40"/>
      <c r="G35" s="40"/>
      <c r="H35" s="40"/>
      <c r="I35" s="40"/>
      <c r="J35" s="40"/>
      <c r="K35" s="40"/>
      <c r="L35" s="40"/>
      <c r="M35" s="40"/>
      <c r="N35" s="40"/>
      <c r="O35" s="40"/>
      <c r="P35" s="40"/>
      <c r="Q35" s="40"/>
    </row>
    <row r="36" spans="2:20" ht="13.5" customHeight="1" x14ac:dyDescent="0.15">
      <c r="D36" s="40"/>
      <c r="E36" s="40"/>
      <c r="F36" s="40"/>
      <c r="G36" s="40"/>
      <c r="H36" s="40"/>
      <c r="I36" s="40"/>
      <c r="J36" s="40"/>
      <c r="K36" s="40"/>
      <c r="L36" s="40"/>
      <c r="M36" s="40"/>
      <c r="N36" s="40"/>
      <c r="O36" s="40"/>
      <c r="P36" s="40"/>
      <c r="Q36" s="40"/>
      <c r="R36" s="40"/>
    </row>
    <row r="37" spans="2:20" ht="13.5" customHeight="1" x14ac:dyDescent="0.15">
      <c r="B37" s="82" t="s">
        <v>148</v>
      </c>
      <c r="D37" s="40"/>
      <c r="E37" s="40"/>
      <c r="F37" s="40"/>
      <c r="G37" s="40"/>
      <c r="H37" s="40"/>
      <c r="I37" s="40"/>
      <c r="J37" s="40"/>
      <c r="K37" s="40"/>
      <c r="L37" s="40"/>
      <c r="M37" s="40"/>
      <c r="N37" s="40"/>
      <c r="O37" s="40"/>
      <c r="P37" s="40"/>
      <c r="Q37" s="40"/>
      <c r="R37" s="40"/>
    </row>
    <row r="38" spans="2:20" ht="13.5" customHeight="1" x14ac:dyDescent="0.15">
      <c r="C38" s="40" t="s">
        <v>149</v>
      </c>
      <c r="D38" s="40"/>
      <c r="E38" s="40"/>
      <c r="F38" s="40"/>
    </row>
    <row r="39" spans="2:20" ht="13.5" customHeight="1" x14ac:dyDescent="0.15"/>
    <row r="40" spans="2:20" ht="13.5" customHeight="1" x14ac:dyDescent="0.15">
      <c r="B40" s="416"/>
      <c r="C40" s="417"/>
      <c r="D40" s="417"/>
      <c r="E40" s="417"/>
      <c r="F40" s="417"/>
      <c r="G40" s="417"/>
      <c r="H40" s="417"/>
      <c r="I40" s="418"/>
    </row>
    <row r="41" spans="2:20" ht="13.5" customHeight="1" x14ac:dyDescent="0.15">
      <c r="B41" s="419"/>
      <c r="C41" s="420"/>
      <c r="D41" s="420"/>
      <c r="E41" s="420"/>
      <c r="F41" s="420"/>
      <c r="G41" s="420"/>
      <c r="H41" s="420"/>
      <c r="I41" s="421"/>
    </row>
    <row r="42" spans="2:20" x14ac:dyDescent="0.15">
      <c r="B42" s="419"/>
      <c r="C42" s="420"/>
      <c r="D42" s="420"/>
      <c r="E42" s="420"/>
      <c r="F42" s="420"/>
      <c r="G42" s="420"/>
      <c r="H42" s="420"/>
      <c r="I42" s="421"/>
    </row>
    <row r="43" spans="2:20" x14ac:dyDescent="0.15">
      <c r="B43" s="419"/>
      <c r="C43" s="420"/>
      <c r="D43" s="420"/>
      <c r="E43" s="420"/>
      <c r="F43" s="420"/>
      <c r="G43" s="420"/>
      <c r="H43" s="420"/>
      <c r="I43" s="421"/>
    </row>
    <row r="44" spans="2:20" x14ac:dyDescent="0.15">
      <c r="B44" s="419"/>
      <c r="C44" s="420"/>
      <c r="D44" s="420"/>
      <c r="E44" s="420"/>
      <c r="F44" s="420"/>
      <c r="G44" s="420"/>
      <c r="H44" s="420"/>
      <c r="I44" s="421"/>
    </row>
    <row r="45" spans="2:20" x14ac:dyDescent="0.15">
      <c r="B45" s="419"/>
      <c r="C45" s="420"/>
      <c r="D45" s="420"/>
      <c r="E45" s="420"/>
      <c r="F45" s="420"/>
      <c r="G45" s="420"/>
      <c r="H45" s="420"/>
      <c r="I45" s="421"/>
    </row>
    <row r="46" spans="2:20" x14ac:dyDescent="0.15">
      <c r="B46" s="419"/>
      <c r="C46" s="420"/>
      <c r="D46" s="420"/>
      <c r="E46" s="420"/>
      <c r="F46" s="420"/>
      <c r="G46" s="420"/>
      <c r="H46" s="420"/>
      <c r="I46" s="421"/>
    </row>
    <row r="47" spans="2:20" x14ac:dyDescent="0.15">
      <c r="B47" s="422"/>
      <c r="C47" s="423"/>
      <c r="D47" s="423"/>
      <c r="E47" s="423"/>
      <c r="F47" s="423"/>
      <c r="G47" s="423"/>
      <c r="H47" s="423"/>
      <c r="I47" s="424"/>
    </row>
    <row r="48" spans="2:20" ht="13.5" customHeight="1" x14ac:dyDescent="0.15"/>
    <row r="49" ht="13.5" customHeight="1" x14ac:dyDescent="0.15"/>
    <row r="50" ht="13.5" customHeight="1" x14ac:dyDescent="0.15"/>
    <row r="51" ht="13.5" customHeight="1" x14ac:dyDescent="0.15"/>
  </sheetData>
  <sheetProtection algorithmName="SHA-512" hashValue="kFVCN7RCU2v+MnTHEff+Dg/yA5l54sbDR5l0o/yUckd7dgQxACyyDO8TZ0H7tvfrwwSzeva4DA+tK8Y2pIu6/A==" saltValue="KuMcorCYVTJ2ZEX90kBcNw==" spinCount="100000" sheet="1" selectLockedCells="1" selectUnlockedCells="1"/>
  <mergeCells count="10">
    <mergeCell ref="B40:I47"/>
    <mergeCell ref="B28:B29"/>
    <mergeCell ref="B1:C1"/>
    <mergeCell ref="A2:L2"/>
    <mergeCell ref="E5:F5"/>
    <mergeCell ref="B9:B11"/>
    <mergeCell ref="C9:C11"/>
    <mergeCell ref="D9:D11"/>
    <mergeCell ref="E9:E11"/>
    <mergeCell ref="F9:H10"/>
  </mergeCells>
  <phoneticPr fontId="2"/>
  <printOptions horizontalCentered="1"/>
  <pageMargins left="0.31496062992125984" right="0.31496062992125984" top="0.94488188976377963" bottom="0.35433070866141736" header="0.51181102362204722" footer="0.31496062992125984"/>
  <pageSetup paperSize="9" scale="7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DATA!$B$2:$B$6</xm:f>
          </x14:formula1>
          <xm:sqref>B12:B26</xm:sqref>
        </x14:dataValidation>
        <x14:dataValidation type="list" allowBlank="1" showInputMessage="1" showErrorMessage="1" xr:uid="{00000000-0002-0000-0700-000001000000}">
          <x14:formula1>
            <xm:f>DATA!$A$5:$A$7</xm:f>
          </x14:formula1>
          <xm:sqref>E12:E26</xm:sqref>
        </x14:dataValidation>
        <x14:dataValidation type="list" allowBlank="1" showInputMessage="1" showErrorMessage="1" xr:uid="{00000000-0002-0000-0700-000002000000}">
          <x14:formula1>
            <xm:f>DATA!$C$2:$C$12</xm:f>
          </x14:formula1>
          <xm:sqref>C12:C26 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B1:I21"/>
  <sheetViews>
    <sheetView zoomScaleNormal="100" workbookViewId="0"/>
  </sheetViews>
  <sheetFormatPr defaultColWidth="9" defaultRowHeight="13.5" x14ac:dyDescent="0.15"/>
  <cols>
    <col min="1" max="1" width="3.625" style="59" customWidth="1"/>
    <col min="2" max="2" width="6.375" style="59" customWidth="1"/>
    <col min="3" max="3" width="18" style="59" customWidth="1"/>
    <col min="4" max="4" width="5.625" style="59" customWidth="1"/>
    <col min="5" max="5" width="31.625" style="59" customWidth="1"/>
    <col min="6" max="6" width="12.875" style="59" customWidth="1"/>
    <col min="7" max="7" width="15.125" style="59" customWidth="1"/>
    <col min="8" max="8" width="11.625" style="59" customWidth="1"/>
    <col min="9" max="9" width="45.125" style="59" customWidth="1"/>
    <col min="10" max="16384" width="9" style="59"/>
  </cols>
  <sheetData>
    <row r="1" spans="2:9" x14ac:dyDescent="0.15">
      <c r="C1" s="59" t="s">
        <v>165</v>
      </c>
    </row>
    <row r="2" spans="2:9" ht="18.75" x14ac:dyDescent="0.15">
      <c r="C2" s="299" t="s">
        <v>166</v>
      </c>
      <c r="D2" s="272"/>
      <c r="E2" s="272"/>
      <c r="F2" s="272"/>
      <c r="G2" s="272"/>
      <c r="H2" s="272"/>
      <c r="I2" s="272"/>
    </row>
    <row r="3" spans="2:9" ht="12" customHeight="1" x14ac:dyDescent="0.15">
      <c r="C3" s="211"/>
      <c r="D3" s="165"/>
      <c r="E3" s="165"/>
      <c r="F3" s="165"/>
      <c r="G3" s="165"/>
      <c r="H3" s="165"/>
      <c r="I3" s="165"/>
    </row>
    <row r="4" spans="2:9" ht="25.5" customHeight="1" x14ac:dyDescent="0.15">
      <c r="C4" s="167" t="s">
        <v>86</v>
      </c>
      <c r="D4" s="219" t="str">
        <f>IF(就職状況入力フォーム!E6="","",就職状況入力フォーム!E6)</f>
        <v/>
      </c>
      <c r="H4" s="165" t="s">
        <v>87</v>
      </c>
      <c r="I4" s="220" t="str">
        <f>IF(就職状況入力フォーム!H6="","",就職状況入力フォーム!H6)</f>
        <v/>
      </c>
    </row>
    <row r="5" spans="2:9" ht="24.95" customHeight="1" x14ac:dyDescent="0.2">
      <c r="C5" s="131"/>
      <c r="D5" s="95" t="s">
        <v>167</v>
      </c>
      <c r="H5" s="165" t="s">
        <v>67</v>
      </c>
      <c r="I5" s="220" t="str">
        <f>IF(就職状況入力フォーム!M6="","",就職状況入力フォーム!M6)</f>
        <v/>
      </c>
    </row>
    <row r="6" spans="2:9" ht="24.95" customHeight="1" x14ac:dyDescent="0.2">
      <c r="C6" s="132"/>
      <c r="H6" s="165"/>
    </row>
    <row r="7" spans="2:9" ht="24.95" customHeight="1" x14ac:dyDescent="0.15">
      <c r="C7" s="133" t="s">
        <v>102</v>
      </c>
    </row>
    <row r="9" spans="2:9" ht="30" customHeight="1" x14ac:dyDescent="0.15">
      <c r="B9" s="134" t="s">
        <v>168</v>
      </c>
      <c r="C9" s="135" t="s">
        <v>169</v>
      </c>
      <c r="D9" s="168" t="s">
        <v>170</v>
      </c>
      <c r="E9" s="215" t="s">
        <v>171</v>
      </c>
      <c r="F9" s="134" t="s">
        <v>172</v>
      </c>
      <c r="G9" s="278" t="s">
        <v>173</v>
      </c>
      <c r="H9" s="446"/>
      <c r="I9" s="447"/>
    </row>
    <row r="10" spans="2:9" ht="30" customHeight="1" x14ac:dyDescent="0.15">
      <c r="B10" s="136"/>
      <c r="C10" s="216"/>
      <c r="D10" s="136"/>
      <c r="E10" s="137"/>
      <c r="F10" s="138"/>
      <c r="G10" s="443"/>
      <c r="H10" s="444"/>
      <c r="I10" s="445"/>
    </row>
    <row r="11" spans="2:9" ht="30" customHeight="1" x14ac:dyDescent="0.15">
      <c r="B11" s="136"/>
      <c r="C11" s="216"/>
      <c r="D11" s="136"/>
      <c r="E11" s="137"/>
      <c r="F11" s="138"/>
      <c r="G11" s="443"/>
      <c r="H11" s="444"/>
      <c r="I11" s="445"/>
    </row>
    <row r="12" spans="2:9" ht="30" customHeight="1" x14ac:dyDescent="0.15">
      <c r="B12" s="136"/>
      <c r="C12" s="139"/>
      <c r="D12" s="140"/>
      <c r="E12" s="141"/>
      <c r="F12" s="142"/>
      <c r="G12" s="443"/>
      <c r="H12" s="444"/>
      <c r="I12" s="445"/>
    </row>
    <row r="13" spans="2:9" ht="30" customHeight="1" x14ac:dyDescent="0.15">
      <c r="B13" s="136"/>
      <c r="C13" s="216"/>
      <c r="D13" s="136"/>
      <c r="E13" s="137"/>
      <c r="F13" s="142"/>
      <c r="G13" s="443"/>
      <c r="H13" s="444"/>
      <c r="I13" s="445"/>
    </row>
    <row r="14" spans="2:9" ht="30" customHeight="1" x14ac:dyDescent="0.15">
      <c r="B14" s="136"/>
      <c r="C14" s="143"/>
      <c r="D14" s="144"/>
      <c r="E14" s="145"/>
      <c r="F14" s="142"/>
      <c r="G14" s="443"/>
      <c r="H14" s="444"/>
      <c r="I14" s="445"/>
    </row>
    <row r="16" spans="2:9" s="95" customFormat="1" ht="15.95" customHeight="1" x14ac:dyDescent="0.15">
      <c r="C16" s="95" t="s">
        <v>230</v>
      </c>
    </row>
    <row r="17" spans="3:3" s="95" customFormat="1" ht="15.95" customHeight="1" x14ac:dyDescent="0.15">
      <c r="C17" s="95" t="s">
        <v>175</v>
      </c>
    </row>
    <row r="18" spans="3:3" s="95" customFormat="1" ht="15.95" customHeight="1" x14ac:dyDescent="0.15">
      <c r="C18" s="95" t="s">
        <v>176</v>
      </c>
    </row>
    <row r="19" spans="3:3" s="95" customFormat="1" ht="15.95" customHeight="1" x14ac:dyDescent="0.15">
      <c r="C19" s="95" t="s">
        <v>177</v>
      </c>
    </row>
    <row r="20" spans="3:3" s="95" customFormat="1" ht="15.95" customHeight="1" x14ac:dyDescent="0.15">
      <c r="C20" s="95" t="s">
        <v>178</v>
      </c>
    </row>
    <row r="21" spans="3:3" s="95" customFormat="1" ht="15.95" customHeight="1" x14ac:dyDescent="0.15"/>
  </sheetData>
  <sheetProtection selectLockedCells="1"/>
  <mergeCells count="7">
    <mergeCell ref="G13:I13"/>
    <mergeCell ref="G14:I14"/>
    <mergeCell ref="C2:I2"/>
    <mergeCell ref="G9:I9"/>
    <mergeCell ref="G10:I10"/>
    <mergeCell ref="G11:I11"/>
    <mergeCell ref="G12:I12"/>
  </mergeCells>
  <phoneticPr fontId="2"/>
  <printOptions horizontalCentered="1"/>
  <pageMargins left="0.39370078740157483" right="0.39370078740157483" top="1.1811023622047245" bottom="0.59055118110236227" header="0.70866141732283472" footer="0.51181102362204722"/>
  <pageSetup paperSize="9" scale="94" firstPageNumber="3"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DATA!$A$2:$A$4</xm:f>
          </x14:formula1>
          <xm:sqref>D10:D14</xm:sqref>
        </x14:dataValidation>
        <x14:dataValidation type="list" allowBlank="1" showInputMessage="1" showErrorMessage="1" xr:uid="{00000000-0002-0000-0800-000001000000}">
          <x14:formula1>
            <xm:f>DATA!$C$2:$C$12</xm:f>
          </x14:formula1>
          <xm:sqref>C5 F10:F14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e4950-8304-454a-a710-9e3c28c7f129">
      <Terms xmlns="http://schemas.microsoft.com/office/infopath/2007/PartnerControls"/>
    </lcf76f155ced4ddcb4097134ff3c332f>
    <TaxCatchAll xmlns="263dbbe5-076b-4606-a03b-9598f5f2f35a" xsi:nil="true"/>
    <Owner xmlns="f37e4950-8304-454a-a710-9e3c28c7f12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073798C8FCFF4E96AF5EA8B78E6F0D" ma:contentTypeVersion="14" ma:contentTypeDescription="新しいドキュメントを作成します。" ma:contentTypeScope="" ma:versionID="179fa6f42811ee9bfdcfb249a451f8db">
  <xsd:schema xmlns:xsd="http://www.w3.org/2001/XMLSchema" xmlns:xs="http://www.w3.org/2001/XMLSchema" xmlns:p="http://schemas.microsoft.com/office/2006/metadata/properties" xmlns:ns2="f37e4950-8304-454a-a710-9e3c28c7f129" xmlns:ns3="263dbbe5-076b-4606-a03b-9598f5f2f35a" targetNamespace="http://schemas.microsoft.com/office/2006/metadata/properties" ma:root="true" ma:fieldsID="df92b7638e77bfc0eb701116342136db" ns2:_="" ns3:_="">
    <xsd:import namespace="f37e4950-8304-454a-a710-9e3c28c7f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e4950-8304-454a-a710-9e3c28c7f12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059633b-2933-45bd-b25e-a3e79dca1f5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72AEB9-AF4E-4D4A-99E0-211A2B726BE5}">
  <ds:schemaRefs>
    <ds:schemaRef ds:uri="http://schemas.microsoft.com/sharepoint/v3/contenttype/forms"/>
  </ds:schemaRefs>
</ds:datastoreItem>
</file>

<file path=customXml/itemProps2.xml><?xml version="1.0" encoding="utf-8"?>
<ds:datastoreItem xmlns:ds="http://schemas.openxmlformats.org/officeDocument/2006/customXml" ds:itemID="{2DBD5552-1723-4CB0-8B03-275E83FD9CC0}">
  <ds:schemaRefs>
    <ds:schemaRef ds:uri="f37e4950-8304-454a-a710-9e3c28c7f129"/>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263dbbe5-076b-4606-a03b-9598f5f2f35a"/>
  </ds:schemaRefs>
</ds:datastoreItem>
</file>

<file path=customXml/itemProps3.xml><?xml version="1.0" encoding="utf-8"?>
<ds:datastoreItem xmlns:ds="http://schemas.openxmlformats.org/officeDocument/2006/customXml" ds:itemID="{04204B8A-874D-4B9B-BCB9-B9D4ABE19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e4950-8304-454a-a710-9e3c28c7f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就職状況入力フォーム</vt:lpstr>
      <vt:lpstr>入力フォーム使用方法</vt:lpstr>
      <vt:lpstr>様式3号就職状況報告書</vt:lpstr>
      <vt:lpstr>様式3号記載例</vt:lpstr>
      <vt:lpstr>様式4号-1内定者名簿（学校・安定所紹介）</vt:lpstr>
      <vt:lpstr>様式4号-1記載例</vt:lpstr>
      <vt:lpstr>様式4号-2内定者名簿（公務員縁故他）</vt:lpstr>
      <vt:lpstr>様式4号-2記載例</vt:lpstr>
      <vt:lpstr>様式4-3辞退者名簿</vt:lpstr>
      <vt:lpstr>様式4号-3記載例</vt:lpstr>
      <vt:lpstr>様式9号取消・繰下通報書</vt:lpstr>
      <vt:lpstr>様式9号記載例</vt:lpstr>
      <vt:lpstr>DATA</vt:lpstr>
      <vt:lpstr>就職状況入力フォーム!Print_Area</vt:lpstr>
      <vt:lpstr>入力フォーム使用方法!Print_Area</vt:lpstr>
      <vt:lpstr>'様式4号-2記載例'!Print_Area</vt:lpstr>
      <vt:lpstr>様式9号記載例!Print_Area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0x01010059073798C8FCFF4E96AF5EA8B78E6F0D</vt:lpwstr>
  </property>
  <property fmtid="{D5CDD505-2E9C-101B-9397-08002B2CF9AE}" pid="3" name="MediaServiceImageTags">
    <vt:lpwstr/>
  </property>
</Properties>
</file>