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9395" windowHeight="7815" activeTab="0"/>
  </bookViews>
  <sheets>
    <sheet name="添付書類" sheetId="1" r:id="rId1"/>
    <sheet name="裏面　留意事項" sheetId="2" r:id="rId2"/>
  </sheets>
  <definedNames>
    <definedName name="_xlnm.Print_Area" localSheetId="0">'添付書類'!$A$1:$L$153</definedName>
  </definedNames>
  <calcPr fullCalcOnLoad="1"/>
</workbook>
</file>

<file path=xl/sharedStrings.xml><?xml version="1.0" encoding="utf-8"?>
<sst xmlns="http://schemas.openxmlformats.org/spreadsheetml/2006/main" count="273" uniqueCount="137">
  <si>
    <t>女性活躍推進法　認定申請関係書類</t>
  </si>
  <si>
    <t>事業年度</t>
  </si>
  <si>
    <t>競争倍率</t>
  </si>
  <si>
    <t>女性</t>
  </si>
  <si>
    <t>男性</t>
  </si>
  <si>
    <t>（２）継続就業に関する状況</t>
  </si>
  <si>
    <t>応募者数</t>
  </si>
  <si>
    <t>採用者数</t>
  </si>
  <si>
    <t>雇用管理区分</t>
  </si>
  <si>
    <t>事業年度</t>
  </si>
  <si>
    <t>直近3事業年度の平均競争倍率（A）</t>
  </si>
  <si>
    <t>直近3事業年度の平均競争倍率（B）</t>
  </si>
  <si>
    <t>X-9</t>
  </si>
  <si>
    <t>X</t>
  </si>
  <si>
    <t>X-1</t>
  </si>
  <si>
    <t>X-2</t>
  </si>
  <si>
    <t>X-10</t>
  </si>
  <si>
    <t>X-11</t>
  </si>
  <si>
    <t>合計</t>
  </si>
  <si>
    <t>雇用継続割合(A)</t>
  </si>
  <si>
    <t>雇用継続割合(B)</t>
  </si>
  <si>
    <t>（４）管理職に関する状況</t>
  </si>
  <si>
    <t>X-2</t>
  </si>
  <si>
    <t>管理職者数</t>
  </si>
  <si>
    <t>産業平均値(B)</t>
  </si>
  <si>
    <t>昇進割合</t>
  </si>
  <si>
    <t>平均昇進割合（A）</t>
  </si>
  <si>
    <t>平均昇進割合（B）</t>
  </si>
  <si>
    <t>労働局チェック欄</t>
  </si>
  <si>
    <t>雇用管理区分</t>
  </si>
  <si>
    <t>女性管理職者数</t>
  </si>
  <si>
    <t>X-2</t>
  </si>
  <si>
    <t>【要領】</t>
  </si>
  <si>
    <t>・グレー欄は自動計算セルとなっていること。</t>
  </si>
  <si>
    <t>(A)*0.8=(C)</t>
  </si>
  <si>
    <t>(A)/(B)=(C)</t>
  </si>
  <si>
    <t>C＜B</t>
  </si>
  <si>
    <t>○評価項目の計算方法</t>
  </si>
  <si>
    <t>（１）採用に関する状況</t>
  </si>
  <si>
    <t>（２）継続就業に関する状況</t>
  </si>
  <si>
    <t xml:space="preserve">①男性労働者（無期）の平均継続勤務年数に対する女性労働者（無期）の平均継続勤務年数の割合0.7以上（区）
　「女性労働者（無期）の平均継続勤続年数」÷「男性労働者（無期）の平均継続勤務年数」　≧　0.7
</t>
  </si>
  <si>
    <t>（３）時間外労働及び休日労働に関する状況</t>
  </si>
  <si>
    <t>（４）管理職に関する状況</t>
  </si>
  <si>
    <t>X-3</t>
  </si>
  <si>
    <t>X-4</t>
  </si>
  <si>
    <t>X-1</t>
  </si>
  <si>
    <t>X-2</t>
  </si>
  <si>
    <t>X-3</t>
  </si>
  <si>
    <t>X-4</t>
  </si>
  <si>
    <t>（ⅱ）①10事業年度前及びその前後の事業年度に採用した労働者の雇用継続割合</t>
  </si>
  <si>
    <t>①直近の3事業年度の男女別の採用における競争倍率</t>
  </si>
  <si>
    <t>X-10</t>
  </si>
  <si>
    <t>X-11</t>
  </si>
  <si>
    <t>X-12</t>
  </si>
  <si>
    <t>X-13</t>
  </si>
  <si>
    <t>（ⅰ）①直近の事業年度における管理職に占める女性労働者割合</t>
  </si>
  <si>
    <t>②産業平均値未満の事業主のみ記入</t>
  </si>
  <si>
    <t>（ⅱ）①直近の3事業年度における男女別の課長級より一つ下の職階から課長級に昇進した割合</t>
  </si>
  <si>
    <t>一般事業主の氏名又は名称</t>
  </si>
  <si>
    <t>認定申請年月日</t>
  </si>
  <si>
    <t>平成　　　　年　　　　月　　　　日</t>
  </si>
  <si>
    <t>３（１）採用に関する状況</t>
  </si>
  <si>
    <t>（ⅰ）平均継続勤務年数の男女差→認定申請書に記入</t>
  </si>
  <si>
    <t>（３）時間外労働及び休日労働に関する状況</t>
  </si>
  <si>
    <t>※雇用管理区分が多く、認定申請書に記入しきれない場合に使用</t>
  </si>
  <si>
    <t>直近の事業年度</t>
  </si>
  <si>
    <t>雇用管理区分</t>
  </si>
  <si>
    <t>各月の時間外労働及び休日労働の時間数</t>
  </si>
  <si>
    <t>X</t>
  </si>
  <si>
    <t>１月</t>
  </si>
  <si>
    <t>２月</t>
  </si>
  <si>
    <t>３月</t>
  </si>
  <si>
    <t>４月</t>
  </si>
  <si>
    <t>５月</t>
  </si>
  <si>
    <t>６月</t>
  </si>
  <si>
    <t>７月</t>
  </si>
  <si>
    <t>８月</t>
  </si>
  <si>
    <t>９月</t>
  </si>
  <si>
    <t>１０月</t>
  </si>
  <si>
    <t>１１月</t>
  </si>
  <si>
    <t>１２月</t>
  </si>
  <si>
    <t>①を含む直近の３事業年度</t>
  </si>
  <si>
    <t>時間外労働及び休日労働の時間数が月45時間以上の月数</t>
  </si>
  <si>
    <t>X
（①の事業年度）</t>
  </si>
  <si>
    <t>X-1</t>
  </si>
  <si>
    <t xml:space="preserve">X-2
</t>
  </si>
  <si>
    <t>①直近の事業年度における労働者一人当たりの各月ごとの時間外労働及び休日労働の合計時間数</t>
  </si>
  <si>
    <t>一人当たりの時間外労働及び休日労働の一月当たりの時間数</t>
  </si>
  <si>
    <t>課長級より１つ下位の職階から課長級に昇進した者の数</t>
  </si>
  <si>
    <t>事業年度開始の日の課長級より一つ下位の職階の労働者数</t>
  </si>
  <si>
    <r>
      <t>直近３事業年度の男女別の採用における競争倍率の平均値の女性倍率×0.8が男性倍率より低いこと</t>
    </r>
    <r>
      <rPr>
        <sz val="10"/>
        <color indexed="8"/>
        <rFont val="ＭＳ Ｐゴシック"/>
        <family val="3"/>
      </rPr>
      <t>（区）（無期）</t>
    </r>
    <r>
      <rPr>
        <sz val="10"/>
        <color indexed="8"/>
        <rFont val="ＭＳ Ｐゴシック"/>
        <family val="3"/>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indexed="8"/>
        <rFont val="ＭＳ Ｐゴシック"/>
        <family val="3"/>
      </rPr>
      <t>　（競争倍率：「女性（男性）の応募者数（実質的な採用選考が始まった段階の人数）」÷「採用した女性（男性）労働者数（内定者を含んでも良い。）」）</t>
    </r>
    <r>
      <rPr>
        <sz val="10"/>
        <color indexed="8"/>
        <rFont val="ＭＳ Ｐゴシック"/>
        <family val="3"/>
      </rPr>
      <t xml:space="preserve">
</t>
    </r>
  </si>
  <si>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indexed="8"/>
        <rFont val="ＭＳ Ｐゴシック"/>
        <family val="3"/>
      </rPr>
      <t>（「各月の対象労働者の総労働時間数の合計」―「各月の法定労働時間＝40×各月の日数÷7×対象労働者数」）÷「対象労働者数」　＜　45時間</t>
    </r>
    <r>
      <rPr>
        <sz val="10"/>
        <color indexed="8"/>
        <rFont val="ＭＳ Ｐゴシック"/>
        <family val="3"/>
      </rPr>
      <t xml:space="preserve">
</t>
    </r>
  </si>
  <si>
    <t>様式４</t>
  </si>
  <si>
    <t>（B）/（Ａ）</t>
  </si>
  <si>
    <t>X</t>
  </si>
  <si>
    <t>X-1</t>
  </si>
  <si>
    <t>X-2</t>
  </si>
  <si>
    <t>管理女性職割合(A)</t>
  </si>
  <si>
    <t>直近の事業年度＝X　　　
例：平成28年度に認定申請を行う場合は、Xは27年度、X-1は26年度、X-2は25年度の状況を記載します。
※各単位省略
※雇用管理区分が多く、記入しきれない場合は、適宜行をコピーして増やして下さい。</t>
  </si>
  <si>
    <t>❶</t>
  </si>
  <si>
    <t>❶</t>
  </si>
  <si>
    <t>採用者数</t>
  </si>
  <si>
    <t>うち現在雇用されている者の数（X）</t>
  </si>
  <si>
    <t>(A)/(B)=(C)</t>
  </si>
  <si>
    <t>労働局チェック欄</t>
  </si>
  <si>
    <t>労働局チェック欄</t>
  </si>
  <si>
    <t>②Cが0.8未満である事業主のみ記入</t>
  </si>
  <si>
    <t>労働局チェック欄
改善が見られるか
（C値がアップしているか）</t>
  </si>
  <si>
    <r>
      <t>うち現在雇用されている者の数（X</t>
    </r>
    <r>
      <rPr>
        <b/>
        <sz val="11"/>
        <color indexed="8"/>
        <rFont val="ＭＳ Ｐゴシック"/>
        <family val="3"/>
      </rPr>
      <t>-1</t>
    </r>
    <r>
      <rPr>
        <sz val="7"/>
        <color indexed="8"/>
        <rFont val="ＭＳ Ｐゴシック"/>
        <family val="3"/>
      </rPr>
      <t>）</t>
    </r>
  </si>
  <si>
    <r>
      <t>うち現在雇用されている者の数（X</t>
    </r>
    <r>
      <rPr>
        <b/>
        <sz val="11"/>
        <color indexed="8"/>
        <rFont val="ＭＳ Ｐゴシック"/>
        <family val="3"/>
      </rPr>
      <t>-2</t>
    </r>
    <r>
      <rPr>
        <sz val="7"/>
        <color indexed="8"/>
        <rFont val="ＭＳ Ｐゴシック"/>
        <family val="3"/>
      </rPr>
      <t>）</t>
    </r>
  </si>
  <si>
    <r>
      <t>うち現在雇用されている者の数（X</t>
    </r>
    <r>
      <rPr>
        <b/>
        <sz val="11"/>
        <color indexed="8"/>
        <rFont val="ＭＳ Ｐゴシック"/>
        <family val="3"/>
      </rPr>
      <t>-2</t>
    </r>
    <r>
      <rPr>
        <sz val="7"/>
        <color indexed="8"/>
        <rFont val="ＭＳ Ｐゴシック"/>
        <family val="3"/>
      </rPr>
      <t>）</t>
    </r>
  </si>
  <si>
    <t>※全ての雇用管理区分において、（ⅰ）①でC≧0.7または（ⅱ）①でC≧0.8の場合は、（ⅰ）②・（ⅱ）②は記入不要です。</t>
  </si>
  <si>
    <r>
      <t xml:space="preserve">改善が見られるか
</t>
    </r>
    <r>
      <rPr>
        <sz val="6"/>
        <color indexed="8"/>
        <rFont val="ＭＳ Ｐゴシック"/>
        <family val="3"/>
      </rPr>
      <t>（45時間未満の月数、一月あたりの時間数が少なくなっているか）</t>
    </r>
  </si>
  <si>
    <t>※（４）（ⅰ）①でA≧Bまたは（ⅱ）①でC≧0.8の場合は、（ⅰ）②・（ⅱ）②は記入不要です。</t>
  </si>
  <si>
    <t>C≧0.8</t>
  </si>
  <si>
    <t>（↓認定申請書３（２）（ⅰ）①C≧0.7の場合は、記入の必要はありません。）</t>
  </si>
  <si>
    <t>（５）多様なキャリアコースに関する状況</t>
  </si>
  <si>
    <t>事業年度</t>
  </si>
  <si>
    <t>※直近の３事業年度（X,X-1,X-2）において301人以上企業において２項目以上（非正社員がいる場合は措置アを必ず含む）、
300人以下企業において１項目以上という基準を満たさなかった場合、下記欄を記入。</t>
  </si>
  <si>
    <t>労働局チェック欄
改善が見られるか
（人数が増えてているか）</t>
  </si>
  <si>
    <t>ア～エの実施した人数の合計（人）</t>
  </si>
  <si>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</si>
  <si>
    <t xml:space="preserve">②直近の３事業年度の平均した女性労働者の課長への昇進割合を男性労働者の課長への昇進割合で割った数が0.8以上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</si>
  <si>
    <t>※３（３）①・②については、自動計算ではなく入力欄となっているが、小数点第１位（小数点第２位を四捨五入）まで表記が必要</t>
  </si>
  <si>
    <t>②CがB以上の雇用管理区分のみ記入</t>
  </si>
  <si>
    <t>②Cが0.8未満の雇用管理区分のみ記入</t>
  </si>
  <si>
    <t>３事業年度合計人数</t>
  </si>
  <si>
    <t>※X,X-1,X-2年度が0人となり
X-4とX-3の改善を見る場合</t>
  </si>
  <si>
    <t xml:space="preserve">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</si>
  <si>
    <t>②（①の合計時間数が45時間以上の月がある雇用管理区分のみ記入）</t>
  </si>
  <si>
    <t>C≧0.8</t>
  </si>
  <si>
    <r>
      <rPr>
        <sz val="8"/>
        <color indexed="8"/>
        <rFont val="ＭＳ Ｐゴシック"/>
        <family val="3"/>
      </rPr>
      <t xml:space="preserve">改善が見られるか
</t>
    </r>
    <r>
      <rPr>
        <sz val="6"/>
        <color indexed="8"/>
        <rFont val="ＭＳ Ｐゴシック"/>
        <family val="3"/>
      </rPr>
      <t>（Ｃ値がアップしているか）</t>
    </r>
  </si>
  <si>
    <r>
      <t>改善が見られるか</t>
    </r>
    <r>
      <rPr>
        <sz val="9"/>
        <color indexed="8"/>
        <rFont val="ＭＳ Ｐゴシック"/>
        <family val="3"/>
      </rPr>
      <t xml:space="preserve">
</t>
    </r>
    <r>
      <rPr>
        <sz val="6"/>
        <color indexed="8"/>
        <rFont val="ＭＳ Ｐゴシック"/>
        <family val="3"/>
      </rPr>
      <t>（B/A値がアップしているか）</t>
    </r>
  </si>
  <si>
    <t>各月ごと全て45時間未満か</t>
  </si>
  <si>
    <t>労働局チェック欄
A≧B</t>
  </si>
  <si>
    <r>
      <rPr>
        <sz val="8"/>
        <color indexed="8"/>
        <rFont val="ＭＳ Ｐゴシック"/>
        <family val="3"/>
      </rPr>
      <t xml:space="preserve">改善が見られるか
</t>
    </r>
    <r>
      <rPr>
        <sz val="6"/>
        <color indexed="8"/>
        <rFont val="ＭＳ Ｐゴシック"/>
        <family val="3"/>
      </rPr>
      <t>（A値がアップしているか）</t>
    </r>
  </si>
  <si>
    <t>21TI0316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</si>
</sst>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00"/>
    <numFmt numFmtId="178" formatCode="0.0000000"/>
    <numFmt numFmtId="179" formatCode="0.0000"/>
    <numFmt numFmtId="180" formatCode="0.000"/>
    <numFmt numFmtId="181" formatCode="0.0"/>
    <numFmt numFmtId="182" formatCode="[$-F800]dddd\,\ mmmm\ dd\,\ yyyy"/>
    <numFmt numFmtId="183" formatCode="[$-411]ggge&quot;年&quot;m&quot;月&quot;d&quot;日&quot;;@"/>
  </numFmts>
  <fonts count="6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7"/>
      <color indexed="8"/>
      <name val="ＭＳ Ｐゴシック"/>
      <family val="3"/>
    </font>
    <font>
      <sz val="6"/>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7.5"/>
      <color indexed="8"/>
      <name val="ＭＳ Ｐゴシック"/>
      <family val="3"/>
    </font>
    <font>
      <sz val="12"/>
      <color indexed="8"/>
      <name val="ＭＳ Ｐゴシック"/>
      <family val="3"/>
    </font>
    <font>
      <sz val="16"/>
      <color indexed="8"/>
      <name val="ＭＳ Ｐゴシック"/>
      <family val="3"/>
    </font>
    <font>
      <b/>
      <sz val="10"/>
      <color indexed="8"/>
      <name val="ＭＳ Ｐゴシック"/>
      <family val="3"/>
    </font>
    <font>
      <u val="single"/>
      <sz val="11"/>
      <color indexed="8"/>
      <name val="ＭＳ Ｐゴシック"/>
      <family val="3"/>
    </font>
    <font>
      <b/>
      <u val="single"/>
      <sz val="10"/>
      <color indexed="8"/>
      <name val="ＭＳ Ｐゴシック"/>
      <family val="3"/>
    </font>
    <font>
      <sz val="11.5"/>
      <color indexed="8"/>
      <name val="ＭＳ Ｐゴシック"/>
      <family val="3"/>
    </font>
    <font>
      <sz val="8"/>
      <color indexed="8"/>
      <name val="Calibri"/>
      <family val="2"/>
    </font>
    <font>
      <sz val="9"/>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8"/>
      <color theme="1"/>
      <name val="Calibri"/>
      <family val="3"/>
    </font>
    <font>
      <sz val="8"/>
      <color theme="1"/>
      <name val="Calibri"/>
      <family val="3"/>
    </font>
    <font>
      <sz val="6"/>
      <color theme="1"/>
      <name val="Calibri"/>
      <family val="3"/>
    </font>
    <font>
      <sz val="7.5"/>
      <color theme="1"/>
      <name val="Calibri"/>
      <family val="3"/>
    </font>
    <font>
      <sz val="12"/>
      <color theme="1"/>
      <name val="Calibri"/>
      <family val="3"/>
    </font>
    <font>
      <sz val="7"/>
      <color theme="1"/>
      <name val="Calibri"/>
      <family val="3"/>
    </font>
    <font>
      <sz val="16"/>
      <color theme="1"/>
      <name val="Calibri"/>
      <family val="3"/>
    </font>
    <font>
      <b/>
      <sz val="10"/>
      <color theme="1"/>
      <name val="Calibri"/>
      <family val="3"/>
    </font>
    <font>
      <u val="single"/>
      <sz val="11"/>
      <color theme="1"/>
      <name val="Calibri"/>
      <family val="3"/>
    </font>
    <font>
      <b/>
      <u val="single"/>
      <sz val="10"/>
      <color theme="1"/>
      <name val="Calibri"/>
      <family val="3"/>
    </font>
    <font>
      <sz val="11.5"/>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style="thin"/>
      <top/>
      <bottom style="thin"/>
    </border>
    <border>
      <left style="thin"/>
      <right style="thin"/>
      <top/>
      <bottom style="thin"/>
    </border>
    <border>
      <left/>
      <right style="medium"/>
      <top style="thin"/>
      <bottom style="thin"/>
    </border>
    <border>
      <left style="thin"/>
      <right style="thin"/>
      <top style="thin"/>
      <bottom style="hair"/>
    </border>
    <border>
      <left style="medium"/>
      <right style="medium"/>
      <top style="medium"/>
      <bottom/>
    </border>
    <border>
      <left style="thin"/>
      <right/>
      <top style="thin"/>
      <bottom style="thin"/>
    </border>
    <border>
      <left/>
      <right style="thin"/>
      <top style="thin"/>
      <bottom style="thin"/>
    </border>
    <border>
      <left style="medium"/>
      <right style="medium"/>
      <top/>
      <bottom style="medium"/>
    </border>
    <border>
      <left/>
      <right style="medium"/>
      <top/>
      <bottom style="thin"/>
    </border>
    <border>
      <left style="medium"/>
      <right style="medium"/>
      <top/>
      <bottom style="thin"/>
    </border>
    <border>
      <left style="thin"/>
      <right style="thin"/>
      <top style="hair"/>
      <bottom style="hair"/>
    </border>
    <border>
      <left/>
      <right style="thin"/>
      <top style="thin"/>
      <bottom style="hair"/>
    </border>
    <border>
      <left/>
      <right style="thin"/>
      <top style="hair"/>
      <bottom style="hair"/>
    </border>
    <border>
      <left/>
      <right/>
      <top style="thin"/>
      <bottom/>
    </border>
    <border>
      <left style="thin"/>
      <right/>
      <top style="hair"/>
      <bottom style="hair"/>
    </border>
    <border>
      <left/>
      <right/>
      <top style="hair"/>
      <bottom style="hair"/>
    </border>
    <border>
      <left style="thin"/>
      <right style="thin"/>
      <top style="hair"/>
      <bottom style="thin"/>
    </border>
    <border>
      <left style="thin"/>
      <right/>
      <top/>
      <bottom style="thin"/>
    </border>
    <border>
      <left style="medium"/>
      <right/>
      <top/>
      <bottom/>
    </border>
    <border>
      <left style="thin"/>
      <right/>
      <top/>
      <bottom/>
    </border>
    <border>
      <left/>
      <right/>
      <top style="hair"/>
      <bottom style="thin"/>
    </border>
    <border>
      <left style="medium"/>
      <right style="medium"/>
      <top/>
      <bottom/>
    </border>
    <border>
      <left style="medium"/>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medium"/>
      <right/>
      <top style="medium"/>
      <bottom style="medium"/>
    </border>
    <border>
      <left/>
      <right style="medium"/>
      <top style="medium"/>
      <bottom style="medium"/>
    </border>
    <border>
      <left style="thin"/>
      <right/>
      <top style="thin"/>
      <bottom style="hair"/>
    </border>
    <border>
      <left/>
      <right/>
      <top style="thin"/>
      <bottom style="hair"/>
    </border>
    <border>
      <left>
        <color indexed="63"/>
      </left>
      <right>
        <color indexed="63"/>
      </right>
      <top style="medium"/>
      <bottom>
        <color indexed="63"/>
      </bottom>
    </border>
    <border>
      <left/>
      <right/>
      <top/>
      <bottom style="medium"/>
    </border>
    <border>
      <left style="thin"/>
      <right style="thin"/>
      <top style="thin"/>
      <bottom/>
    </border>
    <border>
      <left style="thin"/>
      <right style="thin"/>
      <top/>
      <bottom/>
    </border>
    <border>
      <left/>
      <right/>
      <top style="medium"/>
      <bottom style="medium"/>
    </border>
    <border>
      <left/>
      <right/>
      <top style="thin"/>
      <bottom style="thin"/>
    </border>
    <border>
      <left style="thin"/>
      <right/>
      <top style="thin"/>
      <bottom/>
    </border>
    <border>
      <left/>
      <right style="medium"/>
      <top style="thin"/>
      <bottom/>
    </border>
    <border>
      <left style="medium"/>
      <right style="medium"/>
      <top style="thin"/>
      <bottom style="thin"/>
    </border>
    <border>
      <left style="medium"/>
      <right style="medium"/>
      <top style="thin"/>
      <bottom style="medium"/>
    </border>
    <border>
      <left style="thin"/>
      <right style="thin"/>
      <top/>
      <bottom style="hair"/>
    </border>
    <border>
      <left style="thin"/>
      <right/>
      <top/>
      <bottom style="hair"/>
    </border>
    <border>
      <left/>
      <right style="thin"/>
      <top style="thin"/>
      <bottom/>
    </border>
    <border>
      <left style="medium"/>
      <right style="medium"/>
      <top style="thin"/>
      <bottom/>
    </border>
    <border>
      <left style="thin"/>
      <right style="medium"/>
      <top style="thin"/>
      <bottom/>
    </border>
    <border>
      <left style="thin"/>
      <right style="medium"/>
      <top/>
      <bottom/>
    </border>
    <border>
      <left style="thin"/>
      <right style="medium"/>
      <top/>
      <bottom style="thin"/>
    </border>
    <border>
      <left/>
      <right style="medium"/>
      <top style="thin"/>
      <bottom style="hair"/>
    </border>
    <border>
      <left/>
      <right style="medium"/>
      <top style="hair"/>
      <bottom style="hair"/>
    </border>
    <border>
      <left/>
      <right style="medium"/>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97">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Alignment="1">
      <alignment vertical="center"/>
    </xf>
    <xf numFmtId="0" fontId="53" fillId="0" borderId="0" xfId="0" applyFont="1" applyBorder="1" applyAlignment="1">
      <alignment vertical="center" wrapText="1"/>
    </xf>
    <xf numFmtId="0" fontId="53" fillId="0" borderId="0" xfId="0" applyFont="1" applyBorder="1" applyAlignment="1">
      <alignment vertical="center"/>
    </xf>
    <xf numFmtId="0" fontId="54" fillId="0" borderId="0" xfId="0" applyFont="1" applyAlignment="1">
      <alignment vertical="center"/>
    </xf>
    <xf numFmtId="0" fontId="54" fillId="0" borderId="0" xfId="0" applyFont="1" applyAlignment="1">
      <alignment vertical="center"/>
    </xf>
    <xf numFmtId="0" fontId="54" fillId="0" borderId="0" xfId="0" applyFont="1" applyBorder="1" applyAlignment="1">
      <alignment horizontal="center" vertical="center"/>
    </xf>
    <xf numFmtId="0" fontId="55"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3" fillId="0" borderId="10" xfId="0" applyFont="1" applyBorder="1" applyAlignment="1">
      <alignment vertical="center"/>
    </xf>
    <xf numFmtId="0" fontId="53" fillId="0" borderId="10" xfId="0" applyFont="1" applyBorder="1" applyAlignment="1">
      <alignment vertical="center" wrapText="1"/>
    </xf>
    <xf numFmtId="0" fontId="52" fillId="0" borderId="13" xfId="0" applyFont="1" applyBorder="1" applyAlignment="1">
      <alignment vertical="center"/>
    </xf>
    <xf numFmtId="0" fontId="53" fillId="0" borderId="0" xfId="0" applyFont="1" applyBorder="1" applyAlignment="1">
      <alignment horizontal="center" vertical="center" wrapText="1"/>
    </xf>
    <xf numFmtId="0" fontId="55" fillId="0" borderId="10" xfId="0" applyFont="1" applyBorder="1" applyAlignment="1">
      <alignment vertical="center" wrapText="1"/>
    </xf>
    <xf numFmtId="0" fontId="56" fillId="0" borderId="0" xfId="0" applyFont="1" applyBorder="1" applyAlignment="1">
      <alignment vertical="center"/>
    </xf>
    <xf numFmtId="0" fontId="57" fillId="0" borderId="0" xfId="0" applyFont="1" applyBorder="1" applyAlignment="1">
      <alignment vertical="center"/>
    </xf>
    <xf numFmtId="0" fontId="55" fillId="0" borderId="14" xfId="0" applyFont="1" applyBorder="1" applyAlignment="1">
      <alignment vertical="center" wrapText="1"/>
    </xf>
    <xf numFmtId="0" fontId="57" fillId="0" borderId="10" xfId="0" applyFont="1" applyBorder="1" applyAlignment="1">
      <alignment vertical="center" wrapText="1"/>
    </xf>
    <xf numFmtId="0" fontId="0" fillId="33" borderId="15" xfId="0" applyFill="1" applyBorder="1" applyAlignment="1">
      <alignment vertical="center"/>
    </xf>
    <xf numFmtId="0" fontId="58" fillId="0" borderId="0" xfId="0" applyFont="1" applyAlignment="1">
      <alignment horizontal="left" vertical="top"/>
    </xf>
    <xf numFmtId="0" fontId="0" fillId="33" borderId="13" xfId="0" applyFill="1" applyBorder="1" applyAlignment="1">
      <alignment vertical="center"/>
    </xf>
    <xf numFmtId="0" fontId="53" fillId="0" borderId="10" xfId="0" applyFont="1" applyBorder="1" applyAlignment="1">
      <alignment horizontal="left" vertical="center"/>
    </xf>
    <xf numFmtId="0" fontId="0" fillId="33" borderId="12" xfId="0" applyFill="1" applyBorder="1" applyAlignment="1">
      <alignment vertical="center"/>
    </xf>
    <xf numFmtId="0" fontId="56" fillId="0" borderId="16"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4"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center"/>
    </xf>
    <xf numFmtId="0" fontId="59" fillId="0" borderId="10" xfId="0" applyFont="1" applyBorder="1" applyAlignment="1">
      <alignment vertical="center"/>
    </xf>
    <xf numFmtId="0" fontId="0" fillId="33" borderId="22" xfId="0" applyFill="1" applyBorder="1" applyAlignment="1">
      <alignment vertical="center"/>
    </xf>
    <xf numFmtId="0" fontId="52" fillId="0" borderId="0" xfId="0" applyFont="1" applyFill="1" applyBorder="1" applyAlignment="1">
      <alignment vertical="center"/>
    </xf>
    <xf numFmtId="0" fontId="60" fillId="0" borderId="0" xfId="0" applyFont="1" applyBorder="1" applyAlignment="1">
      <alignment horizontal="center" vertical="center"/>
    </xf>
    <xf numFmtId="0" fontId="52" fillId="0" borderId="0" xfId="0" applyFont="1" applyAlignment="1">
      <alignment/>
    </xf>
    <xf numFmtId="0" fontId="52" fillId="0" borderId="0" xfId="0" applyFont="1" applyAlignment="1">
      <alignment/>
    </xf>
    <xf numFmtId="0" fontId="0" fillId="0" borderId="0" xfId="0"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60" fillId="0" borderId="0" xfId="0" applyFont="1" applyFill="1" applyBorder="1" applyAlignment="1">
      <alignment horizontal="center" vertical="center"/>
    </xf>
    <xf numFmtId="0" fontId="0" fillId="0" borderId="0" xfId="0" applyFill="1" applyAlignment="1">
      <alignment vertical="center"/>
    </xf>
    <xf numFmtId="0" fontId="52" fillId="0" borderId="0" xfId="0" applyFont="1" applyBorder="1" applyAlignment="1">
      <alignment/>
    </xf>
    <xf numFmtId="0" fontId="0" fillId="0" borderId="0" xfId="0" applyFill="1" applyBorder="1" applyAlignment="1">
      <alignment horizontal="center" vertical="center"/>
    </xf>
    <xf numFmtId="0" fontId="61" fillId="0" borderId="0" xfId="0" applyFont="1" applyAlignment="1">
      <alignment vertical="center"/>
    </xf>
    <xf numFmtId="0" fontId="61" fillId="0" borderId="0" xfId="0" applyFont="1" applyAlignment="1">
      <alignment/>
    </xf>
    <xf numFmtId="0" fontId="61" fillId="0" borderId="0" xfId="0" applyFont="1" applyBorder="1" applyAlignment="1">
      <alignment/>
    </xf>
    <xf numFmtId="0" fontId="0" fillId="0" borderId="0" xfId="0" applyAlignment="1">
      <alignment vertical="center"/>
    </xf>
    <xf numFmtId="0" fontId="52" fillId="0" borderId="0" xfId="0" applyFont="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52" fillId="0" borderId="0" xfId="0" applyFont="1" applyBorder="1" applyAlignment="1">
      <alignment horizontal="center" vertical="center"/>
    </xf>
    <xf numFmtId="0" fontId="61" fillId="0" borderId="0" xfId="0" applyFont="1" applyBorder="1" applyAlignment="1">
      <alignment horizontal="left" vertical="center"/>
    </xf>
    <xf numFmtId="0" fontId="52" fillId="0" borderId="0" xfId="0" applyFont="1" applyBorder="1" applyAlignment="1">
      <alignment horizontal="left" vertical="center"/>
    </xf>
    <xf numFmtId="0" fontId="56" fillId="0" borderId="10" xfId="0" applyFont="1" applyBorder="1" applyAlignment="1">
      <alignment horizontal="center" vertical="center"/>
    </xf>
    <xf numFmtId="0" fontId="53" fillId="0" borderId="10" xfId="0" applyFont="1" applyFill="1" applyBorder="1" applyAlignment="1">
      <alignment horizontal="left" vertical="center"/>
    </xf>
    <xf numFmtId="0" fontId="53" fillId="0" borderId="10" xfId="0" applyFont="1" applyFill="1" applyBorder="1" applyAlignment="1">
      <alignment horizontal="left" vertical="center"/>
    </xf>
    <xf numFmtId="0" fontId="52" fillId="0" borderId="0" xfId="0" applyFont="1" applyBorder="1" applyAlignment="1">
      <alignment vertical="center"/>
    </xf>
    <xf numFmtId="0" fontId="52" fillId="0" borderId="25" xfId="0" applyFont="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62" fillId="0" borderId="0" xfId="0" applyFont="1" applyAlignment="1">
      <alignment vertical="center"/>
    </xf>
    <xf numFmtId="0" fontId="63" fillId="0" borderId="0" xfId="0" applyFont="1" applyBorder="1" applyAlignment="1">
      <alignment vertical="center"/>
    </xf>
    <xf numFmtId="0" fontId="0" fillId="0" borderId="0" xfId="0" applyFill="1" applyBorder="1" applyAlignment="1">
      <alignment horizontal="center" vertical="center"/>
    </xf>
    <xf numFmtId="0" fontId="55" fillId="0" borderId="0" xfId="0" applyFont="1" applyBorder="1" applyAlignment="1">
      <alignment vertical="center" wrapText="1"/>
    </xf>
    <xf numFmtId="0" fontId="59" fillId="0" borderId="0" xfId="0" applyFont="1" applyBorder="1" applyAlignment="1">
      <alignment vertical="center"/>
    </xf>
    <xf numFmtId="0" fontId="53" fillId="0" borderId="0" xfId="0" applyFont="1" applyBorder="1" applyAlignment="1">
      <alignment horizontal="left" vertical="center"/>
    </xf>
    <xf numFmtId="0" fontId="55" fillId="0" borderId="0" xfId="0" applyFont="1" applyBorder="1" applyAlignment="1">
      <alignment horizontal="center" vertical="center" wrapText="1"/>
    </xf>
    <xf numFmtId="0" fontId="55" fillId="0" borderId="18" xfId="0" applyFont="1" applyBorder="1" applyAlignment="1">
      <alignment vertical="center" wrapText="1"/>
    </xf>
    <xf numFmtId="0" fontId="0" fillId="33" borderId="28" xfId="0" applyFill="1" applyBorder="1" applyAlignment="1">
      <alignment vertical="center"/>
    </xf>
    <xf numFmtId="0" fontId="54" fillId="0" borderId="0" xfId="0" applyFont="1" applyBorder="1" applyAlignment="1">
      <alignment horizontal="center" vertical="center"/>
    </xf>
    <xf numFmtId="0" fontId="0" fillId="0" borderId="0" xfId="0" applyFill="1" applyBorder="1" applyAlignment="1">
      <alignment horizontal="center" vertical="center"/>
    </xf>
    <xf numFmtId="0" fontId="60" fillId="0" borderId="0" xfId="0" applyFont="1" applyBorder="1" applyAlignment="1">
      <alignment horizontal="center" vertical="center"/>
    </xf>
    <xf numFmtId="0" fontId="52" fillId="0" borderId="29" xfId="0" applyFont="1" applyBorder="1" applyAlignment="1">
      <alignment vertical="top" wrapText="1"/>
    </xf>
    <xf numFmtId="0" fontId="59" fillId="0" borderId="17" xfId="0" applyFont="1" applyBorder="1" applyAlignment="1">
      <alignment vertical="center" wrapText="1"/>
    </xf>
    <xf numFmtId="0" fontId="61" fillId="0" borderId="0" xfId="0" applyFont="1" applyAlignment="1">
      <alignment vertical="center"/>
    </xf>
    <xf numFmtId="0" fontId="62" fillId="0" borderId="0" xfId="0" applyFont="1" applyAlignment="1">
      <alignment vertical="center"/>
    </xf>
    <xf numFmtId="0" fontId="53" fillId="0" borderId="0" xfId="0" applyFont="1" applyAlignment="1">
      <alignment vertical="center"/>
    </xf>
    <xf numFmtId="0" fontId="53" fillId="0" borderId="17" xfId="0" applyFont="1" applyFill="1" applyBorder="1" applyAlignment="1">
      <alignment horizontal="left" vertical="center"/>
    </xf>
    <xf numFmtId="0" fontId="64" fillId="0" borderId="0" xfId="0" applyFont="1" applyAlignment="1">
      <alignment vertical="center"/>
    </xf>
    <xf numFmtId="0" fontId="52" fillId="0" borderId="0" xfId="0" applyFont="1" applyAlignment="1">
      <alignment horizontal="left" vertical="center" wrapText="1"/>
    </xf>
    <xf numFmtId="0" fontId="53" fillId="0" borderId="10" xfId="0" applyFont="1" applyBorder="1" applyAlignment="1">
      <alignment horizontal="left" vertical="center" wrapText="1"/>
    </xf>
    <xf numFmtId="0" fontId="55" fillId="0" borderId="30" xfId="0" applyFont="1" applyBorder="1" applyAlignment="1">
      <alignment vertical="center" wrapText="1"/>
    </xf>
    <xf numFmtId="0" fontId="0" fillId="0" borderId="0" xfId="0" applyBorder="1" applyAlignment="1">
      <alignment vertical="center"/>
    </xf>
    <xf numFmtId="0" fontId="60" fillId="0" borderId="0" xfId="0" applyFont="1" applyBorder="1" applyAlignment="1">
      <alignment vertical="center"/>
    </xf>
    <xf numFmtId="0" fontId="55" fillId="0" borderId="17" xfId="0" applyFont="1" applyBorder="1" applyAlignment="1">
      <alignment vertical="center" wrapText="1"/>
    </xf>
    <xf numFmtId="0" fontId="60" fillId="0" borderId="0" xfId="0" applyFont="1" applyAlignment="1">
      <alignment horizontal="center" vertical="center"/>
    </xf>
    <xf numFmtId="0" fontId="53" fillId="0" borderId="31" xfId="0" applyFont="1" applyBorder="1" applyAlignment="1">
      <alignment vertical="center" wrapText="1"/>
    </xf>
    <xf numFmtId="0" fontId="0" fillId="0" borderId="15" xfId="0" applyBorder="1" applyAlignment="1" applyProtection="1">
      <alignment vertical="center"/>
      <protection locked="0"/>
    </xf>
    <xf numFmtId="0" fontId="0" fillId="0" borderId="22" xfId="0" applyBorder="1" applyAlignment="1" applyProtection="1">
      <alignment vertical="center"/>
      <protection locked="0"/>
    </xf>
    <xf numFmtId="0" fontId="0" fillId="0" borderId="28"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53" fillId="0" borderId="10" xfId="0" applyFont="1" applyFill="1" applyBorder="1" applyAlignment="1" applyProtection="1">
      <alignment horizontal="left" vertical="center"/>
      <protection locked="0"/>
    </xf>
    <xf numFmtId="0" fontId="53" fillId="0" borderId="10" xfId="0" applyFont="1" applyFill="1" applyBorder="1" applyAlignment="1" applyProtection="1">
      <alignment horizontal="left" vertical="center"/>
      <protection locked="0"/>
    </xf>
    <xf numFmtId="0" fontId="53" fillId="0" borderId="17" xfId="0" applyFont="1" applyFill="1" applyBorder="1" applyAlignment="1" applyProtection="1">
      <alignment horizontal="left" vertical="center"/>
      <protection locked="0"/>
    </xf>
    <xf numFmtId="0" fontId="0" fillId="0" borderId="32" xfId="0" applyBorder="1" applyAlignment="1" applyProtection="1">
      <alignment vertical="center"/>
      <protection locked="0"/>
    </xf>
    <xf numFmtId="0" fontId="55" fillId="0" borderId="33" xfId="0" applyFont="1" applyBorder="1" applyAlignment="1" applyProtection="1">
      <alignment vertical="center" wrapText="1"/>
      <protection/>
    </xf>
    <xf numFmtId="0" fontId="55" fillId="0" borderId="19" xfId="0" applyFont="1" applyBorder="1" applyAlignment="1" applyProtection="1">
      <alignment vertical="center" wrapText="1"/>
      <protection/>
    </xf>
    <xf numFmtId="0" fontId="60" fillId="0" borderId="33" xfId="0" applyFont="1" applyBorder="1" applyAlignment="1" applyProtection="1">
      <alignment vertical="center" wrapText="1"/>
      <protection/>
    </xf>
    <xf numFmtId="0" fontId="60" fillId="0" borderId="19" xfId="0" applyFont="1" applyBorder="1" applyAlignment="1" applyProtection="1">
      <alignment vertical="center" wrapText="1"/>
      <protection/>
    </xf>
    <xf numFmtId="0" fontId="60" fillId="0" borderId="33" xfId="0" applyFont="1" applyBorder="1" applyAlignment="1" applyProtection="1">
      <alignment horizontal="center" vertical="center" wrapText="1"/>
      <protection/>
    </xf>
    <xf numFmtId="0" fontId="55" fillId="0" borderId="34" xfId="0" applyFont="1" applyBorder="1" applyAlignment="1">
      <alignment vertical="center" wrapText="1"/>
    </xf>
    <xf numFmtId="0" fontId="55" fillId="0" borderId="35" xfId="0" applyFont="1" applyBorder="1" applyAlignment="1">
      <alignment vertical="center" wrapText="1"/>
    </xf>
    <xf numFmtId="0" fontId="60" fillId="0" borderId="36" xfId="0" applyFont="1" applyBorder="1" applyAlignment="1">
      <alignment vertical="center"/>
    </xf>
    <xf numFmtId="0" fontId="60" fillId="0" borderId="37" xfId="0" applyFont="1" applyBorder="1" applyAlignment="1">
      <alignment vertical="center"/>
    </xf>
    <xf numFmtId="0" fontId="60" fillId="0" borderId="30" xfId="0" applyFont="1" applyBorder="1" applyAlignment="1">
      <alignment vertical="center"/>
    </xf>
    <xf numFmtId="0" fontId="60" fillId="0" borderId="38" xfId="0" applyFont="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60" fillId="0" borderId="19" xfId="0" applyFont="1" applyBorder="1" applyAlignment="1" applyProtection="1">
      <alignment horizontal="center" vertical="center" wrapText="1"/>
      <protection/>
    </xf>
    <xf numFmtId="0" fontId="56" fillId="0" borderId="16" xfId="0" applyFont="1" applyBorder="1" applyAlignment="1">
      <alignment horizontal="center" wrapText="1"/>
    </xf>
    <xf numFmtId="0" fontId="52" fillId="0" borderId="15" xfId="0" applyFont="1" applyBorder="1" applyAlignment="1" applyProtection="1">
      <alignment vertical="center"/>
      <protection locked="0"/>
    </xf>
    <xf numFmtId="0" fontId="52" fillId="0" borderId="22" xfId="0" applyFont="1" applyBorder="1" applyAlignment="1" applyProtection="1">
      <alignment vertical="center"/>
      <protection locked="0"/>
    </xf>
    <xf numFmtId="0" fontId="52" fillId="0" borderId="28" xfId="0" applyFont="1" applyBorder="1" applyAlignment="1" applyProtection="1">
      <alignment vertical="center"/>
      <protection locked="0"/>
    </xf>
    <xf numFmtId="0" fontId="52" fillId="0" borderId="10" xfId="0" applyFont="1" applyBorder="1" applyAlignment="1" applyProtection="1">
      <alignment vertical="center"/>
      <protection locked="0"/>
    </xf>
    <xf numFmtId="181" fontId="0" fillId="33" borderId="15" xfId="0" applyNumberFormat="1" applyFill="1" applyBorder="1" applyAlignment="1">
      <alignment vertical="center"/>
    </xf>
    <xf numFmtId="181" fontId="0" fillId="33" borderId="22" xfId="0" applyNumberFormat="1" applyFill="1" applyBorder="1" applyAlignment="1">
      <alignment vertical="center"/>
    </xf>
    <xf numFmtId="181" fontId="0" fillId="33" borderId="28" xfId="0" applyNumberFormat="1" applyFill="1" applyBorder="1" applyAlignment="1">
      <alignment vertical="center"/>
    </xf>
    <xf numFmtId="181" fontId="0" fillId="33" borderId="13" xfId="0" applyNumberFormat="1" applyFill="1" applyBorder="1" applyAlignment="1">
      <alignment vertical="center"/>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53" fillId="0" borderId="31" xfId="0" applyFont="1" applyBorder="1" applyAlignment="1">
      <alignment horizontal="left" vertical="center" wrapText="1"/>
    </xf>
    <xf numFmtId="0" fontId="53" fillId="0" borderId="0" xfId="0" applyFont="1" applyBorder="1" applyAlignment="1">
      <alignment horizontal="left" vertical="center" wrapText="1"/>
    </xf>
    <xf numFmtId="0" fontId="53" fillId="0" borderId="30" xfId="0" applyFont="1" applyBorder="1" applyAlignment="1">
      <alignment horizontal="left" vertical="center" wrapText="1"/>
    </xf>
    <xf numFmtId="0" fontId="52" fillId="0" borderId="0" xfId="0" applyFont="1" applyBorder="1" applyAlignment="1">
      <alignment horizontal="left" vertical="center" wrapText="1"/>
    </xf>
    <xf numFmtId="0" fontId="53" fillId="0" borderId="10"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23"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4" xfId="0" applyFill="1" applyBorder="1" applyAlignment="1">
      <alignment horizontal="center" vertical="center"/>
    </xf>
    <xf numFmtId="0" fontId="60" fillId="0" borderId="30" xfId="0" applyFont="1" applyBorder="1" applyAlignment="1">
      <alignment horizontal="center" vertical="center" wrapText="1"/>
    </xf>
    <xf numFmtId="0" fontId="60" fillId="0" borderId="38" xfId="0" applyFont="1" applyBorder="1" applyAlignment="1">
      <alignment horizontal="center" vertical="center" wrapText="1"/>
    </xf>
    <xf numFmtId="0" fontId="56" fillId="0" borderId="36" xfId="0" applyFont="1" applyFill="1" applyBorder="1" applyAlignment="1" applyProtection="1">
      <alignment horizontal="center" vertical="center" wrapText="1"/>
      <protection/>
    </xf>
    <xf numFmtId="0" fontId="56" fillId="0" borderId="43" xfId="0" applyFont="1" applyFill="1" applyBorder="1" applyAlignment="1" applyProtection="1">
      <alignment horizontal="center" vertical="center" wrapText="1"/>
      <protection/>
    </xf>
    <xf numFmtId="0" fontId="56" fillId="0" borderId="37"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60" fillId="0" borderId="44" xfId="0" applyFont="1" applyFill="1" applyBorder="1" applyAlignment="1" applyProtection="1">
      <alignment horizontal="center" vertical="center" wrapText="1"/>
      <protection/>
    </xf>
    <xf numFmtId="0" fontId="60" fillId="0" borderId="35" xfId="0" applyFont="1" applyFill="1" applyBorder="1" applyAlignment="1" applyProtection="1">
      <alignment horizontal="center" vertical="center" wrapText="1"/>
      <protection/>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60" fillId="33" borderId="45" xfId="0" applyFont="1" applyFill="1" applyBorder="1" applyAlignment="1">
      <alignment horizontal="center" vertical="center"/>
    </xf>
    <xf numFmtId="0" fontId="60" fillId="33" borderId="46" xfId="0" applyFont="1" applyFill="1" applyBorder="1" applyAlignment="1">
      <alignment horizontal="center" vertical="center"/>
    </xf>
    <xf numFmtId="0" fontId="60" fillId="33" borderId="13" xfId="0" applyFont="1" applyFill="1" applyBorder="1" applyAlignment="1">
      <alignment horizontal="center" vertical="center"/>
    </xf>
    <xf numFmtId="0" fontId="60" fillId="0" borderId="36" xfId="0" applyFont="1" applyBorder="1" applyAlignment="1" applyProtection="1">
      <alignment horizontal="center" vertical="center"/>
      <protection/>
    </xf>
    <xf numFmtId="0" fontId="60" fillId="0" borderId="37" xfId="0" applyFont="1" applyBorder="1" applyAlignment="1" applyProtection="1">
      <alignment horizontal="center" vertical="center"/>
      <protection/>
    </xf>
    <xf numFmtId="0" fontId="60" fillId="0" borderId="30" xfId="0" applyFont="1" applyBorder="1" applyAlignment="1" applyProtection="1">
      <alignment horizontal="center" vertical="center"/>
      <protection/>
    </xf>
    <xf numFmtId="0" fontId="60" fillId="0" borderId="38" xfId="0" applyFont="1" applyBorder="1" applyAlignment="1" applyProtection="1">
      <alignment horizontal="center" vertical="center"/>
      <protection/>
    </xf>
    <xf numFmtId="0" fontId="60" fillId="0" borderId="34" xfId="0" applyFont="1" applyBorder="1" applyAlignment="1" applyProtection="1">
      <alignment horizontal="center" vertical="center"/>
      <protection/>
    </xf>
    <xf numFmtId="0" fontId="60" fillId="0" borderId="35" xfId="0" applyFont="1" applyBorder="1" applyAlignment="1" applyProtection="1">
      <alignment horizontal="center" vertical="center"/>
      <protection/>
    </xf>
    <xf numFmtId="0" fontId="53" fillId="0" borderId="10" xfId="0" applyFont="1" applyBorder="1" applyAlignment="1">
      <alignment horizontal="center" vertical="center"/>
    </xf>
    <xf numFmtId="0" fontId="53" fillId="0" borderId="17" xfId="0" applyFont="1" applyBorder="1" applyAlignment="1">
      <alignment horizontal="center" vertical="center"/>
    </xf>
    <xf numFmtId="0" fontId="53" fillId="0" borderId="14" xfId="0" applyFont="1" applyBorder="1" applyAlignment="1">
      <alignment horizontal="center" vertical="center"/>
    </xf>
    <xf numFmtId="0" fontId="56" fillId="0" borderId="39" xfId="0" applyFont="1" applyBorder="1" applyAlignment="1">
      <alignment horizontal="center" vertical="center"/>
    </xf>
    <xf numFmtId="0" fontId="56" fillId="0" borderId="47" xfId="0" applyFont="1" applyBorder="1" applyAlignment="1">
      <alignment horizontal="center" vertical="center"/>
    </xf>
    <xf numFmtId="0" fontId="56" fillId="0" borderId="40" xfId="0" applyFont="1" applyBorder="1" applyAlignment="1">
      <alignment horizontal="center" vertical="center"/>
    </xf>
    <xf numFmtId="0" fontId="52" fillId="0" borderId="0" xfId="0" applyFont="1" applyBorder="1" applyAlignment="1">
      <alignment horizontal="left"/>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55" fillId="0" borderId="49" xfId="0" applyFont="1" applyBorder="1" applyAlignment="1">
      <alignment horizontal="center" vertical="center" wrapText="1"/>
    </xf>
    <xf numFmtId="0" fontId="55" fillId="0" borderId="29"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7" xfId="0" applyFont="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181" fontId="0" fillId="33" borderId="45" xfId="0" applyNumberFormat="1" applyFill="1" applyBorder="1" applyAlignment="1">
      <alignment horizontal="center" vertical="center"/>
    </xf>
    <xf numFmtId="181" fontId="0" fillId="33" borderId="46" xfId="0" applyNumberFormat="1" applyFill="1" applyBorder="1" applyAlignment="1">
      <alignment horizontal="center" vertical="center"/>
    </xf>
    <xf numFmtId="181" fontId="0" fillId="33" borderId="13" xfId="0" applyNumberFormat="1" applyFill="1" applyBorder="1" applyAlignment="1">
      <alignment horizontal="center" vertical="center"/>
    </xf>
    <xf numFmtId="181" fontId="0" fillId="33" borderId="49" xfId="0" applyNumberFormat="1" applyFill="1" applyBorder="1" applyAlignment="1">
      <alignment horizontal="center" vertical="center"/>
    </xf>
    <xf numFmtId="181" fontId="0" fillId="33" borderId="31" xfId="0" applyNumberFormat="1" applyFill="1" applyBorder="1" applyAlignment="1">
      <alignment horizontal="center" vertical="center"/>
    </xf>
    <xf numFmtId="181" fontId="0" fillId="33" borderId="29" xfId="0" applyNumberFormat="1" applyFill="1" applyBorder="1" applyAlignment="1">
      <alignment horizontal="center" vertical="center"/>
    </xf>
    <xf numFmtId="0" fontId="54" fillId="0" borderId="0" xfId="0" applyFont="1" applyBorder="1" applyAlignment="1">
      <alignment horizontal="center" vertical="center"/>
    </xf>
    <xf numFmtId="181" fontId="0" fillId="33" borderId="50" xfId="0" applyNumberFormat="1" applyFill="1" applyBorder="1" applyAlignment="1">
      <alignment horizontal="center" vertical="center"/>
    </xf>
    <xf numFmtId="181" fontId="0" fillId="33" borderId="38" xfId="0" applyNumberFormat="1" applyFill="1" applyBorder="1" applyAlignment="1">
      <alignment horizontal="center" vertical="center"/>
    </xf>
    <xf numFmtId="181" fontId="0" fillId="33" borderId="20" xfId="0" applyNumberFormat="1" applyFill="1" applyBorder="1" applyAlignment="1">
      <alignment horizontal="center" vertical="center"/>
    </xf>
    <xf numFmtId="0" fontId="60" fillId="0" borderId="21" xfId="0" applyFont="1" applyBorder="1" applyAlignment="1" applyProtection="1">
      <alignment horizontal="center" vertical="center"/>
      <protection/>
    </xf>
    <xf numFmtId="0" fontId="60" fillId="0" borderId="51" xfId="0"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36" xfId="0" applyFont="1" applyBorder="1" applyAlignment="1" applyProtection="1">
      <alignment horizontal="center" vertical="center" wrapText="1"/>
      <protection/>
    </xf>
    <xf numFmtId="0" fontId="60" fillId="0" borderId="37" xfId="0" applyFont="1" applyBorder="1" applyAlignment="1" applyProtection="1">
      <alignment horizontal="center" vertical="center" wrapText="1"/>
      <protection/>
    </xf>
    <xf numFmtId="0" fontId="60" fillId="0" borderId="30" xfId="0" applyFont="1" applyBorder="1" applyAlignment="1" applyProtection="1">
      <alignment horizontal="center" vertical="center" wrapText="1"/>
      <protection/>
    </xf>
    <xf numFmtId="0" fontId="60" fillId="0" borderId="38" xfId="0" applyFont="1" applyBorder="1" applyAlignment="1" applyProtection="1">
      <alignment horizontal="center" vertical="center" wrapText="1"/>
      <protection/>
    </xf>
    <xf numFmtId="0" fontId="60" fillId="0" borderId="34" xfId="0" applyFont="1" applyBorder="1" applyAlignment="1" applyProtection="1">
      <alignment horizontal="center" vertical="center" wrapText="1"/>
      <protection/>
    </xf>
    <xf numFmtId="0" fontId="60" fillId="0" borderId="35" xfId="0" applyFont="1" applyBorder="1" applyAlignment="1" applyProtection="1">
      <alignment horizontal="center" vertical="center" wrapText="1"/>
      <protection/>
    </xf>
    <xf numFmtId="181" fontId="0" fillId="33" borderId="17" xfId="0" applyNumberFormat="1" applyFill="1" applyBorder="1" applyAlignment="1">
      <alignment horizontal="center" vertical="center"/>
    </xf>
    <xf numFmtId="181" fontId="0" fillId="33" borderId="18" xfId="0" applyNumberForma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0" xfId="0" applyFill="1" applyBorder="1" applyAlignment="1">
      <alignment horizontal="center" vertical="center"/>
    </xf>
    <xf numFmtId="0" fontId="55" fillId="0" borderId="48" xfId="0" applyFont="1" applyBorder="1" applyAlignment="1">
      <alignment horizontal="center" vertical="center"/>
    </xf>
    <xf numFmtId="0" fontId="55" fillId="0" borderId="14" xfId="0" applyFont="1" applyBorder="1" applyAlignment="1">
      <alignment horizontal="center" vertical="center"/>
    </xf>
    <xf numFmtId="0" fontId="55" fillId="0" borderId="10"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0" fillId="0" borderId="15"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0" fillId="0" borderId="13"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25" xfId="0" applyBorder="1" applyAlignment="1">
      <alignment horizontal="center" vertical="center"/>
    </xf>
    <xf numFmtId="0" fontId="55" fillId="0" borderId="31" xfId="0" applyFont="1" applyBorder="1" applyAlignment="1">
      <alignment horizontal="center" vertical="center" wrapText="1"/>
    </xf>
    <xf numFmtId="0" fontId="52" fillId="0" borderId="10" xfId="0" applyFont="1" applyBorder="1" applyAlignment="1" applyProtection="1">
      <alignment horizontal="left" vertical="center" wrapText="1"/>
      <protection locked="0"/>
    </xf>
    <xf numFmtId="0" fontId="52" fillId="0" borderId="0" xfId="0" applyFont="1" applyBorder="1" applyAlignment="1">
      <alignment horizontal="left" vertical="center"/>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13" xfId="0" applyFont="1" applyBorder="1" applyAlignment="1">
      <alignment horizontal="center" vertical="center"/>
    </xf>
    <xf numFmtId="0" fontId="55" fillId="0" borderId="45" xfId="0" applyFont="1" applyBorder="1" applyAlignment="1">
      <alignment horizontal="center" vertical="center" wrapText="1"/>
    </xf>
    <xf numFmtId="0" fontId="55" fillId="0" borderId="13" xfId="0" applyFont="1" applyBorder="1" applyAlignment="1">
      <alignment horizontal="center" vertical="center" wrapText="1"/>
    </xf>
    <xf numFmtId="0" fontId="52" fillId="0" borderId="10" xfId="0" applyFont="1" applyBorder="1" applyAlignment="1" applyProtection="1">
      <alignment horizontal="center" vertical="center"/>
      <protection locked="0"/>
    </xf>
    <xf numFmtId="0" fontId="53" fillId="0" borderId="55" xfId="0" applyFont="1" applyBorder="1" applyAlignment="1">
      <alignment horizontal="center" vertical="center"/>
    </xf>
    <xf numFmtId="0" fontId="53" fillId="0" borderId="12" xfId="0" applyFont="1" applyBorder="1" applyAlignment="1">
      <alignment horizontal="center" vertical="center"/>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5" fillId="0" borderId="10" xfId="0" applyFont="1" applyBorder="1" applyAlignment="1">
      <alignment horizontal="center" vertical="center"/>
    </xf>
    <xf numFmtId="0" fontId="52" fillId="0" borderId="10"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49" xfId="0" applyFont="1" applyBorder="1" applyAlignment="1">
      <alignment horizontal="center" vertical="center" wrapText="1"/>
    </xf>
    <xf numFmtId="0" fontId="52" fillId="0" borderId="25" xfId="0" applyFont="1" applyBorder="1" applyAlignment="1">
      <alignment horizontal="center" vertical="center" wrapText="1"/>
    </xf>
    <xf numFmtId="0" fontId="55" fillId="0" borderId="49" xfId="0" applyFont="1" applyFill="1" applyBorder="1" applyAlignment="1">
      <alignment horizontal="center" vertical="center"/>
    </xf>
    <xf numFmtId="0" fontId="55" fillId="0" borderId="29" xfId="0" applyFont="1" applyFill="1" applyBorder="1" applyAlignment="1">
      <alignment horizontal="center" vertical="center"/>
    </xf>
    <xf numFmtId="0" fontId="60" fillId="0" borderId="56" xfId="0" applyFont="1" applyBorder="1" applyAlignment="1" applyProtection="1">
      <alignment horizontal="center" vertical="center"/>
      <protection/>
    </xf>
    <xf numFmtId="0" fontId="60" fillId="0" borderId="33"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61" fillId="0" borderId="0" xfId="0" applyFont="1" applyBorder="1" applyAlignment="1">
      <alignment horizontal="left" vertical="center"/>
    </xf>
    <xf numFmtId="0" fontId="56" fillId="0" borderId="16" xfId="0" applyFont="1" applyBorder="1" applyAlignment="1">
      <alignment horizontal="center" vertical="center"/>
    </xf>
    <xf numFmtId="0" fontId="56" fillId="0" borderId="33" xfId="0" applyFont="1" applyBorder="1" applyAlignment="1">
      <alignment horizontal="center" vertical="center"/>
    </xf>
    <xf numFmtId="0" fontId="56" fillId="0" borderId="19" xfId="0" applyFont="1" applyBorder="1" applyAlignment="1">
      <alignment horizontal="center" vertical="center"/>
    </xf>
    <xf numFmtId="0" fontId="55" fillId="0" borderId="34" xfId="0" applyFont="1" applyBorder="1" applyAlignment="1">
      <alignment horizontal="center" vertical="center" wrapText="1"/>
    </xf>
    <xf numFmtId="0" fontId="55" fillId="0" borderId="35" xfId="0" applyFont="1" applyBorder="1" applyAlignment="1">
      <alignment horizontal="center" vertical="center"/>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0" fillId="0" borderId="10" xfId="0" applyFont="1" applyBorder="1" applyAlignment="1" applyProtection="1">
      <alignment horizontal="center" vertical="center"/>
      <protection locked="0"/>
    </xf>
    <xf numFmtId="0" fontId="56" fillId="0" borderId="0" xfId="0" applyFont="1" applyBorder="1" applyAlignment="1">
      <alignment horizontal="center" vertical="center"/>
    </xf>
    <xf numFmtId="0" fontId="0" fillId="0" borderId="1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8" fillId="0" borderId="0" xfId="0" applyFont="1" applyAlignment="1">
      <alignment horizontal="center" vertical="center"/>
    </xf>
    <xf numFmtId="0" fontId="60" fillId="0" borderId="16" xfId="0" applyFont="1" applyBorder="1" applyAlignment="1" applyProtection="1">
      <alignment horizontal="center" wrapText="1"/>
      <protection/>
    </xf>
    <xf numFmtId="0" fontId="60" fillId="0" borderId="33" xfId="0" applyFont="1" applyBorder="1" applyAlignment="1" applyProtection="1">
      <alignment horizontal="center" wrapText="1"/>
      <protection/>
    </xf>
    <xf numFmtId="0" fontId="59" fillId="0" borderId="36" xfId="0" applyFont="1" applyBorder="1" applyAlignment="1">
      <alignment horizontal="center" wrapText="1"/>
    </xf>
    <xf numFmtId="0" fontId="59" fillId="0" borderId="37" xfId="0" applyFont="1" applyBorder="1" applyAlignment="1">
      <alignment horizontal="center" wrapText="1"/>
    </xf>
    <xf numFmtId="0" fontId="59" fillId="0" borderId="30" xfId="0" applyFont="1" applyBorder="1" applyAlignment="1">
      <alignment horizontal="center" wrapText="1"/>
    </xf>
    <xf numFmtId="0" fontId="59" fillId="0" borderId="38" xfId="0" applyFont="1" applyBorder="1" applyAlignment="1">
      <alignment horizontal="center" wrapText="1"/>
    </xf>
    <xf numFmtId="181" fontId="0" fillId="33" borderId="57" xfId="0" applyNumberFormat="1" applyFill="1" applyBorder="1" applyAlignment="1">
      <alignment horizontal="center" vertical="center"/>
    </xf>
    <xf numFmtId="181" fontId="0" fillId="33" borderId="58" xfId="0" applyNumberFormat="1" applyFill="1" applyBorder="1" applyAlignment="1">
      <alignment horizontal="center" vertical="center"/>
    </xf>
    <xf numFmtId="181" fontId="0" fillId="33" borderId="59" xfId="0" applyNumberFormat="1"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13" xfId="0" applyFill="1" applyBorder="1" applyAlignment="1">
      <alignment horizontal="center" vertical="center"/>
    </xf>
    <xf numFmtId="0" fontId="0" fillId="0" borderId="18" xfId="0" applyBorder="1" applyAlignment="1">
      <alignment horizontal="center" vertical="center"/>
    </xf>
    <xf numFmtId="183" fontId="52" fillId="0" borderId="10" xfId="0" applyNumberFormat="1" applyFont="1" applyBorder="1" applyAlignment="1" applyProtection="1">
      <alignment horizontal="right" vertical="center"/>
      <protection locked="0"/>
    </xf>
    <xf numFmtId="0" fontId="0" fillId="0" borderId="14" xfId="0" applyBorder="1" applyAlignment="1">
      <alignment horizontal="center" vertical="center"/>
    </xf>
    <xf numFmtId="0" fontId="60" fillId="0" borderId="60" xfId="0" applyFont="1" applyBorder="1" applyAlignment="1" applyProtection="1">
      <alignment horizontal="center" vertical="center"/>
      <protection/>
    </xf>
    <xf numFmtId="0" fontId="60" fillId="0" borderId="61" xfId="0" applyFont="1" applyBorder="1" applyAlignment="1" applyProtection="1">
      <alignment horizontal="center" vertical="center"/>
      <protection/>
    </xf>
    <xf numFmtId="0" fontId="60" fillId="0" borderId="62" xfId="0" applyFont="1" applyBorder="1" applyAlignment="1" applyProtection="1">
      <alignment horizontal="center" vertical="center"/>
      <protection/>
    </xf>
    <xf numFmtId="0" fontId="53" fillId="0" borderId="0" xfId="0" applyFont="1" applyAlignment="1">
      <alignment horizontal="left" vertical="top" wrapText="1"/>
    </xf>
    <xf numFmtId="0" fontId="53" fillId="0" borderId="0" xfId="0" applyFont="1" applyAlignment="1">
      <alignment horizontal="left" vertical="top"/>
    </xf>
    <xf numFmtId="0" fontId="55" fillId="0" borderId="16" xfId="0" applyFont="1" applyBorder="1" applyAlignment="1" applyProtection="1">
      <alignment horizontal="center" wrapText="1"/>
      <protection/>
    </xf>
    <xf numFmtId="0" fontId="55" fillId="0" borderId="33" xfId="0" applyFont="1" applyBorder="1" applyAlignment="1" applyProtection="1">
      <alignment horizontal="center" wrapText="1"/>
      <protection/>
    </xf>
    <xf numFmtId="0" fontId="60" fillId="0" borderId="33" xfId="0" applyFont="1" applyBorder="1" applyAlignment="1" applyProtection="1">
      <alignment horizontal="center" vertical="center" wrapText="1"/>
      <protection/>
    </xf>
    <xf numFmtId="0" fontId="0" fillId="0" borderId="0" xfId="0" applyAlignment="1">
      <alignment horizontal="right" vertical="center"/>
    </xf>
    <xf numFmtId="0" fontId="56" fillId="0" borderId="10" xfId="0"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xf>
    <xf numFmtId="0" fontId="52" fillId="0" borderId="0" xfId="0" applyFont="1" applyAlignment="1">
      <alignment horizontal="left" vertical="top" wrapText="1"/>
    </xf>
    <xf numFmtId="0" fontId="52" fillId="0" borderId="0" xfId="0" applyFont="1" applyAlignment="1">
      <alignment horizontal="left" vertical="top"/>
    </xf>
    <xf numFmtId="0" fontId="61" fillId="0" borderId="0" xfId="0" applyFont="1" applyAlignment="1">
      <alignment horizontal="left" vertical="center" wrapText="1"/>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85725</xdr:rowOff>
    </xdr:from>
    <xdr:to>
      <xdr:col>11</xdr:col>
      <xdr:colOff>409575</xdr:colOff>
      <xdr:row>5</xdr:row>
      <xdr:rowOff>85725</xdr:rowOff>
    </xdr:to>
    <xdr:sp>
      <xdr:nvSpPr>
        <xdr:cNvPr id="1" name="線吹き出し 1 (枠付き) 5"/>
        <xdr:cNvSpPr>
          <a:spLocks/>
        </xdr:cNvSpPr>
      </xdr:nvSpPr>
      <xdr:spPr>
        <a:xfrm>
          <a:off x="5133975" y="1485900"/>
          <a:ext cx="1504950" cy="257175"/>
        </a:xfrm>
        <a:prstGeom prst="borderCallout1">
          <a:avLst>
            <a:gd name="adj1" fmla="val -3888"/>
            <a:gd name="adj2" fmla="val 233486"/>
            <a:gd name="adj3" fmla="val -7569"/>
            <a:gd name="adj4" fmla="val 49328"/>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認定申請書３（１）①</a:t>
          </a:r>
          <a:r>
            <a:rPr lang="en-US" cap="none" sz="800" b="0" i="0" u="none" baseline="0">
              <a:solidFill>
                <a:srgbClr val="000000"/>
              </a:solidFill>
              <a:latin typeface="Calibri"/>
              <a:ea typeface="Calibri"/>
              <a:cs typeface="Calibri"/>
            </a:rPr>
            <a:t>(B)</a:t>
          </a:r>
          <a:r>
            <a:rPr lang="en-US" cap="none" sz="800" b="0" i="0" u="none" baseline="0">
              <a:solidFill>
                <a:srgbClr val="000000"/>
              </a:solidFill>
            </a:rPr>
            <a:t>欄に転記</a:t>
          </a:r>
        </a:p>
      </xdr:txBody>
    </xdr:sp>
    <xdr:clientData/>
  </xdr:twoCellAnchor>
  <xdr:twoCellAnchor>
    <xdr:from>
      <xdr:col>2</xdr:col>
      <xdr:colOff>95250</xdr:colOff>
      <xdr:row>17</xdr:row>
      <xdr:rowOff>219075</xdr:rowOff>
    </xdr:from>
    <xdr:to>
      <xdr:col>4</xdr:col>
      <xdr:colOff>466725</xdr:colOff>
      <xdr:row>17</xdr:row>
      <xdr:rowOff>476250</xdr:rowOff>
    </xdr:to>
    <xdr:sp>
      <xdr:nvSpPr>
        <xdr:cNvPr id="2" name="線吹き出し 1 (枠付き) 6"/>
        <xdr:cNvSpPr>
          <a:spLocks/>
        </xdr:cNvSpPr>
      </xdr:nvSpPr>
      <xdr:spPr>
        <a:xfrm>
          <a:off x="1247775" y="5505450"/>
          <a:ext cx="1495425" cy="257175"/>
        </a:xfrm>
        <a:prstGeom prst="borderCallout1">
          <a:avLst>
            <a:gd name="adj1" fmla="val 60833"/>
            <a:gd name="adj2" fmla="val -173916"/>
            <a:gd name="adj3" fmla="val 39171"/>
            <a:gd name="adj4" fmla="val -46972"/>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認定申請書３（１）①</a:t>
          </a:r>
          <a:r>
            <a:rPr lang="en-US" cap="none" sz="800" b="0" i="0" u="none" baseline="0">
              <a:solidFill>
                <a:srgbClr val="000000"/>
              </a:solidFill>
              <a:latin typeface="Calibri"/>
              <a:ea typeface="Calibri"/>
              <a:cs typeface="Calibri"/>
            </a:rPr>
            <a:t>(A)</a:t>
          </a:r>
          <a:r>
            <a:rPr lang="en-US" cap="none" sz="800" b="0" i="0" u="none" baseline="0">
              <a:solidFill>
                <a:srgbClr val="000000"/>
              </a:solidFill>
            </a:rPr>
            <a:t>欄に転記</a:t>
          </a:r>
        </a:p>
      </xdr:txBody>
    </xdr:sp>
    <xdr:clientData/>
  </xdr:twoCellAnchor>
  <xdr:twoCellAnchor>
    <xdr:from>
      <xdr:col>7</xdr:col>
      <xdr:colOff>485775</xdr:colOff>
      <xdr:row>17</xdr:row>
      <xdr:rowOff>152400</xdr:rowOff>
    </xdr:from>
    <xdr:to>
      <xdr:col>10</xdr:col>
      <xdr:colOff>466725</xdr:colOff>
      <xdr:row>17</xdr:row>
      <xdr:rowOff>561975</xdr:rowOff>
    </xdr:to>
    <xdr:sp>
      <xdr:nvSpPr>
        <xdr:cNvPr id="3" name="線吹き出し 1 (枠付き) 7"/>
        <xdr:cNvSpPr>
          <a:spLocks/>
        </xdr:cNvSpPr>
      </xdr:nvSpPr>
      <xdr:spPr>
        <a:xfrm>
          <a:off x="4467225" y="5438775"/>
          <a:ext cx="1666875" cy="409575"/>
        </a:xfrm>
        <a:prstGeom prst="borderCallout1">
          <a:avLst>
            <a:gd name="adj1" fmla="val 62513"/>
            <a:gd name="adj2" fmla="val -163611"/>
            <a:gd name="adj3" fmla="val 23796"/>
            <a:gd name="adj4" fmla="val -48425"/>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全ての雇用管理区分が</a:t>
          </a:r>
          <a:r>
            <a:rPr lang="en-US" cap="none" sz="800" b="0" i="0" u="none" baseline="0">
              <a:solidFill>
                <a:srgbClr val="000000"/>
              </a:solidFill>
              <a:latin typeface="Calibri"/>
              <a:ea typeface="Calibri"/>
              <a:cs typeface="Calibri"/>
            </a:rPr>
            <a:t>C</a:t>
          </a:r>
          <a:r>
            <a:rPr lang="en-US" cap="none" sz="800" b="0" i="0" u="none" baseline="0">
              <a:solidFill>
                <a:srgbClr val="000000"/>
              </a:solidFill>
            </a:rPr>
            <a:t>＜</a:t>
          </a:r>
          <a:r>
            <a:rPr lang="en-US" cap="none" sz="800" b="0" i="0" u="none" baseline="0">
              <a:solidFill>
                <a:srgbClr val="000000"/>
              </a:solidFill>
              <a:latin typeface="Calibri"/>
              <a:ea typeface="Calibri"/>
              <a:cs typeface="Calibri"/>
            </a:rPr>
            <a:t>B</a:t>
          </a:r>
          <a:r>
            <a:rPr lang="en-US" cap="none" sz="800" b="0" i="0" u="none" baseline="0">
              <a:solidFill>
                <a:srgbClr val="000000"/>
              </a:solidFill>
            </a:rPr>
            <a:t>の場合は３（１）は記入終了</a:t>
          </a:r>
        </a:p>
      </xdr:txBody>
    </xdr:sp>
    <xdr:clientData/>
  </xdr:twoCellAnchor>
  <xdr:twoCellAnchor>
    <xdr:from>
      <xdr:col>4</xdr:col>
      <xdr:colOff>552450</xdr:colOff>
      <xdr:row>17</xdr:row>
      <xdr:rowOff>152400</xdr:rowOff>
    </xdr:from>
    <xdr:to>
      <xdr:col>7</xdr:col>
      <xdr:colOff>419100</xdr:colOff>
      <xdr:row>17</xdr:row>
      <xdr:rowOff>619125</xdr:rowOff>
    </xdr:to>
    <xdr:sp>
      <xdr:nvSpPr>
        <xdr:cNvPr id="4" name="線吹き出し 1 (枠付き) 8"/>
        <xdr:cNvSpPr>
          <a:spLocks/>
        </xdr:cNvSpPr>
      </xdr:nvSpPr>
      <xdr:spPr>
        <a:xfrm>
          <a:off x="2828925" y="5438775"/>
          <a:ext cx="1571625" cy="466725"/>
        </a:xfrm>
        <a:prstGeom prst="borderCallout1">
          <a:avLst>
            <a:gd name="adj1" fmla="val -2916"/>
            <a:gd name="adj2" fmla="val -115574"/>
            <a:gd name="adj3" fmla="val -5402"/>
            <a:gd name="adj4" fmla="val -48425"/>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認定申請書３（１）①「</a:t>
          </a:r>
          <a:r>
            <a:rPr lang="en-US" cap="none" sz="800" b="0" i="0" u="none" baseline="0">
              <a:solidFill>
                <a:srgbClr val="000000"/>
              </a:solidFill>
              <a:latin typeface="Calibri"/>
              <a:ea typeface="Calibri"/>
              <a:cs typeface="Calibri"/>
            </a:rPr>
            <a:t>(A)</a:t>
          </a:r>
          <a:r>
            <a:rPr lang="en-US" cap="none" sz="800" b="0" i="0" u="none" baseline="0">
              <a:solidFill>
                <a:srgbClr val="000000"/>
              </a:solidFill>
            </a:rPr>
            <a:t>×</a:t>
          </a:r>
          <a:r>
            <a:rPr lang="en-US" cap="none" sz="800" b="0" i="0" u="none" baseline="0">
              <a:solidFill>
                <a:srgbClr val="000000"/>
              </a:solidFill>
              <a:latin typeface="Calibri"/>
              <a:ea typeface="Calibri"/>
              <a:cs typeface="Calibri"/>
            </a:rPr>
            <a:t>0.8=(C)</a:t>
          </a:r>
          <a:r>
            <a:rPr lang="en-US" cap="none" sz="800" b="0" i="0" u="none" baseline="0">
              <a:solidFill>
                <a:srgbClr val="000000"/>
              </a:solidFill>
            </a:rPr>
            <a:t>」欄に転記</a:t>
          </a:r>
        </a:p>
      </xdr:txBody>
    </xdr:sp>
    <xdr:clientData/>
  </xdr:twoCellAnchor>
  <xdr:twoCellAnchor>
    <xdr:from>
      <xdr:col>2</xdr:col>
      <xdr:colOff>257175</xdr:colOff>
      <xdr:row>32</xdr:row>
      <xdr:rowOff>38100</xdr:rowOff>
    </xdr:from>
    <xdr:to>
      <xdr:col>4</xdr:col>
      <xdr:colOff>457200</xdr:colOff>
      <xdr:row>32</xdr:row>
      <xdr:rowOff>438150</xdr:rowOff>
    </xdr:to>
    <xdr:sp>
      <xdr:nvSpPr>
        <xdr:cNvPr id="5" name="線吹き出し 1 (枠付き) 9"/>
        <xdr:cNvSpPr>
          <a:spLocks/>
        </xdr:cNvSpPr>
      </xdr:nvSpPr>
      <xdr:spPr>
        <a:xfrm>
          <a:off x="1409700" y="10477500"/>
          <a:ext cx="1323975" cy="400050"/>
        </a:xfrm>
        <a:prstGeom prst="borderCallout1">
          <a:avLst>
            <a:gd name="adj1" fmla="val 60087"/>
            <a:gd name="adj2" fmla="val -124902"/>
            <a:gd name="adj3" fmla="val 587"/>
            <a:gd name="adj4" fmla="val -48546"/>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認定申請書３（１）②</a:t>
          </a:r>
          <a:r>
            <a:rPr lang="en-US" cap="none" sz="800" b="0" i="0" u="none" baseline="0">
              <a:solidFill>
                <a:srgbClr val="000000"/>
              </a:solidFill>
              <a:latin typeface="Calibri"/>
              <a:ea typeface="Calibri"/>
              <a:cs typeface="Calibri"/>
            </a:rPr>
            <a:t>(A)</a:t>
          </a:r>
          <a:r>
            <a:rPr lang="en-US" cap="none" sz="800" b="0" i="0" u="none" baseline="0">
              <a:solidFill>
                <a:srgbClr val="000000"/>
              </a:solidFill>
            </a:rPr>
            <a:t>欄にそれぞれ転記</a:t>
          </a:r>
        </a:p>
      </xdr:txBody>
    </xdr:sp>
    <xdr:clientData/>
  </xdr:twoCellAnchor>
  <xdr:twoCellAnchor>
    <xdr:from>
      <xdr:col>5</xdr:col>
      <xdr:colOff>247650</xdr:colOff>
      <xdr:row>32</xdr:row>
      <xdr:rowOff>47625</xdr:rowOff>
    </xdr:from>
    <xdr:to>
      <xdr:col>8</xdr:col>
      <xdr:colOff>38100</xdr:colOff>
      <xdr:row>32</xdr:row>
      <xdr:rowOff>457200</xdr:rowOff>
    </xdr:to>
    <xdr:sp>
      <xdr:nvSpPr>
        <xdr:cNvPr id="6" name="線吹き出し 1 (枠付き) 12"/>
        <xdr:cNvSpPr>
          <a:spLocks/>
        </xdr:cNvSpPr>
      </xdr:nvSpPr>
      <xdr:spPr>
        <a:xfrm>
          <a:off x="3086100" y="10487025"/>
          <a:ext cx="1495425" cy="409575"/>
        </a:xfrm>
        <a:prstGeom prst="borderCallout1">
          <a:avLst>
            <a:gd name="adj1" fmla="val 91675"/>
            <a:gd name="adj2" fmla="val -106532"/>
            <a:gd name="adj3" fmla="val 13027"/>
            <a:gd name="adj4" fmla="val -49314"/>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認定申請書３（１）②</a:t>
          </a:r>
          <a:r>
            <a:rPr lang="en-US" cap="none" sz="800" b="0" i="0" u="none" baseline="0">
              <a:solidFill>
                <a:srgbClr val="000000"/>
              </a:solidFill>
              <a:latin typeface="Calibri"/>
              <a:ea typeface="Calibri"/>
              <a:cs typeface="Calibri"/>
            </a:rPr>
            <a:t>(B)</a:t>
          </a:r>
          <a:r>
            <a:rPr lang="en-US" cap="none" sz="800" b="0" i="0" u="none" baseline="0">
              <a:solidFill>
                <a:srgbClr val="000000"/>
              </a:solidFill>
            </a:rPr>
            <a:t>欄にそれぞれ転記</a:t>
          </a:r>
        </a:p>
      </xdr:txBody>
    </xdr:sp>
    <xdr:clientData/>
  </xdr:twoCellAnchor>
  <xdr:twoCellAnchor>
    <xdr:from>
      <xdr:col>3</xdr:col>
      <xdr:colOff>409575</xdr:colOff>
      <xdr:row>27</xdr:row>
      <xdr:rowOff>180975</xdr:rowOff>
    </xdr:from>
    <xdr:to>
      <xdr:col>5</xdr:col>
      <xdr:colOff>257175</xdr:colOff>
      <xdr:row>32</xdr:row>
      <xdr:rowOff>85725</xdr:rowOff>
    </xdr:to>
    <xdr:sp>
      <xdr:nvSpPr>
        <xdr:cNvPr id="7" name="直線コネクタ 14"/>
        <xdr:cNvSpPr>
          <a:spLocks/>
        </xdr:cNvSpPr>
      </xdr:nvSpPr>
      <xdr:spPr>
        <a:xfrm flipV="1">
          <a:off x="2124075" y="9305925"/>
          <a:ext cx="971550" cy="1219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95250</xdr:colOff>
      <xdr:row>27</xdr:row>
      <xdr:rowOff>219075</xdr:rowOff>
    </xdr:from>
    <xdr:to>
      <xdr:col>9</xdr:col>
      <xdr:colOff>152400</xdr:colOff>
      <xdr:row>32</xdr:row>
      <xdr:rowOff>76200</xdr:rowOff>
    </xdr:to>
    <xdr:sp>
      <xdr:nvSpPr>
        <xdr:cNvPr id="8" name="直線コネクタ 21"/>
        <xdr:cNvSpPr>
          <a:spLocks/>
        </xdr:cNvSpPr>
      </xdr:nvSpPr>
      <xdr:spPr>
        <a:xfrm flipV="1">
          <a:off x="4076700" y="9344025"/>
          <a:ext cx="1181100" cy="1171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xdr:colOff>
      <xdr:row>17</xdr:row>
      <xdr:rowOff>104775</xdr:rowOff>
    </xdr:from>
    <xdr:to>
      <xdr:col>11</xdr:col>
      <xdr:colOff>466725</xdr:colOff>
      <xdr:row>19</xdr:row>
      <xdr:rowOff>0</xdr:rowOff>
    </xdr:to>
    <xdr:sp>
      <xdr:nvSpPr>
        <xdr:cNvPr id="9" name="曲折矢印 25"/>
        <xdr:cNvSpPr>
          <a:spLocks/>
        </xdr:cNvSpPr>
      </xdr:nvSpPr>
      <xdr:spPr>
        <a:xfrm rot="10800000">
          <a:off x="1885950" y="5391150"/>
          <a:ext cx="4810125" cy="1333500"/>
        </a:xfrm>
        <a:custGeom>
          <a:pathLst>
            <a:path h="1666875" w="5534024">
              <a:moveTo>
                <a:pt x="0" y="1666875"/>
              </a:moveTo>
              <a:lnTo>
                <a:pt x="0" y="218169"/>
              </a:lnTo>
              <a:lnTo>
                <a:pt x="0" y="218169"/>
              </a:lnTo>
              <a:lnTo>
                <a:pt x="5117305" y="218169"/>
              </a:lnTo>
              <a:lnTo>
                <a:pt x="5117305" y="0"/>
              </a:lnTo>
              <a:lnTo>
                <a:pt x="5534024" y="416719"/>
              </a:lnTo>
              <a:lnTo>
                <a:pt x="5117305" y="833438"/>
              </a:lnTo>
              <a:lnTo>
                <a:pt x="5117305" y="615269"/>
              </a:lnTo>
              <a:lnTo>
                <a:pt x="397100" y="615269"/>
              </a:lnTo>
              <a:lnTo>
                <a:pt x="397100" y="615269"/>
              </a:lnTo>
              <a:lnTo>
                <a:pt x="397100" y="1666875"/>
              </a:lnTo>
              <a:lnTo>
                <a:pt x="0" y="1666875"/>
              </a:lnTo>
              <a:close/>
            </a:path>
          </a:pathLst>
        </a:custGeom>
        <a:solidFill>
          <a:srgbClr val="BFBFB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17</xdr:row>
      <xdr:rowOff>695325</xdr:rowOff>
    </xdr:from>
    <xdr:to>
      <xdr:col>11</xdr:col>
      <xdr:colOff>400050</xdr:colOff>
      <xdr:row>18</xdr:row>
      <xdr:rowOff>200025</xdr:rowOff>
    </xdr:to>
    <xdr:sp>
      <xdr:nvSpPr>
        <xdr:cNvPr id="10" name="テキスト ボックス 26"/>
        <xdr:cNvSpPr txBox="1">
          <a:spLocks noChangeArrowheads="1"/>
        </xdr:cNvSpPr>
      </xdr:nvSpPr>
      <xdr:spPr>
        <a:xfrm>
          <a:off x="3705225" y="5981700"/>
          <a:ext cx="2924175" cy="619125"/>
        </a:xfrm>
        <a:prstGeom prst="rect">
          <a:avLst/>
        </a:prstGeom>
        <a:solidFill>
          <a:srgbClr val="FFFFFF"/>
        </a:solidFill>
        <a:ln w="9525" cmpd="thinThick">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雇用管理区分があった</a:t>
          </a:r>
          <a:r>
            <a:rPr lang="en-US" cap="none" sz="900" b="0" i="0" u="none" baseline="0">
              <a:solidFill>
                <a:srgbClr val="000000"/>
              </a:solidFill>
              <a:latin typeface="ＭＳ Ｐゴシック"/>
              <a:ea typeface="ＭＳ Ｐゴシック"/>
              <a:cs typeface="ＭＳ Ｐゴシック"/>
            </a:rPr>
            <a:t>場合には、認定申請書</a:t>
          </a:r>
          <a:r>
            <a:rPr lang="en-US" cap="none" sz="900" b="0" i="0" u="none" baseline="0">
              <a:solidFill>
                <a:srgbClr val="000000"/>
              </a:solidFill>
              <a:latin typeface="ＭＳ Ｐゴシック"/>
              <a:ea typeface="ＭＳ Ｐゴシック"/>
              <a:cs typeface="ＭＳ Ｐゴシック"/>
            </a:rPr>
            <a:t>当該雇用管理区分についてのみ</a:t>
          </a:r>
          <a:r>
            <a:rPr lang="en-US" cap="none" sz="900" b="0" i="0" u="none" baseline="0">
              <a:solidFill>
                <a:srgbClr val="000000"/>
              </a:solidFill>
              <a:latin typeface="ＭＳ Ｐゴシック"/>
              <a:ea typeface="ＭＳ Ｐゴシック"/>
              <a:cs typeface="ＭＳ Ｐゴシック"/>
            </a:rPr>
            <a:t>３（１）②の欄と当欄を記入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X-3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X-4</a:t>
          </a:r>
          <a:r>
            <a:rPr lang="en-US" cap="none" sz="900" b="0" i="0" u="none" baseline="0">
              <a:solidFill>
                <a:srgbClr val="000000"/>
              </a:solidFill>
              <a:latin typeface="ＭＳ Ｐゴシック"/>
              <a:ea typeface="ＭＳ Ｐゴシック"/>
              <a:cs typeface="ＭＳ Ｐゴシック"/>
            </a:rPr>
            <a:t>年度の実績をそれぞれ記入</a:t>
          </a:r>
          <a:r>
            <a:rPr lang="en-US" cap="none" sz="900" b="0" i="0" u="none" baseline="0">
              <a:solidFill>
                <a:srgbClr val="000000"/>
              </a:solidFill>
              <a:latin typeface="Calibri"/>
              <a:ea typeface="Calibri"/>
              <a:cs typeface="Calibri"/>
            </a:rPr>
            <a:t>
</a:t>
          </a:r>
        </a:p>
      </xdr:txBody>
    </xdr:sp>
    <xdr:clientData/>
  </xdr:twoCellAnchor>
  <xdr:twoCellAnchor>
    <xdr:from>
      <xdr:col>0</xdr:col>
      <xdr:colOff>76200</xdr:colOff>
      <xdr:row>17</xdr:row>
      <xdr:rowOff>523875</xdr:rowOff>
    </xdr:from>
    <xdr:to>
      <xdr:col>3</xdr:col>
      <xdr:colOff>28575</xdr:colOff>
      <xdr:row>17</xdr:row>
      <xdr:rowOff>971550</xdr:rowOff>
    </xdr:to>
    <xdr:sp>
      <xdr:nvSpPr>
        <xdr:cNvPr id="11" name="線吹き出し 1 (枠付き) 28"/>
        <xdr:cNvSpPr>
          <a:spLocks/>
        </xdr:cNvSpPr>
      </xdr:nvSpPr>
      <xdr:spPr>
        <a:xfrm>
          <a:off x="76200" y="5810250"/>
          <a:ext cx="1666875" cy="447675"/>
        </a:xfrm>
        <a:prstGeom prst="borderCallout1">
          <a:avLst>
            <a:gd name="adj1" fmla="val -28958"/>
            <a:gd name="adj2" fmla="val -370773"/>
            <a:gd name="adj3" fmla="val -23236"/>
            <a:gd name="adj4" fmla="val -49046"/>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雇用管理区分が複数ある場合記入</a:t>
          </a:r>
          <a:r>
            <a:rPr lang="en-US" cap="none" sz="800" b="0" i="0" u="none" baseline="0">
              <a:solidFill>
                <a:srgbClr val="000000"/>
              </a:solidFill>
              <a:latin typeface="Calibri"/>
              <a:ea typeface="Calibri"/>
              <a:cs typeface="Calibri"/>
            </a:rPr>
            <a:t>
</a:t>
          </a:r>
          <a:r>
            <a:rPr lang="en-US" cap="none" sz="800" b="0" i="0" u="none" baseline="0">
              <a:solidFill>
                <a:srgbClr val="000000"/>
              </a:solidFill>
            </a:rPr>
            <a:t>足りない場合は適宜行をコピー</a:t>
          </a:r>
        </a:p>
      </xdr:txBody>
    </xdr:sp>
    <xdr:clientData/>
  </xdr:twoCellAnchor>
  <xdr:twoCellAnchor>
    <xdr:from>
      <xdr:col>0</xdr:col>
      <xdr:colOff>247650</xdr:colOff>
      <xdr:row>16</xdr:row>
      <xdr:rowOff>133350</xdr:rowOff>
    </xdr:from>
    <xdr:to>
      <xdr:col>0</xdr:col>
      <xdr:colOff>533400</xdr:colOff>
      <xdr:row>17</xdr:row>
      <xdr:rowOff>504825</xdr:rowOff>
    </xdr:to>
    <xdr:sp>
      <xdr:nvSpPr>
        <xdr:cNvPr id="12" name="直線コネクタ 30"/>
        <xdr:cNvSpPr>
          <a:spLocks/>
        </xdr:cNvSpPr>
      </xdr:nvSpPr>
      <xdr:spPr>
        <a:xfrm flipH="1" flipV="1">
          <a:off x="247650" y="5133975"/>
          <a:ext cx="285750" cy="657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54</xdr:row>
      <xdr:rowOff>66675</xdr:rowOff>
    </xdr:from>
    <xdr:to>
      <xdr:col>4</xdr:col>
      <xdr:colOff>123825</xdr:colOff>
      <xdr:row>54</xdr:row>
      <xdr:rowOff>238125</xdr:rowOff>
    </xdr:to>
    <xdr:sp>
      <xdr:nvSpPr>
        <xdr:cNvPr id="13" name="線吹き出し 1 (枠付き) 34"/>
        <xdr:cNvSpPr>
          <a:spLocks/>
        </xdr:cNvSpPr>
      </xdr:nvSpPr>
      <xdr:spPr>
        <a:xfrm>
          <a:off x="733425" y="16668750"/>
          <a:ext cx="1666875" cy="171450"/>
        </a:xfrm>
        <a:prstGeom prst="borderCallout1">
          <a:avLst>
            <a:gd name="adj1" fmla="val 56875"/>
            <a:gd name="adj2" fmla="val -1059101"/>
            <a:gd name="adj3" fmla="val 39171"/>
            <a:gd name="adj4" fmla="val -46972"/>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認定申請書３（２）（</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(A)</a:t>
          </a:r>
          <a:r>
            <a:rPr lang="en-US" cap="none" sz="800" b="0" i="0" u="none" baseline="0">
              <a:solidFill>
                <a:srgbClr val="000000"/>
              </a:solidFill>
            </a:rPr>
            <a:t>欄に転記</a:t>
          </a:r>
        </a:p>
      </xdr:txBody>
    </xdr:sp>
    <xdr:clientData/>
  </xdr:twoCellAnchor>
  <xdr:twoCellAnchor>
    <xdr:from>
      <xdr:col>4</xdr:col>
      <xdr:colOff>219075</xdr:colOff>
      <xdr:row>54</xdr:row>
      <xdr:rowOff>76200</xdr:rowOff>
    </xdr:from>
    <xdr:to>
      <xdr:col>7</xdr:col>
      <xdr:colOff>180975</xdr:colOff>
      <xdr:row>54</xdr:row>
      <xdr:rowOff>266700</xdr:rowOff>
    </xdr:to>
    <xdr:sp>
      <xdr:nvSpPr>
        <xdr:cNvPr id="14" name="線吹き出し 1 (枠付き) 35"/>
        <xdr:cNvSpPr>
          <a:spLocks/>
        </xdr:cNvSpPr>
      </xdr:nvSpPr>
      <xdr:spPr>
        <a:xfrm>
          <a:off x="2495550" y="16678275"/>
          <a:ext cx="1666875" cy="190500"/>
        </a:xfrm>
        <a:prstGeom prst="borderCallout1">
          <a:avLst>
            <a:gd name="adj1" fmla="val 47694"/>
            <a:gd name="adj2" fmla="val -1104120"/>
            <a:gd name="adj3" fmla="val 31990"/>
            <a:gd name="adj4" fmla="val -54374"/>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認定申請書３（２）（</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(B)</a:t>
          </a:r>
          <a:r>
            <a:rPr lang="en-US" cap="none" sz="800" b="0" i="0" u="none" baseline="0">
              <a:solidFill>
                <a:srgbClr val="000000"/>
              </a:solidFill>
            </a:rPr>
            <a:t>欄に転記</a:t>
          </a:r>
        </a:p>
      </xdr:txBody>
    </xdr:sp>
    <xdr:clientData/>
  </xdr:twoCellAnchor>
  <xdr:twoCellAnchor>
    <xdr:from>
      <xdr:col>7</xdr:col>
      <xdr:colOff>276225</xdr:colOff>
      <xdr:row>54</xdr:row>
      <xdr:rowOff>76200</xdr:rowOff>
    </xdr:from>
    <xdr:to>
      <xdr:col>11</xdr:col>
      <xdr:colOff>95250</xdr:colOff>
      <xdr:row>54</xdr:row>
      <xdr:rowOff>257175</xdr:rowOff>
    </xdr:to>
    <xdr:sp>
      <xdr:nvSpPr>
        <xdr:cNvPr id="15" name="線吹き出し 1 (枠付き) 36"/>
        <xdr:cNvSpPr>
          <a:spLocks/>
        </xdr:cNvSpPr>
      </xdr:nvSpPr>
      <xdr:spPr>
        <a:xfrm>
          <a:off x="4257675" y="16678275"/>
          <a:ext cx="2066925" cy="180975"/>
        </a:xfrm>
        <a:prstGeom prst="borderCallout1">
          <a:avLst>
            <a:gd name="adj1" fmla="val -26060"/>
            <a:gd name="adj2" fmla="val -995888"/>
            <a:gd name="adj3" fmla="val -32879"/>
            <a:gd name="adj4" fmla="val -51759"/>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認定申請書３（２）（</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(A)/(B)=(C)</a:t>
          </a:r>
          <a:r>
            <a:rPr lang="en-US" cap="none" sz="800" b="0" i="0" u="none" baseline="0">
              <a:solidFill>
                <a:srgbClr val="000000"/>
              </a:solidFill>
            </a:rPr>
            <a:t>」欄に転記</a:t>
          </a:r>
        </a:p>
      </xdr:txBody>
    </xdr:sp>
    <xdr:clientData/>
  </xdr:twoCellAnchor>
  <xdr:twoCellAnchor>
    <xdr:from>
      <xdr:col>0</xdr:col>
      <xdr:colOff>0</xdr:colOff>
      <xdr:row>70</xdr:row>
      <xdr:rowOff>19050</xdr:rowOff>
    </xdr:from>
    <xdr:to>
      <xdr:col>11</xdr:col>
      <xdr:colOff>523875</xdr:colOff>
      <xdr:row>70</xdr:row>
      <xdr:rowOff>457200</xdr:rowOff>
    </xdr:to>
    <xdr:sp>
      <xdr:nvSpPr>
        <xdr:cNvPr id="16" name="テキスト ボックス 39"/>
        <xdr:cNvSpPr txBox="1">
          <a:spLocks noChangeArrowheads="1"/>
        </xdr:cNvSpPr>
      </xdr:nvSpPr>
      <xdr:spPr>
        <a:xfrm>
          <a:off x="0" y="21088350"/>
          <a:ext cx="6753225" cy="438150"/>
        </a:xfrm>
        <a:prstGeom prst="rect">
          <a:avLst/>
        </a:prstGeom>
        <a:solidFill>
          <a:srgbClr val="FFFFFF"/>
        </a:solidFill>
        <a:ln w="9525" cmpd="thinThick">
          <a:solidFill>
            <a:srgbClr val="000000"/>
          </a:solidFill>
          <a:prstDash val="sysDash"/>
          <a:headEnd type="none"/>
          <a:tailEnd type="none"/>
        </a:ln>
      </xdr:spPr>
      <xdr:txBody>
        <a:bodyPr vertOverflow="clip" wrap="square" lIns="91440" tIns="36000" rIns="91440" bIns="45720"/>
        <a:p>
          <a:pPr algn="l">
            <a:defRPr/>
          </a:pPr>
          <a:r>
            <a:rPr lang="en-US" cap="none" sz="800" b="0" i="0" u="none" baseline="0">
              <a:solidFill>
                <a:srgbClr val="000000"/>
              </a:solidFill>
              <a:latin typeface="ＭＳ Ｐゴシック"/>
              <a:ea typeface="ＭＳ Ｐゴシック"/>
              <a:cs typeface="ＭＳ Ｐゴシック"/>
            </a:rPr>
            <a:t>ある雇用管理区分で</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ⅰ</a:t>
          </a:r>
          <a:r>
            <a:rPr lang="en-US" cap="none" sz="800" b="0" i="0" u="none" baseline="0">
              <a:solidFill>
                <a:srgbClr val="000000"/>
              </a:solidFill>
              <a:latin typeface="ＭＳ Ｐゴシック"/>
              <a:ea typeface="ＭＳ Ｐゴシック"/>
              <a:cs typeface="ＭＳ Ｐゴシック"/>
            </a:rPr>
            <a:t>）①か（</a:t>
          </a: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）①のいずれの基準も満たさない場合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ⅰ</a:t>
          </a:r>
          <a:r>
            <a:rPr lang="en-US" cap="none" sz="800" b="0" i="0" u="none" baseline="0">
              <a:solidFill>
                <a:srgbClr val="000000"/>
              </a:solidFill>
              <a:latin typeface="ＭＳ Ｐゴシック"/>
              <a:ea typeface="ＭＳ Ｐゴシック"/>
              <a:cs typeface="ＭＳ Ｐゴシック"/>
            </a:rPr>
            <a:t>）②か（</a:t>
          </a: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）②</a:t>
          </a:r>
          <a:r>
            <a:rPr lang="en-US" cap="none" sz="800" b="0" i="0" u="none" baseline="0">
              <a:solidFill>
                <a:srgbClr val="000000"/>
              </a:solidFill>
              <a:latin typeface="ＭＳ Ｐゴシック"/>
              <a:ea typeface="ＭＳ Ｐゴシック"/>
              <a:cs typeface="ＭＳ Ｐゴシック"/>
            </a:rPr>
            <a:t>の記入に進む</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）②の場合は</a:t>
          </a:r>
          <a:r>
            <a:rPr lang="en-US" cap="none" sz="800" b="0" i="0" u="none" baseline="0">
              <a:solidFill>
                <a:srgbClr val="000000"/>
              </a:solidFill>
              <a:latin typeface="ＭＳ Ｐゴシック"/>
              <a:ea typeface="ＭＳ Ｐゴシック"/>
              <a:cs typeface="ＭＳ Ｐゴシック"/>
            </a:rPr>
            <a:t>X-1,X-2,X-12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X-13</a:t>
          </a:r>
          <a:r>
            <a:rPr lang="en-US" cap="none" sz="800" b="0" i="0" u="none" baseline="0">
              <a:solidFill>
                <a:srgbClr val="000000"/>
              </a:solidFill>
              <a:latin typeface="ＭＳ Ｐゴシック"/>
              <a:ea typeface="ＭＳ Ｐゴシック"/>
              <a:cs typeface="ＭＳ Ｐゴシック"/>
            </a:rPr>
            <a:t>年度の実績を記入</a:t>
          </a:r>
        </a:p>
      </xdr:txBody>
    </xdr:sp>
    <xdr:clientData/>
  </xdr:twoCellAnchor>
  <xdr:twoCellAnchor>
    <xdr:from>
      <xdr:col>2</xdr:col>
      <xdr:colOff>266700</xdr:colOff>
      <xdr:row>108</xdr:row>
      <xdr:rowOff>123825</xdr:rowOff>
    </xdr:from>
    <xdr:to>
      <xdr:col>5</xdr:col>
      <xdr:colOff>361950</xdr:colOff>
      <xdr:row>108</xdr:row>
      <xdr:rowOff>533400</xdr:rowOff>
    </xdr:to>
    <xdr:sp>
      <xdr:nvSpPr>
        <xdr:cNvPr id="17" name="線吹き出し 1 (枠付き) 40"/>
        <xdr:cNvSpPr>
          <a:spLocks/>
        </xdr:cNvSpPr>
      </xdr:nvSpPr>
      <xdr:spPr>
        <a:xfrm>
          <a:off x="1419225" y="34461450"/>
          <a:ext cx="1781175" cy="409575"/>
        </a:xfrm>
        <a:prstGeom prst="borderCallout1">
          <a:avLst>
            <a:gd name="adj1" fmla="val 35092"/>
            <a:gd name="adj2" fmla="val -122064"/>
            <a:gd name="adj3" fmla="val 19064"/>
            <a:gd name="adj4" fmla="val -56273"/>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認定申請書３（４）（</a:t>
          </a:r>
          <a:r>
            <a:rPr lang="en-US" cap="none" sz="800" b="0" i="0" u="none" baseline="0">
              <a:solidFill>
                <a:srgbClr val="000000"/>
              </a:solidFill>
              <a:latin typeface="Calibri"/>
              <a:ea typeface="Calibri"/>
              <a:cs typeface="Calibri"/>
            </a:rPr>
            <a:t>ⅰ</a:t>
          </a:r>
          <a:r>
            <a:rPr lang="en-US" cap="none" sz="800" b="0" i="0" u="none" baseline="0">
              <a:solidFill>
                <a:srgbClr val="000000"/>
              </a:solidFill>
            </a:rPr>
            <a:t>）①「管理職に占める女性労働者の割合」欄に転記</a:t>
          </a:r>
        </a:p>
      </xdr:txBody>
    </xdr:sp>
    <xdr:clientData/>
  </xdr:twoCellAnchor>
  <xdr:twoCellAnchor>
    <xdr:from>
      <xdr:col>6</xdr:col>
      <xdr:colOff>95250</xdr:colOff>
      <xdr:row>108</xdr:row>
      <xdr:rowOff>76200</xdr:rowOff>
    </xdr:from>
    <xdr:to>
      <xdr:col>9</xdr:col>
      <xdr:colOff>161925</xdr:colOff>
      <xdr:row>109</xdr:row>
      <xdr:rowOff>104775</xdr:rowOff>
    </xdr:to>
    <xdr:sp>
      <xdr:nvSpPr>
        <xdr:cNvPr id="18" name="線吹き出し 1 (枠付き) 41"/>
        <xdr:cNvSpPr>
          <a:spLocks/>
        </xdr:cNvSpPr>
      </xdr:nvSpPr>
      <xdr:spPr>
        <a:xfrm>
          <a:off x="3514725" y="34413825"/>
          <a:ext cx="1752600" cy="619125"/>
        </a:xfrm>
        <a:prstGeom prst="borderCallout1">
          <a:avLst>
            <a:gd name="adj1" fmla="val 8425"/>
            <a:gd name="adj2" fmla="val -83319"/>
            <a:gd name="adj3" fmla="val 6416"/>
            <a:gd name="adj4" fmla="val -51412"/>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認定申請書３（４）（</a:t>
          </a:r>
          <a:r>
            <a:rPr lang="en-US" cap="none" sz="800" b="0" i="0" u="none" baseline="0">
              <a:solidFill>
                <a:srgbClr val="000000"/>
              </a:solidFill>
              <a:latin typeface="Calibri"/>
              <a:ea typeface="Calibri"/>
              <a:cs typeface="Calibri"/>
            </a:rPr>
            <a:t>ⅰ</a:t>
          </a:r>
          <a:r>
            <a:rPr lang="en-US" cap="none" sz="800" b="0" i="0" u="none" baseline="0">
              <a:solidFill>
                <a:srgbClr val="000000"/>
              </a:solidFill>
            </a:rPr>
            <a:t>）①「産業平均値」欄に転記（産業平均値は厚労省女性活躍推進法ＨＰに掲載されているもの）</a:t>
          </a:r>
        </a:p>
      </xdr:txBody>
    </xdr:sp>
    <xdr:clientData/>
  </xdr:twoCellAnchor>
  <xdr:twoCellAnchor>
    <xdr:from>
      <xdr:col>1</xdr:col>
      <xdr:colOff>495300</xdr:colOff>
      <xdr:row>121</xdr:row>
      <xdr:rowOff>114300</xdr:rowOff>
    </xdr:from>
    <xdr:to>
      <xdr:col>4</xdr:col>
      <xdr:colOff>466725</xdr:colOff>
      <xdr:row>121</xdr:row>
      <xdr:rowOff>371475</xdr:rowOff>
    </xdr:to>
    <xdr:sp>
      <xdr:nvSpPr>
        <xdr:cNvPr id="19" name="線吹き出し 1 (枠付き) 42"/>
        <xdr:cNvSpPr>
          <a:spLocks/>
        </xdr:cNvSpPr>
      </xdr:nvSpPr>
      <xdr:spPr>
        <a:xfrm>
          <a:off x="1066800" y="39300150"/>
          <a:ext cx="1676400" cy="257175"/>
        </a:xfrm>
        <a:prstGeom prst="borderCallout1">
          <a:avLst>
            <a:gd name="adj1" fmla="val 35092"/>
            <a:gd name="adj2" fmla="val -122064"/>
            <a:gd name="adj3" fmla="val 7490"/>
            <a:gd name="adj4" fmla="val -46972"/>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認定申請書３（４）（</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(A)</a:t>
          </a:r>
          <a:r>
            <a:rPr lang="en-US" cap="none" sz="800" b="0" i="0" u="none" baseline="0">
              <a:solidFill>
                <a:srgbClr val="000000"/>
              </a:solidFill>
            </a:rPr>
            <a:t>欄に転記</a:t>
          </a:r>
        </a:p>
      </xdr:txBody>
    </xdr:sp>
    <xdr:clientData/>
  </xdr:twoCellAnchor>
  <xdr:twoCellAnchor>
    <xdr:from>
      <xdr:col>5</xdr:col>
      <xdr:colOff>466725</xdr:colOff>
      <xdr:row>121</xdr:row>
      <xdr:rowOff>133350</xdr:rowOff>
    </xdr:from>
    <xdr:to>
      <xdr:col>8</xdr:col>
      <xdr:colOff>447675</xdr:colOff>
      <xdr:row>121</xdr:row>
      <xdr:rowOff>390525</xdr:rowOff>
    </xdr:to>
    <xdr:sp>
      <xdr:nvSpPr>
        <xdr:cNvPr id="20" name="線吹き出し 1 (枠付き) 43"/>
        <xdr:cNvSpPr>
          <a:spLocks/>
        </xdr:cNvSpPr>
      </xdr:nvSpPr>
      <xdr:spPr>
        <a:xfrm>
          <a:off x="3305175" y="39319200"/>
          <a:ext cx="1685925" cy="257175"/>
        </a:xfrm>
        <a:prstGeom prst="borderCallout1">
          <a:avLst>
            <a:gd name="adj1" fmla="val 38319"/>
            <a:gd name="adj2" fmla="val -136884"/>
            <a:gd name="adj3" fmla="val 10041"/>
            <a:gd name="adj4" fmla="val -46967"/>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認定申請書３（４）（</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(B)</a:t>
          </a:r>
          <a:r>
            <a:rPr lang="en-US" cap="none" sz="800" b="0" i="0" u="none" baseline="0">
              <a:solidFill>
                <a:srgbClr val="000000"/>
              </a:solidFill>
            </a:rPr>
            <a:t>欄に転記</a:t>
          </a:r>
        </a:p>
      </xdr:txBody>
    </xdr:sp>
    <xdr:clientData/>
  </xdr:twoCellAnchor>
  <xdr:twoCellAnchor>
    <xdr:from>
      <xdr:col>8</xdr:col>
      <xdr:colOff>542925</xdr:colOff>
      <xdr:row>121</xdr:row>
      <xdr:rowOff>104775</xdr:rowOff>
    </xdr:from>
    <xdr:to>
      <xdr:col>11</xdr:col>
      <xdr:colOff>514350</xdr:colOff>
      <xdr:row>121</xdr:row>
      <xdr:rowOff>447675</xdr:rowOff>
    </xdr:to>
    <xdr:sp>
      <xdr:nvSpPr>
        <xdr:cNvPr id="21" name="線吹き出し 1 (枠付き) 44"/>
        <xdr:cNvSpPr>
          <a:spLocks/>
        </xdr:cNvSpPr>
      </xdr:nvSpPr>
      <xdr:spPr>
        <a:xfrm>
          <a:off x="5086350" y="39290625"/>
          <a:ext cx="1657350" cy="342900"/>
        </a:xfrm>
        <a:prstGeom prst="borderCallout1">
          <a:avLst>
            <a:gd name="adj1" fmla="val -30296"/>
            <a:gd name="adj2" fmla="val -119787"/>
            <a:gd name="adj3" fmla="val -11907"/>
            <a:gd name="adj4" fmla="val -48462"/>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認定申請書３（４）（</a:t>
          </a:r>
          <a:r>
            <a:rPr lang="en-US" cap="none" sz="800" b="0" i="0" u="none" baseline="0">
              <a:solidFill>
                <a:srgbClr val="000000"/>
              </a:solidFill>
              <a:latin typeface="Calibri"/>
              <a:ea typeface="Calibri"/>
              <a:cs typeface="Calibri"/>
            </a:rPr>
            <a:t>ⅱ</a:t>
          </a:r>
          <a:r>
            <a:rPr lang="en-US" cap="none" sz="800" b="0" i="0" u="none" baseline="0">
              <a:solidFill>
                <a:srgbClr val="000000"/>
              </a:solidFill>
            </a:rPr>
            <a:t>）①</a:t>
          </a:r>
          <a:r>
            <a:rPr lang="en-US" cap="none" sz="800" b="0" i="0" u="none" baseline="0">
              <a:solidFill>
                <a:srgbClr val="000000"/>
              </a:solidFill>
              <a:latin typeface="Calibri"/>
              <a:ea typeface="Calibri"/>
              <a:cs typeface="Calibri"/>
            </a:rPr>
            <a:t>(A)/(B)=(C)</a:t>
          </a:r>
          <a:r>
            <a:rPr lang="en-US" cap="none" sz="800" b="0" i="0" u="none" baseline="0">
              <a:solidFill>
                <a:srgbClr val="000000"/>
              </a:solidFill>
            </a:rPr>
            <a:t>欄に転記</a:t>
          </a:r>
        </a:p>
      </xdr:txBody>
    </xdr:sp>
    <xdr:clientData/>
  </xdr:twoCellAnchor>
  <xdr:twoCellAnchor>
    <xdr:from>
      <xdr:col>6</xdr:col>
      <xdr:colOff>9525</xdr:colOff>
      <xdr:row>127</xdr:row>
      <xdr:rowOff>161925</xdr:rowOff>
    </xdr:from>
    <xdr:to>
      <xdr:col>6</xdr:col>
      <xdr:colOff>361950</xdr:colOff>
      <xdr:row>134</xdr:row>
      <xdr:rowOff>9525</xdr:rowOff>
    </xdr:to>
    <xdr:sp>
      <xdr:nvSpPr>
        <xdr:cNvPr id="22" name="直線コネクタ 47"/>
        <xdr:cNvSpPr>
          <a:spLocks/>
        </xdr:cNvSpPr>
      </xdr:nvSpPr>
      <xdr:spPr>
        <a:xfrm flipH="1" flipV="1">
          <a:off x="3429000" y="41557575"/>
          <a:ext cx="3524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127</xdr:row>
      <xdr:rowOff>152400</xdr:rowOff>
    </xdr:from>
    <xdr:to>
      <xdr:col>6</xdr:col>
      <xdr:colOff>361950</xdr:colOff>
      <xdr:row>134</xdr:row>
      <xdr:rowOff>9525</xdr:rowOff>
    </xdr:to>
    <xdr:sp>
      <xdr:nvSpPr>
        <xdr:cNvPr id="23" name="直線コネクタ 51"/>
        <xdr:cNvSpPr>
          <a:spLocks/>
        </xdr:cNvSpPr>
      </xdr:nvSpPr>
      <xdr:spPr>
        <a:xfrm flipH="1" flipV="1">
          <a:off x="1181100" y="41548050"/>
          <a:ext cx="2600325" cy="152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131</xdr:row>
      <xdr:rowOff>95250</xdr:rowOff>
    </xdr:from>
    <xdr:to>
      <xdr:col>6</xdr:col>
      <xdr:colOff>333375</xdr:colOff>
      <xdr:row>133</xdr:row>
      <xdr:rowOff>171450</xdr:rowOff>
    </xdr:to>
    <xdr:sp>
      <xdr:nvSpPr>
        <xdr:cNvPr id="24" name="直線コネクタ 54"/>
        <xdr:cNvSpPr>
          <a:spLocks/>
        </xdr:cNvSpPr>
      </xdr:nvSpPr>
      <xdr:spPr>
        <a:xfrm flipH="1" flipV="1">
          <a:off x="3409950" y="42519600"/>
          <a:ext cx="3429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60</xdr:row>
      <xdr:rowOff>247650</xdr:rowOff>
    </xdr:from>
    <xdr:to>
      <xdr:col>4</xdr:col>
      <xdr:colOff>142875</xdr:colOff>
      <xdr:row>70</xdr:row>
      <xdr:rowOff>47625</xdr:rowOff>
    </xdr:to>
    <xdr:sp>
      <xdr:nvSpPr>
        <xdr:cNvPr id="25" name="直線コネクタ 75"/>
        <xdr:cNvSpPr>
          <a:spLocks/>
        </xdr:cNvSpPr>
      </xdr:nvSpPr>
      <xdr:spPr>
        <a:xfrm flipH="1" flipV="1">
          <a:off x="1800225" y="18497550"/>
          <a:ext cx="619125" cy="2619375"/>
        </a:xfrm>
        <a:prstGeom prst="line">
          <a:avLst/>
        </a:prstGeom>
        <a:noFill/>
        <a:ln w="9525"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68</xdr:row>
      <xdr:rowOff>95250</xdr:rowOff>
    </xdr:from>
    <xdr:to>
      <xdr:col>4</xdr:col>
      <xdr:colOff>142875</xdr:colOff>
      <xdr:row>70</xdr:row>
      <xdr:rowOff>57150</xdr:rowOff>
    </xdr:to>
    <xdr:sp>
      <xdr:nvSpPr>
        <xdr:cNvPr id="26" name="直線コネクタ 78"/>
        <xdr:cNvSpPr>
          <a:spLocks/>
        </xdr:cNvSpPr>
      </xdr:nvSpPr>
      <xdr:spPr>
        <a:xfrm flipH="1" flipV="1">
          <a:off x="1781175" y="20593050"/>
          <a:ext cx="638175" cy="533400"/>
        </a:xfrm>
        <a:prstGeom prst="line">
          <a:avLst/>
        </a:prstGeom>
        <a:noFill/>
        <a:ln w="9525"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161925</xdr:colOff>
      <xdr:row>61</xdr:row>
      <xdr:rowOff>28575</xdr:rowOff>
    </xdr:from>
    <xdr:to>
      <xdr:col>6</xdr:col>
      <xdr:colOff>9525</xdr:colOff>
      <xdr:row>70</xdr:row>
      <xdr:rowOff>19050</xdr:rowOff>
    </xdr:to>
    <xdr:sp>
      <xdr:nvSpPr>
        <xdr:cNvPr id="27" name="直線コネクタ 82"/>
        <xdr:cNvSpPr>
          <a:spLocks/>
        </xdr:cNvSpPr>
      </xdr:nvSpPr>
      <xdr:spPr>
        <a:xfrm flipV="1">
          <a:off x="2438400" y="18564225"/>
          <a:ext cx="990600" cy="2524125"/>
        </a:xfrm>
        <a:prstGeom prst="line">
          <a:avLst/>
        </a:prstGeom>
        <a:noFill/>
        <a:ln w="9525"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68</xdr:row>
      <xdr:rowOff>95250</xdr:rowOff>
    </xdr:from>
    <xdr:to>
      <xdr:col>6</xdr:col>
      <xdr:colOff>209550</xdr:colOff>
      <xdr:row>70</xdr:row>
      <xdr:rowOff>57150</xdr:rowOff>
    </xdr:to>
    <xdr:sp>
      <xdr:nvSpPr>
        <xdr:cNvPr id="28" name="直線コネクタ 84"/>
        <xdr:cNvSpPr>
          <a:spLocks/>
        </xdr:cNvSpPr>
      </xdr:nvSpPr>
      <xdr:spPr>
        <a:xfrm flipV="1">
          <a:off x="2390775" y="20593050"/>
          <a:ext cx="1238250" cy="533400"/>
        </a:xfrm>
        <a:prstGeom prst="line">
          <a:avLst/>
        </a:prstGeom>
        <a:noFill/>
        <a:ln w="9525"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361950</xdr:colOff>
      <xdr:row>132</xdr:row>
      <xdr:rowOff>38100</xdr:rowOff>
    </xdr:from>
    <xdr:to>
      <xdr:col>11</xdr:col>
      <xdr:colOff>390525</xdr:colOff>
      <xdr:row>135</xdr:row>
      <xdr:rowOff>180975</xdr:rowOff>
    </xdr:to>
    <xdr:sp>
      <xdr:nvSpPr>
        <xdr:cNvPr id="29" name="テキスト ボックス 90"/>
        <xdr:cNvSpPr txBox="1">
          <a:spLocks noChangeArrowheads="1"/>
        </xdr:cNvSpPr>
      </xdr:nvSpPr>
      <xdr:spPr>
        <a:xfrm>
          <a:off x="3781425" y="42748200"/>
          <a:ext cx="2838450" cy="666750"/>
        </a:xfrm>
        <a:prstGeom prst="rect">
          <a:avLst/>
        </a:prstGeom>
        <a:solidFill>
          <a:srgbClr val="FFFFFF"/>
        </a:solidFill>
        <a:ln w="9525" cmpd="thinThick">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）①か（</a:t>
          </a: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）①のいずれの基準も満たさない場合、（</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）②か（</a:t>
          </a: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）②の記入に進む。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）②の場合は</a:t>
          </a:r>
          <a:r>
            <a:rPr lang="en-US" cap="none" sz="900" b="0" i="0" u="none" baseline="0">
              <a:solidFill>
                <a:srgbClr val="000000"/>
              </a:solidFill>
              <a:latin typeface="Calibri"/>
              <a:ea typeface="Calibri"/>
              <a:cs typeface="Calibri"/>
            </a:rPr>
            <a:t>X-3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X-4</a:t>
          </a:r>
          <a:r>
            <a:rPr lang="en-US" cap="none" sz="900" b="0" i="0" u="none" baseline="0">
              <a:solidFill>
                <a:srgbClr val="000000"/>
              </a:solidFill>
              <a:latin typeface="ＭＳ Ｐゴシック"/>
              <a:ea typeface="ＭＳ Ｐゴシック"/>
              <a:cs typeface="ＭＳ Ｐゴシック"/>
            </a:rPr>
            <a:t>年度の実績をそれぞれ記入</a:t>
          </a:r>
          <a:r>
            <a:rPr lang="en-US" cap="none" sz="900" b="0" i="0" u="none" baseline="0">
              <a:solidFill>
                <a:srgbClr val="000000"/>
              </a:solidFill>
              <a:latin typeface="Calibri"/>
              <a:ea typeface="Calibri"/>
              <a:cs typeface="Calibri"/>
            </a:rPr>
            <a:t>
</a:t>
          </a:r>
        </a:p>
      </xdr:txBody>
    </xdr:sp>
    <xdr:clientData/>
  </xdr:twoCellAnchor>
  <xdr:twoCellAnchor>
    <xdr:from>
      <xdr:col>2</xdr:col>
      <xdr:colOff>28575</xdr:colOff>
      <xdr:row>131</xdr:row>
      <xdr:rowOff>142875</xdr:rowOff>
    </xdr:from>
    <xdr:to>
      <xdr:col>6</xdr:col>
      <xdr:colOff>361950</xdr:colOff>
      <xdr:row>134</xdr:row>
      <xdr:rowOff>9525</xdr:rowOff>
    </xdr:to>
    <xdr:sp>
      <xdr:nvSpPr>
        <xdr:cNvPr id="30" name="直線コネクタ 96"/>
        <xdr:cNvSpPr>
          <a:spLocks/>
        </xdr:cNvSpPr>
      </xdr:nvSpPr>
      <xdr:spPr>
        <a:xfrm flipH="1" flipV="1">
          <a:off x="1181100" y="42567225"/>
          <a:ext cx="2600325"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238125</xdr:colOff>
      <xdr:row>114</xdr:row>
      <xdr:rowOff>104775</xdr:rowOff>
    </xdr:from>
    <xdr:to>
      <xdr:col>9</xdr:col>
      <xdr:colOff>352425</xdr:colOff>
      <xdr:row>114</xdr:row>
      <xdr:rowOff>752475</xdr:rowOff>
    </xdr:to>
    <xdr:sp>
      <xdr:nvSpPr>
        <xdr:cNvPr id="31" name="テキスト ボックス 103"/>
        <xdr:cNvSpPr txBox="1">
          <a:spLocks noChangeArrowheads="1"/>
        </xdr:cNvSpPr>
      </xdr:nvSpPr>
      <xdr:spPr>
        <a:xfrm>
          <a:off x="2514600" y="36299775"/>
          <a:ext cx="2943225" cy="647700"/>
        </a:xfrm>
        <a:prstGeom prst="rect">
          <a:avLst/>
        </a:prstGeom>
        <a:solidFill>
          <a:srgbClr val="FFFFFF"/>
        </a:solidFill>
        <a:ln w="9525" cmpd="thinThick">
          <a:solidFill>
            <a:srgbClr val="000000"/>
          </a:solidFill>
          <a:prstDash val="sys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）①か（</a:t>
          </a: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）①のいずれの基準も満たさない場合、（</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）②か（</a:t>
          </a: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）②の記入に進む。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）②の場合は</a:t>
          </a:r>
          <a:r>
            <a:rPr lang="en-US" cap="none" sz="900" b="0" i="0" u="none" baseline="0">
              <a:solidFill>
                <a:srgbClr val="000000"/>
              </a:solidFill>
              <a:latin typeface="Calibri"/>
              <a:ea typeface="Calibri"/>
              <a:cs typeface="Calibri"/>
            </a:rPr>
            <a:t>X-1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X-2</a:t>
          </a:r>
          <a:r>
            <a:rPr lang="en-US" cap="none" sz="900" b="0" i="0" u="none" baseline="0">
              <a:solidFill>
                <a:srgbClr val="000000"/>
              </a:solidFill>
              <a:latin typeface="ＭＳ Ｐゴシック"/>
              <a:ea typeface="ＭＳ Ｐゴシック"/>
              <a:cs typeface="ＭＳ Ｐゴシック"/>
            </a:rPr>
            <a:t>年度の実績をそれぞれ記入</a:t>
          </a:r>
          <a:r>
            <a:rPr lang="en-US" cap="none" sz="900" b="0" i="0" u="none" baseline="0">
              <a:solidFill>
                <a:srgbClr val="000000"/>
              </a:solidFill>
              <a:latin typeface="Calibri"/>
              <a:ea typeface="Calibri"/>
              <a:cs typeface="Calibri"/>
            </a:rPr>
            <a:t>
</a:t>
          </a:r>
        </a:p>
      </xdr:txBody>
    </xdr:sp>
    <xdr:clientData/>
  </xdr:twoCellAnchor>
  <xdr:twoCellAnchor>
    <xdr:from>
      <xdr:col>3</xdr:col>
      <xdr:colOff>0</xdr:colOff>
      <xdr:row>114</xdr:row>
      <xdr:rowOff>9525</xdr:rowOff>
    </xdr:from>
    <xdr:to>
      <xdr:col>4</xdr:col>
      <xdr:colOff>238125</xdr:colOff>
      <xdr:row>114</xdr:row>
      <xdr:rowOff>428625</xdr:rowOff>
    </xdr:to>
    <xdr:sp>
      <xdr:nvSpPr>
        <xdr:cNvPr id="32" name="直線コネクタ 104"/>
        <xdr:cNvSpPr>
          <a:spLocks/>
        </xdr:cNvSpPr>
      </xdr:nvSpPr>
      <xdr:spPr>
        <a:xfrm flipH="1" flipV="1">
          <a:off x="1714500" y="36204525"/>
          <a:ext cx="80010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32</xdr:row>
      <xdr:rowOff>66675</xdr:rowOff>
    </xdr:from>
    <xdr:to>
      <xdr:col>11</xdr:col>
      <xdr:colOff>466725</xdr:colOff>
      <xdr:row>32</xdr:row>
      <xdr:rowOff>447675</xdr:rowOff>
    </xdr:to>
    <xdr:sp>
      <xdr:nvSpPr>
        <xdr:cNvPr id="33" name="線吹き出し 1 (枠付き) 37"/>
        <xdr:cNvSpPr>
          <a:spLocks/>
        </xdr:cNvSpPr>
      </xdr:nvSpPr>
      <xdr:spPr>
        <a:xfrm>
          <a:off x="4667250" y="10506075"/>
          <a:ext cx="2028825" cy="381000"/>
        </a:xfrm>
        <a:prstGeom prst="borderCallout1">
          <a:avLst>
            <a:gd name="adj1" fmla="val 916"/>
            <a:gd name="adj2" fmla="val -150555"/>
            <a:gd name="adj3" fmla="val 13027"/>
            <a:gd name="adj4" fmla="val -49314"/>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rPr>
            <a:t>認定申請書３（１）②</a:t>
          </a:r>
          <a:r>
            <a:rPr lang="en-US" cap="none" sz="800" b="0" i="0" u="none" baseline="0">
              <a:solidFill>
                <a:srgbClr val="000000"/>
              </a:solidFill>
              <a:latin typeface="Calibri"/>
              <a:ea typeface="Calibri"/>
              <a:cs typeface="Calibri"/>
            </a:rPr>
            <a:t>(B)/(A)</a:t>
          </a:r>
          <a:r>
            <a:rPr lang="en-US" cap="none" sz="800" b="0" i="0" u="none" baseline="0">
              <a:solidFill>
                <a:srgbClr val="000000"/>
              </a:solidFill>
            </a:rPr>
            <a:t>欄にそれぞれ転記</a:t>
          </a:r>
        </a:p>
      </xdr:txBody>
    </xdr:sp>
    <xdr:clientData/>
  </xdr:twoCellAnchor>
  <xdr:twoCellAnchor>
    <xdr:from>
      <xdr:col>10</xdr:col>
      <xdr:colOff>142875</xdr:colOff>
      <xdr:row>27</xdr:row>
      <xdr:rowOff>47625</xdr:rowOff>
    </xdr:from>
    <xdr:to>
      <xdr:col>10</xdr:col>
      <xdr:colOff>266700</xdr:colOff>
      <xdr:row>32</xdr:row>
      <xdr:rowOff>85725</xdr:rowOff>
    </xdr:to>
    <xdr:sp>
      <xdr:nvSpPr>
        <xdr:cNvPr id="34" name="直線コネクタ 45"/>
        <xdr:cNvSpPr>
          <a:spLocks/>
        </xdr:cNvSpPr>
      </xdr:nvSpPr>
      <xdr:spPr>
        <a:xfrm flipH="1" flipV="1">
          <a:off x="5810250" y="9172575"/>
          <a:ext cx="123825" cy="1352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257175</xdr:colOff>
      <xdr:row>22</xdr:row>
      <xdr:rowOff>257175</xdr:rowOff>
    </xdr:from>
    <xdr:to>
      <xdr:col>10</xdr:col>
      <xdr:colOff>266700</xdr:colOff>
      <xdr:row>32</xdr:row>
      <xdr:rowOff>66675</xdr:rowOff>
    </xdr:to>
    <xdr:sp>
      <xdr:nvSpPr>
        <xdr:cNvPr id="35" name="直線コネクタ 46"/>
        <xdr:cNvSpPr>
          <a:spLocks/>
        </xdr:cNvSpPr>
      </xdr:nvSpPr>
      <xdr:spPr>
        <a:xfrm flipV="1">
          <a:off x="5924550" y="8067675"/>
          <a:ext cx="9525" cy="2438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36</xdr:row>
      <xdr:rowOff>104775</xdr:rowOff>
    </xdr:from>
    <xdr:to>
      <xdr:col>8</xdr:col>
      <xdr:colOff>314325</xdr:colOff>
      <xdr:row>36</xdr:row>
      <xdr:rowOff>333375</xdr:rowOff>
    </xdr:to>
    <xdr:sp>
      <xdr:nvSpPr>
        <xdr:cNvPr id="36" name="線吹き出し 1 (枠付き) 38"/>
        <xdr:cNvSpPr>
          <a:spLocks/>
        </xdr:cNvSpPr>
      </xdr:nvSpPr>
      <xdr:spPr>
        <a:xfrm>
          <a:off x="819150" y="11639550"/>
          <a:ext cx="4038600" cy="228600"/>
        </a:xfrm>
        <a:prstGeom prst="borderCallout1">
          <a:avLst>
            <a:gd name="adj1" fmla="val -6976"/>
            <a:gd name="adj2" fmla="val -212898"/>
            <a:gd name="adj3" fmla="val 2986"/>
            <a:gd name="adj4" fmla="val -54578"/>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C</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0.7</a:t>
          </a:r>
          <a:r>
            <a:rPr lang="en-US" cap="none" sz="800" b="0" i="0" u="none" baseline="0">
              <a:solidFill>
                <a:srgbClr val="000000"/>
              </a:solidFill>
            </a:rPr>
            <a:t>とは、</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(2)(ⅰ)</a:t>
          </a:r>
          <a:r>
            <a:rPr lang="en-US" cap="none" sz="800" b="0" i="0" u="none" baseline="0">
              <a:solidFill>
                <a:srgbClr val="000000"/>
              </a:solidFill>
            </a:rPr>
            <a:t>①女性の平均継続勤務年数</a:t>
          </a:r>
          <a:r>
            <a:rPr lang="en-US" cap="none" sz="800" b="0" i="0" u="none" baseline="0">
              <a:solidFill>
                <a:srgbClr val="000000"/>
              </a:solidFill>
              <a:latin typeface="Calibri"/>
              <a:ea typeface="Calibri"/>
              <a:cs typeface="Calibri"/>
            </a:rPr>
            <a:t>(A)/</a:t>
          </a:r>
          <a:r>
            <a:rPr lang="en-US" cap="none" sz="800" b="0" i="0" u="none" baseline="0">
              <a:solidFill>
                <a:srgbClr val="000000"/>
              </a:solidFill>
            </a:rPr>
            <a:t>男性の平均継続勤務年数</a:t>
          </a:r>
          <a:r>
            <a:rPr lang="en-US" cap="none" sz="800" b="0" i="0" u="none" baseline="0">
              <a:solidFill>
                <a:srgbClr val="000000"/>
              </a:solidFill>
              <a:latin typeface="Calibri"/>
              <a:ea typeface="Calibri"/>
              <a:cs typeface="Calibri"/>
            </a:rPr>
            <a:t>(B)=(C)</a:t>
          </a:r>
          <a:r>
            <a:rPr lang="en-US" cap="none" sz="800" b="0" i="0" u="none" baseline="0">
              <a:solidFill>
                <a:srgbClr val="000000"/>
              </a:solidFill>
            </a:rPr>
            <a:t>のこと</a:t>
          </a:r>
          <a:r>
            <a:rPr lang="en-US" cap="none" sz="800" b="0" i="0" u="none" baseline="0">
              <a:solidFill>
                <a:srgbClr val="000000"/>
              </a:solidFill>
              <a:latin typeface="Calibri"/>
              <a:ea typeface="Calibri"/>
              <a:cs typeface="Calibri"/>
            </a:rPr>
            <a:t>
</a:t>
          </a:r>
        </a:p>
      </xdr:txBody>
    </xdr:sp>
    <xdr:clientData/>
  </xdr:twoCellAnchor>
  <xdr:twoCellAnchor>
    <xdr:from>
      <xdr:col>0</xdr:col>
      <xdr:colOff>76200</xdr:colOff>
      <xdr:row>32</xdr:row>
      <xdr:rowOff>123825</xdr:rowOff>
    </xdr:from>
    <xdr:to>
      <xdr:col>2</xdr:col>
      <xdr:colOff>114300</xdr:colOff>
      <xdr:row>32</xdr:row>
      <xdr:rowOff>381000</xdr:rowOff>
    </xdr:to>
    <xdr:sp>
      <xdr:nvSpPr>
        <xdr:cNvPr id="37" name="線吹き出し 1 (枠付き) 65"/>
        <xdr:cNvSpPr>
          <a:spLocks/>
        </xdr:cNvSpPr>
      </xdr:nvSpPr>
      <xdr:spPr>
        <a:xfrm>
          <a:off x="76200" y="10563225"/>
          <a:ext cx="1190625" cy="257175"/>
        </a:xfrm>
        <a:prstGeom prst="borderCallout1">
          <a:avLst>
            <a:gd name="adj1" fmla="val 88486"/>
            <a:gd name="adj2" fmla="val -143421"/>
            <a:gd name="adj3" fmla="val 587"/>
            <a:gd name="adj4" fmla="val -48546"/>
          </a:avLst>
        </a:prstGeom>
        <a:no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X-3,X-4</a:t>
          </a:r>
          <a:r>
            <a:rPr lang="en-US" cap="none" sz="800" b="0" i="0" u="none" baseline="0">
              <a:solidFill>
                <a:srgbClr val="000000"/>
              </a:solidFill>
            </a:rPr>
            <a:t>の実績を記入</a:t>
          </a:r>
        </a:p>
      </xdr:txBody>
    </xdr:sp>
    <xdr:clientData/>
  </xdr:twoCellAnchor>
  <xdr:twoCellAnchor>
    <xdr:from>
      <xdr:col>0</xdr:col>
      <xdr:colOff>561975</xdr:colOff>
      <xdr:row>27</xdr:row>
      <xdr:rowOff>152400</xdr:rowOff>
    </xdr:from>
    <xdr:to>
      <xdr:col>3</xdr:col>
      <xdr:colOff>9525</xdr:colOff>
      <xdr:row>32</xdr:row>
      <xdr:rowOff>123825</xdr:rowOff>
    </xdr:to>
    <xdr:sp>
      <xdr:nvSpPr>
        <xdr:cNvPr id="38" name="直線コネクタ 66"/>
        <xdr:cNvSpPr>
          <a:spLocks/>
        </xdr:cNvSpPr>
      </xdr:nvSpPr>
      <xdr:spPr>
        <a:xfrm flipV="1">
          <a:off x="561975" y="9277350"/>
          <a:ext cx="1162050" cy="1285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27</xdr:row>
      <xdr:rowOff>142875</xdr:rowOff>
    </xdr:from>
    <xdr:to>
      <xdr:col>7</xdr:col>
      <xdr:colOff>28575</xdr:colOff>
      <xdr:row>32</xdr:row>
      <xdr:rowOff>133350</xdr:rowOff>
    </xdr:to>
    <xdr:sp>
      <xdr:nvSpPr>
        <xdr:cNvPr id="39" name="直線コネクタ 69"/>
        <xdr:cNvSpPr>
          <a:spLocks/>
        </xdr:cNvSpPr>
      </xdr:nvSpPr>
      <xdr:spPr>
        <a:xfrm flipV="1">
          <a:off x="581025" y="9267825"/>
          <a:ext cx="3429000" cy="1304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xdr:colOff>
      <xdr:row>31</xdr:row>
      <xdr:rowOff>133350</xdr:rowOff>
    </xdr:from>
    <xdr:to>
      <xdr:col>7</xdr:col>
      <xdr:colOff>0</xdr:colOff>
      <xdr:row>32</xdr:row>
      <xdr:rowOff>123825</xdr:rowOff>
    </xdr:to>
    <xdr:sp>
      <xdr:nvSpPr>
        <xdr:cNvPr id="40" name="直線コネクタ 71"/>
        <xdr:cNvSpPr>
          <a:spLocks/>
        </xdr:cNvSpPr>
      </xdr:nvSpPr>
      <xdr:spPr>
        <a:xfrm flipV="1">
          <a:off x="609600" y="10287000"/>
          <a:ext cx="337185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476250</xdr:colOff>
      <xdr:row>140</xdr:row>
      <xdr:rowOff>95250</xdr:rowOff>
    </xdr:from>
    <xdr:to>
      <xdr:col>11</xdr:col>
      <xdr:colOff>276225</xdr:colOff>
      <xdr:row>142</xdr:row>
      <xdr:rowOff>142875</xdr:rowOff>
    </xdr:to>
    <xdr:sp>
      <xdr:nvSpPr>
        <xdr:cNvPr id="41" name="線吹き出し 1 (枠付き) 49"/>
        <xdr:cNvSpPr>
          <a:spLocks/>
        </xdr:cNvSpPr>
      </xdr:nvSpPr>
      <xdr:spPr>
        <a:xfrm>
          <a:off x="3895725" y="46005750"/>
          <a:ext cx="2609850" cy="619125"/>
        </a:xfrm>
        <a:prstGeom prst="borderCallout1">
          <a:avLst>
            <a:gd name="adj1" fmla="val -119750"/>
            <a:gd name="adj2" fmla="val -117560"/>
            <a:gd name="adj3" fmla="val -11907"/>
            <a:gd name="adj4" fmla="val -48462"/>
          </a:avLst>
        </a:prstGeom>
        <a:noFill/>
        <a:ln w="12700" cmpd="sng">
          <a:solidFill>
            <a:srgbClr val="385D8A"/>
          </a:solidFill>
          <a:headEnd type="none"/>
          <a:tailEnd type="none"/>
        </a:ln>
      </xdr:spPr>
      <xdr:txBody>
        <a:bodyPr vertOverflow="clip" wrap="square"/>
        <a:p>
          <a:pPr algn="l">
            <a:defRPr/>
          </a:pPr>
          <a:r>
            <a:rPr lang="en-US" cap="none" sz="900" b="0" i="0" u="none" baseline="0">
              <a:solidFill>
                <a:srgbClr val="000000"/>
              </a:solidFill>
            </a:rPr>
            <a:t>ア～エの措置の実績については、全て</a:t>
          </a:r>
          <a:r>
            <a:rPr lang="en-US" cap="none" sz="1200" b="1" i="0" u="none" baseline="0">
              <a:solidFill>
                <a:srgbClr val="000000"/>
              </a:solidFill>
            </a:rPr>
            <a:t>女性</a:t>
          </a:r>
          <a:r>
            <a:rPr lang="en-US" cap="none" sz="900" b="0" i="0" u="none" baseline="0">
              <a:solidFill>
                <a:srgbClr val="000000"/>
              </a:solidFill>
            </a:rPr>
            <a:t>に係る人数であること。</a:t>
          </a:r>
        </a:p>
      </xdr:txBody>
    </xdr:sp>
    <xdr:clientData/>
  </xdr:twoCellAnchor>
  <xdr:twoCellAnchor>
    <xdr:from>
      <xdr:col>4</xdr:col>
      <xdr:colOff>495300</xdr:colOff>
      <xdr:row>141</xdr:row>
      <xdr:rowOff>257175</xdr:rowOff>
    </xdr:from>
    <xdr:to>
      <xdr:col>5</xdr:col>
      <xdr:colOff>228600</xdr:colOff>
      <xdr:row>144</xdr:row>
      <xdr:rowOff>171450</xdr:rowOff>
    </xdr:to>
    <xdr:sp>
      <xdr:nvSpPr>
        <xdr:cNvPr id="42" name="右カーブ矢印 1"/>
        <xdr:cNvSpPr>
          <a:spLocks/>
        </xdr:cNvSpPr>
      </xdr:nvSpPr>
      <xdr:spPr>
        <a:xfrm rot="10800000">
          <a:off x="2771775" y="46453425"/>
          <a:ext cx="295275" cy="981075"/>
        </a:xfrm>
        <a:prstGeom prst="curvedRightArrow">
          <a:avLst>
            <a:gd name="adj1" fmla="val 13930"/>
            <a:gd name="adj2" fmla="val 36333"/>
            <a:gd name="adj3" fmla="val 2500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533400</xdr:colOff>
      <xdr:row>146</xdr:row>
      <xdr:rowOff>19050</xdr:rowOff>
    </xdr:from>
    <xdr:to>
      <xdr:col>5</xdr:col>
      <xdr:colOff>266700</xdr:colOff>
      <xdr:row>148</xdr:row>
      <xdr:rowOff>219075</xdr:rowOff>
    </xdr:to>
    <xdr:sp>
      <xdr:nvSpPr>
        <xdr:cNvPr id="43" name="右カーブ矢印 48"/>
        <xdr:cNvSpPr>
          <a:spLocks/>
        </xdr:cNvSpPr>
      </xdr:nvSpPr>
      <xdr:spPr>
        <a:xfrm rot="10800000">
          <a:off x="2809875" y="47853600"/>
          <a:ext cx="295275" cy="981075"/>
        </a:xfrm>
        <a:prstGeom prst="curvedRightArrow">
          <a:avLst>
            <a:gd name="adj1" fmla="val 13930"/>
            <a:gd name="adj2" fmla="val 36333"/>
            <a:gd name="adj3" fmla="val 2500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514350</xdr:colOff>
      <xdr:row>150</xdr:row>
      <xdr:rowOff>171450</xdr:rowOff>
    </xdr:from>
    <xdr:to>
      <xdr:col>5</xdr:col>
      <xdr:colOff>409575</xdr:colOff>
      <xdr:row>151</xdr:row>
      <xdr:rowOff>228600</xdr:rowOff>
    </xdr:to>
    <xdr:sp>
      <xdr:nvSpPr>
        <xdr:cNvPr id="44" name="直線コネクタ 50"/>
        <xdr:cNvSpPr>
          <a:spLocks/>
        </xdr:cNvSpPr>
      </xdr:nvSpPr>
      <xdr:spPr>
        <a:xfrm flipH="1" flipV="1">
          <a:off x="1666875" y="49358550"/>
          <a:ext cx="15811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146</xdr:row>
      <xdr:rowOff>142875</xdr:rowOff>
    </xdr:from>
    <xdr:to>
      <xdr:col>5</xdr:col>
      <xdr:colOff>419100</xdr:colOff>
      <xdr:row>151</xdr:row>
      <xdr:rowOff>228600</xdr:rowOff>
    </xdr:to>
    <xdr:sp>
      <xdr:nvSpPr>
        <xdr:cNvPr id="45" name="直線コネクタ 52"/>
        <xdr:cNvSpPr>
          <a:spLocks/>
        </xdr:cNvSpPr>
      </xdr:nvSpPr>
      <xdr:spPr>
        <a:xfrm flipH="1" flipV="1">
          <a:off x="1181100" y="47977425"/>
          <a:ext cx="2076450" cy="172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153"/>
  <sheetViews>
    <sheetView tabSelected="1" view="pageBreakPreview" zoomScaleSheetLayoutView="100" zoomScalePageLayoutView="0" workbookViewId="0" topLeftCell="A1">
      <selection activeCell="O83" sqref="O83"/>
    </sheetView>
  </sheetViews>
  <sheetFormatPr defaultColWidth="9.140625" defaultRowHeight="15"/>
  <cols>
    <col min="1" max="1" width="8.57421875" style="0" customWidth="1"/>
    <col min="2" max="2" width="8.7109375" style="0" customWidth="1"/>
    <col min="3" max="5" width="8.421875" style="0" customWidth="1"/>
    <col min="6" max="6" width="8.7109375" style="0" customWidth="1"/>
    <col min="7" max="11" width="8.421875" style="0" customWidth="1"/>
    <col min="12" max="12" width="8.57421875" style="0" customWidth="1"/>
    <col min="14" max="15" width="9.00390625" style="0" customWidth="1"/>
  </cols>
  <sheetData>
    <row r="1" spans="1:12" ht="15.75" customHeight="1">
      <c r="A1" s="85" t="s">
        <v>92</v>
      </c>
      <c r="G1" s="171" t="s">
        <v>59</v>
      </c>
      <c r="H1" s="171"/>
      <c r="I1" s="171"/>
      <c r="J1" s="278" t="s">
        <v>60</v>
      </c>
      <c r="K1" s="278"/>
      <c r="L1" s="278"/>
    </row>
    <row r="2" spans="1:12" ht="22.5" customHeight="1">
      <c r="A2" s="264" t="s">
        <v>0</v>
      </c>
      <c r="B2" s="264"/>
      <c r="C2" s="264"/>
      <c r="D2" s="264"/>
      <c r="E2" s="264"/>
      <c r="F2" s="264"/>
      <c r="G2" s="171" t="s">
        <v>58</v>
      </c>
      <c r="H2" s="171"/>
      <c r="I2" s="171"/>
      <c r="J2" s="289"/>
      <c r="K2" s="289"/>
      <c r="L2" s="289"/>
    </row>
    <row r="3" ht="11.25" customHeight="1">
      <c r="G3" s="24"/>
    </row>
    <row r="4" spans="1:12" s="53" customFormat="1" ht="60.75" customHeight="1">
      <c r="A4" s="283" t="s">
        <v>98</v>
      </c>
      <c r="B4" s="284"/>
      <c r="C4" s="284"/>
      <c r="D4" s="284"/>
      <c r="E4" s="284"/>
      <c r="F4" s="284"/>
      <c r="G4" s="284"/>
      <c r="H4" s="284"/>
      <c r="I4" s="284"/>
      <c r="J4" s="284"/>
      <c r="K4" s="284"/>
      <c r="L4" s="284"/>
    </row>
    <row r="5" spans="1:12" ht="20.25" customHeight="1">
      <c r="A5" s="50" t="s">
        <v>61</v>
      </c>
      <c r="L5" s="2"/>
    </row>
    <row r="6" spans="1:12" ht="20.25" customHeight="1" thickBot="1">
      <c r="A6" s="5" t="s">
        <v>50</v>
      </c>
      <c r="L6" s="2"/>
    </row>
    <row r="7" spans="3:12" ht="23.25" customHeight="1">
      <c r="C7" s="179" t="s">
        <v>3</v>
      </c>
      <c r="D7" s="180"/>
      <c r="E7" s="180"/>
      <c r="F7" s="180"/>
      <c r="G7" s="277"/>
      <c r="H7" s="179" t="s">
        <v>4</v>
      </c>
      <c r="I7" s="180"/>
      <c r="J7" s="180"/>
      <c r="K7" s="279"/>
      <c r="L7" s="28" t="s">
        <v>28</v>
      </c>
    </row>
    <row r="8" spans="1:12" s="4" customFormat="1" ht="39.75" customHeight="1">
      <c r="A8" s="37" t="s">
        <v>29</v>
      </c>
      <c r="B8" s="26" t="s">
        <v>9</v>
      </c>
      <c r="C8" s="14" t="s">
        <v>6</v>
      </c>
      <c r="D8" s="14" t="s">
        <v>7</v>
      </c>
      <c r="E8" s="14" t="s">
        <v>2</v>
      </c>
      <c r="F8" s="18" t="s">
        <v>10</v>
      </c>
      <c r="G8" s="18" t="s">
        <v>34</v>
      </c>
      <c r="H8" s="14" t="s">
        <v>6</v>
      </c>
      <c r="I8" s="14" t="s">
        <v>7</v>
      </c>
      <c r="J8" s="14" t="s">
        <v>2</v>
      </c>
      <c r="K8" s="21" t="s">
        <v>11</v>
      </c>
      <c r="L8" s="32" t="s">
        <v>36</v>
      </c>
    </row>
    <row r="9" spans="1:15" ht="22.5" customHeight="1">
      <c r="A9" s="239" t="s">
        <v>99</v>
      </c>
      <c r="B9" s="122" t="s">
        <v>13</v>
      </c>
      <c r="C9" s="94"/>
      <c r="D9" s="94"/>
      <c r="E9" s="23">
        <f>IF(D9=0,0,C9/D9)</f>
        <v>0</v>
      </c>
      <c r="F9" s="187">
        <f>IF(O9=0,0,((IF(N9=FALSE,E9,0))+(IF(N10=FALSE,E10,0))+(IF(N11=FALSE,E11,0)))/O9)</f>
        <v>0</v>
      </c>
      <c r="G9" s="187">
        <f>F9*0.8</f>
        <v>0</v>
      </c>
      <c r="H9" s="94"/>
      <c r="I9" s="94"/>
      <c r="J9" s="23">
        <f>IF(I9=0,0,H9/I9)</f>
        <v>0</v>
      </c>
      <c r="K9" s="271">
        <f>IF(O9=0,0,((IF(N9=FALSE,J9,0))+(IF(N10=FALSE,J10,0))+(IF(N11=FALSE,J11,0)))/O9)</f>
        <v>0</v>
      </c>
      <c r="L9" s="280" t="str">
        <f>IF(G9&lt;K9,"○","×")</f>
        <v>×</v>
      </c>
      <c r="N9" t="b">
        <f aca="true" t="shared" si="0" ref="N9:N17">OR(E9=0,J9=0)</f>
        <v>1</v>
      </c>
      <c r="O9">
        <f>COUNTIF(N9:N11,FALSE)</f>
        <v>0</v>
      </c>
    </row>
    <row r="10" spans="1:14" ht="22.5" customHeight="1">
      <c r="A10" s="240"/>
      <c r="B10" s="123" t="s">
        <v>14</v>
      </c>
      <c r="C10" s="95"/>
      <c r="D10" s="95"/>
      <c r="E10" s="38">
        <f aca="true" t="shared" si="1" ref="E10:E17">IF(D10=0,0,C10/D10)</f>
        <v>0</v>
      </c>
      <c r="F10" s="188"/>
      <c r="G10" s="188"/>
      <c r="H10" s="95"/>
      <c r="I10" s="95"/>
      <c r="J10" s="38">
        <f aca="true" t="shared" si="2" ref="J10:J17">IF(I10=0,0,H10/I10)</f>
        <v>0</v>
      </c>
      <c r="K10" s="272"/>
      <c r="L10" s="281"/>
      <c r="N10" t="b">
        <f t="shared" si="0"/>
        <v>1</v>
      </c>
    </row>
    <row r="11" spans="1:14" ht="22.5" customHeight="1" thickBot="1">
      <c r="A11" s="241"/>
      <c r="B11" s="124" t="s">
        <v>22</v>
      </c>
      <c r="C11" s="96"/>
      <c r="D11" s="96"/>
      <c r="E11" s="75">
        <f t="shared" si="1"/>
        <v>0</v>
      </c>
      <c r="F11" s="189"/>
      <c r="G11" s="189"/>
      <c r="H11" s="96"/>
      <c r="I11" s="96"/>
      <c r="J11" s="75">
        <f t="shared" si="2"/>
        <v>0</v>
      </c>
      <c r="K11" s="273"/>
      <c r="L11" s="282"/>
      <c r="N11" t="b">
        <f t="shared" si="0"/>
        <v>1</v>
      </c>
    </row>
    <row r="12" spans="1:15" ht="22.5" customHeight="1">
      <c r="A12" s="229"/>
      <c r="B12" s="122" t="s">
        <v>13</v>
      </c>
      <c r="C12" s="94"/>
      <c r="D12" s="94"/>
      <c r="E12" s="23">
        <f>IF(D12=0,0,C12/D12)</f>
        <v>0</v>
      </c>
      <c r="F12" s="187">
        <f>IF(O12=0,0,((IF(N12=FALSE,E12,0))+(IF(N13=FALSE,E13,0))+(IF(N14=FALSE,E14,0)))/O12)</f>
        <v>0</v>
      </c>
      <c r="G12" s="187">
        <f>F12*0.8</f>
        <v>0</v>
      </c>
      <c r="H12" s="94"/>
      <c r="I12" s="94"/>
      <c r="J12" s="23">
        <f t="shared" si="2"/>
        <v>0</v>
      </c>
      <c r="K12" s="271">
        <f>IF(O12=0,0,((IF(N12=FALSE,J12,0))+(IF(N13=FALSE,J13,0))+(IF(N14=FALSE,J14,0)))/O12)</f>
        <v>0</v>
      </c>
      <c r="L12" s="280" t="str">
        <f>IF(G12&lt;K12,"○","×")</f>
        <v>×</v>
      </c>
      <c r="N12" t="b">
        <f t="shared" si="0"/>
        <v>1</v>
      </c>
      <c r="O12">
        <f>COUNTIF(N12:N14,FALSE)</f>
        <v>0</v>
      </c>
    </row>
    <row r="13" spans="1:14" ht="22.5" customHeight="1">
      <c r="A13" s="230"/>
      <c r="B13" s="123" t="s">
        <v>14</v>
      </c>
      <c r="C13" s="95"/>
      <c r="D13" s="95"/>
      <c r="E13" s="38">
        <f t="shared" si="1"/>
        <v>0</v>
      </c>
      <c r="F13" s="188"/>
      <c r="G13" s="188"/>
      <c r="H13" s="95"/>
      <c r="I13" s="95"/>
      <c r="J13" s="38">
        <f t="shared" si="2"/>
        <v>0</v>
      </c>
      <c r="K13" s="272"/>
      <c r="L13" s="281"/>
      <c r="N13" t="b">
        <f t="shared" si="0"/>
        <v>1</v>
      </c>
    </row>
    <row r="14" spans="1:14" ht="22.5" customHeight="1" thickBot="1">
      <c r="A14" s="231"/>
      <c r="B14" s="124" t="s">
        <v>15</v>
      </c>
      <c r="C14" s="96"/>
      <c r="D14" s="96"/>
      <c r="E14" s="75">
        <f t="shared" si="1"/>
        <v>0</v>
      </c>
      <c r="F14" s="189"/>
      <c r="G14" s="189"/>
      <c r="H14" s="96"/>
      <c r="I14" s="96"/>
      <c r="J14" s="75">
        <f t="shared" si="2"/>
        <v>0</v>
      </c>
      <c r="K14" s="273"/>
      <c r="L14" s="282"/>
      <c r="N14" t="b">
        <f t="shared" si="0"/>
        <v>1</v>
      </c>
    </row>
    <row r="15" spans="1:15" ht="22.5" customHeight="1">
      <c r="A15" s="229"/>
      <c r="B15" s="122" t="s">
        <v>13</v>
      </c>
      <c r="C15" s="94"/>
      <c r="D15" s="94"/>
      <c r="E15" s="23">
        <f>IF(D15=0,0,C15/D15)</f>
        <v>0</v>
      </c>
      <c r="F15" s="187">
        <f>IF(O15=0,0,((IF(N15=FALSE,E15,0))+(IF(N16=FALSE,E16,0))+(IF(N17=FALSE,E17,0)))/O15)</f>
        <v>0</v>
      </c>
      <c r="G15" s="274">
        <f>F15*0.8</f>
        <v>0</v>
      </c>
      <c r="H15" s="94"/>
      <c r="I15" s="94"/>
      <c r="J15" s="23">
        <f t="shared" si="2"/>
        <v>0</v>
      </c>
      <c r="K15" s="271">
        <f>IF(O15=0,0,((IF(N15=FALSE,J15,0))+(IF(N16=FALSE,J16,0))+(IF(N17=FALSE,J17,0)))/O15)</f>
        <v>0</v>
      </c>
      <c r="L15" s="280" t="str">
        <f>IF(G15&lt;K15,"○","×")</f>
        <v>×</v>
      </c>
      <c r="N15" t="b">
        <f t="shared" si="0"/>
        <v>1</v>
      </c>
      <c r="O15">
        <f>COUNTIF(N15:N17,FALSE)</f>
        <v>0</v>
      </c>
    </row>
    <row r="16" spans="1:14" ht="22.5" customHeight="1">
      <c r="A16" s="230"/>
      <c r="B16" s="123" t="s">
        <v>14</v>
      </c>
      <c r="C16" s="95"/>
      <c r="D16" s="95"/>
      <c r="E16" s="38">
        <f t="shared" si="1"/>
        <v>0</v>
      </c>
      <c r="F16" s="188"/>
      <c r="G16" s="275"/>
      <c r="H16" s="95"/>
      <c r="I16" s="95"/>
      <c r="J16" s="38">
        <f t="shared" si="2"/>
        <v>0</v>
      </c>
      <c r="K16" s="272"/>
      <c r="L16" s="281"/>
      <c r="N16" t="b">
        <f t="shared" si="0"/>
        <v>1</v>
      </c>
    </row>
    <row r="17" spans="1:14" ht="22.5" customHeight="1" thickBot="1">
      <c r="A17" s="231"/>
      <c r="B17" s="124" t="s">
        <v>15</v>
      </c>
      <c r="C17" s="96"/>
      <c r="D17" s="96"/>
      <c r="E17" s="75">
        <f t="shared" si="1"/>
        <v>0</v>
      </c>
      <c r="F17" s="189"/>
      <c r="G17" s="276"/>
      <c r="H17" s="96"/>
      <c r="I17" s="96"/>
      <c r="J17" s="75">
        <f t="shared" si="2"/>
        <v>0</v>
      </c>
      <c r="K17" s="273"/>
      <c r="L17" s="282"/>
      <c r="N17" t="b">
        <f t="shared" si="0"/>
        <v>1</v>
      </c>
    </row>
    <row r="18" spans="1:12" ht="87.75" customHeight="1">
      <c r="A18" s="1"/>
      <c r="B18" s="54"/>
      <c r="C18" s="2"/>
      <c r="D18" s="2"/>
      <c r="E18" s="45"/>
      <c r="F18" s="49"/>
      <c r="G18" s="49"/>
      <c r="H18" s="45"/>
      <c r="I18" s="45"/>
      <c r="J18" s="45"/>
      <c r="K18" s="49"/>
      <c r="L18" s="40"/>
    </row>
    <row r="19" spans="1:12" ht="25.5" customHeight="1" thickBot="1">
      <c r="A19" s="41" t="s">
        <v>124</v>
      </c>
      <c r="L19" s="9"/>
    </row>
    <row r="20" spans="3:12" ht="23.25" customHeight="1">
      <c r="C20" s="179" t="s">
        <v>3</v>
      </c>
      <c r="D20" s="180"/>
      <c r="E20" s="180"/>
      <c r="F20" s="277"/>
      <c r="G20" s="179" t="s">
        <v>4</v>
      </c>
      <c r="H20" s="180"/>
      <c r="I20" s="180"/>
      <c r="J20" s="180"/>
      <c r="K20" s="181" t="s">
        <v>93</v>
      </c>
      <c r="L20" s="253" t="s">
        <v>28</v>
      </c>
    </row>
    <row r="21" spans="1:12" s="4" customFormat="1" ht="39.75" customHeight="1" thickBot="1">
      <c r="A21" s="37" t="s">
        <v>8</v>
      </c>
      <c r="B21" s="26" t="s">
        <v>9</v>
      </c>
      <c r="C21" s="14" t="s">
        <v>6</v>
      </c>
      <c r="D21" s="14" t="s">
        <v>7</v>
      </c>
      <c r="E21" s="14" t="s">
        <v>2</v>
      </c>
      <c r="F21" s="18" t="s">
        <v>10</v>
      </c>
      <c r="G21" s="14" t="s">
        <v>6</v>
      </c>
      <c r="H21" s="14" t="s">
        <v>7</v>
      </c>
      <c r="I21" s="14" t="s">
        <v>2</v>
      </c>
      <c r="J21" s="74" t="s">
        <v>11</v>
      </c>
      <c r="K21" s="182"/>
      <c r="L21" s="255"/>
    </row>
    <row r="22" spans="1:15" ht="22.5" customHeight="1">
      <c r="A22" s="239" t="s">
        <v>99</v>
      </c>
      <c r="B22" s="122" t="s">
        <v>94</v>
      </c>
      <c r="C22" s="23">
        <f aca="true" t="shared" si="3" ref="C22:D24">C9</f>
        <v>0</v>
      </c>
      <c r="D22" s="23">
        <f t="shared" si="3"/>
        <v>0</v>
      </c>
      <c r="E22" s="23">
        <f>IF(D22=0,0,C22/D22)</f>
        <v>0</v>
      </c>
      <c r="F22" s="187">
        <f>IF(O22=0,0,((IF(N22=FALSE,E22,0))+(IF(N23=FALSE,E23,0))+(IF(N24=FALSE,E24,0)))/O22)</f>
        <v>0</v>
      </c>
      <c r="G22" s="23">
        <f aca="true" t="shared" si="4" ref="G22:H24">H9</f>
        <v>0</v>
      </c>
      <c r="H22" s="23">
        <f t="shared" si="4"/>
        <v>0</v>
      </c>
      <c r="I22" s="23">
        <f>IF(H22=0,0,G22/H22)</f>
        <v>0</v>
      </c>
      <c r="J22" s="187">
        <f>IF(O22=0,0,((IF(N22=FALSE,I22,0))+(IF(N23=FALSE,I23,0))+(IF(N24=FALSE,I24,0)))/O22)</f>
        <v>0</v>
      </c>
      <c r="K22" s="190">
        <f>IF(F22=0,0,J22/F22)</f>
        <v>0</v>
      </c>
      <c r="L22" s="285" t="s">
        <v>132</v>
      </c>
      <c r="N22" t="b">
        <f>OR(E22=0,I22=0)</f>
        <v>1</v>
      </c>
      <c r="O22">
        <f>COUNTIF(N22:N24,FALSE)</f>
        <v>0</v>
      </c>
    </row>
    <row r="23" spans="1:14" ht="22.5" customHeight="1">
      <c r="A23" s="240"/>
      <c r="B23" s="123" t="s">
        <v>95</v>
      </c>
      <c r="C23" s="38">
        <f t="shared" si="3"/>
        <v>0</v>
      </c>
      <c r="D23" s="38">
        <f t="shared" si="3"/>
        <v>0</v>
      </c>
      <c r="E23" s="38">
        <f>IF(D23=0,0,C23/D23)</f>
        <v>0</v>
      </c>
      <c r="F23" s="188"/>
      <c r="G23" s="38">
        <f t="shared" si="4"/>
        <v>0</v>
      </c>
      <c r="H23" s="38">
        <f t="shared" si="4"/>
        <v>0</v>
      </c>
      <c r="I23" s="38">
        <f>IF(H23=0,0,G23/H23)</f>
        <v>0</v>
      </c>
      <c r="J23" s="188"/>
      <c r="K23" s="191"/>
      <c r="L23" s="286"/>
      <c r="N23" t="b">
        <f>OR(E23=0,I23=0)</f>
        <v>1</v>
      </c>
    </row>
    <row r="24" spans="1:14" ht="22.5" customHeight="1">
      <c r="A24" s="241"/>
      <c r="B24" s="124" t="s">
        <v>96</v>
      </c>
      <c r="C24" s="75">
        <f t="shared" si="3"/>
        <v>0</v>
      </c>
      <c r="D24" s="75">
        <f t="shared" si="3"/>
        <v>0</v>
      </c>
      <c r="E24" s="75">
        <f>IF(D24=0,0,C24/D24)</f>
        <v>0</v>
      </c>
      <c r="F24" s="189"/>
      <c r="G24" s="75">
        <f t="shared" si="4"/>
        <v>0</v>
      </c>
      <c r="H24" s="75">
        <f t="shared" si="4"/>
        <v>0</v>
      </c>
      <c r="I24" s="75">
        <f>IF(H24=0,0,G24/H24)</f>
        <v>0</v>
      </c>
      <c r="J24" s="189"/>
      <c r="K24" s="192"/>
      <c r="L24" s="286"/>
      <c r="N24" t="b">
        <f>OR(E24=0,I24=0)</f>
        <v>1</v>
      </c>
    </row>
    <row r="25" spans="1:12" s="7" customFormat="1" ht="13.5" customHeight="1">
      <c r="A25" s="71"/>
      <c r="B25" s="72"/>
      <c r="F25" s="70"/>
      <c r="J25" s="70"/>
      <c r="K25" s="73"/>
      <c r="L25" s="286"/>
    </row>
    <row r="26" spans="1:15" ht="22.5" customHeight="1">
      <c r="A26" s="239" t="s">
        <v>99</v>
      </c>
      <c r="B26" s="122" t="s">
        <v>45</v>
      </c>
      <c r="C26" s="23">
        <f>C10</f>
        <v>0</v>
      </c>
      <c r="D26" s="23">
        <f>D10</f>
        <v>0</v>
      </c>
      <c r="E26" s="23">
        <f>IF(D26=0,0,C26/D26)</f>
        <v>0</v>
      </c>
      <c r="F26" s="187">
        <f>IF(O26=0,0,((IF(N26=FALSE,E26,0))+(IF(N27=FALSE,E27,0))+(IF(N28=FALSE,E28,0)))/O26)</f>
        <v>0</v>
      </c>
      <c r="G26" s="23">
        <f>H10</f>
        <v>0</v>
      </c>
      <c r="H26" s="23">
        <f>I10</f>
        <v>0</v>
      </c>
      <c r="I26" s="23">
        <f>IF(H26=0,0,G26/H26)</f>
        <v>0</v>
      </c>
      <c r="J26" s="187">
        <f>IF(O26=0,0,((IF(N26=FALSE,N26,0))+(IF(N27=FALSE,N27,0))+(IF(N28=FALSE,N28,0)))/O26)</f>
        <v>0</v>
      </c>
      <c r="K26" s="190">
        <f>IF(F26=0,0,J26/F26)</f>
        <v>0</v>
      </c>
      <c r="L26" s="286"/>
      <c r="N26" t="b">
        <f>OR(E26=0,I26=0)</f>
        <v>1</v>
      </c>
      <c r="O26">
        <f>COUNTIF(N26:N28,FALSE)</f>
        <v>0</v>
      </c>
    </row>
    <row r="27" spans="1:14" ht="22.5" customHeight="1">
      <c r="A27" s="240"/>
      <c r="B27" s="123" t="s">
        <v>46</v>
      </c>
      <c r="C27" s="38">
        <f>C11</f>
        <v>0</v>
      </c>
      <c r="D27" s="38">
        <f>D11</f>
        <v>0</v>
      </c>
      <c r="E27" s="38">
        <f>IF(D27=0,0,C27/D27)</f>
        <v>0</v>
      </c>
      <c r="F27" s="188"/>
      <c r="G27" s="38">
        <f>H11</f>
        <v>0</v>
      </c>
      <c r="H27" s="38">
        <f>I11</f>
        <v>0</v>
      </c>
      <c r="I27" s="38">
        <f>IF(H27=0,0,G27/H27)</f>
        <v>0</v>
      </c>
      <c r="J27" s="188"/>
      <c r="K27" s="191"/>
      <c r="L27" s="287" t="str">
        <f>IF(+K30&lt;K26&lt;K22,"○","×")</f>
        <v>×</v>
      </c>
      <c r="N27" t="b">
        <f>OR(E27=0,I27=0)</f>
        <v>1</v>
      </c>
    </row>
    <row r="28" spans="1:14" ht="22.5" customHeight="1">
      <c r="A28" s="241"/>
      <c r="B28" s="124" t="s">
        <v>47</v>
      </c>
      <c r="C28" s="96"/>
      <c r="D28" s="96"/>
      <c r="E28" s="75">
        <f>IF(D28=0,0,C28/D28)</f>
        <v>0</v>
      </c>
      <c r="F28" s="189"/>
      <c r="G28" s="96"/>
      <c r="H28" s="96"/>
      <c r="I28" s="75">
        <f>IF(H28=0,0,G28/H28)</f>
        <v>0</v>
      </c>
      <c r="J28" s="189"/>
      <c r="K28" s="192"/>
      <c r="L28" s="287"/>
      <c r="N28" t="b">
        <f>OR(E28=0,I28=0)</f>
        <v>1</v>
      </c>
    </row>
    <row r="29" spans="1:12" s="47" customFormat="1" ht="13.5" customHeight="1">
      <c r="A29" s="44"/>
      <c r="B29" s="39"/>
      <c r="C29" s="45"/>
      <c r="D29" s="45"/>
      <c r="E29" s="45"/>
      <c r="F29" s="44"/>
      <c r="G29" s="69"/>
      <c r="H29" s="45"/>
      <c r="I29" s="45"/>
      <c r="J29" s="45"/>
      <c r="K29" s="44"/>
      <c r="L29" s="107"/>
    </row>
    <row r="30" spans="1:15" ht="22.5" customHeight="1">
      <c r="A30" s="239" t="s">
        <v>100</v>
      </c>
      <c r="B30" s="122" t="s">
        <v>46</v>
      </c>
      <c r="C30" s="23">
        <f>C11</f>
        <v>0</v>
      </c>
      <c r="D30" s="23">
        <f>D11</f>
        <v>0</v>
      </c>
      <c r="E30" s="23">
        <f>IF(D30=0,0,C30/D30)</f>
        <v>0</v>
      </c>
      <c r="F30" s="187">
        <f>IF(O30=0,0,((IF(N30=FALSE,E30,0))+(IF(N31=FALSE,E31,0))+(IF(N32=FALSE,E32,0)))/O30)</f>
        <v>0</v>
      </c>
      <c r="G30" s="23">
        <f>H11</f>
        <v>0</v>
      </c>
      <c r="H30" s="23">
        <f>I11</f>
        <v>0</v>
      </c>
      <c r="I30" s="23">
        <f>IF(H30=0,0,G30/H30)</f>
        <v>0</v>
      </c>
      <c r="J30" s="187">
        <f>IF(O30=0,0,((IF(N30=FALSE,I30,0))+(IF(N31=FALSE,I31,0))+(IF(N32=FALSE,I32,0)))/O30)</f>
        <v>0</v>
      </c>
      <c r="K30" s="190">
        <f>IF(F30=0,0,J30/F30)</f>
        <v>0</v>
      </c>
      <c r="L30" s="107"/>
      <c r="N30" t="b">
        <f>OR(E30=0,I30=0)</f>
        <v>1</v>
      </c>
      <c r="O30">
        <f>COUNTIF(N30:N32,FALSE)</f>
        <v>0</v>
      </c>
    </row>
    <row r="31" spans="1:14" ht="22.5" customHeight="1">
      <c r="A31" s="240"/>
      <c r="B31" s="123" t="s">
        <v>47</v>
      </c>
      <c r="C31" s="38">
        <f>C28</f>
        <v>0</v>
      </c>
      <c r="D31" s="38">
        <f>D28</f>
        <v>0</v>
      </c>
      <c r="E31" s="38">
        <f>IF(D31=0,0,C31/D31)</f>
        <v>0</v>
      </c>
      <c r="F31" s="188"/>
      <c r="G31" s="38">
        <f>G28</f>
        <v>0</v>
      </c>
      <c r="H31" s="38">
        <f>H28</f>
        <v>0</v>
      </c>
      <c r="I31" s="38">
        <f>IF(H31=0,0,G31/H31)</f>
        <v>0</v>
      </c>
      <c r="J31" s="188"/>
      <c r="K31" s="191"/>
      <c r="L31" s="107"/>
      <c r="N31" t="b">
        <f>OR(E31=0,I31=0)</f>
        <v>1</v>
      </c>
    </row>
    <row r="32" spans="1:14" ht="22.5" customHeight="1" thickBot="1">
      <c r="A32" s="241"/>
      <c r="B32" s="124" t="s">
        <v>48</v>
      </c>
      <c r="C32" s="96"/>
      <c r="D32" s="96"/>
      <c r="E32" s="75">
        <f>IF(D32=0,0,C32/D32)</f>
        <v>0</v>
      </c>
      <c r="F32" s="189"/>
      <c r="G32" s="96"/>
      <c r="H32" s="96"/>
      <c r="I32" s="75">
        <f>IF(H32=0,0,G32/H32)</f>
        <v>0</v>
      </c>
      <c r="J32" s="189"/>
      <c r="K32" s="192"/>
      <c r="L32" s="108"/>
      <c r="N32" t="b">
        <f>OR(E32=0,I32=0)</f>
        <v>1</v>
      </c>
    </row>
    <row r="33" spans="1:12" ht="38.25" customHeight="1">
      <c r="A33" s="1"/>
      <c r="B33" s="54"/>
      <c r="C33" s="2"/>
      <c r="D33" s="2"/>
      <c r="E33" s="45"/>
      <c r="F33" s="49"/>
      <c r="G33" s="49"/>
      <c r="H33" s="45"/>
      <c r="I33" s="45"/>
      <c r="J33" s="45"/>
      <c r="K33" s="49"/>
      <c r="L33" s="40"/>
    </row>
    <row r="34" s="53" customFormat="1" ht="16.5" customHeight="1">
      <c r="A34" s="81" t="s">
        <v>5</v>
      </c>
    </row>
    <row r="35" spans="1:11" s="53" customFormat="1" ht="17.25" customHeight="1">
      <c r="A35" s="68" t="s">
        <v>111</v>
      </c>
      <c r="B35" s="68"/>
      <c r="C35" s="68"/>
      <c r="D35" s="68"/>
      <c r="E35" s="68"/>
      <c r="F35" s="68"/>
      <c r="G35" s="68"/>
      <c r="H35" s="68"/>
      <c r="I35" s="68"/>
      <c r="J35" s="68"/>
      <c r="K35" s="82"/>
    </row>
    <row r="36" s="43" customFormat="1" ht="14.25" customHeight="1">
      <c r="A36" s="41" t="s">
        <v>62</v>
      </c>
    </row>
    <row r="37" s="43" customFormat="1" ht="27.75" customHeight="1">
      <c r="A37" s="51"/>
    </row>
    <row r="38" spans="1:10" ht="15.75" customHeight="1">
      <c r="A38" s="41" t="s">
        <v>49</v>
      </c>
      <c r="J38" s="2"/>
    </row>
    <row r="39" spans="1:10" ht="17.25" customHeight="1" thickBot="1">
      <c r="A39" s="83" t="s">
        <v>115</v>
      </c>
      <c r="J39" s="2"/>
    </row>
    <row r="40" spans="1:10" ht="14.25" customHeight="1">
      <c r="A40" s="12"/>
      <c r="B40" s="13"/>
      <c r="C40" s="224" t="s">
        <v>3</v>
      </c>
      <c r="D40" s="225"/>
      <c r="E40" s="225"/>
      <c r="F40" s="179" t="s">
        <v>4</v>
      </c>
      <c r="G40" s="180"/>
      <c r="H40" s="180"/>
      <c r="I40" s="181" t="s">
        <v>35</v>
      </c>
      <c r="J40" s="253" t="s">
        <v>28</v>
      </c>
    </row>
    <row r="41" spans="1:10" ht="8.25" customHeight="1">
      <c r="A41" s="232" t="s">
        <v>8</v>
      </c>
      <c r="B41" s="237" t="s">
        <v>9</v>
      </c>
      <c r="C41" s="245"/>
      <c r="D41" s="246"/>
      <c r="E41" s="234" t="s">
        <v>19</v>
      </c>
      <c r="F41" s="245"/>
      <c r="G41" s="246"/>
      <c r="H41" s="234" t="s">
        <v>20</v>
      </c>
      <c r="I41" s="226"/>
      <c r="J41" s="254"/>
    </row>
    <row r="42" spans="1:12" ht="45.75" customHeight="1">
      <c r="A42" s="233"/>
      <c r="B42" s="238"/>
      <c r="C42" s="79" t="s">
        <v>101</v>
      </c>
      <c r="D42" s="80" t="s">
        <v>102</v>
      </c>
      <c r="E42" s="235"/>
      <c r="F42" s="79" t="s">
        <v>101</v>
      </c>
      <c r="G42" s="80" t="s">
        <v>102</v>
      </c>
      <c r="H42" s="235"/>
      <c r="I42" s="182"/>
      <c r="J42" s="33" t="s">
        <v>130</v>
      </c>
      <c r="K42" s="6"/>
      <c r="L42" s="7"/>
    </row>
    <row r="43" spans="1:12" ht="22.5" customHeight="1">
      <c r="A43" s="229" t="s">
        <v>99</v>
      </c>
      <c r="B43" s="122" t="s">
        <v>12</v>
      </c>
      <c r="C43" s="97"/>
      <c r="D43" s="94"/>
      <c r="E43" s="187">
        <f>IF(C46=0,0,D46/C46)</f>
        <v>0</v>
      </c>
      <c r="F43" s="94"/>
      <c r="G43" s="97"/>
      <c r="H43" s="187">
        <f>IF(F46=0,0,G46/F46)</f>
        <v>0</v>
      </c>
      <c r="I43" s="190">
        <f>IF(H43=0,0,E43/H43)</f>
        <v>0</v>
      </c>
      <c r="J43" s="249" t="str">
        <f>IF(+I43&gt;=0.8,"○","×")</f>
        <v>×</v>
      </c>
      <c r="L43" s="8"/>
    </row>
    <row r="44" spans="1:12" ht="22.5" customHeight="1">
      <c r="A44" s="230"/>
      <c r="B44" s="123" t="s">
        <v>16</v>
      </c>
      <c r="C44" s="98"/>
      <c r="D44" s="95"/>
      <c r="E44" s="188"/>
      <c r="F44" s="95"/>
      <c r="G44" s="98"/>
      <c r="H44" s="188"/>
      <c r="I44" s="191"/>
      <c r="J44" s="250"/>
      <c r="L44" s="8"/>
    </row>
    <row r="45" spans="1:12" ht="22.5" customHeight="1">
      <c r="A45" s="230"/>
      <c r="B45" s="123" t="s">
        <v>17</v>
      </c>
      <c r="C45" s="98"/>
      <c r="D45" s="95"/>
      <c r="E45" s="188"/>
      <c r="F45" s="95"/>
      <c r="G45" s="98"/>
      <c r="H45" s="188"/>
      <c r="I45" s="191"/>
      <c r="J45" s="250"/>
      <c r="L45" s="8"/>
    </row>
    <row r="46" spans="1:11" ht="22.5" customHeight="1" thickBot="1">
      <c r="A46" s="231"/>
      <c r="B46" s="16" t="s">
        <v>18</v>
      </c>
      <c r="C46" s="27">
        <f>SUM(C43:C45)</f>
        <v>0</v>
      </c>
      <c r="D46" s="27">
        <f>SUM(D43:D45)</f>
        <v>0</v>
      </c>
      <c r="E46" s="189"/>
      <c r="F46" s="25">
        <f>SUM(F43:F45)</f>
        <v>0</v>
      </c>
      <c r="G46" s="25">
        <f>SUM(G43:G45)</f>
        <v>0</v>
      </c>
      <c r="H46" s="189"/>
      <c r="I46" s="192"/>
      <c r="J46" s="251"/>
      <c r="K46" s="2"/>
    </row>
    <row r="47" spans="1:12" ht="22.5" customHeight="1">
      <c r="A47" s="229"/>
      <c r="B47" s="122" t="s">
        <v>12</v>
      </c>
      <c r="C47" s="97"/>
      <c r="D47" s="94"/>
      <c r="E47" s="187">
        <f>IF(C50=0,0,D50/C50)</f>
        <v>0</v>
      </c>
      <c r="F47" s="94"/>
      <c r="G47" s="97"/>
      <c r="H47" s="187">
        <f>IF(F50=0,0,G50/F50)</f>
        <v>0</v>
      </c>
      <c r="I47" s="190">
        <f>IF(H47=0,0,E47/H47)</f>
        <v>0</v>
      </c>
      <c r="J47" s="249" t="str">
        <f>IF(+I47&gt;=0.8,"○","×")</f>
        <v>×</v>
      </c>
      <c r="L47" s="8"/>
    </row>
    <row r="48" spans="1:12" ht="22.5" customHeight="1">
      <c r="A48" s="230"/>
      <c r="B48" s="123" t="s">
        <v>16</v>
      </c>
      <c r="C48" s="98"/>
      <c r="D48" s="95"/>
      <c r="E48" s="188"/>
      <c r="F48" s="95"/>
      <c r="G48" s="98"/>
      <c r="H48" s="188"/>
      <c r="I48" s="191"/>
      <c r="J48" s="250"/>
      <c r="L48" s="8"/>
    </row>
    <row r="49" spans="1:12" ht="22.5" customHeight="1">
      <c r="A49" s="230"/>
      <c r="B49" s="123" t="s">
        <v>17</v>
      </c>
      <c r="C49" s="98"/>
      <c r="D49" s="95"/>
      <c r="E49" s="188"/>
      <c r="F49" s="95"/>
      <c r="G49" s="98"/>
      <c r="H49" s="188"/>
      <c r="I49" s="191"/>
      <c r="J49" s="250"/>
      <c r="L49" s="8"/>
    </row>
    <row r="50" spans="1:11" ht="22.5" customHeight="1" thickBot="1">
      <c r="A50" s="231"/>
      <c r="B50" s="16" t="s">
        <v>18</v>
      </c>
      <c r="C50" s="27">
        <f>SUM(C47:C49)</f>
        <v>0</v>
      </c>
      <c r="D50" s="27">
        <f>SUM(D47:D49)</f>
        <v>0</v>
      </c>
      <c r="E50" s="189"/>
      <c r="F50" s="25">
        <f>SUM(F47:F49)</f>
        <v>0</v>
      </c>
      <c r="G50" s="25">
        <f>SUM(G47:G49)</f>
        <v>0</v>
      </c>
      <c r="H50" s="189"/>
      <c r="I50" s="192"/>
      <c r="J50" s="251"/>
      <c r="K50" s="2"/>
    </row>
    <row r="51" spans="1:12" ht="22.5" customHeight="1">
      <c r="A51" s="229"/>
      <c r="B51" s="122" t="s">
        <v>12</v>
      </c>
      <c r="C51" s="97"/>
      <c r="D51" s="94"/>
      <c r="E51" s="187">
        <f>IF(C54=0,0,D54/C54)</f>
        <v>0</v>
      </c>
      <c r="F51" s="94"/>
      <c r="G51" s="97"/>
      <c r="H51" s="187">
        <f>IF(F54=0,0,G54/F54)</f>
        <v>0</v>
      </c>
      <c r="I51" s="190">
        <f>IF(H51=0,0,E51/H51)</f>
        <v>0</v>
      </c>
      <c r="J51" s="249" t="str">
        <f>IF(+I51&gt;=0.8,"○","×")</f>
        <v>×</v>
      </c>
      <c r="L51" s="8"/>
    </row>
    <row r="52" spans="1:12" ht="22.5" customHeight="1">
      <c r="A52" s="230"/>
      <c r="B52" s="123" t="s">
        <v>16</v>
      </c>
      <c r="C52" s="98"/>
      <c r="D52" s="95"/>
      <c r="E52" s="188"/>
      <c r="F52" s="95"/>
      <c r="G52" s="98"/>
      <c r="H52" s="188"/>
      <c r="I52" s="191"/>
      <c r="J52" s="250"/>
      <c r="L52" s="8"/>
    </row>
    <row r="53" spans="1:12" ht="22.5" customHeight="1">
      <c r="A53" s="230"/>
      <c r="B53" s="123" t="s">
        <v>17</v>
      </c>
      <c r="C53" s="98"/>
      <c r="D53" s="95"/>
      <c r="E53" s="188"/>
      <c r="F53" s="95"/>
      <c r="G53" s="98"/>
      <c r="H53" s="188"/>
      <c r="I53" s="191"/>
      <c r="J53" s="250"/>
      <c r="L53" s="8"/>
    </row>
    <row r="54" spans="1:11" ht="22.5" customHeight="1" thickBot="1">
      <c r="A54" s="231"/>
      <c r="B54" s="16" t="s">
        <v>18</v>
      </c>
      <c r="C54" s="27">
        <f>SUM(C51:C53)</f>
        <v>0</v>
      </c>
      <c r="D54" s="27">
        <f>SUM(D51:D53)</f>
        <v>0</v>
      </c>
      <c r="E54" s="189"/>
      <c r="F54" s="25">
        <f>SUM(F51:F53)</f>
        <v>0</v>
      </c>
      <c r="G54" s="25">
        <f>SUM(G51:G53)</f>
        <v>0</v>
      </c>
      <c r="H54" s="189"/>
      <c r="I54" s="192"/>
      <c r="J54" s="251"/>
      <c r="K54" s="2"/>
    </row>
    <row r="55" spans="1:11" ht="24" customHeight="1">
      <c r="A55" s="1"/>
      <c r="B55" s="39"/>
      <c r="C55" s="45"/>
      <c r="D55" s="45"/>
      <c r="E55" s="49"/>
      <c r="F55" s="45"/>
      <c r="G55" s="45"/>
      <c r="H55" s="49"/>
      <c r="I55" s="49"/>
      <c r="J55" s="46"/>
      <c r="K55" s="2"/>
    </row>
    <row r="56" ht="15" customHeight="1" thickBot="1">
      <c r="A56" s="48" t="s">
        <v>125</v>
      </c>
    </row>
    <row r="57" spans="1:10" ht="14.25" customHeight="1">
      <c r="A57" s="12"/>
      <c r="B57" s="13"/>
      <c r="C57" s="224" t="s">
        <v>3</v>
      </c>
      <c r="D57" s="225"/>
      <c r="E57" s="225"/>
      <c r="F57" s="179" t="s">
        <v>4</v>
      </c>
      <c r="G57" s="180"/>
      <c r="H57" s="180"/>
      <c r="I57" s="181" t="s">
        <v>35</v>
      </c>
      <c r="J57" s="253" t="s">
        <v>104</v>
      </c>
    </row>
    <row r="58" spans="1:10" ht="8.25" customHeight="1">
      <c r="A58" s="232" t="s">
        <v>8</v>
      </c>
      <c r="B58" s="237" t="s">
        <v>9</v>
      </c>
      <c r="C58" s="245"/>
      <c r="D58" s="246"/>
      <c r="E58" s="234" t="s">
        <v>19</v>
      </c>
      <c r="F58" s="245"/>
      <c r="G58" s="246"/>
      <c r="H58" s="234" t="s">
        <v>20</v>
      </c>
      <c r="I58" s="226"/>
      <c r="J58" s="254"/>
    </row>
    <row r="59" spans="1:12" ht="45.75" customHeight="1" thickBot="1">
      <c r="A59" s="233"/>
      <c r="B59" s="238"/>
      <c r="C59" s="79" t="s">
        <v>101</v>
      </c>
      <c r="D59" s="80" t="s">
        <v>108</v>
      </c>
      <c r="E59" s="235"/>
      <c r="F59" s="79" t="s">
        <v>101</v>
      </c>
      <c r="G59" s="80" t="s">
        <v>108</v>
      </c>
      <c r="H59" s="235"/>
      <c r="I59" s="182"/>
      <c r="J59" s="255"/>
      <c r="K59" s="6"/>
      <c r="L59" s="7"/>
    </row>
    <row r="60" spans="1:12" ht="22.5" customHeight="1">
      <c r="A60" s="229" t="s">
        <v>99</v>
      </c>
      <c r="B60" s="122" t="s">
        <v>51</v>
      </c>
      <c r="C60" s="55">
        <f>C44</f>
        <v>0</v>
      </c>
      <c r="D60" s="99"/>
      <c r="E60" s="187">
        <f>IF(C63=0,0,D63/C63)</f>
        <v>0</v>
      </c>
      <c r="F60" s="23">
        <f>F44</f>
        <v>0</v>
      </c>
      <c r="G60" s="101"/>
      <c r="H60" s="187">
        <f>IF(F63=0,0,G63/F63)</f>
        <v>0</v>
      </c>
      <c r="I60" s="190">
        <f>IF(H60=0,0,E60/H60)</f>
        <v>0</v>
      </c>
      <c r="J60" s="265" t="s">
        <v>131</v>
      </c>
      <c r="L60" s="8"/>
    </row>
    <row r="61" spans="1:12" ht="22.5" customHeight="1">
      <c r="A61" s="230"/>
      <c r="B61" s="123" t="s">
        <v>52</v>
      </c>
      <c r="C61" s="56">
        <f>C45</f>
        <v>0</v>
      </c>
      <c r="D61" s="100"/>
      <c r="E61" s="188"/>
      <c r="F61" s="38">
        <f>F45</f>
        <v>0</v>
      </c>
      <c r="G61" s="102"/>
      <c r="H61" s="188"/>
      <c r="I61" s="191"/>
      <c r="J61" s="266"/>
      <c r="L61" s="8"/>
    </row>
    <row r="62" spans="1:12" ht="22.5" customHeight="1">
      <c r="A62" s="230"/>
      <c r="B62" s="123" t="s">
        <v>53</v>
      </c>
      <c r="C62" s="98"/>
      <c r="D62" s="95"/>
      <c r="E62" s="188"/>
      <c r="F62" s="95"/>
      <c r="G62" s="98"/>
      <c r="H62" s="188"/>
      <c r="I62" s="191"/>
      <c r="J62" s="266"/>
      <c r="L62" s="8"/>
    </row>
    <row r="63" spans="1:11" ht="22.5" customHeight="1">
      <c r="A63" s="231"/>
      <c r="B63" s="16" t="s">
        <v>18</v>
      </c>
      <c r="C63" s="27">
        <f>SUM(C60:C62)</f>
        <v>0</v>
      </c>
      <c r="D63" s="27">
        <f>SUM(D60:D62)</f>
        <v>0</v>
      </c>
      <c r="E63" s="189"/>
      <c r="F63" s="25">
        <f>SUM(F60:F62)</f>
        <v>0</v>
      </c>
      <c r="G63" s="25">
        <f>SUM(G60:G62)</f>
        <v>0</v>
      </c>
      <c r="H63" s="189"/>
      <c r="I63" s="192"/>
      <c r="J63" s="266"/>
      <c r="K63" s="2"/>
    </row>
    <row r="64" spans="1:11" s="47" customFormat="1" ht="9.75" customHeight="1">
      <c r="A64" s="44"/>
      <c r="B64" s="39"/>
      <c r="C64" s="45"/>
      <c r="D64" s="45"/>
      <c r="E64" s="44"/>
      <c r="F64" s="45"/>
      <c r="G64" s="45"/>
      <c r="H64" s="44"/>
      <c r="I64" s="44"/>
      <c r="J64" s="266"/>
      <c r="K64" s="45"/>
    </row>
    <row r="65" spans="1:10" ht="9" customHeight="1">
      <c r="A65" s="232" t="s">
        <v>8</v>
      </c>
      <c r="B65" s="237" t="s">
        <v>9</v>
      </c>
      <c r="C65" s="245"/>
      <c r="D65" s="246"/>
      <c r="E65" s="234" t="s">
        <v>19</v>
      </c>
      <c r="F65" s="245"/>
      <c r="G65" s="246"/>
      <c r="H65" s="234" t="s">
        <v>20</v>
      </c>
      <c r="I65" s="247" t="s">
        <v>103</v>
      </c>
      <c r="J65" s="266"/>
    </row>
    <row r="66" spans="1:12" ht="45.75" customHeight="1">
      <c r="A66" s="233"/>
      <c r="B66" s="238"/>
      <c r="C66" s="79" t="s">
        <v>101</v>
      </c>
      <c r="D66" s="80" t="s">
        <v>109</v>
      </c>
      <c r="E66" s="235"/>
      <c r="F66" s="79" t="s">
        <v>101</v>
      </c>
      <c r="G66" s="80" t="s">
        <v>110</v>
      </c>
      <c r="H66" s="235"/>
      <c r="I66" s="248"/>
      <c r="J66" s="111" t="str">
        <f>IF(+I67&lt;I60,"○","×")</f>
        <v>×</v>
      </c>
      <c r="K66" s="6"/>
      <c r="L66" s="7"/>
    </row>
    <row r="67" spans="1:12" ht="22.5" customHeight="1">
      <c r="A67" s="229" t="s">
        <v>100</v>
      </c>
      <c r="B67" s="122" t="s">
        <v>52</v>
      </c>
      <c r="C67" s="55">
        <f>C45</f>
        <v>0</v>
      </c>
      <c r="D67" s="99"/>
      <c r="E67" s="187">
        <f>IF(C70=0,0,D70/C70)</f>
        <v>0</v>
      </c>
      <c r="F67" s="23">
        <f>F45</f>
        <v>0</v>
      </c>
      <c r="G67" s="101"/>
      <c r="H67" s="187">
        <f>IF(F70=0,0,G70/F70)</f>
        <v>0</v>
      </c>
      <c r="I67" s="190">
        <f>IF(H67=0,0,E67/H67)</f>
        <v>0</v>
      </c>
      <c r="J67" s="109"/>
      <c r="L67" s="8"/>
    </row>
    <row r="68" spans="1:12" ht="22.5" customHeight="1">
      <c r="A68" s="230"/>
      <c r="B68" s="123" t="s">
        <v>53</v>
      </c>
      <c r="C68" s="56">
        <f>C62</f>
        <v>0</v>
      </c>
      <c r="D68" s="100"/>
      <c r="E68" s="188"/>
      <c r="F68" s="38">
        <f>F62</f>
        <v>0</v>
      </c>
      <c r="G68" s="102"/>
      <c r="H68" s="188"/>
      <c r="I68" s="191"/>
      <c r="J68" s="109"/>
      <c r="L68" s="8"/>
    </row>
    <row r="69" spans="1:12" ht="22.5" customHeight="1">
      <c r="A69" s="230"/>
      <c r="B69" s="123" t="s">
        <v>54</v>
      </c>
      <c r="C69" s="98"/>
      <c r="D69" s="95"/>
      <c r="E69" s="188"/>
      <c r="F69" s="95"/>
      <c r="G69" s="98"/>
      <c r="H69" s="188"/>
      <c r="I69" s="191"/>
      <c r="J69" s="109"/>
      <c r="L69" s="8"/>
    </row>
    <row r="70" spans="1:11" ht="22.5" customHeight="1" thickBot="1">
      <c r="A70" s="231"/>
      <c r="B70" s="16" t="s">
        <v>18</v>
      </c>
      <c r="C70" s="27">
        <f>SUM(C67:C69)</f>
        <v>0</v>
      </c>
      <c r="D70" s="27">
        <f>SUM(D67:D69)</f>
        <v>0</v>
      </c>
      <c r="E70" s="189"/>
      <c r="F70" s="25">
        <f>SUM(F67:F69)</f>
        <v>0</v>
      </c>
      <c r="G70" s="25">
        <f>SUM(G67:G69)</f>
        <v>0</v>
      </c>
      <c r="H70" s="189"/>
      <c r="I70" s="192"/>
      <c r="J70" s="110"/>
      <c r="K70" s="2"/>
    </row>
    <row r="71" spans="1:11" ht="41.25" customHeight="1">
      <c r="A71" s="1"/>
      <c r="B71" s="54"/>
      <c r="C71" s="45"/>
      <c r="D71" s="45"/>
      <c r="E71" s="49"/>
      <c r="F71" s="45"/>
      <c r="G71" s="45"/>
      <c r="H71" s="49"/>
      <c r="I71" s="49"/>
      <c r="J71" s="40"/>
      <c r="K71" s="2"/>
    </row>
    <row r="72" spans="1:11" ht="48.75" customHeight="1">
      <c r="A72" s="252" t="s">
        <v>63</v>
      </c>
      <c r="B72" s="252"/>
      <c r="C72" s="252"/>
      <c r="D72" s="252"/>
      <c r="E72" s="252"/>
      <c r="F72" s="45"/>
      <c r="G72" s="45"/>
      <c r="H72" s="49"/>
      <c r="I72" s="49"/>
      <c r="J72" s="40"/>
      <c r="K72" s="2"/>
    </row>
    <row r="73" spans="1:11" ht="22.5" customHeight="1">
      <c r="A73" s="59" t="s">
        <v>64</v>
      </c>
      <c r="B73" s="58"/>
      <c r="C73" s="58"/>
      <c r="D73" s="58"/>
      <c r="E73" s="58"/>
      <c r="F73" s="45"/>
      <c r="G73" s="45"/>
      <c r="H73" s="49"/>
      <c r="I73" s="49"/>
      <c r="J73" s="40"/>
      <c r="K73" s="2"/>
    </row>
    <row r="74" spans="1:11" ht="22.5" customHeight="1" thickBot="1">
      <c r="A74" s="228" t="s">
        <v>86</v>
      </c>
      <c r="B74" s="228"/>
      <c r="C74" s="228"/>
      <c r="D74" s="228"/>
      <c r="E74" s="228"/>
      <c r="F74" s="228"/>
      <c r="G74" s="228"/>
      <c r="H74" s="228"/>
      <c r="I74" s="228"/>
      <c r="J74" s="40"/>
      <c r="K74" s="2"/>
    </row>
    <row r="75" spans="1:11" ht="26.25" customHeight="1" thickBot="1">
      <c r="A75" s="60" t="s">
        <v>65</v>
      </c>
      <c r="B75" s="242" t="s">
        <v>66</v>
      </c>
      <c r="C75" s="242"/>
      <c r="D75" s="243" t="s">
        <v>67</v>
      </c>
      <c r="E75" s="243"/>
      <c r="F75" s="243"/>
      <c r="G75" s="243"/>
      <c r="H75" s="243"/>
      <c r="I75" s="244"/>
      <c r="J75" s="174" t="s">
        <v>104</v>
      </c>
      <c r="K75" s="176"/>
    </row>
    <row r="76" spans="1:11" ht="22.5" customHeight="1">
      <c r="A76" s="229" t="s">
        <v>68</v>
      </c>
      <c r="B76" s="236" t="s">
        <v>99</v>
      </c>
      <c r="C76" s="236"/>
      <c r="D76" s="61" t="s">
        <v>69</v>
      </c>
      <c r="E76" s="62" t="s">
        <v>70</v>
      </c>
      <c r="F76" s="61" t="s">
        <v>71</v>
      </c>
      <c r="G76" s="61" t="s">
        <v>72</v>
      </c>
      <c r="H76" s="62" t="s">
        <v>73</v>
      </c>
      <c r="I76" s="84" t="s">
        <v>74</v>
      </c>
      <c r="J76" s="267" t="s">
        <v>133</v>
      </c>
      <c r="K76" s="268"/>
    </row>
    <row r="77" spans="1:11" ht="30.75" customHeight="1">
      <c r="A77" s="230"/>
      <c r="B77" s="236"/>
      <c r="C77" s="236"/>
      <c r="D77" s="103"/>
      <c r="E77" s="104"/>
      <c r="F77" s="103"/>
      <c r="G77" s="103"/>
      <c r="H77" s="104"/>
      <c r="I77" s="105"/>
      <c r="J77" s="269"/>
      <c r="K77" s="270"/>
    </row>
    <row r="78" spans="1:14" ht="22.5" customHeight="1">
      <c r="A78" s="230"/>
      <c r="B78" s="236"/>
      <c r="C78" s="236"/>
      <c r="D78" s="61" t="s">
        <v>75</v>
      </c>
      <c r="E78" s="62" t="s">
        <v>76</v>
      </c>
      <c r="F78" s="61" t="s">
        <v>77</v>
      </c>
      <c r="G78" s="61" t="s">
        <v>78</v>
      </c>
      <c r="H78" s="62" t="s">
        <v>79</v>
      </c>
      <c r="I78" s="84" t="s">
        <v>80</v>
      </c>
      <c r="J78" s="152" t="str">
        <f>IF(N78=FALSE,"○","×")</f>
        <v>○</v>
      </c>
      <c r="K78" s="153"/>
      <c r="N78" t="b">
        <f>OR(+D77&gt;45,+E77&gt;45,+F77&gt;45,+G77&gt;45,+H77&gt;45,+I77&gt;45,+D79&gt;45,+E79&gt;45,+F79&gt;45,+G79&gt;45,+H79&gt;45,+I79&gt;45)</f>
        <v>0</v>
      </c>
    </row>
    <row r="79" spans="1:11" ht="30.75" customHeight="1" thickBot="1">
      <c r="A79" s="230"/>
      <c r="B79" s="236"/>
      <c r="C79" s="236"/>
      <c r="D79" s="103"/>
      <c r="E79" s="104"/>
      <c r="F79" s="103"/>
      <c r="G79" s="103"/>
      <c r="H79" s="104"/>
      <c r="I79" s="105"/>
      <c r="J79" s="112"/>
      <c r="K79" s="113"/>
    </row>
    <row r="80" spans="1:11" ht="22.5" customHeight="1">
      <c r="A80" s="230"/>
      <c r="B80" s="236"/>
      <c r="C80" s="236"/>
      <c r="D80" s="61" t="s">
        <v>69</v>
      </c>
      <c r="E80" s="62" t="s">
        <v>70</v>
      </c>
      <c r="F80" s="61" t="s">
        <v>71</v>
      </c>
      <c r="G80" s="61" t="s">
        <v>72</v>
      </c>
      <c r="H80" s="62" t="s">
        <v>73</v>
      </c>
      <c r="I80" s="84" t="s">
        <v>74</v>
      </c>
      <c r="J80" s="114"/>
      <c r="K80" s="115"/>
    </row>
    <row r="81" spans="1:11" ht="30.75" customHeight="1">
      <c r="A81" s="230"/>
      <c r="B81" s="236"/>
      <c r="C81" s="236"/>
      <c r="D81" s="103"/>
      <c r="E81" s="104"/>
      <c r="F81" s="103"/>
      <c r="G81" s="103"/>
      <c r="H81" s="104"/>
      <c r="I81" s="105"/>
      <c r="J81" s="116"/>
      <c r="K81" s="117"/>
    </row>
    <row r="82" spans="1:14" ht="22.5" customHeight="1">
      <c r="A82" s="230"/>
      <c r="B82" s="236"/>
      <c r="C82" s="236"/>
      <c r="D82" s="61" t="s">
        <v>75</v>
      </c>
      <c r="E82" s="62" t="s">
        <v>76</v>
      </c>
      <c r="F82" s="61" t="s">
        <v>77</v>
      </c>
      <c r="G82" s="61" t="s">
        <v>78</v>
      </c>
      <c r="H82" s="62" t="s">
        <v>79</v>
      </c>
      <c r="I82" s="84" t="s">
        <v>80</v>
      </c>
      <c r="J82" s="152" t="str">
        <f>IF(N82=FALSE,"○","×")</f>
        <v>○</v>
      </c>
      <c r="K82" s="153"/>
      <c r="N82" t="b">
        <f>OR(+D81&gt;45,+E81&gt;45,+F81&gt;45,+G81&gt;45,+H81&gt;45,+I81&gt;45,+D83&gt;45,+E83&gt;45,+F83&gt;45,+G83&gt;45,+H83&gt;45,+I83&gt;45)</f>
        <v>0</v>
      </c>
    </row>
    <row r="83" spans="1:11" ht="30.75" customHeight="1" thickBot="1">
      <c r="A83" s="230"/>
      <c r="B83" s="236"/>
      <c r="C83" s="236"/>
      <c r="D83" s="103"/>
      <c r="E83" s="104"/>
      <c r="F83" s="103"/>
      <c r="G83" s="103"/>
      <c r="H83" s="104"/>
      <c r="I83" s="105"/>
      <c r="J83" s="118"/>
      <c r="K83" s="119"/>
    </row>
    <row r="84" spans="1:11" ht="22.5" customHeight="1">
      <c r="A84" s="230"/>
      <c r="B84" s="236"/>
      <c r="C84" s="236"/>
      <c r="D84" s="61" t="s">
        <v>69</v>
      </c>
      <c r="E84" s="62" t="s">
        <v>70</v>
      </c>
      <c r="F84" s="61" t="s">
        <v>71</v>
      </c>
      <c r="G84" s="61" t="s">
        <v>72</v>
      </c>
      <c r="H84" s="62" t="s">
        <v>73</v>
      </c>
      <c r="I84" s="84" t="s">
        <v>74</v>
      </c>
      <c r="J84" s="114"/>
      <c r="K84" s="115"/>
    </row>
    <row r="85" spans="1:11" ht="30.75" customHeight="1">
      <c r="A85" s="230"/>
      <c r="B85" s="236"/>
      <c r="C85" s="236"/>
      <c r="D85" s="103"/>
      <c r="E85" s="104"/>
      <c r="F85" s="103"/>
      <c r="G85" s="103"/>
      <c r="H85" s="104"/>
      <c r="I85" s="105"/>
      <c r="J85" s="116"/>
      <c r="K85" s="117"/>
    </row>
    <row r="86" spans="1:14" ht="22.5" customHeight="1">
      <c r="A86" s="230"/>
      <c r="B86" s="236"/>
      <c r="C86" s="236"/>
      <c r="D86" s="61" t="s">
        <v>75</v>
      </c>
      <c r="E86" s="62" t="s">
        <v>76</v>
      </c>
      <c r="F86" s="61" t="s">
        <v>77</v>
      </c>
      <c r="G86" s="61" t="s">
        <v>78</v>
      </c>
      <c r="H86" s="62" t="s">
        <v>79</v>
      </c>
      <c r="I86" s="84" t="s">
        <v>80</v>
      </c>
      <c r="J86" s="152" t="str">
        <f>IF(N86=FALSE,"○","×")</f>
        <v>○</v>
      </c>
      <c r="K86" s="153"/>
      <c r="N86" t="b">
        <f>OR(+D85&gt;45,+E85&gt;45,+F85&gt;45,+G85&gt;45,+H85&gt;45,+I85&gt;45,+D87&gt;45,+E87&gt;45,+F87&gt;45,+G87&gt;45,+H87&gt;45,+I87&gt;45)</f>
        <v>0</v>
      </c>
    </row>
    <row r="87" spans="1:11" ht="30.75" customHeight="1" thickBot="1">
      <c r="A87" s="231"/>
      <c r="B87" s="236"/>
      <c r="C87" s="236"/>
      <c r="D87" s="103"/>
      <c r="E87" s="104"/>
      <c r="F87" s="103"/>
      <c r="G87" s="103"/>
      <c r="H87" s="104"/>
      <c r="I87" s="105"/>
      <c r="J87" s="118"/>
      <c r="K87" s="119"/>
    </row>
    <row r="88" spans="1:11" ht="20.25" customHeight="1" thickBot="1">
      <c r="A88" s="1"/>
      <c r="B88" s="54"/>
      <c r="C88" s="45"/>
      <c r="D88" s="45"/>
      <c r="E88" s="49"/>
      <c r="F88" s="45"/>
      <c r="G88" s="45"/>
      <c r="H88" s="49"/>
      <c r="I88" s="49"/>
      <c r="J88" s="40"/>
      <c r="K88" s="2"/>
    </row>
    <row r="89" spans="1:12" ht="20.25" customHeight="1" thickBot="1">
      <c r="A89" s="228" t="s">
        <v>129</v>
      </c>
      <c r="B89" s="228"/>
      <c r="C89" s="228"/>
      <c r="D89" s="228"/>
      <c r="E89" s="228"/>
      <c r="F89" s="228"/>
      <c r="G89" s="228"/>
      <c r="H89" s="228"/>
      <c r="I89" s="228"/>
      <c r="J89" s="40"/>
      <c r="K89" s="258" t="s">
        <v>105</v>
      </c>
      <c r="L89" s="259"/>
    </row>
    <row r="90" spans="1:12" ht="36.75" customHeight="1" thickBot="1">
      <c r="A90" s="242" t="s">
        <v>81</v>
      </c>
      <c r="B90" s="242"/>
      <c r="C90" s="243" t="s">
        <v>66</v>
      </c>
      <c r="D90" s="243"/>
      <c r="E90" s="212" t="s">
        <v>82</v>
      </c>
      <c r="F90" s="212"/>
      <c r="G90" s="212"/>
      <c r="H90" s="212" t="s">
        <v>87</v>
      </c>
      <c r="I90" s="212"/>
      <c r="J90" s="213"/>
      <c r="K90" s="256" t="s">
        <v>112</v>
      </c>
      <c r="L90" s="257"/>
    </row>
    <row r="91" spans="1:12" ht="24.75" customHeight="1">
      <c r="A91" s="227" t="s">
        <v>83</v>
      </c>
      <c r="B91" s="227"/>
      <c r="C91" s="214" t="s">
        <v>100</v>
      </c>
      <c r="D91" s="214"/>
      <c r="E91" s="214"/>
      <c r="F91" s="214"/>
      <c r="G91" s="214"/>
      <c r="H91" s="214"/>
      <c r="I91" s="214"/>
      <c r="J91" s="215"/>
      <c r="K91" s="165"/>
      <c r="L91" s="166"/>
    </row>
    <row r="92" spans="1:12" ht="24.75" customHeight="1">
      <c r="A92" s="227"/>
      <c r="B92" s="227"/>
      <c r="C92" s="216"/>
      <c r="D92" s="216"/>
      <c r="E92" s="216"/>
      <c r="F92" s="216"/>
      <c r="G92" s="216"/>
      <c r="H92" s="216"/>
      <c r="I92" s="216"/>
      <c r="J92" s="217"/>
      <c r="K92" s="167"/>
      <c r="L92" s="168"/>
    </row>
    <row r="93" spans="1:12" ht="24.75" customHeight="1">
      <c r="A93" s="227"/>
      <c r="B93" s="227"/>
      <c r="C93" s="216"/>
      <c r="D93" s="216"/>
      <c r="E93" s="216"/>
      <c r="F93" s="216"/>
      <c r="G93" s="216"/>
      <c r="H93" s="216"/>
      <c r="I93" s="216"/>
      <c r="J93" s="217"/>
      <c r="K93" s="167"/>
      <c r="L93" s="168"/>
    </row>
    <row r="94" spans="1:12" ht="24.75" customHeight="1" thickBot="1">
      <c r="A94" s="227"/>
      <c r="B94" s="227"/>
      <c r="C94" s="220"/>
      <c r="D94" s="220"/>
      <c r="E94" s="220"/>
      <c r="F94" s="220"/>
      <c r="G94" s="220"/>
      <c r="H94" s="220"/>
      <c r="I94" s="220"/>
      <c r="J94" s="221"/>
      <c r="K94" s="169"/>
      <c r="L94" s="170"/>
    </row>
    <row r="95" spans="1:12" ht="24.75" customHeight="1">
      <c r="A95" s="227" t="s">
        <v>84</v>
      </c>
      <c r="B95" s="227"/>
      <c r="C95" s="214" t="s">
        <v>100</v>
      </c>
      <c r="D95" s="214"/>
      <c r="E95" s="214"/>
      <c r="F95" s="214"/>
      <c r="G95" s="214"/>
      <c r="H95" s="214"/>
      <c r="I95" s="214"/>
      <c r="J95" s="215"/>
      <c r="K95" s="165"/>
      <c r="L95" s="166"/>
    </row>
    <row r="96" spans="1:12" ht="24.75" customHeight="1">
      <c r="A96" s="227"/>
      <c r="B96" s="227"/>
      <c r="C96" s="216"/>
      <c r="D96" s="216"/>
      <c r="E96" s="216"/>
      <c r="F96" s="216"/>
      <c r="G96" s="216"/>
      <c r="H96" s="216"/>
      <c r="I96" s="216"/>
      <c r="J96" s="217"/>
      <c r="K96" s="167"/>
      <c r="L96" s="168"/>
    </row>
    <row r="97" spans="1:12" ht="24.75" customHeight="1">
      <c r="A97" s="227"/>
      <c r="B97" s="227"/>
      <c r="C97" s="216"/>
      <c r="D97" s="216"/>
      <c r="E97" s="216"/>
      <c r="F97" s="216"/>
      <c r="G97" s="216"/>
      <c r="H97" s="216"/>
      <c r="I97" s="216"/>
      <c r="J97" s="217"/>
      <c r="K97" s="167"/>
      <c r="L97" s="168"/>
    </row>
    <row r="98" spans="1:12" ht="24.75" customHeight="1" thickBot="1">
      <c r="A98" s="227"/>
      <c r="B98" s="227"/>
      <c r="C98" s="220"/>
      <c r="D98" s="220"/>
      <c r="E98" s="220"/>
      <c r="F98" s="220"/>
      <c r="G98" s="220"/>
      <c r="H98" s="220"/>
      <c r="I98" s="220"/>
      <c r="J98" s="221"/>
      <c r="K98" s="169"/>
      <c r="L98" s="170"/>
    </row>
    <row r="99" spans="1:12" ht="24.75" customHeight="1">
      <c r="A99" s="227" t="s">
        <v>85</v>
      </c>
      <c r="B99" s="227"/>
      <c r="C99" s="214" t="s">
        <v>100</v>
      </c>
      <c r="D99" s="214"/>
      <c r="E99" s="214"/>
      <c r="F99" s="214"/>
      <c r="G99" s="214"/>
      <c r="H99" s="214"/>
      <c r="I99" s="214"/>
      <c r="J99" s="215"/>
      <c r="K99" s="165"/>
      <c r="L99" s="166"/>
    </row>
    <row r="100" spans="1:12" ht="24.75" customHeight="1">
      <c r="A100" s="227"/>
      <c r="B100" s="227"/>
      <c r="C100" s="222"/>
      <c r="D100" s="222"/>
      <c r="E100" s="222"/>
      <c r="F100" s="222"/>
      <c r="G100" s="222"/>
      <c r="H100" s="222"/>
      <c r="I100" s="222"/>
      <c r="J100" s="223"/>
      <c r="K100" s="167"/>
      <c r="L100" s="168"/>
    </row>
    <row r="101" spans="1:12" ht="24.75" customHeight="1">
      <c r="A101" s="227"/>
      <c r="B101" s="227"/>
      <c r="C101" s="222"/>
      <c r="D101" s="222"/>
      <c r="E101" s="222"/>
      <c r="F101" s="222"/>
      <c r="G101" s="222"/>
      <c r="H101" s="222"/>
      <c r="I101" s="222"/>
      <c r="J101" s="223"/>
      <c r="K101" s="167"/>
      <c r="L101" s="168"/>
    </row>
    <row r="102" spans="1:12" ht="24.75" customHeight="1" thickBot="1">
      <c r="A102" s="227"/>
      <c r="B102" s="227"/>
      <c r="C102" s="220"/>
      <c r="D102" s="220"/>
      <c r="E102" s="220"/>
      <c r="F102" s="220"/>
      <c r="G102" s="220"/>
      <c r="H102" s="220"/>
      <c r="I102" s="220"/>
      <c r="J102" s="221"/>
      <c r="K102" s="169"/>
      <c r="L102" s="170"/>
    </row>
    <row r="103" spans="1:11" ht="34.5" customHeight="1">
      <c r="A103" s="218"/>
      <c r="B103" s="219"/>
      <c r="C103" s="209"/>
      <c r="D103" s="209"/>
      <c r="E103" s="209"/>
      <c r="F103" s="209"/>
      <c r="G103" s="209"/>
      <c r="H103" s="209"/>
      <c r="I103" s="209"/>
      <c r="J103" s="209"/>
      <c r="K103" s="2"/>
    </row>
    <row r="104" ht="29.25" customHeight="1">
      <c r="A104" s="52" t="s">
        <v>21</v>
      </c>
    </row>
    <row r="105" spans="1:8" ht="33" customHeight="1">
      <c r="A105" s="68" t="s">
        <v>113</v>
      </c>
      <c r="B105" s="67"/>
      <c r="C105" s="67"/>
      <c r="D105" s="67"/>
      <c r="E105" s="67"/>
      <c r="F105" s="67"/>
      <c r="G105" s="67"/>
      <c r="H105" s="67"/>
    </row>
    <row r="106" spans="1:11" ht="20.25" customHeight="1" thickBot="1">
      <c r="A106" s="41" t="s">
        <v>55</v>
      </c>
      <c r="K106" s="2"/>
    </row>
    <row r="107" spans="1:11" ht="39.75" customHeight="1">
      <c r="A107" s="14" t="s">
        <v>1</v>
      </c>
      <c r="B107" s="171" t="s">
        <v>30</v>
      </c>
      <c r="C107" s="171"/>
      <c r="D107" s="171" t="s">
        <v>23</v>
      </c>
      <c r="E107" s="171"/>
      <c r="F107" s="29" t="s">
        <v>97</v>
      </c>
      <c r="G107" s="30"/>
      <c r="H107" s="210" t="s">
        <v>24</v>
      </c>
      <c r="I107" s="211"/>
      <c r="J107" s="121" t="s">
        <v>134</v>
      </c>
      <c r="K107" s="19"/>
    </row>
    <row r="108" spans="1:11" ht="33" customHeight="1" thickBot="1">
      <c r="A108" s="125" t="s">
        <v>13</v>
      </c>
      <c r="B108" s="260"/>
      <c r="C108" s="260"/>
      <c r="D108" s="260"/>
      <c r="E108" s="260"/>
      <c r="F108" s="206">
        <f>IF(D108=0,0,B108/D108*100)</f>
        <v>0</v>
      </c>
      <c r="G108" s="207"/>
      <c r="H108" s="262"/>
      <c r="I108" s="263"/>
      <c r="J108" s="120" t="str">
        <f>IF(+H108&lt;F108,"○","×")</f>
        <v>×</v>
      </c>
      <c r="K108" s="17"/>
    </row>
    <row r="109" spans="1:11" ht="46.5" customHeight="1">
      <c r="A109" s="63"/>
      <c r="B109" s="57"/>
      <c r="C109" s="57"/>
      <c r="D109" s="1"/>
      <c r="E109" s="1"/>
      <c r="F109" s="49"/>
      <c r="G109" s="49"/>
      <c r="H109" s="49"/>
      <c r="I109" s="49"/>
      <c r="J109" s="17"/>
      <c r="K109" s="17"/>
    </row>
    <row r="110" spans="1:11" ht="12.75" customHeight="1">
      <c r="A110" s="63"/>
      <c r="B110" s="57"/>
      <c r="C110" s="57"/>
      <c r="D110" s="1"/>
      <c r="E110" s="1"/>
      <c r="F110" s="77"/>
      <c r="G110" s="77"/>
      <c r="H110" s="77"/>
      <c r="I110" s="77"/>
      <c r="J110" s="17"/>
      <c r="K110" s="17"/>
    </row>
    <row r="111" spans="1:11" ht="21" customHeight="1" thickBot="1">
      <c r="A111" s="42" t="s">
        <v>56</v>
      </c>
      <c r="B111" s="3"/>
      <c r="H111" s="261"/>
      <c r="I111" s="261"/>
      <c r="J111" s="261"/>
      <c r="K111" s="10"/>
    </row>
    <row r="112" spans="1:11" ht="21" customHeight="1" thickBot="1">
      <c r="A112" s="14" t="s">
        <v>1</v>
      </c>
      <c r="B112" s="171" t="s">
        <v>30</v>
      </c>
      <c r="C112" s="171"/>
      <c r="D112" s="171" t="s">
        <v>23</v>
      </c>
      <c r="E112" s="171"/>
      <c r="F112" s="172" t="s">
        <v>97</v>
      </c>
      <c r="G112" s="173"/>
      <c r="H112" s="174" t="s">
        <v>104</v>
      </c>
      <c r="I112" s="175"/>
      <c r="J112" s="176"/>
      <c r="K112" s="76"/>
    </row>
    <row r="113" spans="1:11" ht="22.5" customHeight="1">
      <c r="A113" s="125" t="s">
        <v>14</v>
      </c>
      <c r="B113" s="236"/>
      <c r="C113" s="236"/>
      <c r="D113" s="208"/>
      <c r="E113" s="208"/>
      <c r="F113" s="206">
        <f>IF(D113=0,0,B113/D113*100)</f>
        <v>0</v>
      </c>
      <c r="G113" s="207"/>
      <c r="H113" s="154" t="s">
        <v>135</v>
      </c>
      <c r="I113" s="155"/>
      <c r="J113" s="156"/>
      <c r="K113" s="193"/>
    </row>
    <row r="114" spans="1:11" ht="22.5" customHeight="1" thickBot="1">
      <c r="A114" s="125" t="s">
        <v>15</v>
      </c>
      <c r="B114" s="236"/>
      <c r="C114" s="236"/>
      <c r="D114" s="208"/>
      <c r="E114" s="208"/>
      <c r="F114" s="206">
        <f>IF(D114=0,0,B114/D114*100)</f>
        <v>0</v>
      </c>
      <c r="G114" s="207"/>
      <c r="H114" s="157" t="str">
        <f>IF(F108&gt;F113&gt;F114,"○","×")</f>
        <v>○</v>
      </c>
      <c r="I114" s="158"/>
      <c r="J114" s="159"/>
      <c r="K114" s="193"/>
    </row>
    <row r="115" ht="61.5" customHeight="1">
      <c r="K115" s="8"/>
    </row>
    <row r="116" spans="1:12" ht="20.25" customHeight="1" thickBot="1">
      <c r="A116" s="42" t="s">
        <v>57</v>
      </c>
      <c r="B116" s="2"/>
      <c r="L116" s="2"/>
    </row>
    <row r="117" spans="1:12" ht="23.25" customHeight="1">
      <c r="A117" s="2"/>
      <c r="B117" s="178" t="s">
        <v>3</v>
      </c>
      <c r="C117" s="178"/>
      <c r="D117" s="178"/>
      <c r="E117" s="178"/>
      <c r="F117" s="179" t="s">
        <v>4</v>
      </c>
      <c r="G117" s="180"/>
      <c r="H117" s="180"/>
      <c r="I117" s="180"/>
      <c r="J117" s="181" t="s">
        <v>35</v>
      </c>
      <c r="K117" s="28" t="s">
        <v>28</v>
      </c>
      <c r="L117" s="19"/>
    </row>
    <row r="118" spans="1:12" ht="63" customHeight="1" thickBot="1">
      <c r="A118" s="11" t="s">
        <v>9</v>
      </c>
      <c r="B118" s="22" t="s">
        <v>88</v>
      </c>
      <c r="C118" s="18" t="s">
        <v>89</v>
      </c>
      <c r="D118" s="14" t="s">
        <v>25</v>
      </c>
      <c r="E118" s="15" t="s">
        <v>26</v>
      </c>
      <c r="F118" s="22" t="s">
        <v>88</v>
      </c>
      <c r="G118" s="18" t="s">
        <v>89</v>
      </c>
      <c r="H118" s="14" t="s">
        <v>25</v>
      </c>
      <c r="I118" s="15" t="s">
        <v>27</v>
      </c>
      <c r="J118" s="182"/>
      <c r="K118" s="31" t="s">
        <v>114</v>
      </c>
      <c r="L118" s="20"/>
    </row>
    <row r="119" spans="1:15" ht="22.5" customHeight="1">
      <c r="A119" s="122" t="s">
        <v>13</v>
      </c>
      <c r="B119" s="94"/>
      <c r="C119" s="94"/>
      <c r="D119" s="126">
        <f>IF(C119=0,0,B119/C119)</f>
        <v>0</v>
      </c>
      <c r="E119" s="187">
        <f>IF(SUM(N119:N121)=0,0,(SUM(D119:D121)/SUM(N119:N121)))</f>
        <v>0</v>
      </c>
      <c r="F119" s="94"/>
      <c r="G119" s="97"/>
      <c r="H119" s="126">
        <f>IF(G119=0,0,F119/G119)</f>
        <v>0</v>
      </c>
      <c r="I119" s="187">
        <f>IF(SUM(O119:O121)=0,0,(SUM(H119:H121)/SUM(O119:O121)))</f>
        <v>0</v>
      </c>
      <c r="J119" s="194">
        <f>IF(I119=0,0,E119/I119)</f>
        <v>0</v>
      </c>
      <c r="K119" s="197" t="str">
        <f>IF(J119&gt;0.8,"○","×")</f>
        <v>×</v>
      </c>
      <c r="L119" s="193"/>
      <c r="N119">
        <f>IF(D119=0,0,1)</f>
        <v>0</v>
      </c>
      <c r="O119">
        <f>IF(H119=0,0,1)</f>
        <v>0</v>
      </c>
    </row>
    <row r="120" spans="1:15" ht="22.5" customHeight="1">
      <c r="A120" s="123" t="s">
        <v>14</v>
      </c>
      <c r="B120" s="295"/>
      <c r="C120" s="95"/>
      <c r="D120" s="127">
        <f>IF(C120=0,0,B120/C120)</f>
        <v>0</v>
      </c>
      <c r="E120" s="188"/>
      <c r="F120" s="95"/>
      <c r="G120" s="296"/>
      <c r="H120" s="127">
        <f>IF(G120=0,0,F120/G120)</f>
        <v>0</v>
      </c>
      <c r="I120" s="188"/>
      <c r="J120" s="195"/>
      <c r="K120" s="198"/>
      <c r="L120" s="193"/>
      <c r="N120">
        <f>IF(D120=0,0,1)</f>
        <v>0</v>
      </c>
      <c r="O120">
        <f>IF(H120=0,0,1)</f>
        <v>0</v>
      </c>
    </row>
    <row r="121" spans="1:15" ht="22.5" customHeight="1" thickBot="1">
      <c r="A121" s="124" t="s">
        <v>31</v>
      </c>
      <c r="B121" s="106"/>
      <c r="C121" s="96"/>
      <c r="D121" s="128">
        <f>IF(C121=0,0,B121/C121)</f>
        <v>0</v>
      </c>
      <c r="E121" s="189"/>
      <c r="F121" s="96"/>
      <c r="G121" s="106"/>
      <c r="H121" s="128">
        <f>IF(G121=0,0,F121/G121)</f>
        <v>0</v>
      </c>
      <c r="I121" s="189"/>
      <c r="J121" s="196"/>
      <c r="K121" s="199"/>
      <c r="L121" s="193"/>
      <c r="N121">
        <f>IF(D121=0,0,1)</f>
        <v>0</v>
      </c>
      <c r="O121">
        <f>IF(H121=0,0,1)</f>
        <v>0</v>
      </c>
    </row>
    <row r="122" spans="1:12" ht="36" customHeight="1">
      <c r="A122" s="64"/>
      <c r="B122" s="2"/>
      <c r="C122" s="2"/>
      <c r="D122" s="45"/>
      <c r="E122" s="49"/>
      <c r="F122" s="45"/>
      <c r="G122" s="45"/>
      <c r="H122" s="45"/>
      <c r="I122" s="49"/>
      <c r="J122" s="49"/>
      <c r="K122" s="40"/>
      <c r="L122" s="34"/>
    </row>
    <row r="123" spans="1:12" ht="16.5" customHeight="1" thickBot="1">
      <c r="A123" s="177" t="s">
        <v>106</v>
      </c>
      <c r="B123" s="177"/>
      <c r="C123" s="177"/>
      <c r="D123" s="177"/>
      <c r="E123" s="177"/>
      <c r="F123" s="177"/>
      <c r="G123" s="45"/>
      <c r="H123" s="45"/>
      <c r="I123" s="77"/>
      <c r="J123" s="77"/>
      <c r="K123" s="78"/>
      <c r="L123" s="76"/>
    </row>
    <row r="124" spans="1:12" ht="18" customHeight="1">
      <c r="A124" s="2"/>
      <c r="B124" s="178" t="s">
        <v>3</v>
      </c>
      <c r="C124" s="178"/>
      <c r="D124" s="178"/>
      <c r="E124" s="178"/>
      <c r="F124" s="179" t="s">
        <v>4</v>
      </c>
      <c r="G124" s="180"/>
      <c r="H124" s="180"/>
      <c r="I124" s="180"/>
      <c r="J124" s="181" t="s">
        <v>35</v>
      </c>
      <c r="K124" s="183" t="s">
        <v>107</v>
      </c>
      <c r="L124" s="184"/>
    </row>
    <row r="125" spans="1:12" s="43" customFormat="1" ht="58.5" customHeight="1" thickBot="1">
      <c r="A125" s="11" t="s">
        <v>9</v>
      </c>
      <c r="B125" s="22" t="s">
        <v>88</v>
      </c>
      <c r="C125" s="18" t="s">
        <v>89</v>
      </c>
      <c r="D125" s="14" t="s">
        <v>25</v>
      </c>
      <c r="E125" s="15" t="s">
        <v>26</v>
      </c>
      <c r="F125" s="22" t="s">
        <v>88</v>
      </c>
      <c r="G125" s="18" t="s">
        <v>89</v>
      </c>
      <c r="H125" s="14" t="s">
        <v>25</v>
      </c>
      <c r="I125" s="15" t="s">
        <v>27</v>
      </c>
      <c r="J125" s="182"/>
      <c r="K125" s="185"/>
      <c r="L125" s="186"/>
    </row>
    <row r="126" spans="1:15" ht="22.5" customHeight="1">
      <c r="A126" s="122" t="s">
        <v>14</v>
      </c>
      <c r="B126" s="23">
        <f>+B120</f>
        <v>0</v>
      </c>
      <c r="C126" s="23">
        <f>+C120</f>
        <v>0</v>
      </c>
      <c r="D126" s="126">
        <f>IF(C126=0,0,B126/C126)</f>
        <v>0</v>
      </c>
      <c r="E126" s="187">
        <f>IF(SUM(N126:N128)=0,0,(SUM(D126:D128)/SUM(N126:N128)))</f>
        <v>0</v>
      </c>
      <c r="F126" s="23">
        <f>+F120</f>
        <v>0</v>
      </c>
      <c r="G126" s="55">
        <f>G120</f>
        <v>0</v>
      </c>
      <c r="H126" s="126">
        <f>IF(G126=0,0,F126/G126)</f>
        <v>0</v>
      </c>
      <c r="I126" s="187">
        <f>IF(SUM(O126:O128)=0,0,(SUM(H126:H128)/SUM(O126:O128)))</f>
        <v>0</v>
      </c>
      <c r="J126" s="190">
        <f>IF(I126=0,0,E126/I126)</f>
        <v>0</v>
      </c>
      <c r="K126" s="200" t="str">
        <f>IF(J126&lt;J119,"○","×")</f>
        <v>×</v>
      </c>
      <c r="L126" s="201"/>
      <c r="N126">
        <f>IF(D126=0,0,1)</f>
        <v>0</v>
      </c>
      <c r="O126">
        <f>IF(H126=0,0,1)</f>
        <v>0</v>
      </c>
    </row>
    <row r="127" spans="1:15" ht="22.5" customHeight="1">
      <c r="A127" s="123" t="s">
        <v>15</v>
      </c>
      <c r="B127" s="65">
        <f>B121</f>
        <v>0</v>
      </c>
      <c r="C127" s="38">
        <f>C121</f>
        <v>0</v>
      </c>
      <c r="D127" s="127">
        <f>IF(C127=0,0,B127/C127)</f>
        <v>0</v>
      </c>
      <c r="E127" s="188"/>
      <c r="F127" s="38">
        <f>F121</f>
        <v>0</v>
      </c>
      <c r="G127" s="66">
        <f>G121</f>
        <v>0</v>
      </c>
      <c r="H127" s="127">
        <f>IF(G127=0,0,F127/G127)</f>
        <v>0</v>
      </c>
      <c r="I127" s="188"/>
      <c r="J127" s="191"/>
      <c r="K127" s="202"/>
      <c r="L127" s="203"/>
      <c r="N127">
        <f>IF(D127=0,0,1)</f>
        <v>0</v>
      </c>
      <c r="O127">
        <f>IF(H127=0,0,1)</f>
        <v>0</v>
      </c>
    </row>
    <row r="128" spans="1:15" ht="22.5" customHeight="1" thickBot="1">
      <c r="A128" s="124" t="s">
        <v>43</v>
      </c>
      <c r="B128" s="106"/>
      <c r="C128" s="96"/>
      <c r="D128" s="129">
        <f>IF(C128=0,0,B128/C128)</f>
        <v>0</v>
      </c>
      <c r="E128" s="189"/>
      <c r="F128" s="96"/>
      <c r="G128" s="106"/>
      <c r="H128" s="129">
        <f>IF(G128=0,0,F128/G128)</f>
        <v>0</v>
      </c>
      <c r="I128" s="189"/>
      <c r="J128" s="192"/>
      <c r="K128" s="204"/>
      <c r="L128" s="205"/>
      <c r="N128">
        <f>IF(D128=0,0,1)</f>
        <v>0</v>
      </c>
      <c r="O128">
        <f>IF(H128=0,0,1)</f>
        <v>0</v>
      </c>
    </row>
    <row r="129" ht="13.5" customHeight="1" thickBot="1"/>
    <row r="130" spans="1:15" ht="22.5" customHeight="1">
      <c r="A130" s="122" t="s">
        <v>15</v>
      </c>
      <c r="B130" s="23">
        <f>B121</f>
        <v>0</v>
      </c>
      <c r="C130" s="23">
        <f>C121</f>
        <v>0</v>
      </c>
      <c r="D130" s="126">
        <f>IF(C130=0,0,B130/C130)</f>
        <v>0</v>
      </c>
      <c r="E130" s="187">
        <f>IF(SUM(N130:N132)=0,0,(SUM(D130:D132)/SUM(N130:N132)))</f>
        <v>0</v>
      </c>
      <c r="F130" s="23">
        <f>F121</f>
        <v>0</v>
      </c>
      <c r="G130" s="55">
        <f>G121</f>
        <v>0</v>
      </c>
      <c r="H130" s="126">
        <f>IF(G130=0,0,F130/G130)</f>
        <v>0</v>
      </c>
      <c r="I130" s="187">
        <f>IF(SUM(O130:O132)=0,0,(SUM(H130:H132)/SUM(O130:O132)))</f>
        <v>0</v>
      </c>
      <c r="J130" s="190">
        <f>IF(I130=0,0,E130/I130)</f>
        <v>0</v>
      </c>
      <c r="K130" s="165" t="str">
        <f>IF(J130&lt;J126,"○","×")</f>
        <v>×</v>
      </c>
      <c r="L130" s="166"/>
      <c r="N130">
        <f>IF(D130=0,0,1)</f>
        <v>0</v>
      </c>
      <c r="O130">
        <f>IF(H130=0,0,1)</f>
        <v>0</v>
      </c>
    </row>
    <row r="131" spans="1:15" ht="22.5" customHeight="1">
      <c r="A131" s="123" t="s">
        <v>43</v>
      </c>
      <c r="B131" s="65">
        <f>B128</f>
        <v>0</v>
      </c>
      <c r="C131" s="38">
        <f>C128</f>
        <v>0</v>
      </c>
      <c r="D131" s="127">
        <f>IF(C131=0,0,B131/C131)</f>
        <v>0</v>
      </c>
      <c r="E131" s="188"/>
      <c r="F131" s="38">
        <f>F128</f>
        <v>0</v>
      </c>
      <c r="G131" s="66">
        <f>G128</f>
        <v>0</v>
      </c>
      <c r="H131" s="127">
        <f>IF(G131=0,0,F131/G131)</f>
        <v>0</v>
      </c>
      <c r="I131" s="188"/>
      <c r="J131" s="191"/>
      <c r="K131" s="167"/>
      <c r="L131" s="168"/>
      <c r="N131">
        <f>IF(D131=0,0,1)</f>
        <v>0</v>
      </c>
      <c r="O131">
        <f>IF(H131=0,0,1)</f>
        <v>0</v>
      </c>
    </row>
    <row r="132" spans="1:15" ht="22.5" customHeight="1" thickBot="1">
      <c r="A132" s="124" t="s">
        <v>44</v>
      </c>
      <c r="B132" s="106"/>
      <c r="C132" s="96"/>
      <c r="D132" s="129">
        <f>IF(C132=0,0,B132/C132)</f>
        <v>0</v>
      </c>
      <c r="E132" s="189"/>
      <c r="F132" s="96"/>
      <c r="G132" s="106"/>
      <c r="H132" s="129">
        <f>IF(G132=0,0,F132/G132)</f>
        <v>0</v>
      </c>
      <c r="I132" s="189"/>
      <c r="J132" s="192"/>
      <c r="K132" s="169"/>
      <c r="L132" s="170"/>
      <c r="N132">
        <f>IF(D132=0,0,1)</f>
        <v>0</v>
      </c>
      <c r="O132">
        <f>IF(H132=0,0,1)</f>
        <v>0</v>
      </c>
    </row>
    <row r="133" ht="13.5" customHeight="1"/>
    <row r="134" ht="14.25" customHeight="1"/>
    <row r="135" spans="1:5" ht="13.5">
      <c r="A135" s="39"/>
      <c r="B135" s="47"/>
      <c r="C135" s="47"/>
      <c r="D135" s="47"/>
      <c r="E135" s="47"/>
    </row>
    <row r="138" ht="42" customHeight="1">
      <c r="A138" s="52" t="s">
        <v>116</v>
      </c>
    </row>
    <row r="139" spans="1:12" ht="62.25" customHeight="1" thickBot="1">
      <c r="A139" s="135" t="s">
        <v>118</v>
      </c>
      <c r="B139" s="135"/>
      <c r="C139" s="135"/>
      <c r="D139" s="135"/>
      <c r="E139" s="135"/>
      <c r="F139" s="135"/>
      <c r="G139" s="135"/>
      <c r="H139" s="135"/>
      <c r="I139" s="135"/>
      <c r="J139" s="135"/>
      <c r="K139" s="135"/>
      <c r="L139" s="135"/>
    </row>
    <row r="140" spans="1:12" ht="76.5" customHeight="1" thickBot="1">
      <c r="A140" s="87" t="s">
        <v>117</v>
      </c>
      <c r="B140" s="136" t="s">
        <v>120</v>
      </c>
      <c r="C140" s="136"/>
      <c r="D140" s="136"/>
      <c r="E140" s="91" t="s">
        <v>126</v>
      </c>
      <c r="F140" s="160" t="s">
        <v>119</v>
      </c>
      <c r="G140" s="161"/>
      <c r="H140" s="88"/>
      <c r="I140" s="86"/>
      <c r="J140" s="86"/>
      <c r="K140" s="86"/>
      <c r="L140" s="86"/>
    </row>
    <row r="141" spans="1:8" ht="22.5" customHeight="1">
      <c r="A141" s="122" t="s">
        <v>13</v>
      </c>
      <c r="B141" s="137"/>
      <c r="C141" s="138"/>
      <c r="D141" s="139"/>
      <c r="E141" s="162">
        <f>SUM(B141:D143)</f>
        <v>0</v>
      </c>
      <c r="F141" s="89"/>
      <c r="G141" s="90"/>
      <c r="H141" s="89"/>
    </row>
    <row r="142" spans="1:8" ht="22.5" customHeight="1">
      <c r="A142" s="123" t="s">
        <v>14</v>
      </c>
      <c r="B142" s="140"/>
      <c r="C142" s="141"/>
      <c r="D142" s="142"/>
      <c r="E142" s="163"/>
      <c r="F142" s="89"/>
      <c r="G142" s="89"/>
      <c r="H142" s="89"/>
    </row>
    <row r="143" spans="1:8" ht="22.5" customHeight="1" thickBot="1">
      <c r="A143" s="124" t="s">
        <v>15</v>
      </c>
      <c r="B143" s="143"/>
      <c r="C143" s="144"/>
      <c r="D143" s="145"/>
      <c r="E143" s="164"/>
      <c r="F143" s="89"/>
      <c r="G143" s="89"/>
      <c r="H143" s="89"/>
    </row>
    <row r="144" spans="1:7" ht="39" customHeight="1" thickBot="1">
      <c r="A144" s="72"/>
      <c r="E144" s="92"/>
      <c r="F144" s="130" t="str">
        <f>IF(E141&gt;E145,"○","×")</f>
        <v>×</v>
      </c>
      <c r="G144" s="131"/>
    </row>
    <row r="145" spans="1:6" ht="22.5" customHeight="1">
      <c r="A145" s="122" t="s">
        <v>14</v>
      </c>
      <c r="B145" s="146">
        <f>B142</f>
        <v>0</v>
      </c>
      <c r="C145" s="147"/>
      <c r="D145" s="148"/>
      <c r="E145" s="162">
        <f>SUM(B145:D147)</f>
        <v>0</v>
      </c>
      <c r="F145" s="90"/>
    </row>
    <row r="146" spans="1:6" ht="22.5" customHeight="1">
      <c r="A146" s="123" t="s">
        <v>15</v>
      </c>
      <c r="B146" s="149">
        <f>B143</f>
        <v>0</v>
      </c>
      <c r="C146" s="150"/>
      <c r="D146" s="151"/>
      <c r="E146" s="163"/>
      <c r="F146" s="90"/>
    </row>
    <row r="147" spans="1:6" ht="22.5" customHeight="1" thickBot="1">
      <c r="A147" s="124" t="s">
        <v>43</v>
      </c>
      <c r="B147" s="143"/>
      <c r="C147" s="144"/>
      <c r="D147" s="145"/>
      <c r="E147" s="164"/>
      <c r="F147" s="90"/>
    </row>
    <row r="148" spans="1:7" ht="39" customHeight="1" thickBot="1">
      <c r="A148" s="39"/>
      <c r="F148" s="130" t="str">
        <f>IF(E145&gt;E149,"○","×")</f>
        <v>×</v>
      </c>
      <c r="G148" s="131"/>
    </row>
    <row r="149" spans="1:6" ht="22.5" customHeight="1">
      <c r="A149" s="122" t="s">
        <v>15</v>
      </c>
      <c r="B149" s="146">
        <f>B143</f>
        <v>0</v>
      </c>
      <c r="C149" s="147"/>
      <c r="D149" s="148"/>
      <c r="E149" s="162">
        <f>SUM(B149:D151)</f>
        <v>0</v>
      </c>
      <c r="F149" s="90"/>
    </row>
    <row r="150" spans="1:8" ht="22.5" customHeight="1">
      <c r="A150" s="123" t="s">
        <v>43</v>
      </c>
      <c r="B150" s="149">
        <f>B147</f>
        <v>0</v>
      </c>
      <c r="C150" s="150"/>
      <c r="D150" s="151"/>
      <c r="E150" s="163"/>
      <c r="F150" s="93"/>
      <c r="G150" s="6"/>
      <c r="H150" s="6"/>
    </row>
    <row r="151" spans="1:8" ht="22.5" customHeight="1" thickBot="1">
      <c r="A151" s="124" t="s">
        <v>44</v>
      </c>
      <c r="B151" s="143"/>
      <c r="C151" s="144"/>
      <c r="D151" s="145"/>
      <c r="E151" s="164"/>
      <c r="F151" s="132"/>
      <c r="G151" s="133"/>
      <c r="H151" s="133"/>
    </row>
    <row r="152" spans="6:10" ht="39" customHeight="1" thickBot="1">
      <c r="F152" s="130"/>
      <c r="G152" s="131"/>
      <c r="H152" s="134" t="s">
        <v>127</v>
      </c>
      <c r="I152" s="133"/>
      <c r="J152" s="133"/>
    </row>
    <row r="153" spans="11:12" ht="13.5">
      <c r="K153" s="288" t="s">
        <v>136</v>
      </c>
      <c r="L153" s="288"/>
    </row>
  </sheetData>
  <sheetProtection password="DBAF" sheet="1" objects="1" scenarios="1"/>
  <mergeCells count="221">
    <mergeCell ref="L22:L26"/>
    <mergeCell ref="L27:L28"/>
    <mergeCell ref="K153:L153"/>
    <mergeCell ref="J2:L2"/>
    <mergeCell ref="K30:K32"/>
    <mergeCell ref="C20:F20"/>
    <mergeCell ref="J26:J28"/>
    <mergeCell ref="L15:L17"/>
    <mergeCell ref="K12:K14"/>
    <mergeCell ref="L12:L14"/>
    <mergeCell ref="L20:L21"/>
    <mergeCell ref="G20:J20"/>
    <mergeCell ref="K20:K21"/>
    <mergeCell ref="A12:A14"/>
    <mergeCell ref="F12:F14"/>
    <mergeCell ref="G12:G14"/>
    <mergeCell ref="C7:G7"/>
    <mergeCell ref="G9:G11"/>
    <mergeCell ref="F40:H40"/>
    <mergeCell ref="J1:L1"/>
    <mergeCell ref="G1:I1"/>
    <mergeCell ref="A9:A11"/>
    <mergeCell ref="H7:K7"/>
    <mergeCell ref="C40:E40"/>
    <mergeCell ref="L9:L11"/>
    <mergeCell ref="A4:L4"/>
    <mergeCell ref="F9:F11"/>
    <mergeCell ref="K9:K11"/>
    <mergeCell ref="A26:A28"/>
    <mergeCell ref="K15:K17"/>
    <mergeCell ref="G15:G17"/>
    <mergeCell ref="F15:F17"/>
    <mergeCell ref="A22:A24"/>
    <mergeCell ref="F22:F24"/>
    <mergeCell ref="J22:J24"/>
    <mergeCell ref="F26:F28"/>
    <mergeCell ref="K26:K28"/>
    <mergeCell ref="I40:I42"/>
    <mergeCell ref="I47:I50"/>
    <mergeCell ref="H41:H42"/>
    <mergeCell ref="J40:J41"/>
    <mergeCell ref="C99:D99"/>
    <mergeCell ref="E99:G99"/>
    <mergeCell ref="H99:J99"/>
    <mergeCell ref="A15:A17"/>
    <mergeCell ref="J47:J50"/>
    <mergeCell ref="J82:K82"/>
    <mergeCell ref="K22:K24"/>
    <mergeCell ref="A90:B90"/>
    <mergeCell ref="J60:J65"/>
    <mergeCell ref="J76:K77"/>
    <mergeCell ref="A2:F2"/>
    <mergeCell ref="G2:I2"/>
    <mergeCell ref="J117:J118"/>
    <mergeCell ref="B117:E117"/>
    <mergeCell ref="B76:C79"/>
    <mergeCell ref="B80:C83"/>
    <mergeCell ref="E93:G93"/>
    <mergeCell ref="H100:J100"/>
    <mergeCell ref="A95:B98"/>
    <mergeCell ref="A99:B102"/>
    <mergeCell ref="D108:E108"/>
    <mergeCell ref="B113:C113"/>
    <mergeCell ref="B114:C114"/>
    <mergeCell ref="C103:D103"/>
    <mergeCell ref="H111:J111"/>
    <mergeCell ref="H108:I108"/>
    <mergeCell ref="E103:G103"/>
    <mergeCell ref="F114:G114"/>
    <mergeCell ref="F108:G108"/>
    <mergeCell ref="B108:C108"/>
    <mergeCell ref="K89:L89"/>
    <mergeCell ref="C97:D97"/>
    <mergeCell ref="E97:G97"/>
    <mergeCell ref="H93:J93"/>
    <mergeCell ref="C94:D94"/>
    <mergeCell ref="E94:G94"/>
    <mergeCell ref="C95:D95"/>
    <mergeCell ref="E95:G95"/>
    <mergeCell ref="J30:J32"/>
    <mergeCell ref="J75:K75"/>
    <mergeCell ref="C41:D41"/>
    <mergeCell ref="E41:E42"/>
    <mergeCell ref="F41:G41"/>
    <mergeCell ref="C90:D90"/>
    <mergeCell ref="E90:G90"/>
    <mergeCell ref="K90:L90"/>
    <mergeCell ref="A72:E72"/>
    <mergeCell ref="I51:I54"/>
    <mergeCell ref="J51:J54"/>
    <mergeCell ref="I43:I46"/>
    <mergeCell ref="J57:J59"/>
    <mergeCell ref="H94:J94"/>
    <mergeCell ref="C93:D93"/>
    <mergeCell ref="A76:A87"/>
    <mergeCell ref="J78:K78"/>
    <mergeCell ref="A74:I74"/>
    <mergeCell ref="I65:I66"/>
    <mergeCell ref="C58:D58"/>
    <mergeCell ref="F58:G58"/>
    <mergeCell ref="H65:H66"/>
    <mergeCell ref="J43:J46"/>
    <mergeCell ref="A51:A54"/>
    <mergeCell ref="A41:A42"/>
    <mergeCell ref="B41:B42"/>
    <mergeCell ref="A30:A32"/>
    <mergeCell ref="F30:F32"/>
    <mergeCell ref="E43:E46"/>
    <mergeCell ref="A65:A66"/>
    <mergeCell ref="B65:B66"/>
    <mergeCell ref="A47:A50"/>
    <mergeCell ref="E47:E50"/>
    <mergeCell ref="C65:D65"/>
    <mergeCell ref="A43:A46"/>
    <mergeCell ref="H43:H46"/>
    <mergeCell ref="A67:A70"/>
    <mergeCell ref="E67:E70"/>
    <mergeCell ref="H67:H70"/>
    <mergeCell ref="B84:C87"/>
    <mergeCell ref="B75:C75"/>
    <mergeCell ref="D75:I75"/>
    <mergeCell ref="E65:E66"/>
    <mergeCell ref="F65:G65"/>
    <mergeCell ref="C98:D98"/>
    <mergeCell ref="E98:G98"/>
    <mergeCell ref="H98:J98"/>
    <mergeCell ref="C100:D100"/>
    <mergeCell ref="E100:G100"/>
    <mergeCell ref="A60:A63"/>
    <mergeCell ref="E60:E63"/>
    <mergeCell ref="H60:H63"/>
    <mergeCell ref="C91:D91"/>
    <mergeCell ref="C92:D92"/>
    <mergeCell ref="C96:D96"/>
    <mergeCell ref="E96:G96"/>
    <mergeCell ref="H96:J96"/>
    <mergeCell ref="H47:H50"/>
    <mergeCell ref="E51:E54"/>
    <mergeCell ref="H51:H54"/>
    <mergeCell ref="E58:E59"/>
    <mergeCell ref="H58:H59"/>
    <mergeCell ref="E91:G91"/>
    <mergeCell ref="E92:G92"/>
    <mergeCell ref="C57:E57"/>
    <mergeCell ref="F57:H57"/>
    <mergeCell ref="I57:I59"/>
    <mergeCell ref="I60:I63"/>
    <mergeCell ref="A91:B94"/>
    <mergeCell ref="A89:I89"/>
    <mergeCell ref="A58:A59"/>
    <mergeCell ref="H91:J91"/>
    <mergeCell ref="B58:B59"/>
    <mergeCell ref="I67:I70"/>
    <mergeCell ref="B107:C107"/>
    <mergeCell ref="A103:B103"/>
    <mergeCell ref="H102:J102"/>
    <mergeCell ref="C101:D101"/>
    <mergeCell ref="E101:G101"/>
    <mergeCell ref="H101:J101"/>
    <mergeCell ref="D107:E107"/>
    <mergeCell ref="C102:D102"/>
    <mergeCell ref="E102:G102"/>
    <mergeCell ref="K95:L98"/>
    <mergeCell ref="K99:L102"/>
    <mergeCell ref="K113:K114"/>
    <mergeCell ref="H103:J103"/>
    <mergeCell ref="H107:I107"/>
    <mergeCell ref="H90:J90"/>
    <mergeCell ref="H95:J95"/>
    <mergeCell ref="H92:J92"/>
    <mergeCell ref="K91:L94"/>
    <mergeCell ref="H97:J97"/>
    <mergeCell ref="E130:E132"/>
    <mergeCell ref="I130:I132"/>
    <mergeCell ref="J130:J132"/>
    <mergeCell ref="F113:G113"/>
    <mergeCell ref="E119:E121"/>
    <mergeCell ref="D113:E113"/>
    <mergeCell ref="D114:E114"/>
    <mergeCell ref="L119:L121"/>
    <mergeCell ref="J119:J121"/>
    <mergeCell ref="K119:K121"/>
    <mergeCell ref="K126:L128"/>
    <mergeCell ref="F117:I117"/>
    <mergeCell ref="I119:I121"/>
    <mergeCell ref="F124:I124"/>
    <mergeCell ref="J124:J125"/>
    <mergeCell ref="K124:L125"/>
    <mergeCell ref="E126:E128"/>
    <mergeCell ref="I126:I128"/>
    <mergeCell ref="J126:J128"/>
    <mergeCell ref="B143:D143"/>
    <mergeCell ref="B145:D145"/>
    <mergeCell ref="B146:D146"/>
    <mergeCell ref="K130:L132"/>
    <mergeCell ref="B112:C112"/>
    <mergeCell ref="D112:E112"/>
    <mergeCell ref="F112:G112"/>
    <mergeCell ref="H112:J112"/>
    <mergeCell ref="A123:F123"/>
    <mergeCell ref="B124:E124"/>
    <mergeCell ref="J86:K86"/>
    <mergeCell ref="H113:J113"/>
    <mergeCell ref="H114:J114"/>
    <mergeCell ref="B151:D151"/>
    <mergeCell ref="F140:G140"/>
    <mergeCell ref="E141:E143"/>
    <mergeCell ref="E145:E147"/>
    <mergeCell ref="E149:E151"/>
    <mergeCell ref="F144:G144"/>
    <mergeCell ref="F148:G148"/>
    <mergeCell ref="F152:G152"/>
    <mergeCell ref="F151:H151"/>
    <mergeCell ref="H152:J152"/>
    <mergeCell ref="A139:L139"/>
    <mergeCell ref="B140:D140"/>
    <mergeCell ref="B141:D141"/>
    <mergeCell ref="B142:D142"/>
    <mergeCell ref="B147:D147"/>
    <mergeCell ref="B149:D149"/>
    <mergeCell ref="B150:D150"/>
  </mergeCells>
  <printOptions/>
  <pageMargins left="0.1968503937007874" right="0" top="0.35433070866141736" bottom="0.2" header="0.31496062992125984" footer="0.31496062992125984"/>
  <pageSetup horizontalDpi="600" verticalDpi="600" orientation="portrait" paperSize="9" scale="99" r:id="rId3"/>
  <rowBreaks count="4" manualBreakCount="4">
    <brk id="33" max="255" man="1"/>
    <brk id="71" max="255" man="1"/>
    <brk id="103" max="255" man="1"/>
    <brk id="137"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I16"/>
  <sheetViews>
    <sheetView zoomScalePageLayoutView="0" workbookViewId="0" topLeftCell="A1">
      <selection activeCell="A8" sqref="A8:I8"/>
    </sheetView>
  </sheetViews>
  <sheetFormatPr defaultColWidth="9.140625" defaultRowHeight="15"/>
  <cols>
    <col min="9" max="9" width="22.8515625" style="0" customWidth="1"/>
  </cols>
  <sheetData>
    <row r="1" ht="19.5" customHeight="1">
      <c r="A1" t="s">
        <v>32</v>
      </c>
    </row>
    <row r="2" ht="19.5" customHeight="1">
      <c r="A2" s="36" t="s">
        <v>33</v>
      </c>
    </row>
    <row r="3" ht="19.5" customHeight="1">
      <c r="A3" t="s">
        <v>37</v>
      </c>
    </row>
    <row r="4" spans="1:9" ht="19.5" customHeight="1">
      <c r="A4" s="290" t="s">
        <v>38</v>
      </c>
      <c r="B4" s="290"/>
      <c r="C4" s="290"/>
      <c r="D4" s="290"/>
      <c r="E4" s="290"/>
      <c r="F4" s="290"/>
      <c r="G4" s="290"/>
      <c r="H4" s="290"/>
      <c r="I4" s="290"/>
    </row>
    <row r="5" spans="1:9" ht="99.75" customHeight="1">
      <c r="A5" s="292" t="s">
        <v>90</v>
      </c>
      <c r="B5" s="292"/>
      <c r="C5" s="292"/>
      <c r="D5" s="292"/>
      <c r="E5" s="292"/>
      <c r="F5" s="292"/>
      <c r="G5" s="292"/>
      <c r="H5" s="292"/>
      <c r="I5" s="292"/>
    </row>
    <row r="6" spans="1:9" ht="33" customHeight="1">
      <c r="A6" s="291" t="s">
        <v>39</v>
      </c>
      <c r="B6" s="291"/>
      <c r="C6" s="291"/>
      <c r="D6" s="291"/>
      <c r="E6" s="291"/>
      <c r="F6" s="291"/>
      <c r="G6" s="291"/>
      <c r="H6" s="291"/>
      <c r="I6" s="291"/>
    </row>
    <row r="7" spans="1:9" ht="38.25" customHeight="1">
      <c r="A7" s="292" t="s">
        <v>40</v>
      </c>
      <c r="B7" s="293"/>
      <c r="C7" s="293"/>
      <c r="D7" s="293"/>
      <c r="E7" s="293"/>
      <c r="F7" s="293"/>
      <c r="G7" s="293"/>
      <c r="H7" s="293"/>
      <c r="I7" s="293"/>
    </row>
    <row r="8" spans="1:9" ht="92.25" customHeight="1">
      <c r="A8" s="292" t="s">
        <v>128</v>
      </c>
      <c r="B8" s="293"/>
      <c r="C8" s="293"/>
      <c r="D8" s="293"/>
      <c r="E8" s="293"/>
      <c r="F8" s="293"/>
      <c r="G8" s="293"/>
      <c r="H8" s="293"/>
      <c r="I8" s="293"/>
    </row>
    <row r="9" spans="1:9" ht="42.75" customHeight="1">
      <c r="A9" s="291" t="s">
        <v>41</v>
      </c>
      <c r="B9" s="291"/>
      <c r="C9" s="291"/>
      <c r="D9" s="291"/>
      <c r="E9" s="291"/>
      <c r="F9" s="291"/>
      <c r="G9" s="291"/>
      <c r="H9" s="291"/>
      <c r="I9" s="291"/>
    </row>
    <row r="10" spans="1:9" s="35" customFormat="1" ht="75" customHeight="1">
      <c r="A10" s="292" t="s">
        <v>91</v>
      </c>
      <c r="B10" s="293"/>
      <c r="C10" s="293"/>
      <c r="D10" s="293"/>
      <c r="E10" s="293"/>
      <c r="F10" s="293"/>
      <c r="G10" s="293"/>
      <c r="H10" s="293"/>
      <c r="I10" s="293"/>
    </row>
    <row r="11" spans="1:9" ht="48" customHeight="1">
      <c r="A11" s="291" t="s">
        <v>42</v>
      </c>
      <c r="B11" s="291"/>
      <c r="C11" s="291"/>
      <c r="D11" s="291"/>
      <c r="E11" s="291"/>
      <c r="F11" s="291"/>
      <c r="G11" s="291"/>
      <c r="H11" s="291"/>
      <c r="I11" s="291"/>
    </row>
    <row r="12" spans="1:9" ht="121.5" customHeight="1">
      <c r="A12" s="292" t="s">
        <v>122</v>
      </c>
      <c r="B12" s="293"/>
      <c r="C12" s="293"/>
      <c r="D12" s="293"/>
      <c r="E12" s="293"/>
      <c r="F12" s="293"/>
      <c r="G12" s="293"/>
      <c r="H12" s="293"/>
      <c r="I12" s="293"/>
    </row>
    <row r="14" spans="1:9" ht="19.5" customHeight="1">
      <c r="A14" s="290" t="s">
        <v>116</v>
      </c>
      <c r="B14" s="290"/>
      <c r="C14" s="290"/>
      <c r="D14" s="290"/>
      <c r="E14" s="290"/>
      <c r="F14" s="290"/>
      <c r="G14" s="290"/>
      <c r="H14" s="290"/>
      <c r="I14" s="290"/>
    </row>
    <row r="15" spans="1:9" ht="96.75" customHeight="1">
      <c r="A15" s="292" t="s">
        <v>121</v>
      </c>
      <c r="B15" s="293"/>
      <c r="C15" s="293"/>
      <c r="D15" s="293"/>
      <c r="E15" s="293"/>
      <c r="F15" s="293"/>
      <c r="G15" s="293"/>
      <c r="H15" s="293"/>
      <c r="I15" s="293"/>
    </row>
    <row r="16" spans="1:9" ht="33" customHeight="1">
      <c r="A16" s="294" t="s">
        <v>123</v>
      </c>
      <c r="B16" s="294"/>
      <c r="C16" s="294"/>
      <c r="D16" s="294"/>
      <c r="E16" s="294"/>
      <c r="F16" s="294"/>
      <c r="G16" s="294"/>
      <c r="H16" s="294"/>
      <c r="I16" s="294"/>
    </row>
  </sheetData>
  <sheetProtection/>
  <mergeCells count="12">
    <mergeCell ref="A14:I14"/>
    <mergeCell ref="A15:I15"/>
    <mergeCell ref="A16:I16"/>
    <mergeCell ref="A12:I12"/>
    <mergeCell ref="A4:I4"/>
    <mergeCell ref="A6:I6"/>
    <mergeCell ref="A9:I9"/>
    <mergeCell ref="A11:I11"/>
    <mergeCell ref="A5:I5"/>
    <mergeCell ref="A7:I7"/>
    <mergeCell ref="A8:I8"/>
    <mergeCell ref="A10:I10"/>
  </mergeCells>
  <printOptions/>
  <pageMargins left="0.5118110236220472" right="0.196850393700787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労働局共働支援</cp:lastModifiedBy>
  <cp:lastPrinted>2016-02-17T00:29:03Z</cp:lastPrinted>
  <dcterms:created xsi:type="dcterms:W3CDTF">2015-10-09T13:42:05Z</dcterms:created>
  <dcterms:modified xsi:type="dcterms:W3CDTF">2016-03-16T01:36:44Z</dcterms:modified>
  <cp:category/>
  <cp:version/>
  <cp:contentType/>
  <cp:contentStatus/>
</cp:coreProperties>
</file>