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76" windowWidth="14460" windowHeight="4695" tabRatio="907" activeTab="0"/>
  </bookViews>
  <sheets>
    <sheet name="１雇用失業情勢の概要" sheetId="1" r:id="rId1"/>
    <sheet name="概要資料１" sheetId="2" r:id="rId2"/>
    <sheet name="概要資料２" sheetId="3" r:id="rId3"/>
    <sheet name="概要資料３" sheetId="4" r:id="rId4"/>
    <sheet name="概要資料４" sheetId="5" r:id="rId5"/>
    <sheet name="３新規学校卒業者の職業紹介状況(1)" sheetId="6" r:id="rId6"/>
    <sheet name="新規学校卒業者の職業紹介状況（２）" sheetId="7" r:id="rId7"/>
    <sheet name="４雇用保険業務取扱状況（１）" sheetId="8" r:id="rId8"/>
    <sheet name="４（２）" sheetId="9" r:id="rId9"/>
  </sheets>
  <externalReferences>
    <externalReference r:id="rId12"/>
  </externalReferences>
  <definedNames>
    <definedName name="_xlnm.Print_Area" localSheetId="7">'４雇用保険業務取扱状況（１）'!$A$1:$I$58</definedName>
    <definedName name="_xlnm.Print_Area" localSheetId="1">'概要資料１'!$A$1:$R$68</definedName>
    <definedName name="_xlnm.Print_Area" localSheetId="2">'概要資料２'!$A$1:$U$51</definedName>
    <definedName name="_xlnm.Print_Area" localSheetId="3">'概要資料３'!$A$1:$L$40</definedName>
    <definedName name="_xlnm.Print_Area" localSheetId="4">'概要資料４'!$A$1:$K$58</definedName>
  </definedNames>
  <calcPr fullCalcOnLoad="1"/>
</workbook>
</file>

<file path=xl/sharedStrings.xml><?xml version="1.0" encoding="utf-8"?>
<sst xmlns="http://schemas.openxmlformats.org/spreadsheetml/2006/main" count="609" uniqueCount="387">
  <si>
    <t xml:space="preserve">   ▲41.6</t>
  </si>
  <si>
    <t xml:space="preserve">   ▲16.3</t>
  </si>
  <si>
    <t xml:space="preserve">   ▲66.5</t>
  </si>
  <si>
    <t>2１年度</t>
  </si>
  <si>
    <t>年度</t>
  </si>
  <si>
    <t>規模別新規求人状況</t>
  </si>
  <si>
    <t>平成20年度</t>
  </si>
  <si>
    <t>20／19年度</t>
  </si>
  <si>
    <t>求職状況</t>
  </si>
  <si>
    <r>
      <t>15年　</t>
    </r>
    <r>
      <rPr>
        <sz val="11"/>
        <rFont val="明朝"/>
        <family val="1"/>
      </rPr>
      <t>5月</t>
    </r>
  </si>
  <si>
    <r>
      <t>15年</t>
    </r>
    <r>
      <rPr>
        <sz val="11"/>
        <rFont val="明朝"/>
        <family val="1"/>
      </rPr>
      <t>　6月</t>
    </r>
  </si>
  <si>
    <r>
      <t>15年</t>
    </r>
    <r>
      <rPr>
        <sz val="11"/>
        <rFont val="明朝"/>
        <family val="1"/>
      </rPr>
      <t>　7月</t>
    </r>
  </si>
  <si>
    <r>
      <t>15年</t>
    </r>
    <r>
      <rPr>
        <sz val="11"/>
        <rFont val="明朝"/>
        <family val="1"/>
      </rPr>
      <t>　8月</t>
    </r>
  </si>
  <si>
    <r>
      <t>15年</t>
    </r>
    <r>
      <rPr>
        <sz val="11"/>
        <rFont val="明朝"/>
        <family val="1"/>
      </rPr>
      <t>　9月</t>
    </r>
  </si>
  <si>
    <r>
      <t xml:space="preserve">15年 </t>
    </r>
    <r>
      <rPr>
        <sz val="11"/>
        <rFont val="明朝"/>
        <family val="1"/>
      </rPr>
      <t>10月</t>
    </r>
  </si>
  <si>
    <r>
      <t xml:space="preserve">15年 </t>
    </r>
    <r>
      <rPr>
        <sz val="11"/>
        <rFont val="明朝"/>
        <family val="1"/>
      </rPr>
      <t>11月</t>
    </r>
  </si>
  <si>
    <r>
      <t xml:space="preserve">15年 </t>
    </r>
    <r>
      <rPr>
        <sz val="11"/>
        <rFont val="明朝"/>
        <family val="1"/>
      </rPr>
      <t>12月</t>
    </r>
  </si>
  <si>
    <r>
      <t>17年</t>
    </r>
    <r>
      <rPr>
        <sz val="11"/>
        <rFont val="明朝"/>
        <family val="1"/>
      </rPr>
      <t>　2月</t>
    </r>
  </si>
  <si>
    <r>
      <t>17年</t>
    </r>
    <r>
      <rPr>
        <sz val="11"/>
        <rFont val="明朝"/>
        <family val="1"/>
      </rPr>
      <t>　3月</t>
    </r>
  </si>
  <si>
    <t>平成17年度</t>
  </si>
  <si>
    <t>平成18年度</t>
  </si>
  <si>
    <t>平成19年度</t>
  </si>
  <si>
    <t>平成20年度</t>
  </si>
  <si>
    <t>平成21年度</t>
  </si>
  <si>
    <t>2１年　4月</t>
  </si>
  <si>
    <t>2２年　1月</t>
  </si>
  <si>
    <t>　　新規求職者数の年度別・月別状況（パートを含む）</t>
  </si>
  <si>
    <t>就職状況</t>
  </si>
  <si>
    <t>　    5月</t>
  </si>
  <si>
    <t>　　  6月</t>
  </si>
  <si>
    <t>　　  7月</t>
  </si>
  <si>
    <t>　　  8月</t>
  </si>
  <si>
    <t>　　  9月</t>
  </si>
  <si>
    <t>　　 10月</t>
  </si>
  <si>
    <t>　　 11月</t>
  </si>
  <si>
    <t>　　 12月</t>
  </si>
  <si>
    <t>　　  2月</t>
  </si>
  <si>
    <t>　　  3月</t>
  </si>
  <si>
    <t>21年度</t>
  </si>
  <si>
    <t>平成1７年度</t>
  </si>
  <si>
    <t>平成1８年度</t>
  </si>
  <si>
    <t>平成1９年度</t>
  </si>
  <si>
    <t>平成２０年度</t>
  </si>
  <si>
    <t>平成2１年度</t>
  </si>
  <si>
    <t>2１年 ４月</t>
  </si>
  <si>
    <t>2２年 １月</t>
  </si>
  <si>
    <t>　平成1７年度</t>
  </si>
  <si>
    <t xml:space="preserve">      　1８年度</t>
  </si>
  <si>
    <t xml:space="preserve">      　1９年度</t>
  </si>
  <si>
    <t xml:space="preserve">     　 ２０年度</t>
  </si>
  <si>
    <t xml:space="preserve">     　2１年度</t>
  </si>
  <si>
    <t>（注）１．適用事業所数及び被保険者数は各年度末現在数。</t>
  </si>
  <si>
    <t>１５年度</t>
  </si>
  <si>
    <t>製造</t>
  </si>
  <si>
    <t>情報</t>
  </si>
  <si>
    <t>運輸</t>
  </si>
  <si>
    <t>小売</t>
  </si>
  <si>
    <t>電気</t>
  </si>
  <si>
    <t>○年度別・月別求人数の推移</t>
  </si>
  <si>
    <t>新規求人数（人）</t>
  </si>
  <si>
    <t>新規求職申込件数（件）</t>
  </si>
  <si>
    <t>就職件数（件）</t>
  </si>
  <si>
    <t>4月</t>
  </si>
  <si>
    <t>5月</t>
  </si>
  <si>
    <t>6月</t>
  </si>
  <si>
    <t>7月</t>
  </si>
  <si>
    <t>8月</t>
  </si>
  <si>
    <t>9月</t>
  </si>
  <si>
    <t>10月</t>
  </si>
  <si>
    <t>11月</t>
  </si>
  <si>
    <t>12月</t>
  </si>
  <si>
    <t>1月</t>
  </si>
  <si>
    <t>2月</t>
  </si>
  <si>
    <t>3月</t>
  </si>
  <si>
    <t>月平均</t>
  </si>
  <si>
    <t>○年度別・月別新規求人数の推移</t>
  </si>
  <si>
    <t>○年度別・月別新規求職者数の推移</t>
  </si>
  <si>
    <t>○新規求人倍率</t>
  </si>
  <si>
    <t>（単位：倍）</t>
  </si>
  <si>
    <t>年度・月別</t>
  </si>
  <si>
    <t>項目</t>
  </si>
  <si>
    <t>４月</t>
  </si>
  <si>
    <t>５月</t>
  </si>
  <si>
    <t>６月</t>
  </si>
  <si>
    <t>７月</t>
  </si>
  <si>
    <t>８月</t>
  </si>
  <si>
    <t>９月</t>
  </si>
  <si>
    <t>１月</t>
  </si>
  <si>
    <t>２月</t>
  </si>
  <si>
    <t>３月</t>
  </si>
  <si>
    <t>○有効求人倍率</t>
  </si>
  <si>
    <t>（注）１．年度平均は原数値、月別倍率は季節調整値。</t>
  </si>
  <si>
    <t>　　　２．新規学卒を除きパートタイムを含む。</t>
  </si>
  <si>
    <t>２．一般職業紹介状況</t>
  </si>
  <si>
    <t>　　新　　規　　求　　人　　数</t>
  </si>
  <si>
    <t>　月　間　有　効　求　人　数</t>
  </si>
  <si>
    <t>新規求人数</t>
  </si>
  <si>
    <t>②／①×100</t>
  </si>
  <si>
    <t>④／③×100</t>
  </si>
  <si>
    <t>（注）１．月間有効求人数の各年度は、月平均。</t>
  </si>
  <si>
    <t>平成</t>
  </si>
  <si>
    <t>年度</t>
  </si>
  <si>
    <t>対前年度増減率</t>
  </si>
  <si>
    <t>構成比</t>
  </si>
  <si>
    <t>建　設　業</t>
  </si>
  <si>
    <t>％</t>
  </si>
  <si>
    <t>製　造　業</t>
  </si>
  <si>
    <t xml:space="preserve"> 運輸･通信業</t>
  </si>
  <si>
    <t xml:space="preserve"> 卸売・小売業</t>
  </si>
  <si>
    <t xml:space="preserve">  サービス業</t>
  </si>
  <si>
    <t>そ  の  他</t>
  </si>
  <si>
    <t xml:space="preserve">   合    計</t>
  </si>
  <si>
    <t>（注）パートタイムを含む。</t>
  </si>
  <si>
    <t>29  人以下</t>
  </si>
  <si>
    <t>30 ～ 99人</t>
  </si>
  <si>
    <t>100～299人</t>
  </si>
  <si>
    <t>300～499人</t>
  </si>
  <si>
    <t>500～999人</t>
  </si>
  <si>
    <t>1,000人以上</t>
  </si>
  <si>
    <t>合　　計</t>
  </si>
  <si>
    <t>（2）　求　　職</t>
  </si>
  <si>
    <t>①　新規求職申込件数</t>
  </si>
  <si>
    <t>③　①のうち中高年</t>
  </si>
  <si>
    <t>④　①のうち</t>
  </si>
  <si>
    <t>②　①のうち常用</t>
  </si>
  <si>
    <t>保受給資格決定件数</t>
  </si>
  <si>
    <t>③／①×100</t>
  </si>
  <si>
    <t>④／①×100</t>
  </si>
  <si>
    <t>（3）　就　　職</t>
  </si>
  <si>
    <t>①　就　職　件　数</t>
  </si>
  <si>
    <t>③  ①のうち</t>
  </si>
  <si>
    <t>④  ①のうち</t>
  </si>
  <si>
    <t>⑤  ①のうち</t>
  </si>
  <si>
    <t xml:space="preserve">   中 高 年 齢 者</t>
  </si>
  <si>
    <t>　　保　受　給　者　</t>
  </si>
  <si>
    <t>　県外への就職者</t>
  </si>
  <si>
    <t>⑤／①×100</t>
  </si>
  <si>
    <t>４．雇用保険業務取扱状況</t>
  </si>
  <si>
    <t>　　（1）　適用状況</t>
  </si>
  <si>
    <t>適用事業所数</t>
  </si>
  <si>
    <t>被保険者数</t>
  </si>
  <si>
    <t>雇用保険</t>
  </si>
  <si>
    <t>指　　数</t>
  </si>
  <si>
    <t>資格取得者数</t>
  </si>
  <si>
    <t>資格喪失者数</t>
  </si>
  <si>
    <t>１３年度</t>
  </si>
  <si>
    <t>　　（2）　給付状況</t>
  </si>
  <si>
    <t>離 職 票</t>
  </si>
  <si>
    <t>受給資格</t>
  </si>
  <si>
    <t>初　　回</t>
  </si>
  <si>
    <t>受 給 者</t>
  </si>
  <si>
    <t>提出件数</t>
  </si>
  <si>
    <t>決定件数</t>
  </si>
  <si>
    <t>受給者数</t>
  </si>
  <si>
    <t>実 人 員</t>
  </si>
  <si>
    <t>受給資格決定件数</t>
  </si>
  <si>
    <t>初回受給者数</t>
  </si>
  <si>
    <t>受給者実人員</t>
  </si>
  <si>
    <t>給付延日数</t>
  </si>
  <si>
    <t>実　　数</t>
  </si>
  <si>
    <t>前年同月比</t>
  </si>
  <si>
    <t>月別</t>
  </si>
  <si>
    <t>（％）</t>
  </si>
  <si>
    <t>（注）短時間労働被保険者を含む。</t>
  </si>
  <si>
    <t>農業</t>
  </si>
  <si>
    <t>林業</t>
  </si>
  <si>
    <t>漁業</t>
  </si>
  <si>
    <t>鉱業</t>
  </si>
  <si>
    <t>建設業</t>
  </si>
  <si>
    <t>月間有効</t>
  </si>
  <si>
    <t>計</t>
  </si>
  <si>
    <t>全国</t>
  </si>
  <si>
    <t>福島県</t>
  </si>
  <si>
    <t>（人）</t>
  </si>
  <si>
    <t>産業別新規求人状況</t>
  </si>
  <si>
    <t>（件）</t>
  </si>
  <si>
    <t>１8年度</t>
  </si>
  <si>
    <t>19年度</t>
  </si>
  <si>
    <t>１9年度</t>
  </si>
  <si>
    <t>15年度</t>
  </si>
  <si>
    <t>19年度</t>
  </si>
  <si>
    <t>20年度</t>
  </si>
  <si>
    <t>平成20年度</t>
  </si>
  <si>
    <t>20／19年度</t>
  </si>
  <si>
    <t>20年度</t>
  </si>
  <si>
    <t>年度別新規求人・求職、就職件数の推移（パートを含む）</t>
  </si>
  <si>
    <t>16年度</t>
  </si>
  <si>
    <t>17年度</t>
  </si>
  <si>
    <t>18年度</t>
  </si>
  <si>
    <t>19年度</t>
  </si>
  <si>
    <t>20年度</t>
  </si>
  <si>
    <t>求人倍率の推移</t>
  </si>
  <si>
    <t>項目</t>
  </si>
  <si>
    <t>(1)　求　　人</t>
  </si>
  <si>
    <t>求人状況</t>
  </si>
  <si>
    <t>⑤</t>
  </si>
  <si>
    <t>①</t>
  </si>
  <si>
    <t>②</t>
  </si>
  <si>
    <t>③</t>
  </si>
  <si>
    <t>④</t>
  </si>
  <si>
    <t>他県へ</t>
  </si>
  <si>
    <t>①のうち常用</t>
  </si>
  <si>
    <t>③のうち常用</t>
  </si>
  <si>
    <t>連絡した</t>
  </si>
  <si>
    <t>②／①×100</t>
  </si>
  <si>
    <t>求人数</t>
  </si>
  <si>
    <r>
      <t>20年</t>
    </r>
    <r>
      <rPr>
        <sz val="11"/>
        <rFont val="明朝"/>
        <family val="1"/>
      </rPr>
      <t>　５月</t>
    </r>
  </si>
  <si>
    <r>
      <t>20年</t>
    </r>
    <r>
      <rPr>
        <sz val="11"/>
        <rFont val="明朝"/>
        <family val="1"/>
      </rPr>
      <t>　６月</t>
    </r>
  </si>
  <si>
    <r>
      <t>20年</t>
    </r>
    <r>
      <rPr>
        <sz val="11"/>
        <rFont val="明朝"/>
        <family val="1"/>
      </rPr>
      <t>　７月</t>
    </r>
  </si>
  <si>
    <r>
      <t>20年</t>
    </r>
    <r>
      <rPr>
        <sz val="11"/>
        <rFont val="明朝"/>
        <family val="1"/>
      </rPr>
      <t>　８月</t>
    </r>
  </si>
  <si>
    <r>
      <t>20年</t>
    </r>
    <r>
      <rPr>
        <sz val="11"/>
        <rFont val="明朝"/>
        <family val="1"/>
      </rPr>
      <t>　９月</t>
    </r>
  </si>
  <si>
    <r>
      <t>20年</t>
    </r>
    <r>
      <rPr>
        <sz val="11"/>
        <rFont val="明朝"/>
        <family val="1"/>
      </rPr>
      <t>　１０月</t>
    </r>
  </si>
  <si>
    <r>
      <t>20年</t>
    </r>
    <r>
      <rPr>
        <sz val="11"/>
        <rFont val="明朝"/>
        <family val="1"/>
      </rPr>
      <t>　１１月</t>
    </r>
  </si>
  <si>
    <r>
      <t>20年</t>
    </r>
    <r>
      <rPr>
        <sz val="11"/>
        <rFont val="明朝"/>
        <family val="1"/>
      </rPr>
      <t>　１２月</t>
    </r>
  </si>
  <si>
    <r>
      <t>21年</t>
    </r>
    <r>
      <rPr>
        <sz val="11"/>
        <rFont val="明朝"/>
        <family val="1"/>
      </rPr>
      <t>　２月</t>
    </r>
  </si>
  <si>
    <r>
      <t>21年</t>
    </r>
    <r>
      <rPr>
        <sz val="11"/>
        <rFont val="明朝"/>
        <family val="1"/>
      </rPr>
      <t>　３月</t>
    </r>
  </si>
  <si>
    <t>2１年度</t>
  </si>
  <si>
    <t>2１年</t>
  </si>
  <si>
    <t>2２年</t>
  </si>
  <si>
    <t>18年度</t>
  </si>
  <si>
    <t>17年度</t>
  </si>
  <si>
    <t>19年度</t>
  </si>
  <si>
    <t>20年度</t>
  </si>
  <si>
    <t>　　17年度</t>
  </si>
  <si>
    <t>　　18年度</t>
  </si>
  <si>
    <t>　　19年度</t>
  </si>
  <si>
    <t>　　20年度</t>
  </si>
  <si>
    <t>　　2１年度</t>
  </si>
  <si>
    <t>2１年　４月</t>
  </si>
  <si>
    <t>2２年　１月</t>
  </si>
  <si>
    <t>　　新規求人数の年度別・月別状況（パートを含む）</t>
  </si>
  <si>
    <t>構成比</t>
  </si>
  <si>
    <t xml:space="preserve">    ▲6.2％</t>
  </si>
  <si>
    <t xml:space="preserve">   ▲34.5</t>
  </si>
  <si>
    <t>平成21年度</t>
  </si>
  <si>
    <t>21／20年度</t>
  </si>
  <si>
    <t>雇用保険適用状況</t>
  </si>
  <si>
    <t xml:space="preserve">      　1９年度</t>
  </si>
  <si>
    <t xml:space="preserve">     　 ２０年度</t>
  </si>
  <si>
    <t xml:space="preserve">     　2１年度</t>
  </si>
  <si>
    <t>　　　２．雇用保険資格取得者数及び雇用保険資格喪失者数は各年度計。</t>
  </si>
  <si>
    <t>サービス</t>
  </si>
  <si>
    <t>　　　３．短時間労働被保険者を含む。</t>
  </si>
  <si>
    <t>雇用保険給付状況</t>
  </si>
  <si>
    <t>（注）１．各数値は年度の月平均。</t>
  </si>
  <si>
    <t>　　　２．短時間労働被保険者を含む。</t>
  </si>
  <si>
    <t>月別雇用保険給付状況</t>
  </si>
  <si>
    <r>
      <t>平成15年</t>
    </r>
    <r>
      <rPr>
        <sz val="10"/>
        <rFont val="明朝"/>
        <family val="1"/>
      </rPr>
      <t>　5月</t>
    </r>
  </si>
  <si>
    <r>
      <t>平成15年</t>
    </r>
    <r>
      <rPr>
        <sz val="10"/>
        <rFont val="明朝"/>
        <family val="1"/>
      </rPr>
      <t>　6月</t>
    </r>
  </si>
  <si>
    <r>
      <t>平成15年</t>
    </r>
    <r>
      <rPr>
        <sz val="10"/>
        <rFont val="明朝"/>
        <family val="1"/>
      </rPr>
      <t>　7月</t>
    </r>
  </si>
  <si>
    <r>
      <t>平成15年</t>
    </r>
    <r>
      <rPr>
        <sz val="10"/>
        <rFont val="明朝"/>
        <family val="1"/>
      </rPr>
      <t>　8月</t>
    </r>
  </si>
  <si>
    <r>
      <t>平成15年</t>
    </r>
    <r>
      <rPr>
        <sz val="10"/>
        <rFont val="明朝"/>
        <family val="1"/>
      </rPr>
      <t>　9月</t>
    </r>
  </si>
  <si>
    <r>
      <t>平成15年</t>
    </r>
    <r>
      <rPr>
        <sz val="10"/>
        <rFont val="明朝"/>
        <family val="1"/>
      </rPr>
      <t>10月</t>
    </r>
  </si>
  <si>
    <r>
      <t>平成15年</t>
    </r>
    <r>
      <rPr>
        <sz val="10"/>
        <rFont val="明朝"/>
        <family val="1"/>
      </rPr>
      <t>11月</t>
    </r>
  </si>
  <si>
    <r>
      <t>平成15年</t>
    </r>
    <r>
      <rPr>
        <sz val="10"/>
        <rFont val="明朝"/>
        <family val="1"/>
      </rPr>
      <t>12月</t>
    </r>
  </si>
  <si>
    <r>
      <t>平成16年</t>
    </r>
    <r>
      <rPr>
        <sz val="10"/>
        <rFont val="明朝"/>
        <family val="1"/>
      </rPr>
      <t>２月</t>
    </r>
  </si>
  <si>
    <r>
      <t>平成16年</t>
    </r>
    <r>
      <rPr>
        <sz val="10"/>
        <rFont val="明朝"/>
        <family val="1"/>
      </rPr>
      <t>３月</t>
    </r>
  </si>
  <si>
    <t>平成21年　4月</t>
  </si>
  <si>
    <t>平成22年　１月</t>
  </si>
  <si>
    <t>平成20年　4月</t>
  </si>
  <si>
    <t>平成21年１月</t>
  </si>
  <si>
    <t xml:space="preserve">    ▲24.1％</t>
  </si>
  <si>
    <t xml:space="preserve">   ▲18.3</t>
  </si>
  <si>
    <t xml:space="preserve">   ▲1.4</t>
  </si>
  <si>
    <t xml:space="preserve">   ▲15.0</t>
  </si>
  <si>
    <t xml:space="preserve">   ▲43.8</t>
  </si>
  <si>
    <t>　　　　平成22年3月末の適用事業所数は30,444事業所で、前年度に比べ0.37％（115事業所）の</t>
  </si>
  <si>
    <t>　増加となった。</t>
  </si>
  <si>
    <t>　　　　また、被保険者数は512,698人で、前年度に比べ0.60％（3,120人）の増加となった。</t>
  </si>
  <si>
    <t>　　　４．指数は、平成１7年度を100としている。</t>
  </si>
  <si>
    <t>　　　　被保険者の産業別構成比をみると、製造業が29.4％と最も大きく、以下卸売・小売業、医療・福祉、　　　　　　　　　</t>
  </si>
  <si>
    <t>　　　　サービス業と続いている。</t>
  </si>
  <si>
    <t>　　　　次に、雇用保険被保険者の資格取得、喪失状況をみると、資格取得者数は94,624人、資格喪失者数</t>
  </si>
  <si>
    <t>　　　は90,732,人で、取得者数が喪失者数を3,892人上回った。</t>
  </si>
  <si>
    <t>　　　　また、年度の月平均入職率は1.53％、離職率も1.47と入職率が離職率を0.06ポイント下回った。</t>
  </si>
  <si>
    <t>　　　　受給資格決定件数は前年度に比べ7.2％の減少、受給者実人員も54.7％の増加となっている。</t>
  </si>
  <si>
    <t>　 　21年度の新規求人数は前年度比で16.0％と大幅に減少し、月間有効求人数についても25.8％の減少となった。</t>
  </si>
  <si>
    <t>　 　新規求人数を産業別にみると、19年度にサービス業のビルメンテ及び派遣業がその他産業へ変更となり、21年度は微増となり</t>
  </si>
  <si>
    <t>　 　それ以外の産業全てで減少し、特にサービス業が大幅に減少した。</t>
  </si>
  <si>
    <t>　就職件数は前年度比で10.8％、常用の就職件数は5.3％、中高年齢者は13.3％、雇用保険受給者は32.6%､</t>
  </si>
  <si>
    <t>県外への就職者は15．4％とそれぞれ増加した。</t>
  </si>
  <si>
    <t>▲19.4％</t>
  </si>
  <si>
    <t>　新規求職申込件数は前年度比で2.2％増加するも、常用雇用を希望する者は49.4％の減少、中高年</t>
  </si>
  <si>
    <t>齢者も21.4％の減少、雇用保険の受給資格決定件数も6,７％とそれぞれ減少した。</t>
  </si>
  <si>
    <t>３．新規学校卒業者の職業紹介状況</t>
  </si>
  <si>
    <t>　(1)進路状況</t>
  </si>
  <si>
    <t>　　平成22年3月中学校卒業者は21,930人で、前年度比0.6％の増加となった。</t>
  </si>
  <si>
    <t>　　これを進路別構成比でみると、高等学校等進学者98.2％、専修学校等入学者0.6％、</t>
  </si>
  <si>
    <t>　就職者0.2％、無業･その他1.0％となっている。</t>
  </si>
  <si>
    <t>　　高等学校卒業者は20,524人で、前年度比1.5％の増加となった。</t>
  </si>
  <si>
    <t>　　これを進路別構成比でみると、大学等進学者44.1％、専修学校等入学者23.5％、</t>
  </si>
  <si>
    <t>　就職者25.7％、無業・その他6.7％となっている。</t>
  </si>
  <si>
    <t>中学校卒業者の進路状況</t>
  </si>
  <si>
    <t>高等学校等</t>
  </si>
  <si>
    <t>専修学校等</t>
  </si>
  <si>
    <t>総　　数</t>
  </si>
  <si>
    <t>うち就職</t>
  </si>
  <si>
    <t>就職者</t>
  </si>
  <si>
    <t>無業その他</t>
  </si>
  <si>
    <t>年次</t>
  </si>
  <si>
    <t>進　学　者</t>
  </si>
  <si>
    <t>進学者</t>
  </si>
  <si>
    <t>入　学　者</t>
  </si>
  <si>
    <t>入学者</t>
  </si>
  <si>
    <r>
      <t>平成</t>
    </r>
    <r>
      <rPr>
        <sz val="10"/>
        <rFont val="明朝"/>
        <family val="1"/>
      </rPr>
      <t>16年３月卒業者</t>
    </r>
  </si>
  <si>
    <r>
      <t>平成</t>
    </r>
    <r>
      <rPr>
        <sz val="10"/>
        <rFont val="明朝"/>
        <family val="1"/>
      </rPr>
      <t>17年３月卒業者</t>
    </r>
  </si>
  <si>
    <r>
      <t>平成</t>
    </r>
    <r>
      <rPr>
        <sz val="10"/>
        <rFont val="明朝"/>
        <family val="1"/>
      </rPr>
      <t>18年３月卒業者</t>
    </r>
  </si>
  <si>
    <r>
      <t>平成</t>
    </r>
    <r>
      <rPr>
        <sz val="10"/>
        <rFont val="明朝"/>
        <family val="1"/>
      </rPr>
      <t>19年３月卒業者</t>
    </r>
  </si>
  <si>
    <r>
      <t>平成</t>
    </r>
    <r>
      <rPr>
        <sz val="10"/>
        <rFont val="明朝"/>
        <family val="1"/>
      </rPr>
      <t>20年３月卒業者</t>
    </r>
  </si>
  <si>
    <r>
      <t>平成</t>
    </r>
    <r>
      <rPr>
        <sz val="10"/>
        <rFont val="明朝"/>
        <family val="1"/>
      </rPr>
      <t>21年３月卒業者</t>
    </r>
  </si>
  <si>
    <r>
      <t>平成</t>
    </r>
    <r>
      <rPr>
        <sz val="10"/>
        <rFont val="明朝"/>
        <family val="1"/>
      </rPr>
      <t>22年３月卒業者</t>
    </r>
  </si>
  <si>
    <t>資料出所：福島県企画調整部情報統計領域「学校基本調査報告書」（平成22年3月卒業者は速報により計上。）</t>
  </si>
  <si>
    <t>高等学校卒業者の進路状況</t>
  </si>
  <si>
    <t>大　学　等</t>
  </si>
  <si>
    <t>　　中学校から高等学校への進学率は98.2％で、前年度より0.2ポイント上昇し、全国平均</t>
  </si>
  <si>
    <t>　（98.0％）より0.2ポイント上昇した。</t>
  </si>
  <si>
    <t>　　高等学校から大学・短期大学等への進学率は44.1％で、前年度より0.7ポイント上昇</t>
  </si>
  <si>
    <t>　したが、全国平均（54.4％）より10.3ポイント下回った。</t>
  </si>
  <si>
    <t>　　一方、就職率をみると、中学校卒業者は0.2％で、前年度より0.1ポイント下回った。</t>
  </si>
  <si>
    <t>　高等学校卒業者は25.7%で、前年度より4.0ポイント下回った。</t>
  </si>
  <si>
    <t>(2)  職業紹介状況</t>
  </si>
  <si>
    <t>　　求人数を前年度比でみると、中学校で75.6％の減少、高等学校は43.1％の減少となった。</t>
  </si>
  <si>
    <t>　  また、就職者数を前年度比でみると、中学校で14.3％の減少、高等学校でも5.7％の減少とな</t>
  </si>
  <si>
    <t>　った。</t>
  </si>
  <si>
    <t>　　県内就職率は、前年度に比べ中学校で71.4ポイントの減少、 高等学校は0.5ポイントの減少</t>
  </si>
  <si>
    <t>　となった。</t>
  </si>
  <si>
    <t>　　求人倍率は、中学校で12.96ポイントの減少、高等学校では0.63ポイントの減少となった。</t>
  </si>
  <si>
    <t>新規中学校卒業者の求人・就職状況</t>
  </si>
  <si>
    <t>中　　学　　校</t>
  </si>
  <si>
    <t>求人数</t>
  </si>
  <si>
    <t>県内求人</t>
  </si>
  <si>
    <t>県外求人</t>
  </si>
  <si>
    <t>就職者数</t>
  </si>
  <si>
    <t>県内就職率</t>
  </si>
  <si>
    <t>県外就職率</t>
  </si>
  <si>
    <t>（構成比）</t>
  </si>
  <si>
    <t>％</t>
  </si>
  <si>
    <t xml:space="preserve">       　　20年３月卒業者</t>
  </si>
  <si>
    <t xml:space="preserve">       　　21年３月卒業者</t>
  </si>
  <si>
    <t xml:space="preserve">       　　22年３月卒業者</t>
  </si>
  <si>
    <t>新規高等学校卒業者の求人・就職状況</t>
  </si>
  <si>
    <t>高　等　学　校</t>
  </si>
  <si>
    <t xml:space="preserve"> 新規学校卒業者の求人倍率</t>
  </si>
  <si>
    <t>求人倍率</t>
  </si>
  <si>
    <t>高等学校</t>
  </si>
  <si>
    <t>中学校</t>
  </si>
  <si>
    <t>求職者数</t>
  </si>
  <si>
    <t>平成6年</t>
  </si>
  <si>
    <t>7年</t>
  </si>
  <si>
    <t>8年</t>
  </si>
  <si>
    <t>9年</t>
  </si>
  <si>
    <t>10年</t>
  </si>
  <si>
    <t>11年</t>
  </si>
  <si>
    <t>12年</t>
  </si>
  <si>
    <t>13年</t>
  </si>
  <si>
    <t>14年</t>
  </si>
  <si>
    <t>15年</t>
  </si>
  <si>
    <t>16年</t>
  </si>
  <si>
    <t>17年</t>
  </si>
  <si>
    <t>18年</t>
  </si>
  <si>
    <t>19年</t>
  </si>
  <si>
    <t>20年</t>
  </si>
  <si>
    <t>21年</t>
  </si>
  <si>
    <t>22年</t>
  </si>
  <si>
    <t>入職率＝</t>
  </si>
  <si>
    <t xml:space="preserve">  資格取得者数</t>
  </si>
  <si>
    <t>×100</t>
  </si>
  <si>
    <t xml:space="preserve">  前月末被保険者数</t>
  </si>
  <si>
    <t>離職率＝</t>
  </si>
  <si>
    <t xml:space="preserve">  資格喪失者数</t>
  </si>
  <si>
    <t>建設業</t>
  </si>
  <si>
    <t>製造業</t>
  </si>
  <si>
    <t>運輸業</t>
  </si>
  <si>
    <t>卸売・小売業</t>
  </si>
  <si>
    <t>金融・保険業</t>
  </si>
  <si>
    <t>飲食店、宿泊業</t>
  </si>
  <si>
    <t>医療、福祉</t>
  </si>
  <si>
    <t>複合サービス事業</t>
  </si>
  <si>
    <t>サービス業</t>
  </si>
  <si>
    <t>その他</t>
  </si>
  <si>
    <t>計</t>
  </si>
  <si>
    <t>21年4月</t>
  </si>
  <si>
    <t>5月</t>
  </si>
  <si>
    <t>22年1月</t>
  </si>
  <si>
    <t>月平均</t>
  </si>
  <si>
    <t>入職率</t>
  </si>
  <si>
    <t>離職率</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</si>
</sst>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quot;▲ &quot;#,##0"/>
    <numFmt numFmtId="179" formatCode="#,##0.00;&quot;▲ &quot;#,##0.00"/>
    <numFmt numFmtId="180" formatCode="0.0%"/>
    <numFmt numFmtId="181" formatCode="#,##0_ "/>
    <numFmt numFmtId="182" formatCode="0.0;&quot;▲ &quot;0.0"/>
    <numFmt numFmtId="183" formatCode="#,##0_);[Red]\(#,##0\)"/>
    <numFmt numFmtId="184" formatCode="#,##0;[Red]#,##0"/>
    <numFmt numFmtId="185" formatCode="#,##0.0_ "/>
    <numFmt numFmtId="186" formatCode="#,##0.0;&quot;▲ &quot;#,##0.0"/>
    <numFmt numFmtId="187" formatCode="#,##0.0;[Red]#,##0.0"/>
    <numFmt numFmtId="188" formatCode="0;&quot;▲ &quot;0"/>
    <numFmt numFmtId="189" formatCode="0.00_ "/>
    <numFmt numFmtId="190" formatCode="#,##0.00;[Red]#,##0.00"/>
    <numFmt numFmtId="191" formatCode="0.0_ "/>
    <numFmt numFmtId="192" formatCode="#,##0.0;[Red]&quot;▲&quot;#,##0.0"/>
    <numFmt numFmtId="193" formatCode="#,##0.0;&quot;▲&quot;#,##0.0"/>
    <numFmt numFmtId="194" formatCode="##.#&quot;%&quot;"/>
    <numFmt numFmtId="195" formatCode="0.00_);[Red]\(0.00\)"/>
    <numFmt numFmtId="196" formatCode="##.#&quot;％&quot;;&quot;▲&quot;##.#&quot;％&quot;"/>
    <numFmt numFmtId="197" formatCode="0.0_ ;[Red]\-0.0\ "/>
    <numFmt numFmtId="198" formatCode="[$-411]ggge&quot;年&quot;m&quot;月&quot;d&quot;日&quot;;@"/>
    <numFmt numFmtId="199" formatCode="0.0_);[Red]\(0.0\)"/>
    <numFmt numFmtId="200" formatCode="0.00;&quot;▲ &quot;0.00"/>
    <numFmt numFmtId="201" formatCode="0.000_ "/>
    <numFmt numFmtId="202" formatCode="0.0000000_ "/>
    <numFmt numFmtId="203" formatCode="0.000000_ "/>
    <numFmt numFmtId="204" formatCode="0.00000_ "/>
    <numFmt numFmtId="205" formatCode="0.0000_ "/>
    <numFmt numFmtId="206" formatCode="&quot;▲&quot;##.#&quot;％&quot;"/>
    <numFmt numFmtId="207" formatCode="0.000;&quot;▲ &quot;0.000"/>
    <numFmt numFmtId="208" formatCode="0.000%"/>
    <numFmt numFmtId="209" formatCode="&quot;▲&quot;##.##&quot;％&quot;"/>
    <numFmt numFmtId="210" formatCode="&quot;▲&quot;#.#&quot;％&quot;"/>
    <numFmt numFmtId="211" formatCode="#,##0_);\(#,##0\)"/>
    <numFmt numFmtId="212" formatCode="#,##0.00_ "/>
  </numFmts>
  <fonts count="81">
    <font>
      <sz val="11"/>
      <name val="ＭＳ Ｐゴシック"/>
      <family val="3"/>
    </font>
    <font>
      <sz val="6"/>
      <name val="ＭＳ Ｐ明朝"/>
      <family val="1"/>
    </font>
    <font>
      <sz val="10"/>
      <name val="ＭＳ Ｐゴシック"/>
      <family val="3"/>
    </font>
    <font>
      <sz val="10"/>
      <name val="明朝"/>
      <family val="1"/>
    </font>
    <font>
      <sz val="14"/>
      <name val="明朝"/>
      <family val="1"/>
    </font>
    <font>
      <sz val="11"/>
      <name val="明朝"/>
      <family val="1"/>
    </font>
    <font>
      <sz val="14"/>
      <name val="ｺﾞｼｯｸ"/>
      <family val="3"/>
    </font>
    <font>
      <b/>
      <sz val="11"/>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ｺﾞｼｯｸ"/>
      <family val="3"/>
    </font>
    <font>
      <sz val="9"/>
      <name val="明朝"/>
      <family val="1"/>
    </font>
    <font>
      <b/>
      <sz val="11"/>
      <name val="明朝"/>
      <family val="1"/>
    </font>
    <font>
      <b/>
      <sz val="10"/>
      <name val="明朝"/>
      <family val="1"/>
    </font>
    <font>
      <sz val="11"/>
      <color indexed="9"/>
      <name val="明朝"/>
      <family val="1"/>
    </font>
    <font>
      <sz val="11"/>
      <name val="ＭＳ 明朝"/>
      <family val="1"/>
    </font>
    <font>
      <sz val="10"/>
      <color indexed="9"/>
      <name val="明朝"/>
      <family val="1"/>
    </font>
    <font>
      <sz val="9"/>
      <name val="ＭＳ ゴシック"/>
      <family val="3"/>
    </font>
    <font>
      <b/>
      <sz val="14"/>
      <name val="明朝"/>
      <family val="1"/>
    </font>
    <font>
      <b/>
      <sz val="12"/>
      <name val="明朝"/>
      <family val="1"/>
    </font>
    <font>
      <b/>
      <sz val="13"/>
      <name val="ｺﾞｼｯｸ"/>
      <family val="3"/>
    </font>
    <font>
      <b/>
      <sz val="12"/>
      <name val="標準ゴシック"/>
      <family val="3"/>
    </font>
    <font>
      <b/>
      <sz val="13"/>
      <name val="標準ゴシック"/>
      <family val="3"/>
    </font>
    <font>
      <b/>
      <sz val="12"/>
      <name val="ｺﾞｼｯｸ"/>
      <family val="3"/>
    </font>
    <font>
      <sz val="11"/>
      <color indexed="8"/>
      <name val="明朝"/>
      <family val="1"/>
    </font>
    <font>
      <sz val="18"/>
      <name val="標準ゴシック"/>
      <family val="3"/>
    </font>
    <font>
      <sz val="12"/>
      <name val="標準ゴシック"/>
      <family val="3"/>
    </font>
    <font>
      <sz val="9"/>
      <name val="標準ゴシック"/>
      <family val="3"/>
    </font>
    <font>
      <sz val="11"/>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7.35"/>
      <color indexed="8"/>
      <name val="ＭＳ Ｐゴシック"/>
      <family val="3"/>
    </font>
    <font>
      <sz val="9.2"/>
      <color indexed="8"/>
      <name val="ＭＳ Ｐゴシック"/>
      <family val="3"/>
    </font>
    <font>
      <sz val="6"/>
      <name val="ＭＳ Ｐゴシック"/>
      <family val="3"/>
    </font>
    <font>
      <sz val="16"/>
      <name val="ｺﾞｼｯｸ"/>
      <family val="3"/>
    </font>
    <font>
      <sz val="8"/>
      <name val="明朝"/>
      <family val="1"/>
    </font>
    <font>
      <sz val="10"/>
      <name val="ｺﾞｼｯｸ"/>
      <family val="3"/>
    </font>
    <font>
      <sz val="9"/>
      <name val="ＭＳ Ｐ明朝"/>
      <family val="1"/>
    </font>
    <font>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sz val="12"/>
      <color indexed="8"/>
      <name val="Calibri"/>
      <family val="2"/>
    </font>
    <font>
      <sz val="10"/>
      <color indexed="8"/>
      <name val="ｺﾞｼｯｸ"/>
      <family val="3"/>
    </font>
    <font>
      <sz val="10.25"/>
      <color indexed="8"/>
      <name val="ＭＳ Ｐゴシック"/>
      <family val="3"/>
    </font>
    <font>
      <sz val="8"/>
      <color indexed="8"/>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style="hair"/>
      <right style="hair"/>
      <top style="hair"/>
      <bottom>
        <color indexed="63"/>
      </bottom>
    </border>
    <border>
      <left style="hair"/>
      <right>
        <color indexed="63"/>
      </right>
      <top style="hair"/>
      <bottom style="hair"/>
    </border>
    <border>
      <left style="hair"/>
      <right style="hair"/>
      <top style="hair"/>
      <bottom style="hair"/>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style="thin"/>
      <right style="thin"/>
      <top style="thin"/>
      <bottom style="thin"/>
    </border>
    <border>
      <left style="hair"/>
      <right>
        <color indexed="63"/>
      </right>
      <top>
        <color indexed="63"/>
      </top>
      <bottom>
        <color indexed="63"/>
      </bottom>
    </border>
    <border>
      <left style="thin"/>
      <right style="thin"/>
      <top style="thin"/>
      <bottom>
        <color indexed="63"/>
      </bottom>
    </border>
    <border>
      <left style="hair"/>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style="thin"/>
      <top>
        <color indexed="63"/>
      </top>
      <bottom style="thin"/>
    </border>
    <border>
      <left style="thin"/>
      <right style="thin"/>
      <top style="hair"/>
      <bottom>
        <color indexed="63"/>
      </bottom>
    </border>
    <border>
      <left style="hair"/>
      <right>
        <color indexed="63"/>
      </right>
      <top style="thin"/>
      <bottom>
        <color indexed="63"/>
      </bottom>
    </border>
    <border>
      <left>
        <color indexed="63"/>
      </left>
      <right style="hair"/>
      <top style="thin"/>
      <bottom>
        <color indexed="63"/>
      </bottom>
    </border>
    <border>
      <left style="double"/>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double"/>
      <right>
        <color indexed="63"/>
      </right>
      <top>
        <color indexed="63"/>
      </top>
      <bottom style="thin"/>
    </border>
    <border>
      <left>
        <color indexed="63"/>
      </left>
      <right style="hair"/>
      <top>
        <color indexed="63"/>
      </top>
      <bottom>
        <color indexed="63"/>
      </bottom>
    </border>
    <border>
      <left style="double"/>
      <right style="hair"/>
      <top>
        <color indexed="63"/>
      </top>
      <bottom>
        <color indexed="63"/>
      </bottom>
    </border>
    <border>
      <left style="thin"/>
      <right style="hair"/>
      <top>
        <color indexed="63"/>
      </top>
      <bottom>
        <color indexed="63"/>
      </bottom>
    </border>
    <border>
      <left style="double"/>
      <right>
        <color indexed="63"/>
      </right>
      <top>
        <color indexed="63"/>
      </top>
      <bottom>
        <color indexed="63"/>
      </bottom>
    </border>
    <border>
      <left style="thin"/>
      <right style="hair"/>
      <top>
        <color indexed="63"/>
      </top>
      <bottom style="thin"/>
    </border>
    <border>
      <left>
        <color indexed="63"/>
      </left>
      <right style="double"/>
      <top style="hair"/>
      <bottom>
        <color indexed="63"/>
      </bottom>
    </border>
    <border>
      <left>
        <color indexed="63"/>
      </left>
      <right style="hair"/>
      <top style="hair"/>
      <bottom>
        <color indexed="63"/>
      </bottom>
    </border>
    <border>
      <left style="hair"/>
      <right style="thin"/>
      <top style="hair"/>
      <bottom style="thin"/>
    </border>
    <border>
      <left style="hair"/>
      <right style="thin"/>
      <top style="thin"/>
      <bottom>
        <color indexed="63"/>
      </bottom>
    </border>
    <border>
      <left style="thin"/>
      <right style="hair"/>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5" fillId="0" borderId="0">
      <alignment/>
      <protection/>
    </xf>
    <xf numFmtId="0" fontId="5" fillId="0" borderId="0">
      <alignment/>
      <protection/>
    </xf>
    <xf numFmtId="0" fontId="39" fillId="0" borderId="0">
      <alignment/>
      <protection/>
    </xf>
    <xf numFmtId="0" fontId="10"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xf>
    <xf numFmtId="0" fontId="0" fillId="33" borderId="0" xfId="0" applyFill="1" applyAlignment="1">
      <alignment/>
    </xf>
    <xf numFmtId="0" fontId="20" fillId="33" borderId="0" xfId="61" applyFont="1" applyFill="1">
      <alignment/>
      <protection/>
    </xf>
    <xf numFmtId="0" fontId="4" fillId="33" borderId="0" xfId="61" applyFont="1" applyFill="1">
      <alignment/>
      <protection/>
    </xf>
    <xf numFmtId="0" fontId="5" fillId="33" borderId="0" xfId="61" applyFont="1" applyFill="1">
      <alignment/>
      <protection/>
    </xf>
    <xf numFmtId="0" fontId="14" fillId="33" borderId="0" xfId="61" applyFont="1" applyFill="1" applyAlignment="1">
      <alignment vertical="center"/>
      <protection/>
    </xf>
    <xf numFmtId="0" fontId="3" fillId="33" borderId="10" xfId="61" applyFont="1" applyFill="1" applyBorder="1">
      <alignment/>
      <protection/>
    </xf>
    <xf numFmtId="0" fontId="15" fillId="33" borderId="11" xfId="61" applyFont="1" applyFill="1" applyBorder="1" applyAlignment="1">
      <alignment horizontal="center" vertical="center"/>
      <protection/>
    </xf>
    <xf numFmtId="0" fontId="15" fillId="33" borderId="10" xfId="61" applyFont="1" applyFill="1" applyBorder="1" applyAlignment="1">
      <alignment horizontal="center" vertical="center"/>
      <protection/>
    </xf>
    <xf numFmtId="38" fontId="3" fillId="33" borderId="11" xfId="49" applyFont="1" applyFill="1" applyBorder="1" applyAlignment="1">
      <alignment/>
    </xf>
    <xf numFmtId="0" fontId="15" fillId="33" borderId="12" xfId="61" applyFont="1" applyFill="1" applyBorder="1" applyAlignment="1">
      <alignment horizontal="center" vertical="center"/>
      <protection/>
    </xf>
    <xf numFmtId="38" fontId="3" fillId="33" borderId="13" xfId="49" applyFont="1" applyFill="1" applyBorder="1" applyAlignment="1">
      <alignment/>
    </xf>
    <xf numFmtId="0" fontId="27" fillId="33" borderId="0" xfId="0" applyFont="1" applyFill="1" applyBorder="1" applyAlignment="1">
      <alignment vertical="center"/>
    </xf>
    <xf numFmtId="0" fontId="0" fillId="33" borderId="0" xfId="0" applyFill="1" applyBorder="1" applyAlignment="1">
      <alignment vertical="center"/>
    </xf>
    <xf numFmtId="0" fontId="5" fillId="33" borderId="0" xfId="61" applyFont="1" applyFill="1" applyBorder="1" applyAlignment="1">
      <alignment vertical="center"/>
      <protection/>
    </xf>
    <xf numFmtId="0" fontId="29" fillId="33" borderId="0" xfId="0" applyFont="1" applyFill="1" applyBorder="1" applyAlignment="1">
      <alignment vertical="center"/>
    </xf>
    <xf numFmtId="0" fontId="11" fillId="33" borderId="0" xfId="0" applyFont="1" applyFill="1" applyBorder="1" applyAlignment="1">
      <alignment vertical="center"/>
    </xf>
    <xf numFmtId="0" fontId="13" fillId="33" borderId="0" xfId="61" applyFont="1" applyFill="1" applyBorder="1" applyAlignment="1">
      <alignment vertical="center"/>
      <protection/>
    </xf>
    <xf numFmtId="0" fontId="13" fillId="33" borderId="0" xfId="62" applyFont="1" applyFill="1" applyBorder="1" applyAlignment="1">
      <alignment vertical="center"/>
      <protection/>
    </xf>
    <xf numFmtId="0" fontId="13" fillId="33" borderId="0" xfId="0" applyFont="1" applyFill="1" applyBorder="1" applyAlignment="1">
      <alignment vertical="center"/>
    </xf>
    <xf numFmtId="0" fontId="11" fillId="33" borderId="0" xfId="0" applyFont="1" applyFill="1" applyBorder="1" applyAlignment="1" quotePrefix="1">
      <alignment vertical="center"/>
    </xf>
    <xf numFmtId="211" fontId="11" fillId="33" borderId="0" xfId="0" applyNumberFormat="1" applyFont="1" applyFill="1" applyBorder="1" applyAlignment="1">
      <alignment vertical="center"/>
    </xf>
    <xf numFmtId="0" fontId="5" fillId="33" borderId="0" xfId="0" applyFont="1" applyFill="1" applyBorder="1" applyAlignment="1">
      <alignment vertical="center"/>
    </xf>
    <xf numFmtId="56" fontId="5" fillId="33" borderId="0" xfId="0" applyNumberFormat="1" applyFont="1" applyFill="1" applyBorder="1" applyAlignment="1">
      <alignment vertical="center"/>
    </xf>
    <xf numFmtId="0" fontId="21" fillId="33" borderId="0" xfId="62" applyFont="1" applyFill="1" applyAlignment="1">
      <alignment horizontal="left"/>
      <protection/>
    </xf>
    <xf numFmtId="0" fontId="5" fillId="33" borderId="0" xfId="62" applyFont="1" applyFill="1" applyAlignment="1">
      <alignment horizontal="left"/>
      <protection/>
    </xf>
    <xf numFmtId="0" fontId="5" fillId="33" borderId="0" xfId="62" applyFont="1" applyFill="1">
      <alignment/>
      <protection/>
    </xf>
    <xf numFmtId="0" fontId="28" fillId="33" borderId="0" xfId="0" applyFont="1" applyFill="1" applyBorder="1" applyAlignment="1">
      <alignment vertical="center"/>
    </xf>
    <xf numFmtId="0" fontId="5" fillId="33" borderId="14" xfId="62" applyFont="1" applyFill="1" applyBorder="1" applyAlignment="1">
      <alignment horizontal="center"/>
      <protection/>
    </xf>
    <xf numFmtId="0" fontId="5" fillId="33" borderId="14" xfId="62" applyFont="1" applyFill="1" applyBorder="1">
      <alignment/>
      <protection/>
    </xf>
    <xf numFmtId="0" fontId="13" fillId="33" borderId="15" xfId="62" applyFont="1" applyFill="1" applyBorder="1" applyAlignment="1">
      <alignment horizontal="center"/>
      <protection/>
    </xf>
    <xf numFmtId="0" fontId="5" fillId="33" borderId="15" xfId="62" applyFont="1" applyFill="1" applyBorder="1" applyAlignment="1">
      <alignment horizontal="center"/>
      <protection/>
    </xf>
    <xf numFmtId="0" fontId="5" fillId="33" borderId="16" xfId="62" applyFont="1" applyFill="1" applyBorder="1">
      <alignment/>
      <protection/>
    </xf>
    <xf numFmtId="0" fontId="5" fillId="33" borderId="17" xfId="62" applyFont="1" applyFill="1" applyBorder="1">
      <alignment/>
      <protection/>
    </xf>
    <xf numFmtId="195" fontId="5" fillId="33" borderId="17" xfId="62" applyNumberFormat="1" applyFont="1" applyFill="1" applyBorder="1" applyAlignment="1">
      <alignment horizontal="center" vertical="center"/>
      <protection/>
    </xf>
    <xf numFmtId="211" fontId="13" fillId="33" borderId="0" xfId="0" applyNumberFormat="1" applyFont="1" applyFill="1" applyBorder="1" applyAlignment="1">
      <alignment vertical="center"/>
    </xf>
    <xf numFmtId="0" fontId="5" fillId="33" borderId="18" xfId="62" applyFont="1" applyFill="1" applyBorder="1">
      <alignment/>
      <protection/>
    </xf>
    <xf numFmtId="0" fontId="5" fillId="33" borderId="19" xfId="62" applyFont="1" applyFill="1" applyBorder="1">
      <alignment/>
      <protection/>
    </xf>
    <xf numFmtId="195" fontId="5" fillId="33" borderId="19" xfId="62" applyNumberFormat="1" applyFont="1" applyFill="1" applyBorder="1" applyAlignment="1">
      <alignment horizontal="center" vertical="center"/>
      <protection/>
    </xf>
    <xf numFmtId="0" fontId="5" fillId="33" borderId="0" xfId="62" applyFont="1" applyFill="1" applyBorder="1">
      <alignment/>
      <protection/>
    </xf>
    <xf numFmtId="2" fontId="5" fillId="33" borderId="0" xfId="62" applyNumberFormat="1" applyFont="1" applyFill="1" applyBorder="1">
      <alignment/>
      <protection/>
    </xf>
    <xf numFmtId="0" fontId="5" fillId="33" borderId="17" xfId="62" applyFont="1" applyFill="1" applyBorder="1" applyAlignment="1">
      <alignment horizontal="center" vertical="center"/>
      <protection/>
    </xf>
    <xf numFmtId="0" fontId="5" fillId="33" borderId="0" xfId="62" applyFont="1" applyFill="1" applyBorder="1" applyAlignment="1">
      <alignment vertical="center"/>
      <protection/>
    </xf>
    <xf numFmtId="181" fontId="0" fillId="33" borderId="0" xfId="0" applyNumberFormat="1" applyFill="1" applyBorder="1" applyAlignment="1">
      <alignment vertical="center"/>
    </xf>
    <xf numFmtId="189" fontId="0" fillId="33" borderId="0" xfId="0" applyNumberFormat="1" applyFill="1" applyBorder="1" applyAlignment="1">
      <alignment vertical="center"/>
    </xf>
    <xf numFmtId="2" fontId="5" fillId="33" borderId="19" xfId="62" applyNumberFormat="1" applyFont="1" applyFill="1" applyBorder="1" applyAlignment="1">
      <alignment horizontal="center" vertical="center"/>
      <protection/>
    </xf>
    <xf numFmtId="181" fontId="13" fillId="33" borderId="0" xfId="62" applyNumberFormat="1" applyFont="1" applyFill="1" applyBorder="1" applyAlignment="1">
      <alignment vertical="center"/>
      <protection/>
    </xf>
    <xf numFmtId="181" fontId="13" fillId="33" borderId="0" xfId="61" applyNumberFormat="1" applyFont="1" applyFill="1" applyBorder="1" applyAlignment="1">
      <alignment vertical="center"/>
      <protection/>
    </xf>
    <xf numFmtId="0" fontId="4" fillId="33" borderId="0" xfId="62" applyFont="1" applyFill="1">
      <alignment/>
      <protection/>
    </xf>
    <xf numFmtId="0" fontId="5" fillId="33" borderId="0" xfId="62" applyFont="1" applyFill="1" applyAlignment="1" quotePrefix="1">
      <alignment horizontal="left"/>
      <protection/>
    </xf>
    <xf numFmtId="212" fontId="13" fillId="33" borderId="0" xfId="61" applyNumberFormat="1" applyFont="1" applyFill="1" applyBorder="1" applyAlignment="1">
      <alignment vertical="center"/>
      <protection/>
    </xf>
    <xf numFmtId="0" fontId="21" fillId="33" borderId="0" xfId="62" applyFont="1" applyFill="1">
      <alignment/>
      <protection/>
    </xf>
    <xf numFmtId="0" fontId="5" fillId="33" borderId="20" xfId="61" applyFont="1" applyFill="1" applyBorder="1">
      <alignment/>
      <protection/>
    </xf>
    <xf numFmtId="0" fontId="5" fillId="33" borderId="21" xfId="61" applyFont="1" applyFill="1" applyBorder="1">
      <alignment/>
      <protection/>
    </xf>
    <xf numFmtId="0" fontId="5" fillId="33" borderId="21" xfId="62" applyFont="1" applyFill="1" applyBorder="1" applyAlignment="1">
      <alignment horizontal="right"/>
      <protection/>
    </xf>
    <xf numFmtId="0" fontId="5" fillId="33" borderId="22" xfId="62" applyFont="1" applyFill="1" applyBorder="1">
      <alignment/>
      <protection/>
    </xf>
    <xf numFmtId="0" fontId="5" fillId="33" borderId="23" xfId="62" applyFont="1" applyFill="1" applyBorder="1" applyAlignment="1" quotePrefix="1">
      <alignment horizontal="left"/>
      <protection/>
    </xf>
    <xf numFmtId="0" fontId="5" fillId="33" borderId="23" xfId="62" applyFont="1" applyFill="1" applyBorder="1">
      <alignment/>
      <protection/>
    </xf>
    <xf numFmtId="0" fontId="5" fillId="33" borderId="24" xfId="61" applyFont="1" applyFill="1" applyBorder="1">
      <alignment/>
      <protection/>
    </xf>
    <xf numFmtId="0" fontId="5" fillId="33" borderId="24" xfId="62" applyFont="1" applyFill="1" applyBorder="1">
      <alignment/>
      <protection/>
    </xf>
    <xf numFmtId="0" fontId="5" fillId="33" borderId="21" xfId="62" applyFont="1" applyFill="1" applyBorder="1">
      <alignment/>
      <protection/>
    </xf>
    <xf numFmtId="0" fontId="5" fillId="33" borderId="25" xfId="62" applyFont="1" applyFill="1" applyBorder="1">
      <alignment/>
      <protection/>
    </xf>
    <xf numFmtId="0" fontId="5" fillId="33" borderId="17" xfId="61" applyFont="1" applyFill="1" applyBorder="1">
      <alignment/>
      <protection/>
    </xf>
    <xf numFmtId="0" fontId="5" fillId="33" borderId="0" xfId="62" applyFont="1" applyFill="1" applyBorder="1" applyAlignment="1">
      <alignment horizontal="left"/>
      <protection/>
    </xf>
    <xf numFmtId="0" fontId="5" fillId="33" borderId="17" xfId="62" applyFont="1" applyFill="1" applyBorder="1" applyAlignment="1">
      <alignment horizontal="centerContinuous"/>
      <protection/>
    </xf>
    <xf numFmtId="0" fontId="5" fillId="33" borderId="25" xfId="62" applyFont="1" applyFill="1" applyBorder="1" applyAlignment="1">
      <alignment horizontal="left" vertical="center"/>
      <protection/>
    </xf>
    <xf numFmtId="0" fontId="5" fillId="33" borderId="0" xfId="61" applyFont="1" applyFill="1" applyAlignment="1">
      <alignment horizontal="left" vertical="center"/>
      <protection/>
    </xf>
    <xf numFmtId="0" fontId="5" fillId="33" borderId="17" xfId="62" applyFont="1" applyFill="1" applyBorder="1" applyAlignment="1">
      <alignment horizontal="left" vertical="center"/>
      <protection/>
    </xf>
    <xf numFmtId="0" fontId="5" fillId="33" borderId="0" xfId="62" applyFont="1" applyFill="1" applyBorder="1" applyAlignment="1">
      <alignment horizontal="left" vertical="center"/>
      <protection/>
    </xf>
    <xf numFmtId="0" fontId="5" fillId="33" borderId="17" xfId="61" applyFont="1" applyFill="1" applyBorder="1" applyAlignment="1">
      <alignment horizontal="left" vertical="center"/>
      <protection/>
    </xf>
    <xf numFmtId="0" fontId="5" fillId="33" borderId="26" xfId="61" applyFont="1" applyFill="1" applyBorder="1" applyAlignment="1">
      <alignment/>
      <protection/>
    </xf>
    <xf numFmtId="0" fontId="26" fillId="33" borderId="27" xfId="62" applyFont="1" applyFill="1" applyBorder="1" applyAlignment="1">
      <alignment horizontal="center"/>
      <protection/>
    </xf>
    <xf numFmtId="0" fontId="5" fillId="33" borderId="28" xfId="62" applyFont="1" applyFill="1" applyBorder="1" applyAlignment="1">
      <alignment horizontal="center"/>
      <protection/>
    </xf>
    <xf numFmtId="0" fontId="5" fillId="33" borderId="29" xfId="61" applyFont="1" applyFill="1" applyBorder="1" applyAlignment="1">
      <alignment/>
      <protection/>
    </xf>
    <xf numFmtId="0" fontId="26" fillId="33" borderId="30" xfId="62" applyFont="1" applyFill="1" applyBorder="1" applyAlignment="1">
      <alignment horizontal="center"/>
      <protection/>
    </xf>
    <xf numFmtId="0" fontId="5" fillId="33" borderId="31" xfId="62" applyFont="1" applyFill="1" applyBorder="1" applyAlignment="1">
      <alignment horizontal="center"/>
      <protection/>
    </xf>
    <xf numFmtId="0" fontId="26" fillId="33" borderId="32" xfId="62" applyFont="1" applyFill="1" applyBorder="1" applyAlignment="1">
      <alignment horizontal="center"/>
      <protection/>
    </xf>
    <xf numFmtId="0" fontId="5" fillId="33" borderId="17" xfId="62" applyFont="1" applyFill="1" applyBorder="1" applyAlignment="1">
      <alignment horizontal="center"/>
      <protection/>
    </xf>
    <xf numFmtId="0" fontId="5" fillId="33" borderId="25" xfId="61" applyFont="1" applyFill="1" applyBorder="1" applyAlignment="1">
      <alignment/>
      <protection/>
    </xf>
    <xf numFmtId="0" fontId="26" fillId="33" borderId="33" xfId="62" applyFont="1" applyFill="1" applyBorder="1" applyAlignment="1">
      <alignment horizontal="center"/>
      <protection/>
    </xf>
    <xf numFmtId="0" fontId="5" fillId="33" borderId="19" xfId="62" applyFont="1" applyFill="1" applyBorder="1" applyAlignment="1">
      <alignment horizontal="center"/>
      <protection/>
    </xf>
    <xf numFmtId="49" fontId="5" fillId="33" borderId="20" xfId="62" applyNumberFormat="1" applyFont="1" applyFill="1" applyBorder="1" applyAlignment="1">
      <alignment horizontal="center"/>
      <protection/>
    </xf>
    <xf numFmtId="49" fontId="5" fillId="33" borderId="17" xfId="62" applyNumberFormat="1" applyFont="1" applyFill="1" applyBorder="1" applyAlignment="1">
      <alignment horizontal="center"/>
      <protection/>
    </xf>
    <xf numFmtId="49" fontId="16" fillId="33" borderId="25" xfId="62" applyNumberFormat="1" applyFont="1" applyFill="1" applyBorder="1" applyAlignment="1">
      <alignment horizontal="center"/>
      <protection/>
    </xf>
    <xf numFmtId="0" fontId="5" fillId="33" borderId="0" xfId="62" applyFont="1" applyFill="1" applyBorder="1" applyAlignment="1">
      <alignment horizontal="center"/>
      <protection/>
    </xf>
    <xf numFmtId="49" fontId="5" fillId="33" borderId="25" xfId="62" applyNumberFormat="1" applyFont="1" applyFill="1" applyBorder="1" applyAlignment="1">
      <alignment horizontal="center"/>
      <protection/>
    </xf>
    <xf numFmtId="49" fontId="5" fillId="33" borderId="0" xfId="62" applyNumberFormat="1" applyFont="1" applyFill="1" applyBorder="1" applyAlignment="1">
      <alignment horizontal="center"/>
      <protection/>
    </xf>
    <xf numFmtId="0" fontId="5" fillId="33" borderId="34" xfId="61" applyFont="1" applyFill="1" applyBorder="1" applyAlignment="1">
      <alignment/>
      <protection/>
    </xf>
    <xf numFmtId="49" fontId="16" fillId="33" borderId="34" xfId="62" applyNumberFormat="1" applyFont="1" applyFill="1" applyBorder="1" applyAlignment="1">
      <alignment horizontal="center"/>
      <protection/>
    </xf>
    <xf numFmtId="0" fontId="5" fillId="33" borderId="35" xfId="62" applyFont="1" applyFill="1" applyBorder="1" applyAlignment="1">
      <alignment horizontal="center"/>
      <protection/>
    </xf>
    <xf numFmtId="1" fontId="5" fillId="33" borderId="0" xfId="62" applyNumberFormat="1" applyFont="1" applyFill="1">
      <alignment/>
      <protection/>
    </xf>
    <xf numFmtId="3" fontId="5" fillId="33" borderId="0" xfId="62" applyNumberFormat="1" applyFont="1" applyFill="1">
      <alignment/>
      <protection/>
    </xf>
    <xf numFmtId="0" fontId="24" fillId="33" borderId="0" xfId="62" applyFont="1" applyFill="1" applyAlignment="1" quotePrefix="1">
      <alignment horizontal="left"/>
      <protection/>
    </xf>
    <xf numFmtId="0" fontId="5" fillId="33" borderId="0" xfId="62" applyFill="1">
      <alignment/>
      <protection/>
    </xf>
    <xf numFmtId="0" fontId="5" fillId="33" borderId="20" xfId="62" applyFill="1" applyBorder="1">
      <alignment/>
      <protection/>
    </xf>
    <xf numFmtId="0" fontId="5" fillId="33" borderId="21" xfId="62" applyFill="1" applyBorder="1">
      <alignment/>
      <protection/>
    </xf>
    <xf numFmtId="0" fontId="5" fillId="33" borderId="14" xfId="62" applyFill="1" applyBorder="1" applyAlignment="1">
      <alignment horizontal="right"/>
      <protection/>
    </xf>
    <xf numFmtId="0" fontId="5" fillId="33" borderId="21" xfId="62" applyFont="1" applyFill="1" applyBorder="1" applyAlignment="1">
      <alignment horizontal="centerContinuous"/>
      <protection/>
    </xf>
    <xf numFmtId="0" fontId="5" fillId="33" borderId="21" xfId="62" applyFill="1" applyBorder="1" applyAlignment="1">
      <alignment horizontal="centerContinuous"/>
      <protection/>
    </xf>
    <xf numFmtId="0" fontId="5" fillId="33" borderId="14" xfId="62" applyFill="1" applyBorder="1" applyAlignment="1">
      <alignment horizontal="centerContinuous"/>
      <protection/>
    </xf>
    <xf numFmtId="0" fontId="5" fillId="33" borderId="23" xfId="62" applyFill="1" applyBorder="1" applyAlignment="1">
      <alignment horizontal="centerContinuous"/>
      <protection/>
    </xf>
    <xf numFmtId="0" fontId="5" fillId="33" borderId="24" xfId="62" applyFill="1" applyBorder="1" applyAlignment="1">
      <alignment horizontal="centerContinuous"/>
      <protection/>
    </xf>
    <xf numFmtId="0" fontId="5" fillId="33" borderId="0" xfId="62" applyFill="1" applyAlignment="1">
      <alignment vertical="center"/>
      <protection/>
    </xf>
    <xf numFmtId="0" fontId="5" fillId="33" borderId="22" xfId="62" applyFill="1" applyBorder="1" applyAlignment="1">
      <alignment vertical="center"/>
      <protection/>
    </xf>
    <xf numFmtId="0" fontId="5" fillId="33" borderId="23" xfId="62" applyFill="1" applyBorder="1" applyAlignment="1">
      <alignment vertical="center"/>
      <protection/>
    </xf>
    <xf numFmtId="0" fontId="5" fillId="33" borderId="24" xfId="62" applyFill="1" applyBorder="1" applyAlignment="1">
      <alignment vertical="center"/>
      <protection/>
    </xf>
    <xf numFmtId="0" fontId="5" fillId="33" borderId="34" xfId="62" applyFill="1" applyBorder="1">
      <alignment/>
      <protection/>
    </xf>
    <xf numFmtId="0" fontId="5" fillId="33" borderId="35" xfId="62" applyFill="1" applyBorder="1">
      <alignment/>
      <protection/>
    </xf>
    <xf numFmtId="0" fontId="5" fillId="33" borderId="15" xfId="62" applyFill="1" applyBorder="1">
      <alignment/>
      <protection/>
    </xf>
    <xf numFmtId="0" fontId="5" fillId="33" borderId="35" xfId="62" applyFont="1" applyFill="1" applyBorder="1" applyAlignment="1">
      <alignment horizontal="right"/>
      <protection/>
    </xf>
    <xf numFmtId="0" fontId="5" fillId="33" borderId="36" xfId="62" applyFill="1" applyBorder="1" applyAlignment="1">
      <alignment horizontal="centerContinuous"/>
      <protection/>
    </xf>
    <xf numFmtId="0" fontId="5" fillId="33" borderId="19" xfId="62" applyFill="1" applyBorder="1" applyAlignment="1">
      <alignment horizontal="centerContinuous"/>
      <protection/>
    </xf>
    <xf numFmtId="0" fontId="5" fillId="33" borderId="35" xfId="62" applyFont="1" applyFill="1" applyBorder="1">
      <alignment/>
      <protection/>
    </xf>
    <xf numFmtId="0" fontId="5" fillId="33" borderId="37" xfId="62" applyFill="1" applyBorder="1">
      <alignment/>
      <protection/>
    </xf>
    <xf numFmtId="0" fontId="5" fillId="33" borderId="22" xfId="62" applyFont="1" applyFill="1" applyBorder="1" applyAlignment="1">
      <alignment vertical="center"/>
      <protection/>
    </xf>
    <xf numFmtId="0" fontId="5" fillId="33" borderId="24" xfId="62" applyFont="1" applyFill="1" applyBorder="1" applyAlignment="1">
      <alignment vertical="center"/>
      <protection/>
    </xf>
    <xf numFmtId="0" fontId="5" fillId="33" borderId="35" xfId="62" applyFont="1" applyFill="1" applyBorder="1" applyAlignment="1">
      <alignment vertical="center"/>
      <protection/>
    </xf>
    <xf numFmtId="0" fontId="5" fillId="33" borderId="15" xfId="62" applyFill="1" applyBorder="1" applyAlignment="1">
      <alignment vertical="center"/>
      <protection/>
    </xf>
    <xf numFmtId="0" fontId="5" fillId="33" borderId="25" xfId="62" applyFill="1" applyBorder="1">
      <alignment/>
      <protection/>
    </xf>
    <xf numFmtId="0" fontId="5" fillId="33" borderId="0" xfId="62" applyFill="1" applyBorder="1" applyAlignment="1">
      <alignment horizontal="centerContinuous"/>
      <protection/>
    </xf>
    <xf numFmtId="0" fontId="5" fillId="33" borderId="17" xfId="62" applyFill="1" applyBorder="1" applyAlignment="1">
      <alignment horizontal="centerContinuous"/>
      <protection/>
    </xf>
    <xf numFmtId="3" fontId="5" fillId="33" borderId="0" xfId="62" applyNumberFormat="1" applyFill="1" applyBorder="1">
      <alignment/>
      <protection/>
    </xf>
    <xf numFmtId="176" fontId="5" fillId="33" borderId="38" xfId="62" applyNumberFormat="1" applyFill="1" applyBorder="1">
      <alignment/>
      <protection/>
    </xf>
    <xf numFmtId="0" fontId="5" fillId="33" borderId="17" xfId="62" applyFill="1" applyBorder="1">
      <alignment/>
      <protection/>
    </xf>
    <xf numFmtId="196" fontId="5" fillId="33" borderId="39" xfId="62" applyNumberFormat="1" applyFont="1" applyFill="1" applyBorder="1" applyAlignment="1">
      <alignment horizontal="center"/>
      <protection/>
    </xf>
    <xf numFmtId="193" fontId="5" fillId="33" borderId="0" xfId="62" applyNumberFormat="1" applyFill="1" applyBorder="1">
      <alignment/>
      <protection/>
    </xf>
    <xf numFmtId="0" fontId="5" fillId="33" borderId="37" xfId="62" applyFill="1" applyBorder="1" applyAlignment="1">
      <alignment horizontal="centerContinuous"/>
      <protection/>
    </xf>
    <xf numFmtId="3" fontId="5" fillId="33" borderId="22" xfId="62" applyNumberFormat="1" applyFill="1" applyBorder="1" applyAlignment="1">
      <alignment vertical="center"/>
      <protection/>
    </xf>
    <xf numFmtId="3" fontId="5" fillId="33" borderId="22" xfId="62" applyNumberFormat="1" applyFill="1" applyBorder="1">
      <alignment/>
      <protection/>
    </xf>
    <xf numFmtId="3" fontId="5" fillId="33" borderId="24" xfId="62" applyNumberFormat="1" applyFill="1" applyBorder="1" applyAlignment="1">
      <alignment vertical="center"/>
      <protection/>
    </xf>
    <xf numFmtId="182" fontId="5" fillId="33" borderId="22" xfId="62" applyNumberFormat="1" applyFont="1" applyFill="1" applyBorder="1" applyAlignment="1">
      <alignment vertical="center"/>
      <protection/>
    </xf>
    <xf numFmtId="182" fontId="5" fillId="33" borderId="24" xfId="62" applyNumberFormat="1" applyFill="1" applyBorder="1" applyAlignment="1">
      <alignment vertical="center"/>
      <protection/>
    </xf>
    <xf numFmtId="180" fontId="5" fillId="33" borderId="22" xfId="62" applyNumberFormat="1" applyFont="1" applyFill="1" applyBorder="1" applyAlignment="1">
      <alignment vertical="center"/>
      <protection/>
    </xf>
    <xf numFmtId="180" fontId="5" fillId="33" borderId="24" xfId="62" applyNumberFormat="1" applyFill="1" applyBorder="1" applyAlignment="1">
      <alignment vertical="center"/>
      <protection/>
    </xf>
    <xf numFmtId="193" fontId="5" fillId="33" borderId="16" xfId="62" applyNumberFormat="1" applyFill="1" applyBorder="1" applyAlignment="1">
      <alignment horizontal="center"/>
      <protection/>
    </xf>
    <xf numFmtId="192" fontId="5" fillId="33" borderId="22" xfId="62" applyNumberFormat="1" applyFont="1" applyFill="1" applyBorder="1" applyAlignment="1">
      <alignment vertical="center"/>
      <protection/>
    </xf>
    <xf numFmtId="192" fontId="5" fillId="33" borderId="24" xfId="62" applyNumberFormat="1" applyFill="1" applyBorder="1" applyAlignment="1">
      <alignment vertical="center"/>
      <protection/>
    </xf>
    <xf numFmtId="193" fontId="5" fillId="33" borderId="16" xfId="62" applyNumberFormat="1" applyFont="1" applyFill="1" applyBorder="1" applyAlignment="1">
      <alignment horizontal="center"/>
      <protection/>
    </xf>
    <xf numFmtId="0" fontId="5" fillId="33" borderId="22" xfId="62" applyFill="1" applyBorder="1">
      <alignment/>
      <protection/>
    </xf>
    <xf numFmtId="192" fontId="5" fillId="33" borderId="25" xfId="62" applyNumberFormat="1" applyFont="1" applyFill="1" applyBorder="1" applyAlignment="1">
      <alignment vertical="center"/>
      <protection/>
    </xf>
    <xf numFmtId="192" fontId="5" fillId="33" borderId="17" xfId="62" applyNumberFormat="1" applyFill="1" applyBorder="1" applyAlignment="1">
      <alignment vertical="center"/>
      <protection/>
    </xf>
    <xf numFmtId="0" fontId="5" fillId="33" borderId="23" xfId="62" applyFill="1" applyBorder="1" applyAlignment="1" quotePrefix="1">
      <alignment horizontal="centerContinuous"/>
      <protection/>
    </xf>
    <xf numFmtId="3" fontId="5" fillId="33" borderId="23" xfId="62" applyNumberFormat="1" applyFill="1" applyBorder="1">
      <alignment/>
      <protection/>
    </xf>
    <xf numFmtId="176" fontId="5" fillId="33" borderId="40" xfId="62" applyNumberFormat="1" applyFill="1" applyBorder="1">
      <alignment/>
      <protection/>
    </xf>
    <xf numFmtId="0" fontId="5" fillId="33" borderId="24" xfId="62" applyFill="1" applyBorder="1">
      <alignment/>
      <protection/>
    </xf>
    <xf numFmtId="193" fontId="5" fillId="33" borderId="37" xfId="62" applyNumberFormat="1" applyFill="1" applyBorder="1" applyAlignment="1">
      <alignment horizontal="center"/>
      <protection/>
    </xf>
    <xf numFmtId="193" fontId="5" fillId="33" borderId="23" xfId="62" applyNumberFormat="1" applyFill="1" applyBorder="1">
      <alignment/>
      <protection/>
    </xf>
    <xf numFmtId="0" fontId="5" fillId="33" borderId="37" xfId="62" applyFill="1" applyBorder="1" applyAlignment="1" quotePrefix="1">
      <alignment horizontal="centerContinuous"/>
      <protection/>
    </xf>
    <xf numFmtId="3" fontId="5" fillId="33" borderId="23" xfId="62" applyNumberFormat="1" applyFill="1" applyBorder="1" applyAlignment="1">
      <alignment vertical="center"/>
      <protection/>
    </xf>
    <xf numFmtId="0" fontId="5" fillId="33" borderId="0" xfId="62" applyFill="1" applyAlignment="1">
      <alignment horizontal="left"/>
      <protection/>
    </xf>
    <xf numFmtId="0" fontId="17" fillId="33" borderId="0" xfId="62" applyFont="1" applyFill="1">
      <alignment/>
      <protection/>
    </xf>
    <xf numFmtId="0" fontId="17" fillId="33" borderId="0" xfId="62" applyFont="1" applyFill="1" applyAlignment="1">
      <alignment horizontal="left"/>
      <protection/>
    </xf>
    <xf numFmtId="0" fontId="24" fillId="33" borderId="0" xfId="62" applyFont="1" applyFill="1">
      <alignment/>
      <protection/>
    </xf>
    <xf numFmtId="0" fontId="5" fillId="33" borderId="23" xfId="62" applyFill="1" applyBorder="1">
      <alignment/>
      <protection/>
    </xf>
    <xf numFmtId="0" fontId="5" fillId="33" borderId="14" xfId="62" applyFill="1" applyBorder="1">
      <alignment/>
      <protection/>
    </xf>
    <xf numFmtId="0" fontId="5" fillId="33" borderId="0" xfId="62" applyFill="1" applyBorder="1">
      <alignment/>
      <protection/>
    </xf>
    <xf numFmtId="0" fontId="5" fillId="33" borderId="0" xfId="62" applyFill="1" applyBorder="1" applyAlignment="1" quotePrefix="1">
      <alignment horizontal="left"/>
      <protection/>
    </xf>
    <xf numFmtId="0" fontId="5" fillId="33" borderId="35" xfId="62" applyFill="1" applyBorder="1" applyAlignment="1" quotePrefix="1">
      <alignment horizontal="left"/>
      <protection/>
    </xf>
    <xf numFmtId="0" fontId="5" fillId="33" borderId="29" xfId="62" applyFont="1" applyFill="1" applyBorder="1" applyAlignment="1">
      <alignment horizontal="left"/>
      <protection/>
    </xf>
    <xf numFmtId="0" fontId="5" fillId="33" borderId="31" xfId="62" applyFill="1" applyBorder="1">
      <alignment/>
      <protection/>
    </xf>
    <xf numFmtId="3" fontId="5" fillId="33" borderId="31" xfId="62" applyNumberFormat="1" applyFill="1" applyBorder="1">
      <alignment/>
      <protection/>
    </xf>
    <xf numFmtId="176" fontId="5" fillId="33" borderId="30" xfId="62" applyNumberFormat="1" applyFill="1" applyBorder="1">
      <alignment/>
      <protection/>
    </xf>
    <xf numFmtId="176" fontId="5" fillId="33" borderId="0" xfId="62" applyNumberFormat="1" applyFill="1" applyBorder="1">
      <alignment/>
      <protection/>
    </xf>
    <xf numFmtId="176" fontId="5" fillId="33" borderId="29" xfId="62" applyNumberFormat="1" applyFill="1" applyBorder="1">
      <alignment/>
      <protection/>
    </xf>
    <xf numFmtId="0" fontId="5" fillId="33" borderId="41" xfId="62" applyFont="1" applyFill="1" applyBorder="1" applyAlignment="1">
      <alignment horizontal="left"/>
      <protection/>
    </xf>
    <xf numFmtId="0" fontId="5" fillId="33" borderId="42" xfId="62" applyFill="1" applyBorder="1">
      <alignment/>
      <protection/>
    </xf>
    <xf numFmtId="3" fontId="5" fillId="33" borderId="17" xfId="62" applyNumberFormat="1" applyFill="1" applyBorder="1">
      <alignment/>
      <protection/>
    </xf>
    <xf numFmtId="49" fontId="5" fillId="33" borderId="43" xfId="62" applyNumberFormat="1" applyFont="1" applyFill="1" applyBorder="1" applyAlignment="1">
      <alignment horizontal="left"/>
      <protection/>
    </xf>
    <xf numFmtId="3" fontId="5" fillId="33" borderId="42" xfId="62" applyNumberFormat="1" applyFill="1" applyBorder="1">
      <alignment/>
      <protection/>
    </xf>
    <xf numFmtId="176" fontId="5" fillId="33" borderId="32" xfId="62" applyNumberFormat="1" applyFill="1" applyBorder="1">
      <alignment/>
      <protection/>
    </xf>
    <xf numFmtId="49" fontId="16" fillId="33" borderId="44" xfId="62" applyNumberFormat="1" applyFont="1" applyFill="1" applyBorder="1" applyAlignment="1">
      <alignment horizontal="left"/>
      <protection/>
    </xf>
    <xf numFmtId="49" fontId="5" fillId="33" borderId="44" xfId="62" applyNumberFormat="1" applyFont="1" applyFill="1" applyBorder="1" applyAlignment="1">
      <alignment horizontal="left"/>
      <protection/>
    </xf>
    <xf numFmtId="49" fontId="16" fillId="33" borderId="45" xfId="62" applyNumberFormat="1" applyFont="1" applyFill="1" applyBorder="1" applyAlignment="1">
      <alignment horizontal="left"/>
      <protection/>
    </xf>
    <xf numFmtId="3" fontId="5" fillId="33" borderId="15" xfId="62" applyNumberFormat="1" applyFill="1" applyBorder="1">
      <alignment/>
      <protection/>
    </xf>
    <xf numFmtId="176" fontId="5" fillId="33" borderId="35" xfId="62" applyNumberFormat="1" applyFill="1" applyBorder="1">
      <alignment/>
      <protection/>
    </xf>
    <xf numFmtId="0" fontId="22" fillId="33" borderId="0" xfId="61" applyFont="1" applyFill="1">
      <alignment/>
      <protection/>
    </xf>
    <xf numFmtId="0" fontId="5" fillId="33" borderId="0" xfId="61" applyFill="1">
      <alignment/>
      <protection/>
    </xf>
    <xf numFmtId="0" fontId="7" fillId="33" borderId="0" xfId="61" applyFont="1" applyFill="1" applyAlignment="1">
      <alignment vertical="center"/>
      <protection/>
    </xf>
    <xf numFmtId="0" fontId="2" fillId="33" borderId="10" xfId="61" applyFont="1" applyFill="1" applyBorder="1">
      <alignment/>
      <protection/>
    </xf>
    <xf numFmtId="0" fontId="8" fillId="33" borderId="10"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38" fontId="2" fillId="33" borderId="12" xfId="49" applyFont="1" applyFill="1" applyBorder="1" applyAlignment="1">
      <alignment/>
    </xf>
    <xf numFmtId="38" fontId="2" fillId="33" borderId="13" xfId="61" applyNumberFormat="1" applyFont="1" applyFill="1" applyBorder="1">
      <alignment/>
      <protection/>
    </xf>
    <xf numFmtId="0" fontId="17" fillId="33" borderId="0" xfId="62" applyFont="1" applyFill="1" applyAlignment="1" quotePrefix="1">
      <alignment horizontal="left"/>
      <protection/>
    </xf>
    <xf numFmtId="0" fontId="13" fillId="33" borderId="37" xfId="62" applyFont="1" applyFill="1" applyBorder="1">
      <alignment/>
      <protection/>
    </xf>
    <xf numFmtId="0" fontId="5" fillId="33" borderId="46" xfId="62" applyFont="1" applyFill="1" applyBorder="1" applyAlignment="1">
      <alignment horizontal="center"/>
      <protection/>
    </xf>
    <xf numFmtId="0" fontId="13" fillId="33" borderId="35" xfId="62" applyFont="1" applyFill="1" applyBorder="1">
      <alignment/>
      <protection/>
    </xf>
    <xf numFmtId="0" fontId="13" fillId="33" borderId="37" xfId="62" applyFont="1" applyFill="1" applyBorder="1" applyAlignment="1" quotePrefix="1">
      <alignment horizontal="left"/>
      <protection/>
    </xf>
    <xf numFmtId="176" fontId="5" fillId="33" borderId="16" xfId="62" applyNumberFormat="1" applyFill="1" applyBorder="1">
      <alignment/>
      <protection/>
    </xf>
    <xf numFmtId="3" fontId="5" fillId="33" borderId="16" xfId="62" applyNumberFormat="1" applyFill="1" applyBorder="1">
      <alignment/>
      <protection/>
    </xf>
    <xf numFmtId="0" fontId="0" fillId="33" borderId="0" xfId="61" applyFont="1" applyFill="1">
      <alignment/>
      <protection/>
    </xf>
    <xf numFmtId="3" fontId="5" fillId="33" borderId="17" xfId="62" applyNumberFormat="1" applyFont="1" applyFill="1" applyBorder="1">
      <alignment/>
      <protection/>
    </xf>
    <xf numFmtId="176" fontId="5" fillId="33" borderId="17" xfId="62" applyNumberFormat="1" applyFill="1" applyBorder="1">
      <alignment/>
      <protection/>
    </xf>
    <xf numFmtId="3" fontId="5" fillId="33" borderId="47" xfId="62" applyNumberFormat="1" applyFill="1" applyBorder="1">
      <alignment/>
      <protection/>
    </xf>
    <xf numFmtId="176" fontId="5" fillId="33" borderId="42" xfId="62" applyNumberFormat="1" applyFill="1" applyBorder="1">
      <alignment/>
      <protection/>
    </xf>
    <xf numFmtId="49" fontId="5" fillId="33" borderId="43" xfId="62" applyNumberFormat="1" applyFont="1" applyFill="1" applyBorder="1">
      <alignment/>
      <protection/>
    </xf>
    <xf numFmtId="0" fontId="5" fillId="33" borderId="44" xfId="62" applyFont="1" applyFill="1" applyBorder="1" applyAlignment="1" quotePrefix="1">
      <alignment horizontal="left"/>
      <protection/>
    </xf>
    <xf numFmtId="49" fontId="5" fillId="33" borderId="44" xfId="62" applyNumberFormat="1" applyFont="1" applyFill="1" applyBorder="1">
      <alignment/>
      <protection/>
    </xf>
    <xf numFmtId="0" fontId="5" fillId="33" borderId="45" xfId="62" applyFont="1" applyFill="1" applyBorder="1" applyAlignment="1" quotePrefix="1">
      <alignment horizontal="left"/>
      <protection/>
    </xf>
    <xf numFmtId="3" fontId="5" fillId="33" borderId="46" xfId="62" applyNumberFormat="1" applyFill="1" applyBorder="1">
      <alignment/>
      <protection/>
    </xf>
    <xf numFmtId="176" fontId="5" fillId="33" borderId="15" xfId="62" applyNumberFormat="1" applyFill="1" applyBorder="1">
      <alignment/>
      <protection/>
    </xf>
    <xf numFmtId="3" fontId="5" fillId="33" borderId="0" xfId="62" applyNumberFormat="1" applyFill="1">
      <alignment/>
      <protection/>
    </xf>
    <xf numFmtId="0" fontId="6" fillId="33" borderId="0" xfId="0" applyFont="1" applyFill="1" applyAlignment="1">
      <alignment/>
    </xf>
    <xf numFmtId="0" fontId="17" fillId="33" borderId="0" xfId="0" applyFont="1" applyFill="1" applyAlignment="1" quotePrefix="1">
      <alignment horizontal="left"/>
    </xf>
    <xf numFmtId="0" fontId="17" fillId="33" borderId="0" xfId="0" applyFont="1" applyFill="1" applyAlignment="1">
      <alignment/>
    </xf>
    <xf numFmtId="0" fontId="25" fillId="33" borderId="0" xfId="0" applyFont="1" applyFill="1" applyAlignment="1">
      <alignment/>
    </xf>
    <xf numFmtId="0" fontId="3" fillId="33" borderId="39" xfId="0" applyFont="1" applyFill="1" applyBorder="1" applyAlignment="1">
      <alignment horizontal="right"/>
    </xf>
    <xf numFmtId="0" fontId="3" fillId="33" borderId="20" xfId="0" applyFont="1" applyFill="1" applyBorder="1" applyAlignment="1">
      <alignment/>
    </xf>
    <xf numFmtId="0" fontId="3" fillId="33" borderId="20" xfId="0" applyFont="1" applyFill="1" applyBorder="1" applyAlignment="1">
      <alignment horizontal="center"/>
    </xf>
    <xf numFmtId="0" fontId="3" fillId="33" borderId="14" xfId="0" applyFont="1" applyFill="1" applyBorder="1" applyAlignment="1">
      <alignment/>
    </xf>
    <xf numFmtId="0" fontId="3" fillId="33" borderId="39" xfId="0" applyFont="1" applyFill="1" applyBorder="1" applyAlignment="1">
      <alignment/>
    </xf>
    <xf numFmtId="0" fontId="0" fillId="33" borderId="16" xfId="0" applyFill="1" applyBorder="1" applyAlignment="1">
      <alignment/>
    </xf>
    <xf numFmtId="0" fontId="3" fillId="33" borderId="25" xfId="0" applyFont="1" applyFill="1" applyBorder="1" applyAlignment="1">
      <alignment horizontal="center"/>
    </xf>
    <xf numFmtId="0" fontId="3" fillId="33" borderId="25" xfId="0" applyFont="1" applyFill="1" applyBorder="1" applyAlignment="1">
      <alignment/>
    </xf>
    <xf numFmtId="0" fontId="3" fillId="33" borderId="43" xfId="0" applyFont="1" applyFill="1" applyBorder="1" applyAlignment="1">
      <alignment/>
    </xf>
    <xf numFmtId="0" fontId="3" fillId="33" borderId="16" xfId="0" applyFont="1" applyFill="1" applyBorder="1" applyAlignment="1">
      <alignment horizontal="center"/>
    </xf>
    <xf numFmtId="0" fontId="3" fillId="33" borderId="46" xfId="0" applyFont="1" applyFill="1" applyBorder="1" applyAlignment="1">
      <alignment/>
    </xf>
    <xf numFmtId="0" fontId="3" fillId="33" borderId="34" xfId="0" applyFont="1" applyFill="1" applyBorder="1" applyAlignment="1">
      <alignment/>
    </xf>
    <xf numFmtId="0" fontId="3" fillId="33" borderId="34" xfId="0" applyFont="1" applyFill="1" applyBorder="1" applyAlignment="1">
      <alignment horizontal="center"/>
    </xf>
    <xf numFmtId="0" fontId="3" fillId="33" borderId="45" xfId="0" applyFont="1" applyFill="1" applyBorder="1" applyAlignment="1">
      <alignment/>
    </xf>
    <xf numFmtId="38" fontId="0" fillId="33" borderId="25" xfId="49" applyFont="1" applyFill="1" applyBorder="1" applyAlignment="1">
      <alignment/>
    </xf>
    <xf numFmtId="0" fontId="0" fillId="33" borderId="44" xfId="0" applyFill="1" applyBorder="1" applyAlignment="1">
      <alignment/>
    </xf>
    <xf numFmtId="0" fontId="0" fillId="33" borderId="25" xfId="0" applyFill="1" applyBorder="1" applyAlignment="1">
      <alignment/>
    </xf>
    <xf numFmtId="0" fontId="18" fillId="33" borderId="16" xfId="0" applyFont="1" applyFill="1" applyBorder="1" applyAlignment="1">
      <alignment/>
    </xf>
    <xf numFmtId="0" fontId="18" fillId="33" borderId="46" xfId="0" applyFont="1" applyFill="1" applyBorder="1" applyAlignment="1">
      <alignment/>
    </xf>
    <xf numFmtId="38" fontId="0" fillId="33" borderId="34" xfId="49" applyFont="1" applyFill="1" applyBorder="1" applyAlignment="1">
      <alignment/>
    </xf>
    <xf numFmtId="0" fontId="0" fillId="33" borderId="45" xfId="0" applyFill="1" applyBorder="1" applyAlignment="1">
      <alignment/>
    </xf>
    <xf numFmtId="0" fontId="0" fillId="33" borderId="34" xfId="0" applyFill="1" applyBorder="1" applyAlignment="1">
      <alignment/>
    </xf>
    <xf numFmtId="0" fontId="0" fillId="33" borderId="46" xfId="0" applyFill="1" applyBorder="1" applyAlignment="1">
      <alignment/>
    </xf>
    <xf numFmtId="38" fontId="0" fillId="33" borderId="0" xfId="0" applyNumberFormat="1" applyFill="1" applyAlignment="1">
      <alignment/>
    </xf>
    <xf numFmtId="0" fontId="13" fillId="33" borderId="0" xfId="0" applyFont="1" applyFill="1" applyAlignment="1">
      <alignment/>
    </xf>
    <xf numFmtId="38" fontId="0" fillId="33" borderId="16" xfId="49" applyFont="1" applyFill="1" applyBorder="1" applyAlignment="1">
      <alignment/>
    </xf>
    <xf numFmtId="38" fontId="0" fillId="33" borderId="44" xfId="49" applyFont="1" applyFill="1" applyBorder="1" applyAlignment="1">
      <alignment/>
    </xf>
    <xf numFmtId="38" fontId="0" fillId="33" borderId="46" xfId="49" applyFont="1" applyFill="1" applyBorder="1" applyAlignment="1">
      <alignment/>
    </xf>
    <xf numFmtId="38" fontId="0" fillId="33" borderId="45" xfId="49" applyFont="1" applyFill="1" applyBorder="1" applyAlignment="1">
      <alignment/>
    </xf>
    <xf numFmtId="0" fontId="12" fillId="33" borderId="0" xfId="0" applyFont="1" applyFill="1" applyAlignment="1">
      <alignment/>
    </xf>
    <xf numFmtId="0" fontId="17" fillId="33" borderId="0" xfId="0" applyFont="1" applyFill="1" applyAlignment="1">
      <alignment horizontal="left"/>
    </xf>
    <xf numFmtId="0" fontId="0" fillId="33" borderId="0" xfId="0" applyFill="1" applyAlignment="1">
      <alignment horizontal="left"/>
    </xf>
    <xf numFmtId="0" fontId="23" fillId="33" borderId="0" xfId="0" applyFont="1" applyFill="1" applyAlignment="1">
      <alignment/>
    </xf>
    <xf numFmtId="0" fontId="0" fillId="33" borderId="39" xfId="0" applyFill="1" applyBorder="1" applyAlignment="1">
      <alignment horizontal="right"/>
    </xf>
    <xf numFmtId="0" fontId="0" fillId="33" borderId="0" xfId="0" applyFill="1" applyBorder="1" applyAlignment="1">
      <alignment horizontal="center"/>
    </xf>
    <xf numFmtId="0" fontId="0" fillId="33" borderId="48" xfId="0" applyFill="1" applyBorder="1" applyAlignment="1" quotePrefix="1">
      <alignment horizontal="centerContinuous"/>
    </xf>
    <xf numFmtId="0" fontId="0" fillId="33" borderId="49" xfId="0" applyFill="1" applyBorder="1" applyAlignment="1" quotePrefix="1">
      <alignment horizontal="centerContinuous"/>
    </xf>
    <xf numFmtId="0" fontId="0" fillId="33" borderId="21" xfId="0" applyFill="1" applyBorder="1" applyAlignment="1">
      <alignment horizontal="centerContinuous"/>
    </xf>
    <xf numFmtId="0" fontId="0" fillId="33" borderId="0" xfId="0" applyFill="1" applyBorder="1" applyAlignment="1">
      <alignment horizontal="centerContinuous"/>
    </xf>
    <xf numFmtId="0" fontId="0" fillId="33" borderId="50" xfId="0" applyFill="1" applyBorder="1" applyAlignment="1" quotePrefix="1">
      <alignment horizontal="center"/>
    </xf>
    <xf numFmtId="0" fontId="0" fillId="33" borderId="48" xfId="0" applyFill="1" applyBorder="1" applyAlignment="1">
      <alignment horizontal="centerContinuous"/>
    </xf>
    <xf numFmtId="0" fontId="0" fillId="33" borderId="49" xfId="0" applyFill="1" applyBorder="1" applyAlignment="1">
      <alignment horizontal="centerContinuous"/>
    </xf>
    <xf numFmtId="0" fontId="0" fillId="33" borderId="17" xfId="0" applyFill="1" applyBorder="1" applyAlignment="1">
      <alignment horizontal="centerContinuous"/>
    </xf>
    <xf numFmtId="0" fontId="0" fillId="33" borderId="35" xfId="0" applyFill="1" applyBorder="1" applyAlignment="1">
      <alignment/>
    </xf>
    <xf numFmtId="0" fontId="0" fillId="33" borderId="51" xfId="0" applyFill="1" applyBorder="1" applyAlignment="1">
      <alignment horizontal="centerContinuous"/>
    </xf>
    <xf numFmtId="0" fontId="0" fillId="33" borderId="52" xfId="0" applyFill="1" applyBorder="1" applyAlignment="1">
      <alignment horizontal="centerContinuous"/>
    </xf>
    <xf numFmtId="0" fontId="0" fillId="33" borderId="35" xfId="0" applyFill="1" applyBorder="1" applyAlignment="1" quotePrefix="1">
      <alignment horizontal="centerContinuous"/>
    </xf>
    <xf numFmtId="0" fontId="0" fillId="33" borderId="53" xfId="0" applyFill="1" applyBorder="1" applyAlignment="1">
      <alignment/>
    </xf>
    <xf numFmtId="0" fontId="0" fillId="33" borderId="52" xfId="0" applyFill="1" applyBorder="1" applyAlignment="1">
      <alignment/>
    </xf>
    <xf numFmtId="0" fontId="0" fillId="33" borderId="15" xfId="0" applyFill="1" applyBorder="1" applyAlignment="1">
      <alignment/>
    </xf>
    <xf numFmtId="0" fontId="3" fillId="33" borderId="16" xfId="0" applyFont="1" applyFill="1" applyBorder="1" applyAlignment="1">
      <alignment horizontal="right"/>
    </xf>
    <xf numFmtId="3" fontId="0" fillId="33" borderId="0" xfId="0" applyNumberFormat="1" applyFill="1" applyBorder="1" applyAlignment="1">
      <alignment/>
    </xf>
    <xf numFmtId="0" fontId="0" fillId="33" borderId="38" xfId="0" applyFill="1" applyBorder="1" applyAlignment="1" quotePrefix="1">
      <alignment/>
    </xf>
    <xf numFmtId="180" fontId="0" fillId="33" borderId="54" xfId="0" applyNumberFormat="1" applyFill="1" applyBorder="1" applyAlignment="1">
      <alignment/>
    </xf>
    <xf numFmtId="180" fontId="0" fillId="33" borderId="0" xfId="0" applyNumberFormat="1" applyFill="1" applyBorder="1" applyAlignment="1">
      <alignment/>
    </xf>
    <xf numFmtId="0" fontId="0" fillId="33" borderId="55" xfId="0" applyFill="1" applyBorder="1" applyAlignment="1">
      <alignment/>
    </xf>
    <xf numFmtId="199" fontId="0" fillId="33" borderId="38" xfId="0" applyNumberFormat="1" applyFill="1" applyBorder="1" applyAlignment="1" quotePrefix="1">
      <alignment/>
    </xf>
    <xf numFmtId="180" fontId="0" fillId="33" borderId="17" xfId="0" applyNumberFormat="1" applyFill="1" applyBorder="1" applyAlignment="1">
      <alignment/>
    </xf>
    <xf numFmtId="0" fontId="18" fillId="33" borderId="16" xfId="0" applyFont="1" applyFill="1" applyBorder="1" applyAlignment="1">
      <alignment horizontal="right"/>
    </xf>
    <xf numFmtId="0" fontId="0" fillId="33" borderId="54" xfId="0" applyFill="1" applyBorder="1" applyAlignment="1" quotePrefix="1">
      <alignment horizontal="left"/>
    </xf>
    <xf numFmtId="0" fontId="0" fillId="33" borderId="0" xfId="0" applyFill="1" applyBorder="1" applyAlignment="1" quotePrefix="1">
      <alignment horizontal="left"/>
    </xf>
    <xf numFmtId="0" fontId="0" fillId="33" borderId="17" xfId="0" applyFill="1" applyBorder="1" applyAlignment="1" quotePrefix="1">
      <alignment horizontal="left"/>
    </xf>
    <xf numFmtId="199" fontId="0" fillId="33" borderId="0" xfId="0" applyNumberFormat="1" applyFill="1" applyAlignment="1" quotePrefix="1">
      <alignment horizontal="right"/>
    </xf>
    <xf numFmtId="3" fontId="0" fillId="33" borderId="56" xfId="0" applyNumberFormat="1" applyFill="1" applyBorder="1" applyAlignment="1">
      <alignment/>
    </xf>
    <xf numFmtId="0" fontId="0" fillId="33" borderId="0" xfId="0" applyFill="1" applyBorder="1" applyAlignment="1" quotePrefix="1">
      <alignment/>
    </xf>
    <xf numFmtId="0" fontId="0" fillId="33" borderId="57" xfId="0" applyFill="1" applyBorder="1" applyAlignment="1">
      <alignment/>
    </xf>
    <xf numFmtId="199" fontId="0" fillId="33" borderId="0" xfId="0" applyNumberFormat="1" applyFill="1" applyBorder="1" applyAlignment="1" quotePrefix="1">
      <alignment/>
    </xf>
    <xf numFmtId="0" fontId="3" fillId="33" borderId="46" xfId="0" applyFont="1" applyFill="1" applyBorder="1" applyAlignment="1">
      <alignment horizontal="right"/>
    </xf>
    <xf numFmtId="3" fontId="0" fillId="33" borderId="58" xfId="0" applyNumberFormat="1" applyFill="1" applyBorder="1" applyAlignment="1">
      <alignment/>
    </xf>
    <xf numFmtId="0" fontId="0" fillId="33" borderId="51" xfId="0" applyFill="1" applyBorder="1" applyAlignment="1" quotePrefix="1">
      <alignment/>
    </xf>
    <xf numFmtId="0" fontId="0" fillId="33" borderId="52" xfId="0" applyFill="1" applyBorder="1" applyAlignment="1" quotePrefix="1">
      <alignment horizontal="left"/>
    </xf>
    <xf numFmtId="0" fontId="0" fillId="33" borderId="35" xfId="0" applyFill="1" applyBorder="1" applyAlignment="1" quotePrefix="1">
      <alignment/>
    </xf>
    <xf numFmtId="0" fontId="0" fillId="33" borderId="35" xfId="0" applyFill="1" applyBorder="1" applyAlignment="1" quotePrefix="1">
      <alignment horizontal="left"/>
    </xf>
    <xf numFmtId="199" fontId="0" fillId="33" borderId="51" xfId="0" applyNumberFormat="1" applyFill="1" applyBorder="1" applyAlignment="1" quotePrefix="1">
      <alignment/>
    </xf>
    <xf numFmtId="199" fontId="0" fillId="33" borderId="35" xfId="0" applyNumberFormat="1" applyFill="1" applyBorder="1" applyAlignment="1" quotePrefix="1">
      <alignment/>
    </xf>
    <xf numFmtId="0" fontId="0" fillId="33" borderId="15" xfId="0" applyFill="1" applyBorder="1" applyAlignment="1" quotePrefix="1">
      <alignment horizontal="left"/>
    </xf>
    <xf numFmtId="0" fontId="0" fillId="33" borderId="16" xfId="0" applyFill="1" applyBorder="1" applyAlignment="1">
      <alignment horizontal="right"/>
    </xf>
    <xf numFmtId="0" fontId="0" fillId="33" borderId="25" xfId="0" applyFill="1" applyBorder="1" applyAlignment="1" quotePrefix="1">
      <alignment horizontal="centerContinuous"/>
    </xf>
    <xf numFmtId="0" fontId="0" fillId="33" borderId="27" xfId="0" applyFill="1" applyBorder="1" applyAlignment="1">
      <alignment horizontal="centerContinuous"/>
    </xf>
    <xf numFmtId="0" fontId="0" fillId="33" borderId="50" xfId="0" applyFill="1" applyBorder="1" applyAlignment="1" quotePrefix="1">
      <alignment horizontal="centerContinuous"/>
    </xf>
    <xf numFmtId="0" fontId="0" fillId="33" borderId="17" xfId="0" applyFill="1" applyBorder="1" applyAlignment="1">
      <alignment/>
    </xf>
    <xf numFmtId="0" fontId="0" fillId="33" borderId="38" xfId="0" applyFill="1" applyBorder="1" applyAlignment="1">
      <alignment horizontal="centerContinuous"/>
    </xf>
    <xf numFmtId="0" fontId="0" fillId="33" borderId="54" xfId="0" applyFill="1" applyBorder="1" applyAlignment="1">
      <alignment horizontal="centerContinuous"/>
    </xf>
    <xf numFmtId="0" fontId="0" fillId="33" borderId="10" xfId="0" applyFill="1" applyBorder="1" applyAlignment="1">
      <alignment horizontal="centerContinuous"/>
    </xf>
    <xf numFmtId="0" fontId="0" fillId="33" borderId="59" xfId="0" applyFill="1" applyBorder="1" applyAlignment="1">
      <alignment horizontal="centerContinuous"/>
    </xf>
    <xf numFmtId="0" fontId="0" fillId="33" borderId="57" xfId="0" applyFill="1" applyBorder="1" applyAlignment="1" quotePrefix="1">
      <alignment horizontal="center"/>
    </xf>
    <xf numFmtId="0" fontId="0" fillId="33" borderId="60" xfId="0" applyFill="1" applyBorder="1" applyAlignment="1">
      <alignment horizontal="centerContinuous"/>
    </xf>
    <xf numFmtId="0" fontId="0" fillId="33" borderId="32" xfId="0" applyFill="1" applyBorder="1" applyAlignment="1">
      <alignment horizontal="centerContinuous"/>
    </xf>
    <xf numFmtId="0" fontId="0" fillId="33" borderId="42" xfId="0" applyFill="1" applyBorder="1" applyAlignment="1">
      <alignment horizontal="centerContinuous"/>
    </xf>
    <xf numFmtId="0" fontId="0" fillId="33" borderId="35" xfId="0" applyFill="1" applyBorder="1" applyAlignment="1">
      <alignment horizontal="centerContinuous"/>
    </xf>
    <xf numFmtId="0" fontId="0" fillId="33" borderId="21" xfId="0" applyFill="1" applyBorder="1" applyAlignment="1">
      <alignment/>
    </xf>
    <xf numFmtId="3" fontId="0" fillId="33" borderId="55" xfId="0" applyNumberFormat="1" applyFill="1" applyBorder="1" applyAlignment="1">
      <alignment/>
    </xf>
    <xf numFmtId="0" fontId="0" fillId="33" borderId="14" xfId="0" applyFill="1" applyBorder="1" applyAlignment="1">
      <alignment/>
    </xf>
    <xf numFmtId="0" fontId="0" fillId="33" borderId="0" xfId="0" applyFill="1" applyBorder="1" applyAlignment="1">
      <alignment/>
    </xf>
    <xf numFmtId="176" fontId="0" fillId="33" borderId="38" xfId="0" applyNumberFormat="1" applyFill="1" applyBorder="1" applyAlignment="1" quotePrefix="1">
      <alignment/>
    </xf>
    <xf numFmtId="182" fontId="0" fillId="33" borderId="38" xfId="0" applyNumberFormat="1" applyFill="1" applyBorder="1" applyAlignment="1" quotePrefix="1">
      <alignment/>
    </xf>
    <xf numFmtId="3" fontId="0" fillId="33" borderId="57" xfId="0" applyNumberFormat="1" applyFill="1" applyBorder="1" applyAlignment="1">
      <alignment/>
    </xf>
    <xf numFmtId="3" fontId="0" fillId="33" borderId="35" xfId="0" applyNumberFormat="1" applyFill="1" applyBorder="1" applyAlignment="1">
      <alignment/>
    </xf>
    <xf numFmtId="3" fontId="0" fillId="33" borderId="53" xfId="0" applyNumberFormat="1" applyFill="1" applyBorder="1" applyAlignment="1">
      <alignment/>
    </xf>
    <xf numFmtId="2" fontId="0" fillId="33" borderId="0" xfId="0" applyNumberFormat="1" applyFill="1" applyBorder="1" applyAlignment="1">
      <alignment/>
    </xf>
    <xf numFmtId="200" fontId="0" fillId="33" borderId="0" xfId="0" applyNumberFormat="1" applyFill="1" applyAlignment="1">
      <alignment/>
    </xf>
    <xf numFmtId="0" fontId="6" fillId="33" borderId="0" xfId="62" applyFont="1" applyFill="1">
      <alignment/>
      <protection/>
    </xf>
    <xf numFmtId="0" fontId="12" fillId="33" borderId="0" xfId="62" applyFont="1" applyFill="1">
      <alignment/>
      <protection/>
    </xf>
    <xf numFmtId="0" fontId="25" fillId="33" borderId="0" xfId="62" applyFont="1" applyFill="1">
      <alignment/>
      <protection/>
    </xf>
    <xf numFmtId="0" fontId="3" fillId="33" borderId="39" xfId="62" applyFont="1" applyFill="1" applyBorder="1" applyAlignment="1">
      <alignment horizontal="right"/>
      <protection/>
    </xf>
    <xf numFmtId="0" fontId="3" fillId="33" borderId="20" xfId="62" applyFont="1" applyFill="1" applyBorder="1" applyAlignment="1">
      <alignment horizontal="centerContinuous"/>
      <protection/>
    </xf>
    <xf numFmtId="0" fontId="3" fillId="33" borderId="39" xfId="62" applyFont="1" applyFill="1" applyBorder="1" applyAlignment="1">
      <alignment horizontal="center"/>
      <protection/>
    </xf>
    <xf numFmtId="0" fontId="3" fillId="33" borderId="46" xfId="62" applyFont="1" applyFill="1" applyBorder="1">
      <alignment/>
      <protection/>
    </xf>
    <xf numFmtId="0" fontId="3" fillId="33" borderId="61" xfId="62" applyFont="1" applyFill="1" applyBorder="1" applyAlignment="1">
      <alignment horizontal="center"/>
      <protection/>
    </xf>
    <xf numFmtId="0" fontId="3" fillId="33" borderId="46" xfId="62" applyFont="1" applyFill="1" applyBorder="1" applyAlignment="1">
      <alignment horizontal="center"/>
      <protection/>
    </xf>
    <xf numFmtId="0" fontId="5" fillId="33" borderId="0" xfId="62" applyFill="1" applyAlignment="1">
      <alignment horizontal="right"/>
      <protection/>
    </xf>
    <xf numFmtId="38" fontId="5" fillId="33" borderId="0" xfId="49" applyFont="1" applyFill="1" applyAlignment="1">
      <alignment/>
    </xf>
    <xf numFmtId="191" fontId="5" fillId="33" borderId="0" xfId="62" applyNumberFormat="1" applyFill="1">
      <alignment/>
      <protection/>
    </xf>
    <xf numFmtId="38" fontId="5" fillId="33" borderId="25" xfId="49" applyFont="1" applyFill="1" applyBorder="1" applyAlignment="1">
      <alignment/>
    </xf>
    <xf numFmtId="176" fontId="5" fillId="33" borderId="44" xfId="62" applyNumberFormat="1" applyFill="1" applyBorder="1">
      <alignment/>
      <protection/>
    </xf>
    <xf numFmtId="176" fontId="5" fillId="33" borderId="62" xfId="62" applyNumberFormat="1" applyFill="1" applyBorder="1">
      <alignment/>
      <protection/>
    </xf>
    <xf numFmtId="38" fontId="5" fillId="33" borderId="16" xfId="49" applyFont="1" applyFill="1" applyBorder="1" applyAlignment="1">
      <alignment/>
    </xf>
    <xf numFmtId="197" fontId="5" fillId="33" borderId="0" xfId="62" applyNumberFormat="1" applyFill="1">
      <alignment/>
      <protection/>
    </xf>
    <xf numFmtId="0" fontId="3" fillId="33" borderId="16" xfId="62" applyFont="1" applyFill="1" applyBorder="1" applyAlignment="1">
      <alignment horizontal="right"/>
      <protection/>
    </xf>
    <xf numFmtId="0" fontId="5" fillId="33" borderId="0" xfId="62" applyFont="1" applyFill="1" applyAlignment="1">
      <alignment horizontal="right"/>
      <protection/>
    </xf>
    <xf numFmtId="0" fontId="3" fillId="33" borderId="46" xfId="62" applyFont="1" applyFill="1" applyBorder="1" applyAlignment="1">
      <alignment horizontal="right"/>
      <protection/>
    </xf>
    <xf numFmtId="38" fontId="5" fillId="33" borderId="34" xfId="49" applyFont="1" applyFill="1" applyBorder="1" applyAlignment="1">
      <alignment/>
    </xf>
    <xf numFmtId="176" fontId="5" fillId="33" borderId="45" xfId="62" applyNumberFormat="1" applyFill="1" applyBorder="1">
      <alignment/>
      <protection/>
    </xf>
    <xf numFmtId="38" fontId="5" fillId="33" borderId="46" xfId="49" applyFont="1" applyFill="1" applyBorder="1" applyAlignment="1">
      <alignment/>
    </xf>
    <xf numFmtId="0" fontId="19" fillId="33" borderId="0" xfId="62" applyFont="1" applyFill="1" applyAlignment="1">
      <alignment horizontal="left"/>
      <protection/>
    </xf>
    <xf numFmtId="191" fontId="5" fillId="33" borderId="0" xfId="62" applyNumberFormat="1" applyFont="1" applyFill="1">
      <alignment/>
      <protection/>
    </xf>
    <xf numFmtId="0" fontId="3" fillId="33" borderId="16" xfId="62" applyFont="1" applyFill="1" applyBorder="1" applyAlignment="1">
      <alignment horizontal="center"/>
      <protection/>
    </xf>
    <xf numFmtId="0" fontId="19" fillId="33" borderId="0" xfId="62" applyFont="1" applyFill="1">
      <alignment/>
      <protection/>
    </xf>
    <xf numFmtId="0" fontId="3" fillId="33" borderId="37" xfId="62" applyFont="1" applyFill="1" applyBorder="1" applyAlignment="1">
      <alignment horizontal="centerContinuous"/>
      <protection/>
    </xf>
    <xf numFmtId="0" fontId="5" fillId="33" borderId="16" xfId="62" applyFill="1" applyBorder="1">
      <alignment/>
      <protection/>
    </xf>
    <xf numFmtId="0" fontId="3" fillId="33" borderId="20" xfId="62" applyFont="1" applyFill="1" applyBorder="1" applyAlignment="1">
      <alignment horizontal="center"/>
      <protection/>
    </xf>
    <xf numFmtId="0" fontId="3" fillId="33" borderId="62" xfId="62" applyFont="1" applyFill="1" applyBorder="1" applyAlignment="1">
      <alignment horizontal="center"/>
      <protection/>
    </xf>
    <xf numFmtId="0" fontId="3" fillId="33" borderId="63" xfId="62" applyFont="1" applyFill="1" applyBorder="1" applyAlignment="1">
      <alignment horizontal="center"/>
      <protection/>
    </xf>
    <xf numFmtId="0" fontId="3" fillId="33" borderId="14" xfId="62" applyFont="1" applyFill="1" applyBorder="1" applyAlignment="1">
      <alignment horizontal="center"/>
      <protection/>
    </xf>
    <xf numFmtId="0" fontId="3" fillId="33" borderId="34" xfId="62" applyFont="1" applyFill="1" applyBorder="1" applyAlignment="1">
      <alignment horizontal="center"/>
      <protection/>
    </xf>
    <xf numFmtId="0" fontId="3" fillId="33" borderId="45" xfId="62" applyFont="1" applyFill="1" applyBorder="1" applyAlignment="1">
      <alignment horizontal="center"/>
      <protection/>
    </xf>
    <xf numFmtId="0" fontId="3" fillId="33" borderId="58" xfId="62" applyFont="1" applyFill="1" applyBorder="1" applyAlignment="1">
      <alignment horizontal="center"/>
      <protection/>
    </xf>
    <xf numFmtId="0" fontId="3" fillId="33" borderId="15" xfId="62" applyFont="1" applyFill="1" applyBorder="1" applyAlignment="1">
      <alignment horizontal="center"/>
      <protection/>
    </xf>
    <xf numFmtId="38" fontId="5" fillId="33" borderId="20" xfId="49" applyFont="1" applyFill="1" applyBorder="1" applyAlignment="1">
      <alignment/>
    </xf>
    <xf numFmtId="186" fontId="5" fillId="33" borderId="62" xfId="62" applyNumberFormat="1" applyFill="1" applyBorder="1">
      <alignment/>
      <protection/>
    </xf>
    <xf numFmtId="38" fontId="5" fillId="33" borderId="63" xfId="49" applyFont="1" applyFill="1" applyBorder="1" applyAlignment="1">
      <alignment/>
    </xf>
    <xf numFmtId="186" fontId="5" fillId="33" borderId="14" xfId="62" applyNumberFormat="1" applyFill="1" applyBorder="1">
      <alignment/>
      <protection/>
    </xf>
    <xf numFmtId="0" fontId="18" fillId="33" borderId="16" xfId="62" applyFont="1" applyFill="1" applyBorder="1" applyAlignment="1">
      <alignment horizontal="right"/>
      <protection/>
    </xf>
    <xf numFmtId="186" fontId="5" fillId="33" borderId="44" xfId="62" applyNumberFormat="1" applyFill="1" applyBorder="1">
      <alignment/>
      <protection/>
    </xf>
    <xf numFmtId="38" fontId="5" fillId="33" borderId="56" xfId="49" applyFont="1" applyFill="1" applyBorder="1" applyAlignment="1">
      <alignment/>
    </xf>
    <xf numFmtId="186" fontId="5" fillId="33" borderId="17" xfId="62" applyNumberFormat="1" applyFill="1" applyBorder="1">
      <alignment/>
      <protection/>
    </xf>
    <xf numFmtId="0" fontId="18" fillId="33" borderId="16" xfId="62" applyFont="1" applyFill="1" applyBorder="1" applyAlignment="1">
      <alignment horizontal="center"/>
      <protection/>
    </xf>
    <xf numFmtId="0" fontId="18" fillId="33" borderId="46" xfId="62" applyFont="1" applyFill="1" applyBorder="1" applyAlignment="1">
      <alignment horizontal="right"/>
      <protection/>
    </xf>
    <xf numFmtId="186" fontId="5" fillId="33" borderId="45" xfId="62" applyNumberFormat="1" applyFill="1" applyBorder="1">
      <alignment/>
      <protection/>
    </xf>
    <xf numFmtId="38" fontId="5" fillId="33" borderId="58" xfId="49" applyFont="1" applyFill="1" applyBorder="1" applyAlignment="1">
      <alignment/>
    </xf>
    <xf numFmtId="186" fontId="5" fillId="33" borderId="15" xfId="62" applyNumberFormat="1" applyFill="1" applyBorder="1">
      <alignment/>
      <protection/>
    </xf>
    <xf numFmtId="0" fontId="18" fillId="33" borderId="46" xfId="62" applyFont="1" applyFill="1" applyBorder="1" applyAlignment="1">
      <alignment horizontal="center"/>
      <protection/>
    </xf>
    <xf numFmtId="38" fontId="5" fillId="33" borderId="0" xfId="62" applyNumberFormat="1" applyFill="1">
      <alignment/>
      <protection/>
    </xf>
    <xf numFmtId="0" fontId="8" fillId="33" borderId="32" xfId="61" applyFont="1" applyFill="1" applyBorder="1" applyAlignment="1">
      <alignment horizontal="center" vertical="center"/>
      <protection/>
    </xf>
    <xf numFmtId="38" fontId="2" fillId="33" borderId="32" xfId="49" applyFont="1" applyFill="1" applyBorder="1" applyAlignment="1">
      <alignment/>
    </xf>
    <xf numFmtId="38" fontId="2" fillId="33" borderId="32" xfId="61" applyNumberFormat="1" applyFont="1" applyFill="1" applyBorder="1">
      <alignment/>
      <protection/>
    </xf>
    <xf numFmtId="38" fontId="5" fillId="33" borderId="0" xfId="61" applyNumberFormat="1" applyFill="1">
      <alignment/>
      <protection/>
    </xf>
    <xf numFmtId="0" fontId="23" fillId="33" borderId="0" xfId="62" applyFont="1" applyFill="1" applyAlignment="1">
      <alignment vertical="center"/>
      <protection/>
    </xf>
    <xf numFmtId="0" fontId="5" fillId="33" borderId="35" xfId="62" applyFont="1" applyFill="1" applyBorder="1" applyAlignment="1">
      <alignment horizontal="centerContinuous"/>
      <protection/>
    </xf>
    <xf numFmtId="0" fontId="5" fillId="33" borderId="15" xfId="62" applyFill="1" applyBorder="1" applyAlignment="1">
      <alignment horizontal="centerContinuous"/>
      <protection/>
    </xf>
    <xf numFmtId="0" fontId="5" fillId="33" borderId="22" xfId="61" applyFill="1" applyBorder="1">
      <alignment/>
      <protection/>
    </xf>
    <xf numFmtId="0" fontId="5" fillId="33" borderId="22" xfId="62" applyFont="1" applyFill="1" applyBorder="1" applyAlignment="1">
      <alignment/>
      <protection/>
    </xf>
    <xf numFmtId="0" fontId="5" fillId="33" borderId="24" xfId="62" applyFont="1" applyFill="1" applyBorder="1" applyAlignment="1">
      <alignment/>
      <protection/>
    </xf>
    <xf numFmtId="0" fontId="5" fillId="33" borderId="24" xfId="61" applyFill="1" applyBorder="1">
      <alignment/>
      <protection/>
    </xf>
    <xf numFmtId="3" fontId="5" fillId="33" borderId="24" xfId="62" applyNumberFormat="1" applyFill="1" applyBorder="1">
      <alignment/>
      <protection/>
    </xf>
    <xf numFmtId="3" fontId="5" fillId="33" borderId="0" xfId="62" applyNumberFormat="1" applyFill="1" applyBorder="1" applyAlignment="1">
      <alignment/>
      <protection/>
    </xf>
    <xf numFmtId="0" fontId="0" fillId="33" borderId="0" xfId="0" applyFill="1" applyBorder="1" applyAlignment="1">
      <alignment/>
    </xf>
    <xf numFmtId="0" fontId="5" fillId="33" borderId="0" xfId="61" applyFill="1" applyBorder="1" applyAlignment="1">
      <alignment/>
      <protection/>
    </xf>
    <xf numFmtId="0" fontId="37" fillId="33" borderId="0" xfId="61" applyFont="1" applyFill="1">
      <alignment/>
      <protection/>
    </xf>
    <xf numFmtId="0" fontId="5" fillId="33" borderId="21" xfId="61" applyFill="1" applyBorder="1">
      <alignment/>
      <protection/>
    </xf>
    <xf numFmtId="0" fontId="5" fillId="33" borderId="25" xfId="61" applyFill="1" applyBorder="1">
      <alignment/>
      <protection/>
    </xf>
    <xf numFmtId="0" fontId="5" fillId="33" borderId="0" xfId="61" applyFont="1" applyFill="1" applyBorder="1">
      <alignment/>
      <protection/>
    </xf>
    <xf numFmtId="0" fontId="5" fillId="33" borderId="0" xfId="61" applyFill="1" applyBorder="1">
      <alignment/>
      <protection/>
    </xf>
    <xf numFmtId="0" fontId="5" fillId="33" borderId="17" xfId="61" applyFill="1" applyBorder="1">
      <alignment/>
      <protection/>
    </xf>
    <xf numFmtId="0" fontId="5" fillId="33" borderId="23" xfId="61" applyFont="1" applyFill="1" applyBorder="1">
      <alignment/>
      <protection/>
    </xf>
    <xf numFmtId="0" fontId="5" fillId="33" borderId="23" xfId="61" applyFill="1" applyBorder="1">
      <alignment/>
      <protection/>
    </xf>
    <xf numFmtId="0" fontId="38" fillId="33" borderId="0" xfId="61" applyFont="1" applyFill="1">
      <alignment/>
      <protection/>
    </xf>
    <xf numFmtId="49" fontId="5" fillId="33" borderId="0" xfId="61" applyNumberFormat="1" applyFont="1" applyFill="1">
      <alignment/>
      <protection/>
    </xf>
    <xf numFmtId="0" fontId="5" fillId="33" borderId="0" xfId="61" applyFont="1" applyFill="1" applyAlignment="1">
      <alignment horizontal="center"/>
      <protection/>
    </xf>
    <xf numFmtId="2" fontId="5" fillId="33" borderId="0" xfId="61" applyNumberFormat="1" applyFill="1">
      <alignment/>
      <protection/>
    </xf>
    <xf numFmtId="189" fontId="5" fillId="33" borderId="0" xfId="61" applyNumberFormat="1" applyFill="1">
      <alignment/>
      <protection/>
    </xf>
    <xf numFmtId="0" fontId="5" fillId="33" borderId="0" xfId="62" applyFill="1" applyBorder="1" applyAlignment="1">
      <alignment/>
      <protection/>
    </xf>
    <xf numFmtId="38" fontId="5" fillId="33" borderId="0" xfId="49" applyFont="1" applyFill="1" applyBorder="1" applyAlignment="1">
      <alignment/>
    </xf>
    <xf numFmtId="0" fontId="3" fillId="33" borderId="0" xfId="63" applyFont="1" applyFill="1" applyBorder="1" applyAlignment="1">
      <alignment horizontal="right" vertical="center"/>
      <protection/>
    </xf>
    <xf numFmtId="0" fontId="3" fillId="33" borderId="0" xfId="63" applyFont="1" applyFill="1" applyBorder="1" applyAlignment="1">
      <alignment horizontal="centerContinuous" vertical="center"/>
      <protection/>
    </xf>
    <xf numFmtId="0" fontId="3" fillId="33" borderId="0" xfId="63" applyFont="1" applyFill="1" applyBorder="1" applyAlignment="1">
      <alignment vertical="center"/>
      <protection/>
    </xf>
    <xf numFmtId="0" fontId="3" fillId="33" borderId="0" xfId="63" applyFont="1" applyFill="1" applyBorder="1" applyAlignment="1">
      <alignment horizontal="center" vertical="center"/>
      <protection/>
    </xf>
    <xf numFmtId="0" fontId="3" fillId="33" borderId="0" xfId="63" applyFont="1" applyFill="1" applyBorder="1" applyAlignment="1">
      <alignment horizontal="center"/>
      <protection/>
    </xf>
    <xf numFmtId="183" fontId="40" fillId="33" borderId="0" xfId="63" applyNumberFormat="1" applyFont="1" applyFill="1" applyBorder="1" applyAlignment="1">
      <alignment vertical="center"/>
      <protection/>
    </xf>
    <xf numFmtId="183" fontId="40" fillId="33" borderId="0" xfId="63" applyNumberFormat="1" applyFont="1" applyFill="1" applyBorder="1" applyAlignment="1">
      <alignment horizontal="center" vertical="center"/>
      <protection/>
    </xf>
    <xf numFmtId="3" fontId="41" fillId="33" borderId="0" xfId="63" applyNumberFormat="1" applyFont="1" applyFill="1" applyBorder="1" applyAlignment="1">
      <alignment horizontal="left" vertical="center"/>
      <protection/>
    </xf>
    <xf numFmtId="3" fontId="41" fillId="33" borderId="0" xfId="63" applyNumberFormat="1" applyFont="1" applyFill="1" applyBorder="1" applyAlignment="1">
      <alignment vertical="center"/>
      <protection/>
    </xf>
    <xf numFmtId="0" fontId="41" fillId="33" borderId="0" xfId="63" applyFont="1" applyFill="1" applyBorder="1" applyAlignment="1">
      <alignment vertical="center"/>
      <protection/>
    </xf>
    <xf numFmtId="3" fontId="40" fillId="33" borderId="0" xfId="63" applyNumberFormat="1" applyFont="1" applyFill="1" applyBorder="1" applyAlignment="1">
      <alignment vertical="center"/>
      <protection/>
    </xf>
    <xf numFmtId="3" fontId="5" fillId="33" borderId="29" xfId="62" applyNumberFormat="1" applyFont="1" applyFill="1" applyBorder="1" applyAlignment="1">
      <alignment horizontal="center"/>
      <protection/>
    </xf>
    <xf numFmtId="3" fontId="5" fillId="33" borderId="31" xfId="62" applyNumberFormat="1" applyFont="1" applyFill="1" applyBorder="1" applyAlignment="1">
      <alignment horizontal="center"/>
      <protection/>
    </xf>
    <xf numFmtId="0" fontId="5" fillId="33" borderId="25" xfId="62" applyFont="1" applyFill="1" applyBorder="1" applyAlignment="1">
      <alignment horizontal="center" vertical="center"/>
      <protection/>
    </xf>
    <xf numFmtId="0" fontId="5" fillId="33" borderId="17" xfId="62" applyFont="1" applyFill="1" applyBorder="1" applyAlignment="1">
      <alignment horizontal="center" vertical="center"/>
      <protection/>
    </xf>
    <xf numFmtId="3" fontId="5" fillId="33" borderId="20" xfId="62" applyNumberFormat="1" applyFont="1" applyFill="1" applyBorder="1" applyAlignment="1">
      <alignment horizontal="center"/>
      <protection/>
    </xf>
    <xf numFmtId="0" fontId="0" fillId="33" borderId="14" xfId="0" applyFill="1" applyBorder="1" applyAlignment="1">
      <alignment horizontal="center"/>
    </xf>
    <xf numFmtId="3" fontId="5" fillId="33" borderId="25" xfId="62" applyNumberFormat="1" applyFont="1" applyFill="1" applyBorder="1" applyAlignment="1">
      <alignment horizontal="center"/>
      <protection/>
    </xf>
    <xf numFmtId="0" fontId="0" fillId="33" borderId="17" xfId="0" applyFill="1" applyBorder="1" applyAlignment="1">
      <alignment horizontal="center"/>
    </xf>
    <xf numFmtId="3" fontId="5" fillId="33" borderId="26" xfId="62" applyNumberFormat="1" applyFont="1" applyFill="1" applyBorder="1" applyAlignment="1">
      <alignment horizontal="center"/>
      <protection/>
    </xf>
    <xf numFmtId="3" fontId="5" fillId="33" borderId="28" xfId="62" applyNumberFormat="1" applyFont="1" applyFill="1" applyBorder="1" applyAlignment="1">
      <alignment horizontal="center"/>
      <protection/>
    </xf>
    <xf numFmtId="3" fontId="5" fillId="33" borderId="34" xfId="62" applyNumberFormat="1" applyFont="1" applyFill="1" applyBorder="1" applyAlignment="1">
      <alignment horizontal="center"/>
      <protection/>
    </xf>
    <xf numFmtId="0" fontId="0" fillId="33" borderId="15" xfId="0" applyFill="1" applyBorder="1" applyAlignment="1">
      <alignment horizontal="center"/>
    </xf>
    <xf numFmtId="176" fontId="5" fillId="33" borderId="29" xfId="62" applyNumberFormat="1" applyFont="1" applyFill="1" applyBorder="1" applyAlignment="1">
      <alignment horizontal="center"/>
      <protection/>
    </xf>
    <xf numFmtId="176" fontId="5" fillId="33" borderId="31" xfId="62" applyNumberFormat="1" applyFont="1" applyFill="1" applyBorder="1" applyAlignment="1">
      <alignment horizontal="center"/>
      <protection/>
    </xf>
    <xf numFmtId="176" fontId="5" fillId="33" borderId="25" xfId="62" applyNumberFormat="1" applyFont="1" applyFill="1" applyBorder="1" applyAlignment="1">
      <alignment horizontal="center"/>
      <protection/>
    </xf>
    <xf numFmtId="176" fontId="5" fillId="33" borderId="17" xfId="62" applyNumberFormat="1" applyFont="1" applyFill="1" applyBorder="1" applyAlignment="1">
      <alignment horizontal="center"/>
      <protection/>
    </xf>
    <xf numFmtId="176" fontId="5" fillId="33" borderId="16" xfId="62" applyNumberFormat="1" applyFont="1" applyFill="1" applyBorder="1" applyAlignment="1">
      <alignment horizontal="center"/>
      <protection/>
    </xf>
    <xf numFmtId="3" fontId="5" fillId="33" borderId="18" xfId="62" applyNumberFormat="1" applyFont="1" applyFill="1" applyBorder="1" applyAlignment="1">
      <alignment horizontal="center" vertical="center"/>
      <protection/>
    </xf>
    <xf numFmtId="0" fontId="0" fillId="33" borderId="19" xfId="0" applyFill="1" applyBorder="1" applyAlignment="1">
      <alignment horizontal="center" vertical="center"/>
    </xf>
    <xf numFmtId="3" fontId="5" fillId="33" borderId="27" xfId="62" applyNumberFormat="1" applyFont="1" applyFill="1" applyBorder="1" applyAlignment="1">
      <alignment horizontal="center"/>
      <protection/>
    </xf>
    <xf numFmtId="3" fontId="5" fillId="33" borderId="30" xfId="62" applyNumberFormat="1" applyFont="1" applyFill="1" applyBorder="1" applyAlignment="1">
      <alignment horizontal="center"/>
      <protection/>
    </xf>
    <xf numFmtId="176" fontId="5" fillId="33" borderId="20" xfId="62" applyNumberFormat="1" applyFont="1" applyFill="1" applyBorder="1" applyAlignment="1">
      <alignment horizontal="center"/>
      <protection/>
    </xf>
    <xf numFmtId="176" fontId="5" fillId="33" borderId="14" xfId="62" applyNumberFormat="1" applyFont="1" applyFill="1" applyBorder="1" applyAlignment="1">
      <alignment horizontal="center"/>
      <protection/>
    </xf>
    <xf numFmtId="0" fontId="0" fillId="33" borderId="0" xfId="0" applyFill="1" applyBorder="1" applyAlignment="1">
      <alignment horizontal="center"/>
    </xf>
    <xf numFmtId="176" fontId="5" fillId="33" borderId="46" xfId="62" applyNumberFormat="1" applyFont="1" applyFill="1" applyBorder="1" applyAlignment="1">
      <alignment horizontal="center"/>
      <protection/>
    </xf>
    <xf numFmtId="0" fontId="0" fillId="33" borderId="35" xfId="0" applyFill="1" applyBorder="1" applyAlignment="1">
      <alignment horizontal="center"/>
    </xf>
    <xf numFmtId="0" fontId="0" fillId="33" borderId="21" xfId="0" applyFill="1" applyBorder="1" applyAlignment="1">
      <alignment horizontal="center"/>
    </xf>
    <xf numFmtId="0" fontId="0" fillId="33" borderId="33" xfId="0" applyFill="1" applyBorder="1" applyAlignment="1">
      <alignment horizontal="center" vertical="center"/>
    </xf>
    <xf numFmtId="0" fontId="5" fillId="33" borderId="0" xfId="62" applyFont="1" applyFill="1" applyBorder="1" applyAlignment="1">
      <alignment horizontal="center" vertical="center"/>
      <protection/>
    </xf>
    <xf numFmtId="0" fontId="13" fillId="33" borderId="20" xfId="62" applyFont="1" applyFill="1" applyBorder="1" applyAlignment="1">
      <alignment horizontal="right"/>
      <protection/>
    </xf>
    <xf numFmtId="0" fontId="13" fillId="33" borderId="14" xfId="62" applyFont="1" applyFill="1" applyBorder="1" applyAlignment="1">
      <alignment horizontal="right"/>
      <protection/>
    </xf>
    <xf numFmtId="0" fontId="3" fillId="33" borderId="34" xfId="62" applyFont="1" applyFill="1" applyBorder="1" applyAlignment="1">
      <alignment horizontal="left"/>
      <protection/>
    </xf>
    <xf numFmtId="0" fontId="3" fillId="33" borderId="15" xfId="62" applyFont="1" applyFill="1" applyBorder="1" applyAlignment="1">
      <alignment horizontal="left"/>
      <protection/>
    </xf>
    <xf numFmtId="0" fontId="3" fillId="33" borderId="20" xfId="62" applyFont="1" applyFill="1" applyBorder="1" applyAlignment="1">
      <alignment horizontal="right"/>
      <protection/>
    </xf>
    <xf numFmtId="0" fontId="3" fillId="33" borderId="14" xfId="62" applyFont="1" applyFill="1" applyBorder="1" applyAlignment="1">
      <alignment horizontal="right"/>
      <protection/>
    </xf>
    <xf numFmtId="0" fontId="13" fillId="33" borderId="20" xfId="62" applyFont="1" applyFill="1" applyBorder="1" applyAlignment="1">
      <alignment horizontal="center" vertical="center"/>
      <protection/>
    </xf>
    <xf numFmtId="0" fontId="13" fillId="33" borderId="14" xfId="62" applyFont="1" applyFill="1" applyBorder="1" applyAlignment="1">
      <alignment horizontal="center" vertical="center"/>
      <protection/>
    </xf>
    <xf numFmtId="176" fontId="5" fillId="33" borderId="26" xfId="62" applyNumberFormat="1" applyFont="1" applyFill="1" applyBorder="1" applyAlignment="1">
      <alignment horizontal="center"/>
      <protection/>
    </xf>
    <xf numFmtId="176" fontId="5" fillId="33" borderId="28" xfId="62" applyNumberFormat="1" applyFont="1" applyFill="1" applyBorder="1" applyAlignment="1">
      <alignment horizontal="center"/>
      <protection/>
    </xf>
    <xf numFmtId="176" fontId="5" fillId="33" borderId="18" xfId="62" applyNumberFormat="1" applyFont="1" applyFill="1" applyBorder="1" applyAlignment="1">
      <alignment horizontal="center" vertical="center"/>
      <protection/>
    </xf>
    <xf numFmtId="176" fontId="5" fillId="33" borderId="38" xfId="62" applyNumberFormat="1" applyFill="1" applyBorder="1" applyAlignment="1">
      <alignment horizontal="center"/>
      <protection/>
    </xf>
    <xf numFmtId="176" fontId="5" fillId="33" borderId="17" xfId="62" applyNumberFormat="1" applyFill="1" applyBorder="1" applyAlignment="1">
      <alignment horizontal="center"/>
      <protection/>
    </xf>
    <xf numFmtId="0" fontId="5" fillId="33" borderId="36" xfId="62" applyFont="1" applyFill="1" applyBorder="1" applyAlignment="1">
      <alignment horizontal="center"/>
      <protection/>
    </xf>
    <xf numFmtId="0" fontId="5" fillId="33" borderId="19" xfId="62" applyFont="1" applyFill="1" applyBorder="1" applyAlignment="1">
      <alignment horizontal="center"/>
      <protection/>
    </xf>
    <xf numFmtId="0" fontId="5" fillId="33" borderId="20" xfId="62" applyFill="1" applyBorder="1" applyAlignment="1">
      <alignment horizontal="right"/>
      <protection/>
    </xf>
    <xf numFmtId="0" fontId="5" fillId="33" borderId="14" xfId="62" applyFill="1" applyBorder="1" applyAlignment="1">
      <alignment horizontal="right"/>
      <protection/>
    </xf>
    <xf numFmtId="0" fontId="5" fillId="33" borderId="34" xfId="62" applyFill="1" applyBorder="1" applyAlignment="1">
      <alignment horizontal="left"/>
      <protection/>
    </xf>
    <xf numFmtId="0" fontId="5" fillId="33" borderId="15" xfId="62" applyFill="1" applyBorder="1" applyAlignment="1">
      <alignment horizontal="left"/>
      <protection/>
    </xf>
    <xf numFmtId="0" fontId="5" fillId="33" borderId="20" xfId="62" applyFont="1" applyFill="1" applyBorder="1" applyAlignment="1">
      <alignment horizontal="center" vertical="center"/>
      <protection/>
    </xf>
    <xf numFmtId="0" fontId="5" fillId="33" borderId="21" xfId="62" applyFill="1" applyBorder="1" applyAlignment="1">
      <alignment horizontal="center" vertical="center"/>
      <protection/>
    </xf>
    <xf numFmtId="0" fontId="5" fillId="33" borderId="14" xfId="62" applyFill="1" applyBorder="1" applyAlignment="1">
      <alignment horizontal="center" vertical="center"/>
      <protection/>
    </xf>
    <xf numFmtId="3" fontId="5" fillId="33" borderId="20" xfId="62" applyNumberFormat="1" applyFill="1" applyBorder="1" applyAlignment="1">
      <alignment horizontal="center"/>
      <protection/>
    </xf>
    <xf numFmtId="3" fontId="5" fillId="33" borderId="21" xfId="62" applyNumberFormat="1" applyFill="1" applyBorder="1" applyAlignment="1">
      <alignment horizontal="center"/>
      <protection/>
    </xf>
    <xf numFmtId="194" fontId="5" fillId="33" borderId="48" xfId="62" applyNumberFormat="1" applyFill="1" applyBorder="1" applyAlignment="1">
      <alignment horizontal="center"/>
      <protection/>
    </xf>
    <xf numFmtId="194" fontId="5" fillId="33" borderId="14" xfId="62" applyNumberFormat="1" applyFill="1" applyBorder="1" applyAlignment="1">
      <alignment horizontal="center"/>
      <protection/>
    </xf>
    <xf numFmtId="0" fontId="5" fillId="33" borderId="20" xfId="62" applyFill="1" applyBorder="1" applyAlignment="1" quotePrefix="1">
      <alignment horizontal="center"/>
      <protection/>
    </xf>
    <xf numFmtId="0" fontId="5" fillId="33" borderId="14" xfId="62" applyFill="1" applyBorder="1" applyAlignment="1" quotePrefix="1">
      <alignment horizontal="center"/>
      <protection/>
    </xf>
    <xf numFmtId="0" fontId="5" fillId="33" borderId="25" xfId="62" applyFill="1" applyBorder="1" applyAlignment="1" quotePrefix="1">
      <alignment horizontal="center"/>
      <protection/>
    </xf>
    <xf numFmtId="0" fontId="5" fillId="33" borderId="17" xfId="62" applyFill="1" applyBorder="1" applyAlignment="1" quotePrefix="1">
      <alignment horizontal="center"/>
      <protection/>
    </xf>
    <xf numFmtId="0" fontId="5" fillId="33" borderId="34" xfId="62" applyFont="1" applyFill="1" applyBorder="1" applyAlignment="1">
      <alignment horizontal="right"/>
      <protection/>
    </xf>
    <xf numFmtId="0" fontId="5" fillId="33" borderId="52" xfId="62" applyFill="1" applyBorder="1" applyAlignment="1">
      <alignment horizontal="right"/>
      <protection/>
    </xf>
    <xf numFmtId="3" fontId="5" fillId="33" borderId="25" xfId="62" applyNumberFormat="1" applyFill="1" applyBorder="1" applyAlignment="1">
      <alignment horizontal="center"/>
      <protection/>
    </xf>
    <xf numFmtId="3" fontId="5" fillId="33" borderId="0" xfId="62" applyNumberFormat="1" applyFill="1" applyBorder="1" applyAlignment="1">
      <alignment horizontal="center"/>
      <protection/>
    </xf>
    <xf numFmtId="0" fontId="5" fillId="33" borderId="22" xfId="62" applyFill="1" applyBorder="1" applyAlignment="1" quotePrefix="1">
      <alignment horizontal="center"/>
      <protection/>
    </xf>
    <xf numFmtId="0" fontId="5" fillId="33" borderId="24" xfId="62" applyFill="1" applyBorder="1" applyAlignment="1" quotePrefix="1">
      <alignment horizontal="center"/>
      <protection/>
    </xf>
    <xf numFmtId="3" fontId="5" fillId="33" borderId="22" xfId="62" applyNumberFormat="1" applyFill="1" applyBorder="1" applyAlignment="1">
      <alignment horizontal="center"/>
      <protection/>
    </xf>
    <xf numFmtId="3" fontId="5" fillId="33" borderId="23" xfId="62" applyNumberFormat="1" applyFill="1" applyBorder="1" applyAlignment="1">
      <alignment horizontal="center"/>
      <protection/>
    </xf>
    <xf numFmtId="192" fontId="5" fillId="33" borderId="25" xfId="62" applyNumberFormat="1" applyFont="1" applyFill="1" applyBorder="1" applyAlignment="1">
      <alignment horizontal="center"/>
      <protection/>
    </xf>
    <xf numFmtId="192" fontId="5" fillId="33" borderId="17" xfId="62" applyNumberFormat="1" applyFill="1" applyBorder="1" applyAlignment="1">
      <alignment horizontal="center"/>
      <protection/>
    </xf>
    <xf numFmtId="192" fontId="5" fillId="33" borderId="22" xfId="62" applyNumberFormat="1" applyFill="1" applyBorder="1" applyAlignment="1">
      <alignment horizontal="center"/>
      <protection/>
    </xf>
    <xf numFmtId="192" fontId="5" fillId="33" borderId="24" xfId="62" applyNumberFormat="1" applyFill="1" applyBorder="1" applyAlignment="1">
      <alignment horizontal="center"/>
      <protection/>
    </xf>
    <xf numFmtId="0" fontId="5" fillId="33" borderId="22" xfId="62" applyFill="1" applyBorder="1" applyAlignment="1">
      <alignment horizontal="center" vertical="center"/>
      <protection/>
    </xf>
    <xf numFmtId="0" fontId="5" fillId="33" borderId="23" xfId="62" applyFill="1" applyBorder="1" applyAlignment="1">
      <alignment horizontal="center" vertical="center"/>
      <protection/>
    </xf>
    <xf numFmtId="0" fontId="5" fillId="33" borderId="24" xfId="62" applyFill="1" applyBorder="1" applyAlignment="1">
      <alignment horizontal="center" vertical="center"/>
      <protection/>
    </xf>
    <xf numFmtId="176" fontId="5" fillId="33" borderId="40" xfId="62" applyNumberFormat="1" applyFill="1" applyBorder="1" applyAlignment="1">
      <alignment horizontal="center"/>
      <protection/>
    </xf>
    <xf numFmtId="176" fontId="5" fillId="33" borderId="24" xfId="62" applyNumberFormat="1" applyFill="1" applyBorder="1" applyAlignment="1">
      <alignment horizontal="center"/>
      <protection/>
    </xf>
    <xf numFmtId="180" fontId="5" fillId="33" borderId="20" xfId="62" applyNumberFormat="1" applyFont="1" applyFill="1" applyBorder="1" applyAlignment="1">
      <alignment horizontal="center"/>
      <protection/>
    </xf>
    <xf numFmtId="180" fontId="5" fillId="33" borderId="14" xfId="62" applyNumberFormat="1" applyFill="1" applyBorder="1" applyAlignment="1">
      <alignment horizontal="center"/>
      <protection/>
    </xf>
    <xf numFmtId="3" fontId="5" fillId="33" borderId="37" xfId="62" applyNumberFormat="1" applyFill="1" applyBorder="1" applyAlignment="1">
      <alignment horizontal="center"/>
      <protection/>
    </xf>
    <xf numFmtId="182" fontId="5" fillId="33" borderId="22" xfId="62" applyNumberFormat="1" applyFont="1" applyFill="1" applyBorder="1" applyAlignment="1">
      <alignment horizontal="center"/>
      <protection/>
    </xf>
    <xf numFmtId="182" fontId="5" fillId="33" borderId="24" xfId="62" applyNumberFormat="1" applyFill="1" applyBorder="1" applyAlignment="1">
      <alignment horizontal="center"/>
      <protection/>
    </xf>
    <xf numFmtId="0" fontId="5" fillId="33" borderId="25" xfId="62" applyFont="1" applyFill="1" applyBorder="1" applyAlignment="1">
      <alignment horizontal="center"/>
      <protection/>
    </xf>
    <xf numFmtId="0" fontId="5" fillId="33" borderId="17" xfId="62" applyFont="1" applyFill="1" applyBorder="1" applyAlignment="1">
      <alignment horizontal="center"/>
      <protection/>
    </xf>
    <xf numFmtId="0" fontId="5" fillId="33" borderId="17" xfId="62" applyFill="1" applyBorder="1" applyAlignment="1">
      <alignment horizontal="center"/>
      <protection/>
    </xf>
    <xf numFmtId="0" fontId="5" fillId="33" borderId="20" xfId="62" applyFill="1" applyBorder="1" applyAlignment="1">
      <alignment horizontal="center"/>
      <protection/>
    </xf>
    <xf numFmtId="0" fontId="5" fillId="33" borderId="14" xfId="62" applyFill="1" applyBorder="1" applyAlignment="1">
      <alignment horizontal="center"/>
      <protection/>
    </xf>
    <xf numFmtId="0" fontId="5" fillId="33" borderId="41" xfId="62" applyFont="1" applyFill="1" applyBorder="1" applyAlignment="1">
      <alignment horizontal="center"/>
      <protection/>
    </xf>
    <xf numFmtId="0" fontId="5" fillId="33" borderId="42" xfId="62" applyFill="1" applyBorder="1" applyAlignment="1">
      <alignment horizontal="center"/>
      <protection/>
    </xf>
    <xf numFmtId="0" fontId="5" fillId="33" borderId="21" xfId="62" applyFill="1" applyBorder="1" applyAlignment="1" quotePrefix="1">
      <alignment horizontal="center"/>
      <protection/>
    </xf>
    <xf numFmtId="0" fontId="5" fillId="33" borderId="22" xfId="62" applyFill="1" applyBorder="1" applyAlignment="1">
      <alignment horizontal="center"/>
      <protection/>
    </xf>
    <xf numFmtId="0" fontId="5" fillId="33" borderId="24" xfId="62" applyFill="1" applyBorder="1" applyAlignment="1">
      <alignment horizontal="center"/>
      <protection/>
    </xf>
    <xf numFmtId="0" fontId="5" fillId="33" borderId="20" xfId="62" applyFont="1" applyFill="1" applyBorder="1" applyAlignment="1">
      <alignment horizontal="center"/>
      <protection/>
    </xf>
    <xf numFmtId="0" fontId="5" fillId="33" borderId="14" xfId="62" applyFont="1" applyFill="1" applyBorder="1" applyAlignment="1">
      <alignment horizontal="center"/>
      <protection/>
    </xf>
    <xf numFmtId="0" fontId="0" fillId="33" borderId="22" xfId="0" applyFill="1" applyBorder="1" applyAlignment="1" quotePrefix="1">
      <alignment horizontal="center"/>
    </xf>
    <xf numFmtId="0" fontId="0" fillId="33" borderId="23" xfId="0" applyFill="1" applyBorder="1" applyAlignment="1" quotePrefix="1">
      <alignment horizontal="center"/>
    </xf>
    <xf numFmtId="0" fontId="0" fillId="33" borderId="24" xfId="0" applyFill="1" applyBorder="1" applyAlignment="1" quotePrefix="1">
      <alignment horizontal="center"/>
    </xf>
    <xf numFmtId="0" fontId="22" fillId="33" borderId="0" xfId="0" applyFont="1" applyFill="1" applyAlignment="1">
      <alignment horizontal="center"/>
    </xf>
    <xf numFmtId="0" fontId="5" fillId="33" borderId="20" xfId="61" applyFont="1" applyFill="1" applyBorder="1" applyAlignment="1">
      <alignment horizontal="right" vertical="center"/>
      <protection/>
    </xf>
    <xf numFmtId="0" fontId="5" fillId="33" borderId="25" xfId="61" applyFont="1" applyFill="1" applyBorder="1" applyAlignment="1">
      <alignment horizontal="right" vertical="center"/>
      <protection/>
    </xf>
    <xf numFmtId="0" fontId="5" fillId="33" borderId="14" xfId="61" applyFont="1" applyFill="1" applyBorder="1" applyAlignment="1">
      <alignment vertical="center"/>
      <protection/>
    </xf>
    <xf numFmtId="0" fontId="5" fillId="33" borderId="17" xfId="61" applyFont="1" applyFill="1" applyBorder="1" applyAlignment="1">
      <alignment vertical="center"/>
      <protection/>
    </xf>
    <xf numFmtId="0" fontId="5" fillId="33" borderId="34" xfId="61" applyFont="1" applyFill="1" applyBorder="1" applyAlignment="1">
      <alignment horizontal="right" vertical="center"/>
      <protection/>
    </xf>
    <xf numFmtId="0" fontId="5" fillId="33" borderId="15" xfId="61"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Ⅲ労働市場の概要グラフgrp" xfId="61"/>
    <cellStyle name="標準_⑭Ⅲ労働市場の概要表" xfId="62"/>
    <cellStyle name="標準_年報雇保42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48"/>
          <c:w val="0.98875"/>
          <c:h val="0.92925"/>
        </c:manualLayout>
      </c:layout>
      <c:barChart>
        <c:barDir val="col"/>
        <c:grouping val="clustered"/>
        <c:varyColors val="0"/>
        <c:ser>
          <c:idx val="1"/>
          <c:order val="0"/>
          <c:tx>
            <c:strRef>
              <c:f>'概要資料１'!$U$10</c:f>
              <c:strCache>
                <c:ptCount val="1"/>
                <c:pt idx="0">
                  <c:v>新規求人数（人）</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Lbls>
            <c:dLbl>
              <c:idx val="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Percent val="0"/>
          </c:dLbls>
          <c:cat>
            <c:strRef>
              <c:f>'概要資料１'!$V$9:$AB$9</c:f>
              <c:strCache/>
            </c:strRef>
          </c:cat>
          <c:val>
            <c:numRef>
              <c:f>'概要資料１'!$V$10:$AB$10</c:f>
              <c:numCache/>
            </c:numRef>
          </c:val>
        </c:ser>
        <c:ser>
          <c:idx val="0"/>
          <c:order val="1"/>
          <c:tx>
            <c:strRef>
              <c:f>'概要資料１'!$U$11</c:f>
              <c:strCache>
                <c:ptCount val="1"/>
                <c:pt idx="0">
                  <c:v>新規求職申込件数（件）</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'概要資料１'!$V$9:$AB$9</c:f>
              <c:strCache/>
            </c:strRef>
          </c:cat>
          <c:val>
            <c:numRef>
              <c:f>'概要資料１'!$V$11:$AB$11</c:f>
              <c:numCache/>
            </c:numRef>
          </c:val>
        </c:ser>
        <c:axId val="16536481"/>
        <c:axId val="14610602"/>
      </c:barChart>
      <c:lineChart>
        <c:grouping val="standard"/>
        <c:varyColors val="0"/>
        <c:ser>
          <c:idx val="2"/>
          <c:order val="2"/>
          <c:tx>
            <c:strRef>
              <c:f>'概要資料１'!$U$12</c:f>
              <c:strCache>
                <c:ptCount val="1"/>
                <c:pt idx="0">
                  <c:v>就職件数（件）</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'概要資料１'!$V$9:$AB$9</c:f>
              <c:strCache/>
            </c:strRef>
          </c:cat>
          <c:val>
            <c:numRef>
              <c:f>'概要資料１'!$V$12:$AB$12</c:f>
              <c:numCache/>
            </c:numRef>
          </c:val>
          <c:smooth val="0"/>
        </c:ser>
        <c:axId val="64386555"/>
        <c:axId val="42608084"/>
      </c:lineChart>
      <c:catAx>
        <c:axId val="165364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4610602"/>
        <c:crosses val="autoZero"/>
        <c:auto val="0"/>
        <c:lblOffset val="100"/>
        <c:tickLblSkip val="1"/>
        <c:noMultiLvlLbl val="0"/>
      </c:catAx>
      <c:valAx>
        <c:axId val="14610602"/>
        <c:scaling>
          <c:orientation val="minMax"/>
          <c:max val="160000"/>
          <c:min val="80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6536481"/>
        <c:crossesAt val="1"/>
        <c:crossBetween val="between"/>
        <c:dispUnits/>
        <c:majorUnit val="10000"/>
      </c:valAx>
      <c:catAx>
        <c:axId val="64386555"/>
        <c:scaling>
          <c:orientation val="minMax"/>
        </c:scaling>
        <c:axPos val="b"/>
        <c:delete val="1"/>
        <c:majorTickMark val="out"/>
        <c:minorTickMark val="none"/>
        <c:tickLblPos val="none"/>
        <c:crossAx val="42608084"/>
        <c:crosses val="autoZero"/>
        <c:auto val="0"/>
        <c:lblOffset val="100"/>
        <c:tickLblSkip val="1"/>
        <c:noMultiLvlLbl val="0"/>
      </c:catAx>
      <c:valAx>
        <c:axId val="42608084"/>
        <c:scaling>
          <c:orientation val="minMax"/>
          <c:max val="45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4386555"/>
        <c:crosses val="max"/>
        <c:crossBetween val="between"/>
        <c:dispUnits/>
      </c:valAx>
      <c:spPr>
        <a:noFill/>
        <a:ln>
          <a:noFill/>
        </a:ln>
      </c:spPr>
    </c:plotArea>
    <c:legend>
      <c:legendPos val="r"/>
      <c:layout>
        <c:manualLayout>
          <c:xMode val="edge"/>
          <c:yMode val="edge"/>
          <c:x val="0.15125"/>
          <c:y val="0.7505"/>
          <c:w val="0.29125"/>
          <c:h val="0.17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●月別新規求人数</a:t>
            </a:r>
          </a:p>
        </c:rich>
      </c:tx>
      <c:layout>
        <c:manualLayout>
          <c:xMode val="factor"/>
          <c:yMode val="factor"/>
          <c:x val="0.00275"/>
          <c:y val="0.03675"/>
        </c:manualLayout>
      </c:layout>
      <c:spPr>
        <a:noFill/>
        <a:ln>
          <a:noFill/>
        </a:ln>
      </c:spPr>
    </c:title>
    <c:plotArea>
      <c:layout>
        <c:manualLayout>
          <c:xMode val="edge"/>
          <c:yMode val="edge"/>
          <c:x val="0.0235"/>
          <c:y val="0.19225"/>
          <c:w val="0.95375"/>
          <c:h val="0.76025"/>
        </c:manualLayout>
      </c:layout>
      <c:lineChart>
        <c:grouping val="standard"/>
        <c:varyColors val="0"/>
        <c:ser>
          <c:idx val="0"/>
          <c:order val="0"/>
          <c:tx>
            <c:strRef>
              <c:f>'概要資料２'!$R$4</c:f>
              <c:strCache>
                <c:ptCount val="1"/>
                <c:pt idx="0">
                  <c:v>17年度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'概要資料２'!$S$3:$AD$3</c:f>
              <c:strCache/>
            </c:strRef>
          </c:cat>
          <c:val>
            <c:numRef>
              <c:f>'概要資料２'!$S$4:$AD$4</c:f>
              <c:numCache/>
            </c:numRef>
          </c:val>
          <c:smooth val="0"/>
        </c:ser>
        <c:ser>
          <c:idx val="1"/>
          <c:order val="1"/>
          <c:tx>
            <c:strRef>
              <c:f>'概要資料２'!$R$5</c:f>
              <c:strCache>
                <c:ptCount val="1"/>
                <c:pt idx="0">
                  <c:v>18年度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'概要資料２'!$S$3:$AD$3</c:f>
              <c:strCache/>
            </c:strRef>
          </c:cat>
          <c:val>
            <c:numRef>
              <c:f>'概要資料２'!$S$5:$AD$5</c:f>
              <c:numCache/>
            </c:numRef>
          </c:val>
          <c:smooth val="0"/>
        </c:ser>
        <c:ser>
          <c:idx val="2"/>
          <c:order val="2"/>
          <c:tx>
            <c:strRef>
              <c:f>'概要資料２'!$R$6</c:f>
              <c:strCache>
                <c:ptCount val="1"/>
                <c:pt idx="0">
                  <c:v>19年度</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33"/>
              </a:solidFill>
              <a:ln>
                <a:solidFill>
                  <a:srgbClr val="339933"/>
                </a:solidFill>
              </a:ln>
            </c:spPr>
          </c:marker>
          <c:cat>
            <c:strRef>
              <c:f>'概要資料２'!$S$3:$AD$3</c:f>
              <c:strCache/>
            </c:strRef>
          </c:cat>
          <c:val>
            <c:numRef>
              <c:f>'概要資料２'!$S$6:$AD$6</c:f>
              <c:numCache/>
            </c:numRef>
          </c:val>
          <c:smooth val="0"/>
        </c:ser>
        <c:ser>
          <c:idx val="3"/>
          <c:order val="3"/>
          <c:tx>
            <c:strRef>
              <c:f>'概要資料２'!$R$7</c:f>
              <c:strCache>
                <c:ptCount val="1"/>
                <c:pt idx="0">
                  <c:v>20年度</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'概要資料２'!$S$3:$AD$3</c:f>
              <c:strCache/>
            </c:strRef>
          </c:cat>
          <c:val>
            <c:numRef>
              <c:f>'概要資料２'!$S$7:$AD$7</c:f>
              <c:numCache/>
            </c:numRef>
          </c:val>
          <c:smooth val="0"/>
        </c:ser>
        <c:ser>
          <c:idx val="4"/>
          <c:order val="4"/>
          <c:tx>
            <c:strRef>
              <c:f>'概要資料２'!$R$8</c:f>
              <c:strCache>
                <c:ptCount val="1"/>
                <c:pt idx="0">
                  <c:v>2１年度</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'概要資料２'!$S$3:$AD$3</c:f>
              <c:strCache/>
            </c:strRef>
          </c:cat>
          <c:val>
            <c:numRef>
              <c:f>'概要資料２'!$S$8:$AD$8</c:f>
              <c:numCache/>
            </c:numRef>
          </c:val>
          <c:smooth val="0"/>
        </c:ser>
        <c:marker val="1"/>
        <c:axId val="47928437"/>
        <c:axId val="28702750"/>
      </c:lineChart>
      <c:catAx>
        <c:axId val="47928437"/>
        <c:scaling>
          <c:orientation val="minMax"/>
        </c:scaling>
        <c:axPos val="b"/>
        <c:delete val="0"/>
        <c:numFmt formatCode="General" sourceLinked="1"/>
        <c:majorTickMark val="in"/>
        <c:minorTickMark val="none"/>
        <c:tickLblPos val="nextTo"/>
        <c:spPr>
          <a:ln w="3175">
            <a:solidFill>
              <a:srgbClr val="000000"/>
            </a:solidFill>
          </a:ln>
        </c:spPr>
        <c:crossAx val="28702750"/>
        <c:crosses val="autoZero"/>
        <c:auto val="0"/>
        <c:lblOffset val="100"/>
        <c:tickLblSkip val="1"/>
        <c:noMultiLvlLbl val="0"/>
      </c:catAx>
      <c:valAx>
        <c:axId val="28702750"/>
        <c:scaling>
          <c:orientation val="minMax"/>
          <c:max val="15000"/>
          <c:min val="5000"/>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7928437"/>
        <c:crossesAt val="1"/>
        <c:crossBetween val="midCat"/>
        <c:dispUnits/>
        <c:majorUnit val="1500"/>
      </c:valAx>
      <c:spPr>
        <a:noFill/>
        <a:ln w="12700">
          <a:solidFill>
            <a:srgbClr val="FFFFFF"/>
          </a:solidFill>
        </a:ln>
      </c:spPr>
    </c:plotArea>
    <c:legend>
      <c:legendPos val="r"/>
      <c:layout>
        <c:manualLayout>
          <c:xMode val="edge"/>
          <c:yMode val="edge"/>
          <c:x val="0.8725"/>
          <c:y val="0.74"/>
          <c:w val="0.1275"/>
          <c:h val="0.2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●年度別新規求人数</a:t>
            </a:r>
          </a:p>
        </c:rich>
      </c:tx>
      <c:layout>
        <c:manualLayout>
          <c:xMode val="factor"/>
          <c:yMode val="factor"/>
          <c:x val="0.00975"/>
          <c:y val="0"/>
        </c:manualLayout>
      </c:layout>
      <c:spPr>
        <a:noFill/>
        <a:ln>
          <a:noFill/>
        </a:ln>
      </c:spPr>
    </c:title>
    <c:view3D>
      <c:rotX val="15"/>
      <c:hPercent val="37"/>
      <c:rotY val="20"/>
      <c:depthPercent val="170"/>
      <c:rAngAx val="1"/>
    </c:view3D>
    <c:plotArea>
      <c:layout>
        <c:manualLayout>
          <c:xMode val="edge"/>
          <c:yMode val="edge"/>
          <c:x val="0"/>
          <c:y val="0.21175"/>
          <c:w val="0.9765"/>
          <c:h val="0.7375"/>
        </c:manualLayout>
      </c:layout>
      <c:bar3DChart>
        <c:barDir val="col"/>
        <c:grouping val="clustered"/>
        <c:varyColors val="0"/>
        <c:ser>
          <c:idx val="0"/>
          <c:order val="0"/>
          <c:spPr>
            <a:pattFill prst="pct20">
              <a:fgClr>
                <a:srgbClr val="FFFFFF"/>
              </a:fgClr>
              <a:bgClr>
                <a:srgbClr val="A0E0E0"/>
              </a:bgClr>
            </a:pattFill>
            <a:ln w="12700">
              <a:solidFill>
                <a:srgbClr val="000000"/>
              </a:solidFill>
            </a:ln>
          </c:spPr>
          <c:invertIfNegative val="0"/>
          <c:extLst>
            <c:ext xmlns:c14="http://schemas.microsoft.com/office/drawing/2007/8/2/chart" uri="{6F2FDCE9-48DA-4B69-8628-5D25D57E5C99}">
              <c14:invertSolidFillFmt>
                <c14:spPr>
                  <a:solidFill>
                    <a:srgbClr val="A0E0E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'概要資料２'!$R$4:$R$8</c:f>
              <c:strCache/>
            </c:strRef>
          </c:cat>
          <c:val>
            <c:numRef>
              <c:f>'概要資料２'!$AE$4:$AE$8</c:f>
              <c:numCache/>
            </c:numRef>
          </c:val>
          <c:shape val="box"/>
        </c:ser>
        <c:gapDepth val="0"/>
        <c:shape val="box"/>
        <c:axId val="56998159"/>
        <c:axId val="43221384"/>
      </c:bar3DChart>
      <c:catAx>
        <c:axId val="56998159"/>
        <c:scaling>
          <c:orientation val="minMax"/>
        </c:scaling>
        <c:axPos val="b"/>
        <c:delete val="0"/>
        <c:numFmt formatCode="General" sourceLinked="1"/>
        <c:majorTickMark val="in"/>
        <c:minorTickMark val="none"/>
        <c:tickLblPos val="low"/>
        <c:spPr>
          <a:ln w="3175">
            <a:solidFill>
              <a:srgbClr val="000000"/>
            </a:solidFill>
          </a:ln>
        </c:spPr>
        <c:crossAx val="43221384"/>
        <c:crosses val="autoZero"/>
        <c:auto val="0"/>
        <c:lblOffset val="100"/>
        <c:tickLblSkip val="1"/>
        <c:noMultiLvlLbl val="0"/>
      </c:catAx>
      <c:valAx>
        <c:axId val="43221384"/>
        <c:scaling>
          <c:orientation val="minMax"/>
          <c:min val="6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998159"/>
        <c:crossesAt val="1"/>
        <c:crossBetween val="between"/>
        <c:dispUnits/>
        <c:majorUnit val="1000"/>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●月別新規求職者数</a:t>
            </a:r>
          </a:p>
        </c:rich>
      </c:tx>
      <c:layout>
        <c:manualLayout>
          <c:xMode val="factor"/>
          <c:yMode val="factor"/>
          <c:x val="0.0025"/>
          <c:y val="-0.003"/>
        </c:manualLayout>
      </c:layout>
      <c:spPr>
        <a:noFill/>
        <a:ln>
          <a:noFill/>
        </a:ln>
      </c:spPr>
    </c:title>
    <c:plotArea>
      <c:layout>
        <c:manualLayout>
          <c:xMode val="edge"/>
          <c:yMode val="edge"/>
          <c:x val="0.00825"/>
          <c:y val="0.10675"/>
          <c:w val="0.98375"/>
          <c:h val="0.873"/>
        </c:manualLayout>
      </c:layout>
      <c:lineChart>
        <c:grouping val="standard"/>
        <c:varyColors val="0"/>
        <c:ser>
          <c:idx val="0"/>
          <c:order val="0"/>
          <c:tx>
            <c:strRef>
              <c:f>'概要資料４'!$O$4</c:f>
              <c:strCache>
                <c:ptCount val="1"/>
                <c:pt idx="0">
                  <c:v>17年度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'概要資料４'!$P$3:$AA$3</c:f>
              <c:strCache/>
            </c:strRef>
          </c:cat>
          <c:val>
            <c:numRef>
              <c:f>'概要資料４'!$P$4:$AA$4</c:f>
              <c:numCache/>
            </c:numRef>
          </c:val>
          <c:smooth val="0"/>
        </c:ser>
        <c:ser>
          <c:idx val="1"/>
          <c:order val="1"/>
          <c:tx>
            <c:strRef>
              <c:f>'概要資料４'!$O$5</c:f>
              <c:strCache>
                <c:ptCount val="1"/>
                <c:pt idx="0">
                  <c:v>18年度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'概要資料４'!$P$3:$AA$3</c:f>
              <c:strCache/>
            </c:strRef>
          </c:cat>
          <c:val>
            <c:numRef>
              <c:f>'概要資料４'!$P$5:$AA$5</c:f>
              <c:numCache/>
            </c:numRef>
          </c:val>
          <c:smooth val="0"/>
        </c:ser>
        <c:ser>
          <c:idx val="2"/>
          <c:order val="2"/>
          <c:tx>
            <c:strRef>
              <c:f>'概要資料４'!$O$6</c:f>
              <c:strCache>
                <c:ptCount val="1"/>
                <c:pt idx="0">
                  <c:v>19年度</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33"/>
              </a:solidFill>
              <a:ln>
                <a:solidFill>
                  <a:srgbClr val="339933"/>
                </a:solidFill>
              </a:ln>
            </c:spPr>
          </c:marker>
          <c:cat>
            <c:strRef>
              <c:f>'概要資料４'!$P$3:$AA$3</c:f>
              <c:strCache/>
            </c:strRef>
          </c:cat>
          <c:val>
            <c:numRef>
              <c:f>'概要資料４'!$P$6:$AA$6</c:f>
              <c:numCache/>
            </c:numRef>
          </c:val>
          <c:smooth val="0"/>
        </c:ser>
        <c:ser>
          <c:idx val="3"/>
          <c:order val="3"/>
          <c:tx>
            <c:strRef>
              <c:f>'概要資料４'!$O$7</c:f>
              <c:strCache>
                <c:ptCount val="1"/>
                <c:pt idx="0">
                  <c:v>20年度</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'概要資料４'!$P$3:$AA$3</c:f>
              <c:strCache/>
            </c:strRef>
          </c:cat>
          <c:val>
            <c:numRef>
              <c:f>'概要資料４'!$P$7:$AA$7</c:f>
              <c:numCache/>
            </c:numRef>
          </c:val>
          <c:smooth val="0"/>
        </c:ser>
        <c:ser>
          <c:idx val="4"/>
          <c:order val="4"/>
          <c:tx>
            <c:strRef>
              <c:f>'概要資料４'!$O$8</c:f>
              <c:strCache>
                <c:ptCount val="1"/>
                <c:pt idx="0">
                  <c:v>21年度</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'概要資料４'!$P$3:$AA$3</c:f>
              <c:strCache/>
            </c:strRef>
          </c:cat>
          <c:val>
            <c:numRef>
              <c:f>'概要資料４'!$P$8:$AA$8</c:f>
              <c:numCache/>
            </c:numRef>
          </c:val>
          <c:smooth val="0"/>
        </c:ser>
        <c:marker val="1"/>
        <c:axId val="53448137"/>
        <c:axId val="11271186"/>
      </c:lineChart>
      <c:catAx>
        <c:axId val="53448137"/>
        <c:scaling>
          <c:orientation val="minMax"/>
        </c:scaling>
        <c:axPos val="b"/>
        <c:delete val="0"/>
        <c:numFmt formatCode="General" sourceLinked="1"/>
        <c:majorTickMark val="in"/>
        <c:minorTickMark val="none"/>
        <c:tickLblPos val="nextTo"/>
        <c:spPr>
          <a:ln w="3175">
            <a:solidFill>
              <a:srgbClr val="000000"/>
            </a:solidFill>
          </a:ln>
        </c:spPr>
        <c:crossAx val="11271186"/>
        <c:crosses val="autoZero"/>
        <c:auto val="0"/>
        <c:lblOffset val="100"/>
        <c:tickLblSkip val="1"/>
        <c:noMultiLvlLbl val="0"/>
      </c:catAx>
      <c:valAx>
        <c:axId val="11271186"/>
        <c:scaling>
          <c:orientation val="minMax"/>
          <c:max val="16500"/>
          <c:min val="6000"/>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3448137"/>
        <c:crossesAt val="1"/>
        <c:crossBetween val="midCat"/>
        <c:dispUnits/>
        <c:majorUnit val="1500"/>
      </c:valAx>
      <c:spPr>
        <a:noFill/>
        <a:ln w="12700">
          <a:solidFill>
            <a:srgbClr val="FFFFFF"/>
          </a:solidFill>
        </a:ln>
      </c:spPr>
    </c:plotArea>
    <c:legend>
      <c:legendPos val="r"/>
      <c:layout>
        <c:manualLayout>
          <c:xMode val="edge"/>
          <c:yMode val="edge"/>
          <c:x val="0.2675"/>
          <c:y val="0.1155"/>
          <c:w val="0.097"/>
          <c:h val="0.251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●年度別新規求職者数</a:t>
            </a:r>
          </a:p>
        </c:rich>
      </c:tx>
      <c:layout>
        <c:manualLayout>
          <c:xMode val="factor"/>
          <c:yMode val="factor"/>
          <c:x val="0.0025"/>
          <c:y val="0"/>
        </c:manualLayout>
      </c:layout>
      <c:spPr>
        <a:noFill/>
        <a:ln>
          <a:noFill/>
        </a:ln>
      </c:spPr>
    </c:title>
    <c:view3D>
      <c:rotX val="15"/>
      <c:hPercent val="40"/>
      <c:rotY val="20"/>
      <c:depthPercent val="170"/>
      <c:rAngAx val="1"/>
    </c:view3D>
    <c:plotArea>
      <c:layout>
        <c:manualLayout>
          <c:xMode val="edge"/>
          <c:yMode val="edge"/>
          <c:x val="0"/>
          <c:y val="0.097"/>
          <c:w val="0.999"/>
          <c:h val="0.88425"/>
        </c:manualLayout>
      </c:layout>
      <c:bar3DChart>
        <c:barDir val="col"/>
        <c:grouping val="clustered"/>
        <c:varyColors val="0"/>
        <c:ser>
          <c:idx val="0"/>
          <c:order val="0"/>
          <c:spPr>
            <a:pattFill prst="pct20">
              <a:fgClr>
                <a:srgbClr val="FFFFFF"/>
              </a:fgClr>
              <a:bgClr>
                <a:srgbClr val="A0E0E0"/>
              </a:bgClr>
            </a:pattFill>
            <a:ln w="12700">
              <a:solidFill>
                <a:srgbClr val="000000"/>
              </a:solidFill>
            </a:ln>
          </c:spPr>
          <c:invertIfNegative val="0"/>
          <c:extLst>
            <c:ext xmlns:c14="http://schemas.microsoft.com/office/drawing/2007/8/2/chart" uri="{6F2FDCE9-48DA-4B69-8628-5D25D57E5C99}">
              <c14:invertSolidFillFmt>
                <c14:spPr>
                  <a:solidFill>
                    <a:srgbClr val="A0E0E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'概要資料４'!$O$4:$O$8</c:f>
              <c:strCache/>
            </c:strRef>
          </c:cat>
          <c:val>
            <c:numRef>
              <c:f>'概要資料４'!$AB$4:$AB$8</c:f>
              <c:numCache/>
            </c:numRef>
          </c:val>
          <c:shape val="box"/>
        </c:ser>
        <c:gapDepth val="0"/>
        <c:shape val="box"/>
        <c:axId val="34331811"/>
        <c:axId val="40550844"/>
      </c:bar3DChart>
      <c:catAx>
        <c:axId val="34331811"/>
        <c:scaling>
          <c:orientation val="minMax"/>
        </c:scaling>
        <c:axPos val="b"/>
        <c:delete val="0"/>
        <c:numFmt formatCode="General" sourceLinked="1"/>
        <c:majorTickMark val="in"/>
        <c:minorTickMark val="none"/>
        <c:tickLblPos val="low"/>
        <c:spPr>
          <a:ln w="3175">
            <a:solidFill>
              <a:srgbClr val="000000"/>
            </a:solidFill>
          </a:ln>
        </c:spPr>
        <c:crossAx val="40550844"/>
        <c:crosses val="autoZero"/>
        <c:auto val="0"/>
        <c:lblOffset val="100"/>
        <c:tickLblSkip val="1"/>
        <c:noMultiLvlLbl val="0"/>
      </c:catAx>
      <c:valAx>
        <c:axId val="40550844"/>
        <c:scaling>
          <c:orientation val="minMax"/>
          <c:min val="5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331811"/>
        <c:crossesAt val="1"/>
        <c:crossBetween val="between"/>
        <c:dispUnits/>
        <c:majorUnit val="1000"/>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203"/>
          <c:y val="0.26625"/>
          <c:w val="0.59375"/>
          <c:h val="0.55925"/>
        </c:manualLayout>
      </c:layout>
      <c:pie3D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5">
                <a:fgClr>
                  <a:srgbClr val="FFFFFF"/>
                </a:fgClr>
                <a:bgClr>
                  <a:srgbClr val="8080FF"/>
                </a:bgClr>
              </a:pattFill>
              <a:ln w="12700">
                <a:solidFill>
                  <a:srgbClr val="000000"/>
                </a:solidFill>
              </a:ln>
            </c:spPr>
          </c:dPt>
          <c:dPt>
            <c:idx val="1"/>
            <c:spPr>
              <a:pattFill prst="pct10">
                <a:fgClr>
                  <a:srgbClr val="FFFFFF"/>
                </a:fgClr>
                <a:bgClr>
                  <a:srgbClr val="802060"/>
                </a:bgClr>
              </a:pattFill>
              <a:ln w="12700">
                <a:solidFill>
                  <a:srgbClr val="000000"/>
                </a:solidFill>
              </a:ln>
            </c:spPr>
          </c:dPt>
          <c:dPt>
            <c:idx val="2"/>
            <c:spPr>
              <a:solidFill>
                <a:srgbClr val="FFFFC0"/>
              </a:solidFill>
              <a:ln w="12700">
                <a:solidFill>
                  <a:srgbClr val="000000"/>
                </a:solidFill>
              </a:ln>
            </c:spPr>
          </c:dPt>
          <c:dPt>
            <c:idx val="3"/>
            <c:spPr>
              <a:pattFill prst="pct20">
                <a:fgClr>
                  <a:srgbClr val="FFFFFF"/>
                </a:fgClr>
                <a:bgClr>
                  <a:srgbClr val="A0E0E0"/>
                </a:bgClr>
              </a:pattFill>
              <a:ln w="12700">
                <a:solidFill>
                  <a:srgbClr val="000000"/>
                </a:solidFill>
              </a:ln>
            </c:spPr>
          </c:dPt>
          <c:dPt>
            <c:idx val="4"/>
            <c:spPr>
              <a:pattFill prst="smCheck">
                <a:fgClr>
                  <a:srgbClr val="FFFFFF"/>
                </a:fgClr>
                <a:bgClr>
                  <a:srgbClr val="600080"/>
                </a:bgClr>
              </a:pattFill>
              <a:ln w="12700">
                <a:solidFill>
                  <a:srgbClr val="000000"/>
                </a:solidFill>
              </a:ln>
            </c:spPr>
          </c:dPt>
          <c:dPt>
            <c:idx val="5"/>
            <c:spPr>
              <a:pattFill prst="ltUpDiag">
                <a:fgClr>
                  <a:srgbClr val="FFFFFF"/>
                </a:fgClr>
                <a:bgClr>
                  <a:srgbClr val="FF8080"/>
                </a:bgClr>
              </a:patt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dLblPos val="outEnd"/>
            <c:showLegendKey val="0"/>
            <c:showVal val="0"/>
            <c:showBubbleSize val="0"/>
            <c:showCatName val="1"/>
            <c:showSerName val="0"/>
            <c:showLeaderLines val="0"/>
            <c:showPercent val="1"/>
          </c:dLbls>
          <c:cat>
            <c:strRef>
              <c:f>'[1]4-2A'!$A$63:$A$72</c:f>
              <c:strCache>
                <c:ptCount val="10"/>
                <c:pt idx="0">
                  <c:v>建設業</c:v>
                </c:pt>
                <c:pt idx="1">
                  <c:v>製造業</c:v>
                </c:pt>
                <c:pt idx="2">
                  <c:v>運輸業</c:v>
                </c:pt>
                <c:pt idx="3">
                  <c:v>卸売・小売業</c:v>
                </c:pt>
                <c:pt idx="4">
                  <c:v>金融・保険業</c:v>
                </c:pt>
                <c:pt idx="5">
                  <c:v>飲食店、宿泊業</c:v>
                </c:pt>
                <c:pt idx="6">
                  <c:v>医療、福祉</c:v>
                </c:pt>
                <c:pt idx="7">
                  <c:v>複合サービス事業</c:v>
                </c:pt>
                <c:pt idx="8">
                  <c:v>サービス業</c:v>
                </c:pt>
                <c:pt idx="9">
                  <c:v>その他</c:v>
                </c:pt>
              </c:strCache>
            </c:strRef>
          </c:cat>
          <c:val>
            <c:numRef>
              <c:f>'[1]4-2A'!$B$63:$B$72</c:f>
              <c:numCache>
                <c:ptCount val="10"/>
                <c:pt idx="0">
                  <c:v>37434</c:v>
                </c:pt>
                <c:pt idx="1">
                  <c:v>150732</c:v>
                </c:pt>
                <c:pt idx="2">
                  <c:v>28767</c:v>
                </c:pt>
                <c:pt idx="3">
                  <c:v>84634</c:v>
                </c:pt>
                <c:pt idx="4">
                  <c:v>12954</c:v>
                </c:pt>
                <c:pt idx="5">
                  <c:v>16357</c:v>
                </c:pt>
                <c:pt idx="6">
                  <c:v>66222</c:v>
                </c:pt>
                <c:pt idx="7">
                  <c:v>13583</c:v>
                </c:pt>
                <c:pt idx="8">
                  <c:v>39354</c:v>
                </c:pt>
                <c:pt idx="9">
                  <c:v>62661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入職・離職状況</a:t>
            </a:r>
          </a:p>
        </c:rich>
      </c:tx>
      <c:layout>
        <c:manualLayout>
          <c:xMode val="factor"/>
          <c:yMode val="factor"/>
          <c:x val="-0.0015"/>
          <c:y val="0"/>
        </c:manualLayout>
      </c:layout>
      <c:spPr>
        <a:noFill/>
        <a:ln w="3175">
          <a:noFill/>
        </a:ln>
      </c:spPr>
    </c:title>
    <c:plotArea>
      <c:layout>
        <c:manualLayout>
          <c:xMode val="edge"/>
          <c:yMode val="edge"/>
          <c:x val="0.02075"/>
          <c:y val="0.11475"/>
          <c:w val="0.88275"/>
          <c:h val="0.85125"/>
        </c:manualLayout>
      </c:layout>
      <c:lineChart>
        <c:grouping val="standard"/>
        <c:varyColors val="0"/>
        <c:ser>
          <c:idx val="0"/>
          <c:order val="0"/>
          <c:tx>
            <c:strRef>
              <c:f>'[1]4-2A'!$A$76</c:f>
              <c:strCache>
                <c:ptCount val="1"/>
                <c:pt idx="0">
                  <c:v>入職率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3.47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'[1]4-2A'!$B$75:$M$75</c:f>
              <c:strCache>
                <c:ptCount val="12"/>
                <c:pt idx="0">
                  <c:v>21年4月</c:v>
                </c:pt>
                <c:pt idx="1">
                  <c:v>5月</c:v>
                </c:pt>
                <c:pt idx="2">
                  <c:v>6月</c:v>
                </c:pt>
                <c:pt idx="3">
                  <c:v>7月</c:v>
                </c:pt>
                <c:pt idx="4">
                  <c:v>8月</c:v>
                </c:pt>
                <c:pt idx="5">
                  <c:v>9月</c:v>
                </c:pt>
                <c:pt idx="6">
                  <c:v>10月</c:v>
                </c:pt>
                <c:pt idx="7">
                  <c:v>11月</c:v>
                </c:pt>
                <c:pt idx="8">
                  <c:v>12月</c:v>
                </c:pt>
                <c:pt idx="9">
                  <c:v>22年1月</c:v>
                </c:pt>
                <c:pt idx="10">
                  <c:v>2月</c:v>
                </c:pt>
                <c:pt idx="11">
                  <c:v>3月</c:v>
                </c:pt>
              </c:strCache>
            </c:strRef>
          </c:cat>
          <c:val>
            <c:numRef>
              <c:f>'[1]4-2A'!$B$76:$M$76</c:f>
              <c:numCache>
                <c:ptCount val="12"/>
                <c:pt idx="0">
                  <c:v>3.47</c:v>
                </c:pt>
                <c:pt idx="1">
                  <c:v>1.92</c:v>
                </c:pt>
                <c:pt idx="2">
                  <c:v>1.59</c:v>
                </c:pt>
                <c:pt idx="3">
                  <c:v>1.46</c:v>
                </c:pt>
                <c:pt idx="4">
                  <c:v>1.21</c:v>
                </c:pt>
                <c:pt idx="5">
                  <c:v>1.32</c:v>
                </c:pt>
                <c:pt idx="6">
                  <c:v>1.5</c:v>
                </c:pt>
                <c:pt idx="7">
                  <c:v>1.2</c:v>
                </c:pt>
                <c:pt idx="8">
                  <c:v>1.22</c:v>
                </c:pt>
                <c:pt idx="9">
                  <c:v>1.23</c:v>
                </c:pt>
                <c:pt idx="10">
                  <c:v>0.99</c:v>
                </c:pt>
                <c:pt idx="11">
                  <c:v>1.3</c:v>
                </c:pt>
              </c:numCache>
            </c:numRef>
          </c:val>
          <c:smooth val="0"/>
        </c:ser>
        <c:ser>
          <c:idx val="1"/>
          <c:order val="1"/>
          <c:tx>
            <c:strRef>
              <c:f>'[1]4-2A'!$A$77</c:f>
              <c:strCache>
                <c:ptCount val="1"/>
                <c:pt idx="0">
                  <c:v>離職率</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'[1]4-2A'!$B$75:$M$75</c:f>
              <c:strCache>
                <c:ptCount val="12"/>
                <c:pt idx="0">
                  <c:v>21年4月</c:v>
                </c:pt>
                <c:pt idx="1">
                  <c:v>5月</c:v>
                </c:pt>
                <c:pt idx="2">
                  <c:v>6月</c:v>
                </c:pt>
                <c:pt idx="3">
                  <c:v>7月</c:v>
                </c:pt>
                <c:pt idx="4">
                  <c:v>8月</c:v>
                </c:pt>
                <c:pt idx="5">
                  <c:v>9月</c:v>
                </c:pt>
                <c:pt idx="6">
                  <c:v>10月</c:v>
                </c:pt>
                <c:pt idx="7">
                  <c:v>11月</c:v>
                </c:pt>
                <c:pt idx="8">
                  <c:v>12月</c:v>
                </c:pt>
                <c:pt idx="9">
                  <c:v>22年1月</c:v>
                </c:pt>
                <c:pt idx="10">
                  <c:v>2月</c:v>
                </c:pt>
                <c:pt idx="11">
                  <c:v>3月</c:v>
                </c:pt>
              </c:strCache>
            </c:strRef>
          </c:cat>
          <c:val>
            <c:numRef>
              <c:f>'[1]4-2A'!$B$77:$M$77</c:f>
              <c:numCache>
                <c:ptCount val="12"/>
                <c:pt idx="0">
                  <c:v>3.14</c:v>
                </c:pt>
                <c:pt idx="1">
                  <c:v>1.33</c:v>
                </c:pt>
                <c:pt idx="2">
                  <c:v>1.4</c:v>
                </c:pt>
                <c:pt idx="3">
                  <c:v>1.45</c:v>
                </c:pt>
                <c:pt idx="4">
                  <c:v>1.12</c:v>
                </c:pt>
                <c:pt idx="5">
                  <c:v>1.22</c:v>
                </c:pt>
                <c:pt idx="6">
                  <c:v>1.67</c:v>
                </c:pt>
                <c:pt idx="7">
                  <c:v>1.11</c:v>
                </c:pt>
                <c:pt idx="8">
                  <c:v>1.24</c:v>
                </c:pt>
                <c:pt idx="9">
                  <c:v>1.6</c:v>
                </c:pt>
                <c:pt idx="10">
                  <c:v>1.04</c:v>
                </c:pt>
                <c:pt idx="11">
                  <c:v>1.34</c:v>
                </c:pt>
              </c:numCache>
            </c:numRef>
          </c:val>
          <c:smooth val="0"/>
        </c:ser>
        <c:marker val="1"/>
        <c:axId val="29413277"/>
        <c:axId val="63392902"/>
      </c:lineChart>
      <c:catAx>
        <c:axId val="294132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392902"/>
        <c:crosses val="autoZero"/>
        <c:auto val="0"/>
        <c:lblOffset val="100"/>
        <c:tickLblSkip val="1"/>
        <c:noMultiLvlLbl val="0"/>
      </c:catAx>
      <c:valAx>
        <c:axId val="63392902"/>
        <c:scaling>
          <c:orientation val="minMax"/>
          <c:max val="4.5"/>
          <c:min val="0.5"/>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413277"/>
        <c:crossesAt val="1"/>
        <c:crossBetween val="midCat"/>
        <c:dispUnits/>
        <c:majorUnit val="0.5"/>
        <c:minorUnit val="0.125"/>
      </c:valAx>
      <c:spPr>
        <a:noFill/>
        <a:ln>
          <a:noFill/>
        </a:ln>
      </c:spPr>
    </c:plotArea>
    <c:legend>
      <c:legendPos val="r"/>
      <c:layout>
        <c:manualLayout>
          <c:xMode val="edge"/>
          <c:yMode val="edge"/>
          <c:x val="0.467"/>
          <c:y val="0.41475"/>
          <c:w val="0.12775"/>
          <c:h val="0.08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10</xdr:col>
      <xdr:colOff>504825</xdr:colOff>
      <xdr:row>64</xdr:row>
      <xdr:rowOff>28575</xdr:rowOff>
    </xdr:to>
    <xdr:sp>
      <xdr:nvSpPr>
        <xdr:cNvPr id="1" name="テキスト ボックス 1"/>
        <xdr:cNvSpPr txBox="1">
          <a:spLocks noChangeArrowheads="1"/>
        </xdr:cNvSpPr>
      </xdr:nvSpPr>
      <xdr:spPr>
        <a:xfrm>
          <a:off x="180975" y="104775"/>
          <a:ext cx="7181850" cy="10896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Ⅲ　労 働 市 場 の 概 要
</a:t>
          </a:r>
          <a:r>
            <a:rPr lang="en-US" cap="none" sz="1200" b="1" i="0" u="none" baseline="0">
              <a:solidFill>
                <a:srgbClr val="000000"/>
              </a:solidFill>
              <a:latin typeface="ＭＳ Ｐゴシック"/>
              <a:ea typeface="ＭＳ Ｐゴシック"/>
              <a:cs typeface="ＭＳ Ｐゴシック"/>
            </a:rPr>
            <a:t>⒈　雇用失業情勢の概要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の福島県の経済は、世界的金融危機を背景に、生産活動では大規模な生産調整が続き、生産・出荷は極めて低水準で推移し、雇用・労働環境も急速に悪化していった。また、雇用・労働環境の悪化から、消費者の節約・低価格志向は高まり、個人消費は弱い状態が続いた。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第２・四半期以降、生産活動において在庫調整がほぼ終了したことから、生産・出荷も徐々に減少率を縮小し、年後半には緩やかながら持ち直しの動きもみられるようになった。しかし、水準は依然低いままであったため、生産活動の持ち直しが、雇用・労働環境の持ち直しに波及するまでには至らず、雇用・労働環境は厳しい状況が続き、個人消費も依然として弱い状態が続いた。※１
</a:t>
          </a:r>
          <a:r>
            <a:rPr lang="en-US" cap="none" sz="1200" b="0" i="0" u="none" baseline="0">
              <a:solidFill>
                <a:srgbClr val="000000"/>
              </a:solidFill>
              <a:latin typeface="ＭＳ Ｐゴシック"/>
              <a:ea typeface="ＭＳ Ｐゴシック"/>
              <a:cs typeface="ＭＳ Ｐゴシック"/>
            </a:rPr>
            <a:t>　⑴　需要面では、大型小売店販売額は全店舗ベースで総額</a:t>
          </a:r>
          <a:r>
            <a:rPr lang="en-US" cap="none" sz="1200" b="0" i="0" u="none" baseline="0">
              <a:solidFill>
                <a:srgbClr val="000000"/>
              </a:solidFill>
              <a:latin typeface="Calibri"/>
              <a:ea typeface="Calibri"/>
              <a:cs typeface="Calibri"/>
            </a:rPr>
            <a:t>2,265</a:t>
          </a:r>
          <a:r>
            <a:rPr lang="en-US" cap="none" sz="1200" b="0" i="0" u="none" baseline="0">
              <a:solidFill>
                <a:srgbClr val="000000"/>
              </a:solidFill>
              <a:latin typeface="ＭＳ Ｐゴシック"/>
              <a:ea typeface="ＭＳ Ｐゴシック"/>
              <a:cs typeface="ＭＳ Ｐゴシック"/>
            </a:rPr>
            <a:t>億円、対前年比</a:t>
          </a: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％減で</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年振りに前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年を下回った。乗用車新規登録台数は</a:t>
          </a:r>
          <a:r>
            <a:rPr lang="en-US" cap="none" sz="1200" b="0" i="0" u="none" baseline="0">
              <a:solidFill>
                <a:srgbClr val="000000"/>
              </a:solidFill>
              <a:latin typeface="Calibri"/>
              <a:ea typeface="Calibri"/>
              <a:cs typeface="Calibri"/>
            </a:rPr>
            <a:t>62,867</a:t>
          </a:r>
          <a:r>
            <a:rPr lang="en-US" cap="none" sz="1200" b="0" i="0" u="none" baseline="0">
              <a:solidFill>
                <a:srgbClr val="000000"/>
              </a:solidFill>
              <a:latin typeface="ＭＳ Ｐゴシック"/>
              <a:ea typeface="ＭＳ Ｐゴシック"/>
              <a:cs typeface="ＭＳ Ｐゴシック"/>
            </a:rPr>
            <a:t>台、対前年比</a:t>
          </a:r>
          <a:r>
            <a:rPr lang="en-US" cap="none" sz="1200" b="0" i="0" u="none" baseline="0">
              <a:solidFill>
                <a:srgbClr val="000000"/>
              </a:solidFill>
              <a:latin typeface="Calibri"/>
              <a:ea typeface="Calibri"/>
              <a:cs typeface="Calibri"/>
            </a:rPr>
            <a:t>8.6</a:t>
          </a:r>
          <a:r>
            <a:rPr lang="en-US" cap="none" sz="1200" b="0" i="0" u="none" baseline="0">
              <a:solidFill>
                <a:srgbClr val="000000"/>
              </a:solidFill>
              <a:latin typeface="ＭＳ Ｐゴシック"/>
              <a:ea typeface="ＭＳ Ｐゴシック"/>
              <a:cs typeface="ＭＳ Ｐゴシック"/>
            </a:rPr>
            <a:t>％減となり、</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年連続で前年を下回った。公共工事請負金額は</a:t>
          </a:r>
          <a:r>
            <a:rPr lang="en-US" cap="none" sz="1200" b="0" i="0" u="none" baseline="0">
              <a:solidFill>
                <a:srgbClr val="000000"/>
              </a:solidFill>
              <a:latin typeface="Calibri"/>
              <a:ea typeface="Calibri"/>
              <a:cs typeface="Calibri"/>
            </a:rPr>
            <a:t>2,037</a:t>
          </a:r>
          <a:r>
            <a:rPr lang="en-US" cap="none" sz="1200" b="0" i="0" u="none" baseline="0">
              <a:solidFill>
                <a:srgbClr val="000000"/>
              </a:solidFill>
              <a:latin typeface="ＭＳ Ｐゴシック"/>
              <a:ea typeface="ＭＳ Ｐゴシック"/>
              <a:cs typeface="ＭＳ Ｐゴシック"/>
            </a:rPr>
            <a:t>億円、対前年比</a:t>
          </a:r>
          <a:r>
            <a:rPr lang="en-US" cap="none" sz="1200" b="0" i="0" u="none" baseline="0">
              <a:solidFill>
                <a:srgbClr val="000000"/>
              </a:solidFill>
              <a:latin typeface="Calibri"/>
              <a:ea typeface="Calibri"/>
              <a:cs typeface="Calibri"/>
            </a:rPr>
            <a:t>8.6</a:t>
          </a:r>
          <a:r>
            <a:rPr lang="en-US" cap="none" sz="1200" b="0" i="0" u="none" baseline="0">
              <a:solidFill>
                <a:srgbClr val="000000"/>
              </a:solidFill>
              <a:latin typeface="ＭＳ Ｐゴシック"/>
              <a:ea typeface="ＭＳ Ｐゴシック"/>
              <a:cs typeface="ＭＳ Ｐゴシック"/>
            </a:rPr>
            <a:t>％減となり、</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年連続で前年を下回った。生産活動は、前半は減少傾向が続き低水準となったが、後半には緩やかながら持ち直しの動きがみられた。鉱工業生産指数は</a:t>
          </a:r>
          <a:r>
            <a:rPr lang="en-US" cap="none" sz="1200" b="0" i="0" u="none" baseline="0">
              <a:solidFill>
                <a:srgbClr val="000000"/>
              </a:solidFill>
              <a:latin typeface="Calibri"/>
              <a:ea typeface="Calibri"/>
              <a:cs typeface="Calibri"/>
            </a:rPr>
            <a:t>79.8</a:t>
          </a:r>
          <a:r>
            <a:rPr lang="en-US" cap="none" sz="1200" b="0" i="0" u="none" baseline="0">
              <a:solidFill>
                <a:srgbClr val="000000"/>
              </a:solidFill>
              <a:latin typeface="ＭＳ Ｐゴシック"/>
              <a:ea typeface="ＭＳ Ｐゴシック"/>
              <a:cs typeface="ＭＳ Ｐゴシック"/>
            </a:rPr>
            <a:t>、対前年比</a:t>
          </a:r>
          <a:r>
            <a:rPr lang="en-US" cap="none" sz="1200" b="0" i="0" u="none" baseline="0">
              <a:solidFill>
                <a:srgbClr val="000000"/>
              </a:solidFill>
              <a:latin typeface="Calibri"/>
              <a:ea typeface="Calibri"/>
              <a:cs typeface="Calibri"/>
            </a:rPr>
            <a:t>22.0</a:t>
          </a:r>
          <a:r>
            <a:rPr lang="en-US" cap="none" sz="1200" b="0" i="0" u="none" baseline="0">
              <a:solidFill>
                <a:srgbClr val="000000"/>
              </a:solidFill>
              <a:latin typeface="ＭＳ Ｐゴシック"/>
              <a:ea typeface="ＭＳ Ｐゴシック"/>
              <a:cs typeface="ＭＳ Ｐゴシック"/>
            </a:rPr>
            <a:t>％減となり、２年連続で前年を下った。※２
</a:t>
          </a:r>
          <a:r>
            <a:rPr lang="en-US" cap="none" sz="1200" b="0" i="0" u="none" baseline="0">
              <a:solidFill>
                <a:srgbClr val="000000"/>
              </a:solidFill>
              <a:latin typeface="ＭＳ Ｐゴシック"/>
              <a:ea typeface="ＭＳ Ｐゴシック"/>
              <a:cs typeface="ＭＳ Ｐゴシック"/>
            </a:rPr>
            <a:t>　⑵　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年の工場立地状況は、工場設置届出件数が、総件数で</a:t>
          </a:r>
          <a:r>
            <a:rPr lang="en-US" cap="none" sz="1200" b="0" i="0" u="none" baseline="0">
              <a:solidFill>
                <a:srgbClr val="000000"/>
              </a:solidFill>
              <a:latin typeface="Calibri"/>
              <a:ea typeface="Calibri"/>
              <a:cs typeface="Calibri"/>
            </a:rPr>
            <a:t>23</a:t>
          </a:r>
          <a:r>
            <a:rPr lang="en-US" cap="none" sz="1200" b="0" i="0" u="none" baseline="0">
              <a:solidFill>
                <a:srgbClr val="000000"/>
              </a:solidFill>
              <a:latin typeface="ＭＳ Ｐゴシック"/>
              <a:ea typeface="ＭＳ Ｐゴシック"/>
              <a:cs typeface="ＭＳ Ｐゴシック"/>
            </a:rPr>
            <a:t>件（前年</a:t>
          </a:r>
          <a:r>
            <a:rPr lang="en-US" cap="none" sz="1200" b="0" i="0" u="none" baseline="0">
              <a:solidFill>
                <a:srgbClr val="000000"/>
              </a:solidFill>
              <a:latin typeface="Calibri"/>
              <a:ea typeface="Calibri"/>
              <a:cs typeface="Calibri"/>
            </a:rPr>
            <a:t>75</a:t>
          </a:r>
          <a:r>
            <a:rPr lang="en-US" cap="none" sz="1200" b="0" i="0" u="none" baseline="0">
              <a:solidFill>
                <a:srgbClr val="000000"/>
              </a:solidFill>
              <a:latin typeface="ＭＳ Ｐゴシック"/>
              <a:ea typeface="ＭＳ Ｐゴシック"/>
              <a:cs typeface="ＭＳ Ｐゴシック"/>
            </a:rPr>
            <a:t>件）となり、統計調査を開始した昭和</a:t>
          </a:r>
          <a:r>
            <a:rPr lang="en-US" cap="none" sz="1200" b="0" i="0" u="none" baseline="0">
              <a:solidFill>
                <a:srgbClr val="000000"/>
              </a:solidFill>
              <a:latin typeface="Calibri"/>
              <a:ea typeface="Calibri"/>
              <a:cs typeface="Calibri"/>
            </a:rPr>
            <a:t>36</a:t>
          </a:r>
          <a:r>
            <a:rPr lang="en-US" cap="none" sz="1200" b="0" i="0" u="none" baseline="0">
              <a:solidFill>
                <a:srgbClr val="000000"/>
              </a:solidFill>
              <a:latin typeface="ＭＳ Ｐゴシック"/>
              <a:ea typeface="ＭＳ Ｐゴシック"/>
              <a:cs typeface="ＭＳ Ｐゴシック"/>
            </a:rPr>
            <a:t>年以降</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番目に低い数字となった。※３
</a:t>
          </a:r>
          <a:r>
            <a:rPr lang="en-US" cap="none" sz="1200" b="0" i="0" u="none" baseline="0">
              <a:solidFill>
                <a:srgbClr val="000000"/>
              </a:solidFill>
              <a:latin typeface="ＭＳ Ｐゴシック"/>
              <a:ea typeface="ＭＳ Ｐゴシック"/>
              <a:cs typeface="ＭＳ Ｐゴシック"/>
            </a:rPr>
            <a:t>地区別では、県中地区が</a:t>
          </a:r>
          <a:r>
            <a:rPr lang="en-US" cap="none" sz="1200" b="0" i="0" u="none" baseline="0">
              <a:solidFill>
                <a:srgbClr val="000000"/>
              </a:solidFill>
              <a:latin typeface="Calibri"/>
              <a:ea typeface="Calibri"/>
              <a:cs typeface="Calibri"/>
            </a:rPr>
            <a:t>8</a:t>
          </a:r>
          <a:r>
            <a:rPr lang="en-US" cap="none" sz="1200" b="0" i="0" u="none" baseline="0">
              <a:solidFill>
                <a:srgbClr val="000000"/>
              </a:solidFill>
              <a:latin typeface="ＭＳ Ｐゴシック"/>
              <a:ea typeface="ＭＳ Ｐゴシック"/>
              <a:cs typeface="ＭＳ Ｐゴシック"/>
            </a:rPr>
            <a:t>件と最も多く、次いで、県南地区が</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件、いわき地区が</a:t>
          </a:r>
          <a:r>
            <a:rPr lang="en-US" cap="none" sz="1200" b="0" i="0" u="none" baseline="0">
              <a:solidFill>
                <a:srgbClr val="000000"/>
              </a:solidFill>
              <a:latin typeface="Calibri"/>
              <a:ea typeface="Calibri"/>
              <a:cs typeface="Calibri"/>
            </a:rPr>
            <a:t>4</a:t>
          </a:r>
          <a:r>
            <a:rPr lang="en-US" cap="none" sz="1200" b="0" i="0" u="none" baseline="0">
              <a:solidFill>
                <a:srgbClr val="000000"/>
              </a:solidFill>
              <a:latin typeface="ＭＳ Ｐゴシック"/>
              <a:ea typeface="ＭＳ Ｐゴシック"/>
              <a:cs typeface="ＭＳ Ｐゴシック"/>
            </a:rPr>
            <a:t>件、相双地区が</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件、県北地区が</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件、会津地区が</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件となっている。業種別では、窯業・土石が</a:t>
          </a:r>
          <a:r>
            <a:rPr lang="en-US" cap="none" sz="1200" b="0" i="0" u="none" baseline="0">
              <a:solidFill>
                <a:srgbClr val="000000"/>
              </a:solidFill>
              <a:latin typeface="Calibri"/>
              <a:ea typeface="Calibri"/>
              <a:cs typeface="Calibri"/>
            </a:rPr>
            <a:t>4</a:t>
          </a:r>
          <a:r>
            <a:rPr lang="en-US" cap="none" sz="1200" b="0" i="0" u="none" baseline="0">
              <a:solidFill>
                <a:srgbClr val="000000"/>
              </a:solidFill>
              <a:latin typeface="ＭＳ Ｐゴシック"/>
              <a:ea typeface="ＭＳ Ｐゴシック"/>
              <a:cs typeface="ＭＳ Ｐゴシック"/>
            </a:rPr>
            <a:t>件と最も多く次いで、木材・木製品、パルプ・紙業、化学、プラスチック、ゴム製品、鉄鋼業が各２件となっている。
</a:t>
          </a:r>
          <a:r>
            <a:rPr lang="en-US" cap="none" sz="1200" b="0" i="0" u="none" baseline="0">
              <a:solidFill>
                <a:srgbClr val="000000"/>
              </a:solidFill>
              <a:latin typeface="ＭＳ Ｐゴシック"/>
              <a:ea typeface="ＭＳ Ｐゴシック"/>
              <a:cs typeface="ＭＳ Ｐゴシック"/>
            </a:rPr>
            <a:t>　⑶　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年度の企業整備状況は、</a:t>
          </a:r>
          <a:r>
            <a:rPr lang="en-US" cap="none" sz="1200" b="0" i="0" u="none" baseline="0">
              <a:solidFill>
                <a:srgbClr val="000000"/>
              </a:solidFill>
              <a:latin typeface="Calibri"/>
              <a:ea typeface="Calibri"/>
              <a:cs typeface="Calibri"/>
            </a:rPr>
            <a:t>190</a:t>
          </a:r>
          <a:r>
            <a:rPr lang="en-US" cap="none" sz="1200" b="0" i="0" u="none" baseline="0">
              <a:solidFill>
                <a:srgbClr val="000000"/>
              </a:solidFill>
              <a:latin typeface="ＭＳ Ｐゴシック"/>
              <a:ea typeface="ＭＳ Ｐゴシック"/>
              <a:cs typeface="ＭＳ Ｐゴシック"/>
            </a:rPr>
            <a:t>件整備人員</a:t>
          </a:r>
          <a:r>
            <a:rPr lang="en-US" cap="none" sz="1200" b="0" i="0" u="none" baseline="0">
              <a:solidFill>
                <a:srgbClr val="000000"/>
              </a:solidFill>
              <a:latin typeface="Calibri"/>
              <a:ea typeface="Calibri"/>
              <a:cs typeface="Calibri"/>
            </a:rPr>
            <a:t>6,297</a:t>
          </a:r>
          <a:r>
            <a:rPr lang="en-US" cap="none" sz="1200" b="0" i="0" u="none" baseline="0">
              <a:solidFill>
                <a:srgbClr val="000000"/>
              </a:solidFill>
              <a:latin typeface="ＭＳ Ｐゴシック"/>
              <a:ea typeface="ＭＳ Ｐゴシック"/>
              <a:cs typeface="ＭＳ Ｐゴシック"/>
            </a:rPr>
            <a:t>人となり、件数で前年度比</a:t>
          </a:r>
          <a:r>
            <a:rPr lang="en-US" cap="none" sz="1200" b="0" i="0" u="none" baseline="0">
              <a:solidFill>
                <a:srgbClr val="000000"/>
              </a:solidFill>
              <a:latin typeface="Calibri"/>
              <a:ea typeface="Calibri"/>
              <a:cs typeface="Calibri"/>
            </a:rPr>
            <a:t>16.7</a:t>
          </a:r>
          <a:r>
            <a:rPr lang="en-US" cap="none" sz="1200" b="0" i="0" u="none" baseline="0">
              <a:solidFill>
                <a:srgbClr val="000000"/>
              </a:solidFill>
              <a:latin typeface="ＭＳ Ｐゴシック"/>
              <a:ea typeface="ＭＳ Ｐゴシック"/>
              <a:cs typeface="ＭＳ Ｐゴシック"/>
            </a:rPr>
            <a:t>％減少、人
</a:t>
          </a:r>
          <a:r>
            <a:rPr lang="en-US" cap="none" sz="1200" b="0" i="0" u="none" baseline="0">
              <a:solidFill>
                <a:srgbClr val="000000"/>
              </a:solidFill>
              <a:latin typeface="ＭＳ Ｐゴシック"/>
              <a:ea typeface="ＭＳ Ｐゴシック"/>
              <a:cs typeface="ＭＳ Ｐゴシック"/>
            </a:rPr>
            <a:t>員で</a:t>
          </a:r>
          <a:r>
            <a:rPr lang="en-US" cap="none" sz="1200" b="0" i="0" u="none" baseline="0">
              <a:solidFill>
                <a:srgbClr val="000000"/>
              </a:solidFill>
              <a:latin typeface="Calibri"/>
              <a:ea typeface="Calibri"/>
              <a:cs typeface="Calibri"/>
            </a:rPr>
            <a:t>5.4</a:t>
          </a:r>
          <a:r>
            <a:rPr lang="en-US" cap="none" sz="1200" b="0" i="0" u="none" baseline="0">
              <a:solidFill>
                <a:srgbClr val="000000"/>
              </a:solidFill>
              <a:latin typeface="ＭＳ Ｐゴシック"/>
              <a:ea typeface="ＭＳ Ｐゴシック"/>
              <a:cs typeface="ＭＳ Ｐゴシック"/>
            </a:rPr>
            <a:t>％増加した。※４
</a:t>
          </a:r>
          <a:r>
            <a:rPr lang="en-US" cap="none" sz="1200" b="0" i="0" u="none" baseline="0">
              <a:solidFill>
                <a:srgbClr val="000000"/>
              </a:solidFill>
              <a:latin typeface="ＭＳ Ｐゴシック"/>
              <a:ea typeface="ＭＳ Ｐゴシック"/>
              <a:cs typeface="ＭＳ Ｐゴシック"/>
            </a:rPr>
            <a:t>　　産業別では、製造業が</a:t>
          </a:r>
          <a:r>
            <a:rPr lang="en-US" cap="none" sz="1200" b="0" i="0" u="none" baseline="0">
              <a:solidFill>
                <a:srgbClr val="000000"/>
              </a:solidFill>
              <a:latin typeface="Calibri"/>
              <a:ea typeface="Calibri"/>
              <a:cs typeface="Calibri"/>
            </a:rPr>
            <a:t>117</a:t>
          </a:r>
          <a:r>
            <a:rPr lang="en-US" cap="none" sz="1200" b="0" i="0" u="none" baseline="0">
              <a:solidFill>
                <a:srgbClr val="000000"/>
              </a:solidFill>
              <a:latin typeface="ＭＳ Ｐゴシック"/>
              <a:ea typeface="ＭＳ Ｐゴシック"/>
              <a:cs typeface="ＭＳ Ｐゴシック"/>
            </a:rPr>
            <a:t>件３</a:t>
          </a:r>
          <a:r>
            <a:rPr lang="en-US" cap="none" sz="1200" b="0" i="0" u="none" baseline="0">
              <a:solidFill>
                <a:srgbClr val="000000"/>
              </a:solidFill>
              <a:latin typeface="Calibri"/>
              <a:ea typeface="Calibri"/>
              <a:cs typeface="Calibri"/>
            </a:rPr>
            <a:t>,697</a:t>
          </a:r>
          <a:r>
            <a:rPr lang="en-US" cap="none" sz="1200" b="0" i="0" u="none" baseline="0">
              <a:solidFill>
                <a:srgbClr val="000000"/>
              </a:solidFill>
              <a:latin typeface="ＭＳ Ｐゴシック"/>
              <a:ea typeface="ＭＳ Ｐゴシック"/>
              <a:cs typeface="ＭＳ Ｐゴシック"/>
            </a:rPr>
            <a:t>人と最も多くなっている。地域別では、県中・県南地域が</a:t>
          </a:r>
          <a:r>
            <a:rPr lang="en-US" cap="none" sz="1200" b="0" i="0" u="none" baseline="0">
              <a:solidFill>
                <a:srgbClr val="000000"/>
              </a:solidFill>
              <a:latin typeface="Calibri"/>
              <a:ea typeface="Calibri"/>
              <a:cs typeface="Calibri"/>
            </a:rPr>
            <a:t>50</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1,631</a:t>
          </a:r>
          <a:r>
            <a:rPr lang="en-US" cap="none" sz="1200" b="0" i="0" u="none" baseline="0">
              <a:solidFill>
                <a:srgbClr val="000000"/>
              </a:solidFill>
              <a:latin typeface="ＭＳ Ｐゴシック"/>
              <a:ea typeface="ＭＳ Ｐゴシック"/>
              <a:cs typeface="ＭＳ Ｐゴシック"/>
            </a:rPr>
            <a:t>人、県北地域が</a:t>
          </a:r>
          <a:r>
            <a:rPr lang="en-US" cap="none" sz="1200" b="0" i="0" u="none" baseline="0">
              <a:solidFill>
                <a:srgbClr val="000000"/>
              </a:solidFill>
              <a:latin typeface="Calibri"/>
              <a:ea typeface="Calibri"/>
              <a:cs typeface="Calibri"/>
            </a:rPr>
            <a:t>49</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1,232</a:t>
          </a:r>
          <a:r>
            <a:rPr lang="en-US" cap="none" sz="1200" b="0" i="0" u="none" baseline="0">
              <a:solidFill>
                <a:srgbClr val="000000"/>
              </a:solidFill>
              <a:latin typeface="ＭＳ Ｐゴシック"/>
              <a:ea typeface="ＭＳ Ｐゴシック"/>
              <a:cs typeface="ＭＳ Ｐゴシック"/>
            </a:rPr>
            <a:t>人、会津地域が</a:t>
          </a:r>
          <a:r>
            <a:rPr lang="en-US" cap="none" sz="1200" b="0" i="0" u="none" baseline="0">
              <a:solidFill>
                <a:srgbClr val="000000"/>
              </a:solidFill>
              <a:latin typeface="Calibri"/>
              <a:ea typeface="Calibri"/>
              <a:cs typeface="Calibri"/>
            </a:rPr>
            <a:t>45</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2,133</a:t>
          </a:r>
          <a:r>
            <a:rPr lang="en-US" cap="none" sz="1200" b="0" i="0" u="none" baseline="0">
              <a:solidFill>
                <a:srgbClr val="000000"/>
              </a:solidFill>
              <a:latin typeface="ＭＳ Ｐゴシック"/>
              <a:ea typeface="ＭＳ Ｐゴシック"/>
              <a:cs typeface="ＭＳ Ｐゴシック"/>
            </a:rPr>
            <a:t>人、いわき地域が</a:t>
          </a:r>
          <a:r>
            <a:rPr lang="en-US" cap="none" sz="1200" b="0" i="0" u="none" baseline="0">
              <a:solidFill>
                <a:srgbClr val="000000"/>
              </a:solidFill>
              <a:latin typeface="Calibri"/>
              <a:ea typeface="Calibri"/>
              <a:cs typeface="Calibri"/>
            </a:rPr>
            <a:t>31</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979</a:t>
          </a:r>
          <a:r>
            <a:rPr lang="en-US" cap="none" sz="1200" b="0" i="0" u="none" baseline="0">
              <a:solidFill>
                <a:srgbClr val="000000"/>
              </a:solidFill>
              <a:latin typeface="ＭＳ Ｐゴシック"/>
              <a:ea typeface="ＭＳ Ｐゴシック"/>
              <a:cs typeface="ＭＳ Ｐゴシック"/>
            </a:rPr>
            <a:t>人、相双地域が</a:t>
          </a:r>
          <a:r>
            <a:rPr lang="en-US" cap="none" sz="1200" b="0" i="0" u="none" baseline="0">
              <a:solidFill>
                <a:srgbClr val="000000"/>
              </a:solidFill>
              <a:latin typeface="Calibri"/>
              <a:ea typeface="Calibri"/>
              <a:cs typeface="Calibri"/>
            </a:rPr>
            <a:t>15</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322</a:t>
          </a:r>
          <a:r>
            <a:rPr lang="en-US" cap="none" sz="1200" b="0" i="0" u="none" baseline="0">
              <a:solidFill>
                <a:srgbClr val="000000"/>
              </a:solidFill>
              <a:latin typeface="ＭＳ Ｐゴシック"/>
              <a:ea typeface="ＭＳ Ｐゴシック"/>
              <a:cs typeface="ＭＳ Ｐゴシック"/>
            </a:rPr>
            <a:t>人となっている。
</a:t>
          </a:r>
          <a:r>
            <a:rPr lang="en-US" cap="none" sz="1200" b="0" i="0" u="none" baseline="0">
              <a:solidFill>
                <a:srgbClr val="000000"/>
              </a:solidFill>
              <a:latin typeface="ＭＳ Ｐゴシック"/>
              <a:ea typeface="ＭＳ Ｐゴシック"/>
              <a:cs typeface="ＭＳ Ｐゴシック"/>
            </a:rPr>
            <a:t>　⑷　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年度の新規求人数（学卒を除きパートを含む）は、</a:t>
          </a:r>
          <a:r>
            <a:rPr lang="en-US" cap="none" sz="1200" b="0" i="0" u="none" baseline="0">
              <a:solidFill>
                <a:srgbClr val="000000"/>
              </a:solidFill>
              <a:latin typeface="Calibri"/>
              <a:ea typeface="Calibri"/>
              <a:cs typeface="Calibri"/>
            </a:rPr>
            <a:t>93,799</a:t>
          </a:r>
          <a:r>
            <a:rPr lang="en-US" cap="none" sz="1200" b="0" i="0" u="none" baseline="0">
              <a:solidFill>
                <a:srgbClr val="000000"/>
              </a:solidFill>
              <a:latin typeface="ＭＳ Ｐゴシック"/>
              <a:ea typeface="ＭＳ Ｐゴシック"/>
              <a:cs typeface="ＭＳ Ｐゴシック"/>
            </a:rPr>
            <a:t>人で前年度比</a:t>
          </a:r>
          <a:r>
            <a:rPr lang="en-US" cap="none" sz="1200" b="0" i="0" u="none" baseline="0">
              <a:solidFill>
                <a:srgbClr val="000000"/>
              </a:solidFill>
              <a:latin typeface="Calibri"/>
              <a:ea typeface="Calibri"/>
              <a:cs typeface="Calibri"/>
            </a:rPr>
            <a:t>16.0</a:t>
          </a:r>
          <a:r>
            <a:rPr lang="en-US" cap="none" sz="1200" b="0" i="0" u="none" baseline="0">
              <a:solidFill>
                <a:srgbClr val="000000"/>
              </a:solidFill>
              <a:latin typeface="ＭＳ Ｐゴシック"/>
              <a:ea typeface="ＭＳ Ｐゴシック"/>
              <a:cs typeface="ＭＳ Ｐゴシック"/>
            </a:rPr>
            <a:t>％減少した。
</a:t>
          </a:r>
          <a:r>
            <a:rPr lang="en-US" cap="none" sz="1200" b="0" i="0" u="none" baseline="0">
              <a:solidFill>
                <a:srgbClr val="000000"/>
              </a:solidFill>
              <a:latin typeface="ＭＳ Ｐゴシック"/>
              <a:ea typeface="ＭＳ Ｐゴシック"/>
              <a:cs typeface="ＭＳ Ｐゴシック"/>
            </a:rPr>
            <a:t>　　　これを産業別でみると、製造業で</a:t>
          </a:r>
          <a:r>
            <a:rPr lang="en-US" cap="none" sz="1200" b="0" i="0" u="none" baseline="0">
              <a:solidFill>
                <a:srgbClr val="000000"/>
              </a:solidFill>
              <a:latin typeface="Calibri"/>
              <a:ea typeface="Calibri"/>
              <a:cs typeface="Calibri"/>
            </a:rPr>
            <a:t>18.3</a:t>
          </a:r>
          <a:r>
            <a:rPr lang="en-US" cap="none" sz="1200" b="0" i="0" u="none" baseline="0">
              <a:solidFill>
                <a:srgbClr val="000000"/>
              </a:solidFill>
              <a:latin typeface="ＭＳ Ｐゴシック"/>
              <a:ea typeface="ＭＳ Ｐゴシック"/>
              <a:cs typeface="ＭＳ Ｐゴシック"/>
            </a:rPr>
            <a:t>％減となったのをはじめ、情報通信業</a:t>
          </a:r>
          <a:r>
            <a:rPr lang="en-US" cap="none" sz="1200" b="0" i="0" u="none" baseline="0">
              <a:solidFill>
                <a:srgbClr val="000000"/>
              </a:solidFill>
              <a:latin typeface="Calibri"/>
              <a:ea typeface="Calibri"/>
              <a:cs typeface="Calibri"/>
            </a:rPr>
            <a:t>42.2</a:t>
          </a:r>
          <a:r>
            <a:rPr lang="en-US" cap="none" sz="1200" b="0" i="0" u="none" baseline="0">
              <a:solidFill>
                <a:srgbClr val="000000"/>
              </a:solidFill>
              <a:latin typeface="ＭＳ Ｐゴシック"/>
              <a:ea typeface="ＭＳ Ｐゴシック"/>
              <a:cs typeface="ＭＳ Ｐゴシック"/>
            </a:rPr>
            <a:t>％減、金融・保険業</a:t>
          </a:r>
          <a:r>
            <a:rPr lang="en-US" cap="none" sz="1200" b="0" i="0" u="none" baseline="0">
              <a:solidFill>
                <a:srgbClr val="000000"/>
              </a:solidFill>
              <a:latin typeface="Calibri"/>
              <a:ea typeface="Calibri"/>
              <a:cs typeface="Calibri"/>
            </a:rPr>
            <a:t> 34.0%</a:t>
          </a:r>
          <a:r>
            <a:rPr lang="en-US" cap="none" sz="1200" b="0" i="0" u="none" baseline="0">
              <a:solidFill>
                <a:srgbClr val="000000"/>
              </a:solidFill>
              <a:latin typeface="ＭＳ Ｐゴシック"/>
              <a:ea typeface="ＭＳ Ｐゴシック"/>
              <a:cs typeface="ＭＳ Ｐゴシック"/>
            </a:rPr>
            <a:t>減、生活関連サービス業・娯楽業</a:t>
          </a:r>
          <a:r>
            <a:rPr lang="en-US" cap="none" sz="1200" b="0" i="0" u="none" baseline="0">
              <a:solidFill>
                <a:srgbClr val="000000"/>
              </a:solidFill>
              <a:latin typeface="Calibri"/>
              <a:ea typeface="Calibri"/>
              <a:cs typeface="Calibri"/>
            </a:rPr>
            <a:t> 27.8%</a:t>
          </a:r>
          <a:r>
            <a:rPr lang="en-US" cap="none" sz="1200" b="0" i="0" u="none" baseline="0">
              <a:solidFill>
                <a:srgbClr val="000000"/>
              </a:solidFill>
              <a:latin typeface="ＭＳ Ｐゴシック"/>
              <a:ea typeface="ＭＳ Ｐゴシック"/>
              <a:cs typeface="ＭＳ Ｐゴシック"/>
            </a:rPr>
            <a:t>減、建設業</a:t>
          </a:r>
          <a:r>
            <a:rPr lang="en-US" cap="none" sz="1200" b="0" i="0" u="none" baseline="0">
              <a:solidFill>
                <a:srgbClr val="000000"/>
              </a:solidFill>
              <a:latin typeface="Calibri"/>
              <a:ea typeface="Calibri"/>
              <a:cs typeface="Calibri"/>
            </a:rPr>
            <a:t> 24.1%</a:t>
          </a:r>
          <a:r>
            <a:rPr lang="en-US" cap="none" sz="1200" b="0" i="0" u="none" baseline="0">
              <a:solidFill>
                <a:srgbClr val="000000"/>
              </a:solidFill>
              <a:latin typeface="ＭＳ Ｐゴシック"/>
              <a:ea typeface="ＭＳ Ｐゴシック"/>
              <a:cs typeface="ＭＳ Ｐゴシック"/>
            </a:rPr>
            <a:t>減、学術研究・専門技術サービス業</a:t>
          </a:r>
          <a:r>
            <a:rPr lang="en-US" cap="none" sz="1200" b="0" i="0" u="none" baseline="0">
              <a:solidFill>
                <a:srgbClr val="000000"/>
              </a:solidFill>
              <a:latin typeface="Calibri"/>
              <a:ea typeface="Calibri"/>
              <a:cs typeface="Calibri"/>
            </a:rPr>
            <a:t> 24.1%</a:t>
          </a:r>
          <a:r>
            <a:rPr lang="en-US" cap="none" sz="1200" b="0" i="0" u="none" baseline="0">
              <a:solidFill>
                <a:srgbClr val="000000"/>
              </a:solidFill>
              <a:latin typeface="ＭＳ Ｐゴシック"/>
              <a:ea typeface="ＭＳ Ｐゴシック"/>
              <a:cs typeface="ＭＳ Ｐゴシック"/>
            </a:rPr>
            <a:t>減、宿泊業・飲食サービス業</a:t>
          </a:r>
          <a:r>
            <a:rPr lang="en-US" cap="none" sz="1200" b="0" i="0" u="none" baseline="0">
              <a:solidFill>
                <a:srgbClr val="000000"/>
              </a:solidFill>
              <a:latin typeface="Calibri"/>
              <a:ea typeface="Calibri"/>
              <a:cs typeface="Calibri"/>
            </a:rPr>
            <a:t>19.8</a:t>
          </a:r>
          <a:r>
            <a:rPr lang="en-US" cap="none" sz="1200" b="0" i="0" u="none" baseline="0">
              <a:solidFill>
                <a:srgbClr val="000000"/>
              </a:solidFill>
              <a:latin typeface="ＭＳ Ｐゴシック"/>
              <a:ea typeface="ＭＳ Ｐゴシック"/>
              <a:cs typeface="ＭＳ Ｐゴシック"/>
            </a:rPr>
            <a:t>％減、運輸業・郵便業</a:t>
          </a:r>
          <a:r>
            <a:rPr lang="en-US" cap="none" sz="1200" b="0" i="0" u="none" baseline="0">
              <a:solidFill>
                <a:srgbClr val="000000"/>
              </a:solidFill>
              <a:latin typeface="Calibri"/>
              <a:ea typeface="Calibri"/>
              <a:cs typeface="Calibri"/>
            </a:rPr>
            <a:t>19.0</a:t>
          </a:r>
          <a:r>
            <a:rPr lang="en-US" cap="none" sz="1200" b="0" i="0" u="none" baseline="0">
              <a:solidFill>
                <a:srgbClr val="000000"/>
              </a:solidFill>
              <a:latin typeface="ＭＳ Ｐゴシック"/>
              <a:ea typeface="ＭＳ Ｐゴシック"/>
              <a:cs typeface="ＭＳ Ｐゴシック"/>
            </a:rPr>
            <a:t>％減と多くの業種で減少した一方、公務・その他</a:t>
          </a:r>
          <a:r>
            <a:rPr lang="en-US" cap="none" sz="1200" b="0" i="0" u="none" baseline="0">
              <a:solidFill>
                <a:srgbClr val="000000"/>
              </a:solidFill>
              <a:latin typeface="Calibri"/>
              <a:ea typeface="Calibri"/>
              <a:cs typeface="Calibri"/>
            </a:rPr>
            <a:t>34.0</a:t>
          </a:r>
          <a:r>
            <a:rPr lang="en-US" cap="none" sz="1200" b="0" i="0" u="none" baseline="0">
              <a:solidFill>
                <a:srgbClr val="000000"/>
              </a:solidFill>
              <a:latin typeface="ＭＳ Ｐゴシック"/>
              <a:ea typeface="ＭＳ Ｐゴシック"/>
              <a:cs typeface="ＭＳ Ｐゴシック"/>
            </a:rPr>
            <a:t>％増、複合サービス業</a:t>
          </a:r>
          <a:r>
            <a:rPr lang="en-US" cap="none" sz="1200" b="0" i="0" u="none" baseline="0">
              <a:solidFill>
                <a:srgbClr val="000000"/>
              </a:solidFill>
              <a:latin typeface="Calibri"/>
              <a:ea typeface="Calibri"/>
              <a:cs typeface="Calibri"/>
            </a:rPr>
            <a:t>16.0</a:t>
          </a:r>
          <a:r>
            <a:rPr lang="en-US" cap="none" sz="1200" b="0" i="0" u="none" baseline="0">
              <a:solidFill>
                <a:srgbClr val="000000"/>
              </a:solidFill>
              <a:latin typeface="ＭＳ Ｐゴシック"/>
              <a:ea typeface="ＭＳ Ｐゴシック"/>
              <a:cs typeface="ＭＳ Ｐゴシック"/>
            </a:rPr>
            <a:t>％増となった。
</a:t>
          </a:r>
          <a:r>
            <a:rPr lang="en-US" cap="none" sz="1200" b="0" i="0" u="none" baseline="0">
              <a:solidFill>
                <a:srgbClr val="000000"/>
              </a:solidFill>
              <a:latin typeface="ＭＳ Ｐゴシック"/>
              <a:ea typeface="ＭＳ Ｐゴシック"/>
              <a:cs typeface="ＭＳ Ｐゴシック"/>
            </a:rPr>
            <a:t>　　一方、新規求職申込件数は</a:t>
          </a:r>
          <a:r>
            <a:rPr lang="en-US" cap="none" sz="1200" b="0" i="0" u="none" baseline="0">
              <a:solidFill>
                <a:srgbClr val="000000"/>
              </a:solidFill>
              <a:latin typeface="Calibri"/>
              <a:ea typeface="Calibri"/>
              <a:cs typeface="Calibri"/>
            </a:rPr>
            <a:t>137,916</a:t>
          </a:r>
          <a:r>
            <a:rPr lang="en-US" cap="none" sz="1200" b="0" i="0" u="none" baseline="0">
              <a:solidFill>
                <a:srgbClr val="000000"/>
              </a:solidFill>
              <a:latin typeface="ＭＳ Ｐゴシック"/>
              <a:ea typeface="ＭＳ Ｐゴシック"/>
              <a:cs typeface="ＭＳ Ｐゴシック"/>
            </a:rPr>
            <a:t>件で対前年度比</a:t>
          </a:r>
          <a:r>
            <a:rPr lang="en-US" cap="none" sz="1200" b="0" i="0" u="none" baseline="0">
              <a:solidFill>
                <a:srgbClr val="000000"/>
              </a:solidFill>
              <a:latin typeface="Calibri"/>
              <a:ea typeface="Calibri"/>
              <a:cs typeface="Calibri"/>
            </a:rPr>
            <a:t>2.2</a:t>
          </a:r>
          <a:r>
            <a:rPr lang="en-US" cap="none" sz="1200" b="0" i="0" u="none" baseline="0">
              <a:solidFill>
                <a:srgbClr val="000000"/>
              </a:solidFill>
              <a:latin typeface="ＭＳ Ｐゴシック"/>
              <a:ea typeface="ＭＳ Ｐゴシック"/>
              <a:cs typeface="ＭＳ Ｐゴシック"/>
            </a:rPr>
            <a:t>％増加し、月間有効求職者数は年度平均で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50,662</a:t>
          </a:r>
          <a:r>
            <a:rPr lang="en-US" cap="none" sz="1200" b="0" i="0" u="none" baseline="0">
              <a:solidFill>
                <a:srgbClr val="000000"/>
              </a:solidFill>
              <a:latin typeface="ＭＳ Ｐゴシック"/>
              <a:ea typeface="ＭＳ Ｐゴシック"/>
              <a:cs typeface="ＭＳ Ｐゴシック"/>
            </a:rPr>
            <a:t>人と、前年度平均の</a:t>
          </a:r>
          <a:r>
            <a:rPr lang="en-US" cap="none" sz="1200" b="0" i="0" u="none" baseline="0">
              <a:solidFill>
                <a:srgbClr val="000000"/>
              </a:solidFill>
              <a:latin typeface="Calibri"/>
              <a:ea typeface="Calibri"/>
              <a:cs typeface="Calibri"/>
            </a:rPr>
            <a:t>40,134</a:t>
          </a:r>
          <a:r>
            <a:rPr lang="en-US" cap="none" sz="1200" b="0" i="0" u="none" baseline="0">
              <a:solidFill>
                <a:srgbClr val="000000"/>
              </a:solidFill>
              <a:latin typeface="ＭＳ Ｐゴシック"/>
              <a:ea typeface="ＭＳ Ｐゴシック"/>
              <a:cs typeface="ＭＳ Ｐゴシック"/>
            </a:rPr>
            <a:t>人より</a:t>
          </a:r>
          <a:r>
            <a:rPr lang="en-US" cap="none" sz="1200" b="0" i="0" u="none" baseline="0">
              <a:solidFill>
                <a:srgbClr val="000000"/>
              </a:solidFill>
              <a:latin typeface="Calibri"/>
              <a:ea typeface="Calibri"/>
              <a:cs typeface="Calibri"/>
            </a:rPr>
            <a:t>26.2</a:t>
          </a:r>
          <a:r>
            <a:rPr lang="en-US" cap="none" sz="1200" b="0" i="0" u="none" baseline="0">
              <a:solidFill>
                <a:srgbClr val="000000"/>
              </a:solidFill>
              <a:latin typeface="ＭＳ Ｐゴシック"/>
              <a:ea typeface="ＭＳ Ｐゴシック"/>
              <a:cs typeface="ＭＳ Ｐゴシック"/>
            </a:rPr>
            <a:t>％増加した。また、有効求人倍率の年度平均は</a:t>
          </a:r>
          <a:r>
            <a:rPr lang="en-US" cap="none" sz="1200" b="0" i="0" u="none" baseline="0">
              <a:solidFill>
                <a:srgbClr val="000000"/>
              </a:solidFill>
              <a:latin typeface="Calibri"/>
              <a:ea typeface="Calibri"/>
              <a:cs typeface="Calibri"/>
            </a:rPr>
            <a:t>0.34</a:t>
          </a:r>
          <a:r>
            <a:rPr lang="en-US" cap="none" sz="1200" b="0" i="0" u="none" baseline="0">
              <a:solidFill>
                <a:srgbClr val="000000"/>
              </a:solidFill>
              <a:latin typeface="ＭＳ Ｐゴシック"/>
              <a:ea typeface="ＭＳ Ｐゴシック"/>
              <a:cs typeface="ＭＳ Ｐゴシック"/>
            </a:rPr>
            <a:t>倍となり、前年度平均</a:t>
          </a:r>
          <a:r>
            <a:rPr lang="en-US" cap="none" sz="1200" b="0" i="0" u="none" baseline="0">
              <a:solidFill>
                <a:srgbClr val="000000"/>
              </a:solidFill>
              <a:latin typeface="Calibri"/>
              <a:ea typeface="Calibri"/>
              <a:cs typeface="Calibri"/>
            </a:rPr>
            <a:t>0.58</a:t>
          </a:r>
          <a:r>
            <a:rPr lang="en-US" cap="none" sz="1200" b="0" i="0" u="none" baseline="0">
              <a:solidFill>
                <a:srgbClr val="000000"/>
              </a:solidFill>
              <a:latin typeface="ＭＳ Ｐゴシック"/>
              <a:ea typeface="ＭＳ Ｐゴシック"/>
              <a:cs typeface="ＭＳ Ｐゴシック"/>
            </a:rPr>
            <a:t>倍から</a:t>
          </a:r>
          <a:r>
            <a:rPr lang="en-US" cap="none" sz="1200" b="0" i="0" u="none" baseline="0">
              <a:solidFill>
                <a:srgbClr val="000000"/>
              </a:solidFill>
              <a:latin typeface="Calibri"/>
              <a:ea typeface="Calibri"/>
              <a:cs typeface="Calibri"/>
            </a:rPr>
            <a:t>0.24</a:t>
          </a:r>
          <a:r>
            <a:rPr lang="en-US" cap="none" sz="1200" b="0" i="0" u="none" baseline="0">
              <a:solidFill>
                <a:srgbClr val="000000"/>
              </a:solidFill>
              <a:latin typeface="ＭＳ Ｐゴシック"/>
              <a:ea typeface="ＭＳ Ｐゴシック"/>
              <a:cs typeface="ＭＳ Ｐゴシック"/>
            </a:rPr>
            <a:t>ポイント低下した。
</a:t>
          </a:r>
          <a:r>
            <a:rPr lang="en-US" cap="none" sz="1200" b="0" i="0" u="none" baseline="0">
              <a:solidFill>
                <a:srgbClr val="000000"/>
              </a:solidFill>
              <a:latin typeface="ＭＳ Ｐゴシック"/>
              <a:ea typeface="ＭＳ Ｐゴシック"/>
              <a:cs typeface="ＭＳ Ｐゴシック"/>
            </a:rPr>
            <a:t>　　就職件数は</a:t>
          </a:r>
          <a:r>
            <a:rPr lang="en-US" cap="none" sz="1200" b="0" i="0" u="none" baseline="0">
              <a:solidFill>
                <a:srgbClr val="000000"/>
              </a:solidFill>
              <a:latin typeface="Calibri"/>
              <a:ea typeface="Calibri"/>
              <a:cs typeface="Calibri"/>
            </a:rPr>
            <a:t>41,245</a:t>
          </a:r>
          <a:r>
            <a:rPr lang="en-US" cap="none" sz="1200" b="0" i="0" u="none" baseline="0">
              <a:solidFill>
                <a:srgbClr val="000000"/>
              </a:solidFill>
              <a:latin typeface="ＭＳ Ｐゴシック"/>
              <a:ea typeface="ＭＳ Ｐゴシック"/>
              <a:cs typeface="ＭＳ Ｐゴシック"/>
            </a:rPr>
            <a:t>件と前年度比</a:t>
          </a:r>
          <a:r>
            <a:rPr lang="en-US" cap="none" sz="1200" b="0" i="0" u="none" baseline="0">
              <a:solidFill>
                <a:srgbClr val="000000"/>
              </a:solidFill>
              <a:latin typeface="Calibri"/>
              <a:ea typeface="Calibri"/>
              <a:cs typeface="Calibri"/>
            </a:rPr>
            <a:t>10.8</a:t>
          </a:r>
          <a:r>
            <a:rPr lang="en-US" cap="none" sz="1200" b="0" i="0" u="none" baseline="0">
              <a:solidFill>
                <a:srgbClr val="000000"/>
              </a:solidFill>
              <a:latin typeface="ＭＳ Ｐゴシック"/>
              <a:ea typeface="ＭＳ Ｐゴシック"/>
              <a:cs typeface="ＭＳ Ｐゴシック"/>
            </a:rPr>
            <a:t>％の増加となり、新規就職率（新規求職申込件数に対する就職件数の割合）は</a:t>
          </a:r>
          <a:r>
            <a:rPr lang="en-US" cap="none" sz="1200" b="0" i="0" u="none" baseline="0">
              <a:solidFill>
                <a:srgbClr val="000000"/>
              </a:solidFill>
              <a:latin typeface="Calibri"/>
              <a:ea typeface="Calibri"/>
              <a:cs typeface="Calibri"/>
            </a:rPr>
            <a:t>29.9</a:t>
          </a:r>
          <a:r>
            <a:rPr lang="en-US" cap="none" sz="1200" b="0" i="0" u="none" baseline="0">
              <a:solidFill>
                <a:srgbClr val="000000"/>
              </a:solidFill>
              <a:latin typeface="ＭＳ Ｐゴシック"/>
              <a:ea typeface="ＭＳ Ｐゴシック"/>
              <a:cs typeface="ＭＳ Ｐゴシック"/>
            </a:rPr>
            <a:t>％と前年度比</a:t>
          </a:r>
          <a:r>
            <a:rPr lang="en-US" cap="none" sz="1200" b="0" i="0" u="none" baseline="0">
              <a:solidFill>
                <a:srgbClr val="000000"/>
              </a:solidFill>
              <a:latin typeface="Calibri"/>
              <a:ea typeface="Calibri"/>
              <a:cs typeface="Calibri"/>
            </a:rPr>
            <a:t>2.3</a:t>
          </a:r>
          <a:r>
            <a:rPr lang="en-US" cap="none" sz="1200" b="0" i="0" u="none" baseline="0">
              <a:solidFill>
                <a:srgbClr val="000000"/>
              </a:solidFill>
              <a:latin typeface="ＭＳ Ｐゴシック"/>
              <a:ea typeface="ＭＳ Ｐゴシック"/>
              <a:cs typeface="ＭＳ Ｐゴシック"/>
            </a:rPr>
            <a:t>ポイント上昇した。
</a:t>
          </a:r>
          <a:r>
            <a:rPr lang="en-US" cap="none" sz="1200" b="0" i="0" u="none" baseline="0">
              <a:solidFill>
                <a:srgbClr val="000000"/>
              </a:solidFill>
              <a:latin typeface="ＭＳ Ｐゴシック"/>
              <a:ea typeface="ＭＳ Ｐゴシック"/>
              <a:cs typeface="ＭＳ Ｐゴシック"/>
            </a:rPr>
            <a:t>　⑸　雇用保険の運営状況は、受給資格決定件数が年度計で</a:t>
          </a:r>
          <a:r>
            <a:rPr lang="en-US" cap="none" sz="1200" b="0" i="0" u="none" baseline="0">
              <a:solidFill>
                <a:srgbClr val="000000"/>
              </a:solidFill>
              <a:latin typeface="Calibri"/>
              <a:ea typeface="Calibri"/>
              <a:cs typeface="Calibri"/>
            </a:rPr>
            <a:t>37,433</a:t>
          </a:r>
          <a:r>
            <a:rPr lang="en-US" cap="none" sz="1200" b="0" i="0" u="none" baseline="0">
              <a:solidFill>
                <a:srgbClr val="000000"/>
              </a:solidFill>
              <a:latin typeface="ＭＳ Ｐゴシック"/>
              <a:ea typeface="ＭＳ Ｐゴシック"/>
              <a:cs typeface="ＭＳ Ｐゴシック"/>
            </a:rPr>
            <a:t>件と前年度比</a:t>
          </a:r>
          <a:r>
            <a:rPr lang="en-US" cap="none" sz="1200" b="0" i="0" u="none" baseline="0">
              <a:solidFill>
                <a:srgbClr val="000000"/>
              </a:solidFill>
              <a:latin typeface="Calibri"/>
              <a:ea typeface="Calibri"/>
              <a:cs typeface="Calibri"/>
            </a:rPr>
            <a:t>6.7</a:t>
          </a:r>
          <a:r>
            <a:rPr lang="en-US" cap="none" sz="1200" b="0" i="0" u="none" baseline="0">
              <a:solidFill>
                <a:srgbClr val="000000"/>
              </a:solidFill>
              <a:latin typeface="ＭＳ Ｐゴシック"/>
              <a:ea typeface="ＭＳ Ｐゴシック"/>
              <a:cs typeface="ＭＳ Ｐゴシック"/>
            </a:rPr>
            <a:t>％減少し、受給者実人員の月間平均は</a:t>
          </a:r>
          <a:r>
            <a:rPr lang="en-US" cap="none" sz="1200" b="0" i="0" u="none" baseline="0">
              <a:solidFill>
                <a:srgbClr val="000000"/>
              </a:solidFill>
              <a:latin typeface="Calibri"/>
              <a:ea typeface="Calibri"/>
              <a:cs typeface="Calibri"/>
            </a:rPr>
            <a:t>17,354</a:t>
          </a:r>
          <a:r>
            <a:rPr lang="en-US" cap="none" sz="1200" b="0" i="0" u="none" baseline="0">
              <a:solidFill>
                <a:srgbClr val="000000"/>
              </a:solidFill>
              <a:latin typeface="ＭＳ Ｐゴシック"/>
              <a:ea typeface="ＭＳ Ｐゴシック"/>
              <a:cs typeface="ＭＳ Ｐゴシック"/>
            </a:rPr>
            <a:t>人で前年度比</a:t>
          </a:r>
          <a:r>
            <a:rPr lang="en-US" cap="none" sz="1200" b="0" i="0" u="none" baseline="0">
              <a:solidFill>
                <a:srgbClr val="000000"/>
              </a:solidFill>
              <a:latin typeface="Calibri"/>
              <a:ea typeface="Calibri"/>
              <a:cs typeface="Calibri"/>
            </a:rPr>
            <a:t>54.7</a:t>
          </a:r>
          <a:r>
            <a:rPr lang="en-US" cap="none" sz="1200" b="0" i="0" u="none" baseline="0">
              <a:solidFill>
                <a:srgbClr val="000000"/>
              </a:solidFill>
              <a:latin typeface="ＭＳ Ｐゴシック"/>
              <a:ea typeface="ＭＳ Ｐゴシック"/>
              <a:cs typeface="ＭＳ Ｐゴシック"/>
            </a:rPr>
            <a:t>％増加となった。
</a:t>
          </a:r>
          <a:r>
            <a:rPr lang="en-US" cap="none" sz="1200" b="0" i="0" u="none" baseline="0">
              <a:solidFill>
                <a:srgbClr val="000000"/>
              </a:solidFill>
              <a:latin typeface="ＭＳ Ｐゴシック"/>
              <a:ea typeface="ＭＳ Ｐゴシック"/>
              <a:cs typeface="ＭＳ Ｐゴシック"/>
            </a:rPr>
            <a:t>　　　以上のことから、平成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度の雇用失業情勢は、前年度から引き続き企業整備人員の増加がみられ、月間有効求職者数、雇用保険受給者実人員とも高水準で推移した。新規求人数も金融危機・世界同時不況の影響を受け製造業での生産量の大幅低下や個人消費の不振から減少が続き、月間有効求人倍率も８月から</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月まで</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ヵ月連続して</a:t>
          </a:r>
          <a:r>
            <a:rPr lang="en-US" cap="none" sz="1200" b="0" i="0" u="none" baseline="0">
              <a:solidFill>
                <a:srgbClr val="000000"/>
              </a:solidFill>
              <a:latin typeface="Calibri"/>
              <a:ea typeface="Calibri"/>
              <a:cs typeface="Calibri"/>
            </a:rPr>
            <a:t>0.33</a:t>
          </a:r>
          <a:r>
            <a:rPr lang="en-US" cap="none" sz="1200" b="0" i="0" u="none" baseline="0">
              <a:solidFill>
                <a:srgbClr val="000000"/>
              </a:solidFill>
              <a:latin typeface="ＭＳ Ｐゴシック"/>
              <a:ea typeface="ＭＳ Ｐゴシック"/>
              <a:cs typeface="ＭＳ Ｐゴシック"/>
            </a:rPr>
            <a:t>倍となるなど厳しい状況となった。</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資料出所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「福島県年次経済報告書 速報</a:t>
          </a:r>
          <a:r>
            <a:rPr lang="en-US" cap="none" sz="1200" b="0" i="0" u="none" baseline="0">
              <a:solidFill>
                <a:srgbClr val="000000"/>
              </a:solidFill>
              <a:latin typeface="Calibri"/>
              <a:ea typeface="Calibri"/>
              <a:cs typeface="Calibri"/>
            </a:rPr>
            <a:t>2010</a:t>
          </a:r>
          <a:r>
            <a:rPr lang="en-US" cap="none" sz="1200" b="0" i="0" u="none" baseline="0">
              <a:solidFill>
                <a:srgbClr val="000000"/>
              </a:solidFill>
              <a:latin typeface="ＭＳ Ｐゴシック"/>
              <a:ea typeface="ＭＳ Ｐゴシック"/>
              <a:cs typeface="ＭＳ Ｐゴシック"/>
            </a:rPr>
            <a:t>年版」中の「平成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年福島県経済の概況」より抜粋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　「平成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年工場立地状況について（福島県企業立地課）」より抜粋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4  </a:t>
          </a:r>
          <a:r>
            <a:rPr lang="en-US" cap="none" sz="1200" b="0" i="0" u="none" baseline="0">
              <a:solidFill>
                <a:srgbClr val="000000"/>
              </a:solidFill>
              <a:latin typeface="ＭＳ Ｐゴシック"/>
              <a:ea typeface="ＭＳ Ｐゴシック"/>
              <a:cs typeface="ＭＳ Ｐゴシック"/>
            </a:rPr>
            <a:t>「人員整理</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人以上、公共職業安定所調べ」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11</xdr:row>
      <xdr:rowOff>0</xdr:rowOff>
    </xdr:to>
    <xdr:sp>
      <xdr:nvSpPr>
        <xdr:cNvPr id="1" name="Line 1"/>
        <xdr:cNvSpPr>
          <a:spLocks/>
        </xdr:cNvSpPr>
      </xdr:nvSpPr>
      <xdr:spPr>
        <a:xfrm flipH="1" flipV="1">
          <a:off x="0" y="1562100"/>
          <a:ext cx="8953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33</xdr:row>
      <xdr:rowOff>0</xdr:rowOff>
    </xdr:to>
    <xdr:sp>
      <xdr:nvSpPr>
        <xdr:cNvPr id="2" name="Line 2"/>
        <xdr:cNvSpPr>
          <a:spLocks/>
        </xdr:cNvSpPr>
      </xdr:nvSpPr>
      <xdr:spPr>
        <a:xfrm flipH="1" flipV="1">
          <a:off x="0" y="5505450"/>
          <a:ext cx="8953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9525</xdr:rowOff>
    </xdr:from>
    <xdr:to>
      <xdr:col>1</xdr:col>
      <xdr:colOff>0</xdr:colOff>
      <xdr:row>45</xdr:row>
      <xdr:rowOff>9525</xdr:rowOff>
    </xdr:to>
    <xdr:sp>
      <xdr:nvSpPr>
        <xdr:cNvPr id="3" name="Line 3"/>
        <xdr:cNvSpPr>
          <a:spLocks/>
        </xdr:cNvSpPr>
      </xdr:nvSpPr>
      <xdr:spPr>
        <a:xfrm flipH="1" flipV="1">
          <a:off x="0" y="7410450"/>
          <a:ext cx="8953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12</xdr:col>
      <xdr:colOff>0</xdr:colOff>
      <xdr:row>45</xdr:row>
      <xdr:rowOff>0</xdr:rowOff>
    </xdr:to>
    <xdr:sp>
      <xdr:nvSpPr>
        <xdr:cNvPr id="4" name="Line 4"/>
        <xdr:cNvSpPr>
          <a:spLocks/>
        </xdr:cNvSpPr>
      </xdr:nvSpPr>
      <xdr:spPr>
        <a:xfrm flipH="1" flipV="1">
          <a:off x="12506325" y="7400925"/>
          <a:ext cx="6858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0.4995</cdr:x>
      <cdr:y>0.511</cdr:y>
    </cdr:from>
    <cdr:to>
      <cdr:x>0.5155</cdr:x>
      <cdr:y>0.555</cdr:y>
    </cdr:to>
    <cdr:sp>
      <cdr:nvSpPr>
        <cdr:cNvPr id="1" name="Text Box 1"/>
        <cdr:cNvSpPr txBox="1">
          <a:spLocks noChangeArrowheads="1"/>
        </cdr:cNvSpPr>
      </cdr:nvSpPr>
      <cdr:spPr>
        <a:xfrm>
          <a:off x="3390900" y="2047875"/>
          <a:ext cx="104775" cy="180975"/>
        </a:xfrm>
        <a:prstGeom prst="rect">
          <a:avLst/>
        </a:prstGeom>
        <a:noFill/>
        <a:ln w="1" cmpd="sng">
          <a:noFill/>
        </a:ln>
      </cdr:spPr>
      <cdr:txBody>
        <a:bodyPr vertOverflow="clip" wrap="square" lIns="27432" tIns="18288" rIns="27432" bIns="18288" anchor="ctr"/>
        <a:p>
          <a:pPr algn="ctr">
            <a:defRPr/>
          </a:pPr>
          <a:r>
            <a:rPr lang="en-US" cap="none" sz="1025" b="0" i="0" u="none" baseline="0">
              <a:solidFill>
                <a:srgbClr val="000000"/>
              </a:solidFill>
              <a:latin typeface="ＭＳ Ｐゴシック"/>
              <a:ea typeface="ＭＳ Ｐゴシック"/>
              <a:cs typeface="ＭＳ Ｐゴシック"/>
            </a:rPr>
            <a:t>.</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0.91025</cdr:x>
      <cdr:y>0.664</cdr:y>
    </cdr:from>
    <cdr:to>
      <cdr:x>0.98875</cdr:x>
      <cdr:y>0.73575</cdr:y>
    </cdr:to>
    <cdr:sp>
      <cdr:nvSpPr>
        <cdr:cNvPr id="1" name="テキスト 6"/>
        <cdr:cNvSpPr txBox="1">
          <a:spLocks noChangeArrowheads="1"/>
        </cdr:cNvSpPr>
      </cdr:nvSpPr>
      <cdr:spPr>
        <a:xfrm>
          <a:off x="6257925" y="2686050"/>
          <a:ext cx="542925" cy="295275"/>
        </a:xfrm>
        <a:prstGeom prst="rect">
          <a:avLst/>
        </a:prstGeom>
        <a:solidFill>
          <a:srgbClr val="FFFFFF"/>
        </a:solidFill>
        <a:ln w="9525" cmpd="sng">
          <a:solidFill>
            <a:srgbClr val="000000"/>
          </a:solidFill>
          <a:headEnd type="none"/>
          <a:tailEnd type="none"/>
        </a:ln>
      </cdr:spPr>
      <cdr:txBody>
        <a:bodyPr vertOverflow="clip" wrap="square" lIns="18288" tIns="18288" rIns="0" bIns="0">
          <a:spAutoFit/>
        </a:bodyPr>
        <a:p>
          <a:pPr algn="l">
            <a:defRPr/>
          </a:pPr>
          <a:r>
            <a:rPr lang="en-US" cap="none" sz="800" b="0" i="0" u="none" baseline="0">
              <a:solidFill>
                <a:srgbClr val="000000"/>
              </a:solidFill>
              <a:latin typeface="ｺﾞｼｯｸ"/>
              <a:ea typeface="ｺﾞｼｯｸ"/>
              <a:cs typeface="ｺﾞｼｯｸ"/>
            </a:rPr>
            <a:t>入職率平均
</a:t>
          </a:r>
          <a:r>
            <a:rPr lang="en-US" cap="none" sz="800" b="0" i="0" u="none" baseline="0">
              <a:solidFill>
                <a:srgbClr val="000000"/>
              </a:solidFill>
              <a:latin typeface="ｺﾞｼｯｸ"/>
              <a:ea typeface="ｺﾞｼｯｸ"/>
              <a:cs typeface="ｺﾞｼｯｸ"/>
            </a:rPr>
            <a:t>　</a:t>
          </a:r>
          <a:r>
            <a:rPr lang="en-US" cap="none" sz="800" b="0" i="0" u="none" baseline="0">
              <a:solidFill>
                <a:srgbClr val="000000"/>
              </a:solidFill>
              <a:latin typeface="ｺﾞｼｯｸ"/>
              <a:ea typeface="ｺﾞｼｯｸ"/>
              <a:cs typeface="ｺﾞｼｯｸ"/>
            </a:rPr>
            <a:t>1.54</a:t>
          </a:r>
          <a:r>
            <a:rPr lang="en-US" cap="none" sz="800" b="0" i="0" u="none" baseline="0">
              <a:solidFill>
                <a:srgbClr val="000000"/>
              </a:solidFill>
              <a:latin typeface="ｺﾞｼｯｸ"/>
              <a:ea typeface="ｺﾞｼｯｸ"/>
              <a:cs typeface="ｺﾞｼｯｸ"/>
            </a:rPr>
            <a:t>％</a:t>
          </a:r>
        </a:p>
      </cdr:txBody>
    </cdr:sp>
  </cdr:relSizeAnchor>
  <cdr:relSizeAnchor xmlns:cdr="http://schemas.openxmlformats.org/drawingml/2006/chartDrawing">
    <cdr:from>
      <cdr:x>0.91025</cdr:x>
      <cdr:y>0.7675</cdr:y>
    </cdr:from>
    <cdr:to>
      <cdr:x>0.98875</cdr:x>
      <cdr:y>0.83925</cdr:y>
    </cdr:to>
    <cdr:sp>
      <cdr:nvSpPr>
        <cdr:cNvPr id="2" name="テキスト 7"/>
        <cdr:cNvSpPr txBox="1">
          <a:spLocks noChangeArrowheads="1"/>
        </cdr:cNvSpPr>
      </cdr:nvSpPr>
      <cdr:spPr>
        <a:xfrm>
          <a:off x="6257925" y="3105150"/>
          <a:ext cx="542925" cy="295275"/>
        </a:xfrm>
        <a:prstGeom prst="rect">
          <a:avLst/>
        </a:prstGeom>
        <a:solidFill>
          <a:srgbClr val="FFFFFF"/>
        </a:solidFill>
        <a:ln w="9525" cmpd="sng">
          <a:solidFill>
            <a:srgbClr val="000000"/>
          </a:solidFill>
          <a:headEnd type="none"/>
          <a:tailEnd type="none"/>
        </a:ln>
      </cdr:spPr>
      <cdr:txBody>
        <a:bodyPr vertOverflow="clip" wrap="square" lIns="18288" tIns="18288" rIns="0" bIns="0">
          <a:spAutoFit/>
        </a:bodyPr>
        <a:p>
          <a:pPr algn="l">
            <a:defRPr/>
          </a:pPr>
          <a:r>
            <a:rPr lang="en-US" cap="none" sz="800" b="0" i="0" u="none" baseline="0">
              <a:solidFill>
                <a:srgbClr val="000000"/>
              </a:solidFill>
              <a:latin typeface="ｺﾞｼｯｸ"/>
              <a:ea typeface="ｺﾞｼｯｸ"/>
              <a:cs typeface="ｺﾞｼｯｸ"/>
            </a:rPr>
            <a:t>離職率平均
</a:t>
          </a:r>
          <a:r>
            <a:rPr lang="en-US" cap="none" sz="800" b="0" i="0" u="none" baseline="0">
              <a:solidFill>
                <a:srgbClr val="000000"/>
              </a:solidFill>
              <a:latin typeface="ｺﾞｼｯｸ"/>
              <a:ea typeface="ｺﾞｼｯｸ"/>
              <a:cs typeface="ｺﾞｼｯｸ"/>
            </a:rPr>
            <a:t>　</a:t>
          </a:r>
          <a:r>
            <a:rPr lang="en-US" cap="none" sz="800" b="0" i="0" u="none" baseline="0">
              <a:solidFill>
                <a:srgbClr val="000000"/>
              </a:solidFill>
              <a:latin typeface="ｺﾞｼｯｸ"/>
              <a:ea typeface="ｺﾞｼｯｸ"/>
              <a:cs typeface="ｺﾞｼｯｸ"/>
            </a:rPr>
            <a:t>1.47</a:t>
          </a:r>
          <a:r>
            <a:rPr lang="en-US" cap="none" sz="800" b="0" i="0" u="none" baseline="0">
              <a:solidFill>
                <a:srgbClr val="000000"/>
              </a:solidFill>
              <a:latin typeface="ｺﾞｼｯｸ"/>
              <a:ea typeface="ｺﾞｼｯｸ"/>
              <a:cs typeface="ｺﾞｼｯｸ"/>
            </a:rPr>
            <a: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504825</xdr:colOff>
      <xdr:row>27</xdr:row>
      <xdr:rowOff>9525</xdr:rowOff>
    </xdr:to>
    <xdr:graphicFrame>
      <xdr:nvGraphicFramePr>
        <xdr:cNvPr id="1" name="Chart 4"/>
        <xdr:cNvGraphicFramePr/>
      </xdr:nvGraphicFramePr>
      <xdr:xfrm>
        <a:off x="0" y="742950"/>
        <a:ext cx="6791325" cy="40195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27</xdr:row>
      <xdr:rowOff>161925</xdr:rowOff>
    </xdr:from>
    <xdr:to>
      <xdr:col>8</xdr:col>
      <xdr:colOff>676275</xdr:colOff>
      <xdr:row>51</xdr:row>
      <xdr:rowOff>104775</xdr:rowOff>
    </xdr:to>
    <xdr:graphicFrame>
      <xdr:nvGraphicFramePr>
        <xdr:cNvPr id="2" name="Chart 5"/>
        <xdr:cNvGraphicFramePr/>
      </xdr:nvGraphicFramePr>
      <xdr:xfrm>
        <a:off x="85725" y="4914900"/>
        <a:ext cx="6877050" cy="4057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xdr:row>
      <xdr:rowOff>0</xdr:rowOff>
    </xdr:from>
    <xdr:to>
      <xdr:col>21</xdr:col>
      <xdr:colOff>0</xdr:colOff>
      <xdr:row>9</xdr:row>
      <xdr:rowOff>0</xdr:rowOff>
    </xdr:to>
    <xdr:sp>
      <xdr:nvSpPr>
        <xdr:cNvPr id="1" name="Line 1"/>
        <xdr:cNvSpPr>
          <a:spLocks/>
        </xdr:cNvSpPr>
      </xdr:nvSpPr>
      <xdr:spPr>
        <a:xfrm>
          <a:off x="14439900" y="1476375"/>
          <a:ext cx="22574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18</xdr:col>
      <xdr:colOff>0</xdr:colOff>
      <xdr:row>25</xdr:row>
      <xdr:rowOff>28575</xdr:rowOff>
    </xdr:to>
    <xdr:graphicFrame>
      <xdr:nvGraphicFramePr>
        <xdr:cNvPr id="2" name="Chart 2"/>
        <xdr:cNvGraphicFramePr/>
      </xdr:nvGraphicFramePr>
      <xdr:xfrm>
        <a:off x="0" y="304800"/>
        <a:ext cx="8591550" cy="421957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76200</xdr:rowOff>
    </xdr:from>
    <xdr:to>
      <xdr:col>2</xdr:col>
      <xdr:colOff>9525</xdr:colOff>
      <xdr:row>2</xdr:row>
      <xdr:rowOff>57150</xdr:rowOff>
    </xdr:to>
    <xdr:sp>
      <xdr:nvSpPr>
        <xdr:cNvPr id="3" name="テキスト 6"/>
        <xdr:cNvSpPr txBox="1">
          <a:spLocks noChangeArrowheads="1"/>
        </xdr:cNvSpPr>
      </xdr:nvSpPr>
      <xdr:spPr>
        <a:xfrm>
          <a:off x="142875" y="352425"/>
          <a:ext cx="12192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求人数・求職件数</a:t>
          </a:r>
        </a:p>
      </xdr:txBody>
    </xdr:sp>
    <xdr:clientData/>
  </xdr:twoCellAnchor>
  <xdr:twoCellAnchor>
    <xdr:from>
      <xdr:col>16</xdr:col>
      <xdr:colOff>76200</xdr:colOff>
      <xdr:row>1</xdr:row>
      <xdr:rowOff>95250</xdr:rowOff>
    </xdr:from>
    <xdr:to>
      <xdr:col>17</xdr:col>
      <xdr:colOff>219075</xdr:colOff>
      <xdr:row>2</xdr:row>
      <xdr:rowOff>104775</xdr:rowOff>
    </xdr:to>
    <xdr:sp>
      <xdr:nvSpPr>
        <xdr:cNvPr id="4" name="テキスト 7"/>
        <xdr:cNvSpPr txBox="1">
          <a:spLocks noChangeArrowheads="1"/>
        </xdr:cNvSpPr>
      </xdr:nvSpPr>
      <xdr:spPr>
        <a:xfrm>
          <a:off x="7772400" y="371475"/>
          <a:ext cx="5905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就職件数</a:t>
          </a:r>
        </a:p>
      </xdr:txBody>
    </xdr:sp>
    <xdr:clientData/>
  </xdr:twoCellAnchor>
  <xdr:twoCellAnchor>
    <xdr:from>
      <xdr:col>0</xdr:col>
      <xdr:colOff>9525</xdr:colOff>
      <xdr:row>46</xdr:row>
      <xdr:rowOff>0</xdr:rowOff>
    </xdr:from>
    <xdr:to>
      <xdr:col>3</xdr:col>
      <xdr:colOff>0</xdr:colOff>
      <xdr:row>50</xdr:row>
      <xdr:rowOff>0</xdr:rowOff>
    </xdr:to>
    <xdr:sp>
      <xdr:nvSpPr>
        <xdr:cNvPr id="5" name="Line 5"/>
        <xdr:cNvSpPr>
          <a:spLocks/>
        </xdr:cNvSpPr>
      </xdr:nvSpPr>
      <xdr:spPr>
        <a:xfrm>
          <a:off x="9525" y="8439150"/>
          <a:ext cx="18097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209550</xdr:rowOff>
    </xdr:from>
    <xdr:to>
      <xdr:col>2</xdr:col>
      <xdr:colOff>0</xdr:colOff>
      <xdr:row>29</xdr:row>
      <xdr:rowOff>0</xdr:rowOff>
    </xdr:to>
    <xdr:sp>
      <xdr:nvSpPr>
        <xdr:cNvPr id="6" name="Line 6"/>
        <xdr:cNvSpPr>
          <a:spLocks/>
        </xdr:cNvSpPr>
      </xdr:nvSpPr>
      <xdr:spPr>
        <a:xfrm>
          <a:off x="0" y="4933950"/>
          <a:ext cx="1352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2</xdr:col>
      <xdr:colOff>9525</xdr:colOff>
      <xdr:row>35</xdr:row>
      <xdr:rowOff>0</xdr:rowOff>
    </xdr:to>
    <xdr:sp>
      <xdr:nvSpPr>
        <xdr:cNvPr id="7" name="Line 7"/>
        <xdr:cNvSpPr>
          <a:spLocks/>
        </xdr:cNvSpPr>
      </xdr:nvSpPr>
      <xdr:spPr>
        <a:xfrm>
          <a:off x="0" y="5981700"/>
          <a:ext cx="13620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0.10475</cdr:x>
      <cdr:y>0.12375</cdr:y>
    </cdr:from>
    <cdr:to>
      <cdr:x>0.2095</cdr:x>
      <cdr:y>0.23875</cdr:y>
    </cdr:to>
    <cdr:sp>
      <cdr:nvSpPr>
        <cdr:cNvPr id="1" name="テキスト 1"/>
        <cdr:cNvSpPr txBox="1">
          <a:spLocks noChangeArrowheads="1"/>
        </cdr:cNvSpPr>
      </cdr:nvSpPr>
      <cdr:spPr>
        <a:xfrm>
          <a:off x="723900" y="428625"/>
          <a:ext cx="733425" cy="4000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0.21275</cdr:y>
    </cdr:from>
    <cdr:to>
      <cdr:x>0.01475</cdr:x>
      <cdr:y>0.29625</cdr:y>
    </cdr:to>
    <cdr:sp>
      <cdr:nvSpPr>
        <cdr:cNvPr id="1" name="テキスト 1"/>
        <cdr:cNvSpPr txBox="1">
          <a:spLocks noChangeArrowheads="1"/>
        </cdr:cNvSpPr>
      </cdr:nvSpPr>
      <cdr:spPr>
        <a:xfrm>
          <a:off x="0" y="676275"/>
          <a:ext cx="104775" cy="2667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（人）</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18</xdr:col>
      <xdr:colOff>0</xdr:colOff>
      <xdr:row>3</xdr:row>
      <xdr:rowOff>0</xdr:rowOff>
    </xdr:to>
    <xdr:sp>
      <xdr:nvSpPr>
        <xdr:cNvPr id="1" name="Line 1"/>
        <xdr:cNvSpPr>
          <a:spLocks/>
        </xdr:cNvSpPr>
      </xdr:nvSpPr>
      <xdr:spPr>
        <a:xfrm>
          <a:off x="11896725" y="457200"/>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19</xdr:row>
      <xdr:rowOff>28575</xdr:rowOff>
    </xdr:from>
    <xdr:to>
      <xdr:col>13</xdr:col>
      <xdr:colOff>447675</xdr:colOff>
      <xdr:row>39</xdr:row>
      <xdr:rowOff>57150</xdr:rowOff>
    </xdr:to>
    <xdr:graphicFrame>
      <xdr:nvGraphicFramePr>
        <xdr:cNvPr id="2" name="Chart 2"/>
        <xdr:cNvGraphicFramePr/>
      </xdr:nvGraphicFramePr>
      <xdr:xfrm>
        <a:off x="28575" y="3400425"/>
        <a:ext cx="696277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xdr:row>
      <xdr:rowOff>47625</xdr:rowOff>
    </xdr:from>
    <xdr:to>
      <xdr:col>13</xdr:col>
      <xdr:colOff>466725</xdr:colOff>
      <xdr:row>20</xdr:row>
      <xdr:rowOff>123825</xdr:rowOff>
    </xdr:to>
    <xdr:graphicFrame>
      <xdr:nvGraphicFramePr>
        <xdr:cNvPr id="3" name="Chart 3"/>
        <xdr:cNvGraphicFramePr/>
      </xdr:nvGraphicFramePr>
      <xdr:xfrm>
        <a:off x="28575" y="504825"/>
        <a:ext cx="6981825" cy="3181350"/>
      </xdr:xfrm>
      <a:graphic>
        <a:graphicData uri="http://schemas.openxmlformats.org/drawingml/2006/chart">
          <c:chart xmlns:c="http://schemas.openxmlformats.org/drawingml/2006/chart" r:id="rId2"/>
        </a:graphicData>
      </a:graphic>
    </xdr:graphicFrame>
    <xdr:clientData/>
  </xdr:twoCellAnchor>
  <xdr:twoCellAnchor>
    <xdr:from>
      <xdr:col>2</xdr:col>
      <xdr:colOff>95250</xdr:colOff>
      <xdr:row>2</xdr:row>
      <xdr:rowOff>123825</xdr:rowOff>
    </xdr:from>
    <xdr:to>
      <xdr:col>4</xdr:col>
      <xdr:colOff>323850</xdr:colOff>
      <xdr:row>3</xdr:row>
      <xdr:rowOff>152400</xdr:rowOff>
    </xdr:to>
    <xdr:sp>
      <xdr:nvSpPr>
        <xdr:cNvPr id="4" name="テキスト 4"/>
        <xdr:cNvSpPr txBox="1">
          <a:spLocks noChangeArrowheads="1"/>
        </xdr:cNvSpPr>
      </xdr:nvSpPr>
      <xdr:spPr>
        <a:xfrm>
          <a:off x="1085850" y="581025"/>
          <a:ext cx="1238250" cy="200025"/>
        </a:xfrm>
        <a:prstGeom prst="rect">
          <a:avLst/>
        </a:prstGeom>
        <a:solidFill>
          <a:srgbClr val="FFFFFF"/>
        </a:solidFill>
        <a:ln w="1"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＊年度の月平均値</a:t>
          </a:r>
        </a:p>
      </xdr:txBody>
    </xdr:sp>
    <xdr:clientData/>
  </xdr:twoCellAnchor>
  <xdr:twoCellAnchor>
    <xdr:from>
      <xdr:col>0</xdr:col>
      <xdr:colOff>9525</xdr:colOff>
      <xdr:row>41</xdr:row>
      <xdr:rowOff>0</xdr:rowOff>
    </xdr:from>
    <xdr:to>
      <xdr:col>2</xdr:col>
      <xdr:colOff>0</xdr:colOff>
      <xdr:row>43</xdr:row>
      <xdr:rowOff>0</xdr:rowOff>
    </xdr:to>
    <xdr:sp>
      <xdr:nvSpPr>
        <xdr:cNvPr id="5" name="Line 5"/>
        <xdr:cNvSpPr>
          <a:spLocks/>
        </xdr:cNvSpPr>
      </xdr:nvSpPr>
      <xdr:spPr>
        <a:xfrm>
          <a:off x="9525" y="7229475"/>
          <a:ext cx="9810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2</xdr:col>
      <xdr:colOff>0</xdr:colOff>
      <xdr:row>22</xdr:row>
      <xdr:rowOff>0</xdr:rowOff>
    </xdr:to>
    <xdr:sp>
      <xdr:nvSpPr>
        <xdr:cNvPr id="1" name="Line 1"/>
        <xdr:cNvSpPr>
          <a:spLocks/>
        </xdr:cNvSpPr>
      </xdr:nvSpPr>
      <xdr:spPr>
        <a:xfrm>
          <a:off x="9525" y="3771900"/>
          <a:ext cx="100965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3</xdr:col>
      <xdr:colOff>0</xdr:colOff>
      <xdr:row>3</xdr:row>
      <xdr:rowOff>0</xdr:rowOff>
    </xdr:to>
    <xdr:sp>
      <xdr:nvSpPr>
        <xdr:cNvPr id="2" name="Line 2"/>
        <xdr:cNvSpPr>
          <a:spLocks/>
        </xdr:cNvSpPr>
      </xdr:nvSpPr>
      <xdr:spPr>
        <a:xfrm>
          <a:off x="9525" y="190500"/>
          <a:ext cx="18383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22</xdr:row>
      <xdr:rowOff>200025</xdr:rowOff>
    </xdr:from>
    <xdr:to>
      <xdr:col>10</xdr:col>
      <xdr:colOff>152400</xdr:colOff>
      <xdr:row>23</xdr:row>
      <xdr:rowOff>171450</xdr:rowOff>
    </xdr:to>
    <xdr:sp>
      <xdr:nvSpPr>
        <xdr:cNvPr id="3" name="Oval 3"/>
        <xdr:cNvSpPr>
          <a:spLocks/>
        </xdr:cNvSpPr>
      </xdr:nvSpPr>
      <xdr:spPr>
        <a:xfrm>
          <a:off x="6115050" y="4686300"/>
          <a:ext cx="1619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0.04775</cdr:x>
      <cdr:y>0.04</cdr:y>
    </cdr:from>
    <cdr:to>
      <cdr:x>0.1115</cdr:x>
      <cdr:y>0.0785</cdr:y>
    </cdr:to>
    <cdr:sp>
      <cdr:nvSpPr>
        <cdr:cNvPr id="1" name="テキスト 1"/>
        <cdr:cNvSpPr txBox="1">
          <a:spLocks noChangeArrowheads="1"/>
        </cdr:cNvSpPr>
      </cdr:nvSpPr>
      <cdr:spPr>
        <a:xfrm>
          <a:off x="371475" y="123825"/>
          <a:ext cx="504825" cy="1238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（件）</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0.05225</cdr:y>
    </cdr:from>
    <cdr:to>
      <cdr:x>0.026</cdr:x>
      <cdr:y>0.0905</cdr:y>
    </cdr:to>
    <cdr:sp>
      <cdr:nvSpPr>
        <cdr:cNvPr id="1" name="テキスト 1"/>
        <cdr:cNvSpPr txBox="1">
          <a:spLocks noChangeArrowheads="1"/>
        </cdr:cNvSpPr>
      </cdr:nvSpPr>
      <cdr:spPr>
        <a:xfrm>
          <a:off x="0" y="190500"/>
          <a:ext cx="209550" cy="1428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（件）</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0</xdr:rowOff>
    </xdr:from>
    <xdr:to>
      <xdr:col>15</xdr:col>
      <xdr:colOff>0</xdr:colOff>
      <xdr:row>3</xdr:row>
      <xdr:rowOff>0</xdr:rowOff>
    </xdr:to>
    <xdr:sp>
      <xdr:nvSpPr>
        <xdr:cNvPr id="1" name="Line 1"/>
        <xdr:cNvSpPr>
          <a:spLocks/>
        </xdr:cNvSpPr>
      </xdr:nvSpPr>
      <xdr:spPr>
        <a:xfrm>
          <a:off x="14382750" y="44767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76200</xdr:rowOff>
    </xdr:from>
    <xdr:to>
      <xdr:col>10</xdr:col>
      <xdr:colOff>676275</xdr:colOff>
      <xdr:row>31</xdr:row>
      <xdr:rowOff>1838325</xdr:rowOff>
    </xdr:to>
    <xdr:graphicFrame>
      <xdr:nvGraphicFramePr>
        <xdr:cNvPr id="2" name="Chart 2"/>
        <xdr:cNvGraphicFramePr/>
      </xdr:nvGraphicFramePr>
      <xdr:xfrm>
        <a:off x="38100" y="3952875"/>
        <a:ext cx="784860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47625</xdr:rowOff>
    </xdr:from>
    <xdr:to>
      <xdr:col>11</xdr:col>
      <xdr:colOff>0</xdr:colOff>
      <xdr:row>23</xdr:row>
      <xdr:rowOff>38100</xdr:rowOff>
    </xdr:to>
    <xdr:graphicFrame>
      <xdr:nvGraphicFramePr>
        <xdr:cNvPr id="3" name="Chart 3"/>
        <xdr:cNvGraphicFramePr/>
      </xdr:nvGraphicFramePr>
      <xdr:xfrm>
        <a:off x="0" y="323850"/>
        <a:ext cx="7962900" cy="377190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4</xdr:row>
      <xdr:rowOff>152400</xdr:rowOff>
    </xdr:from>
    <xdr:to>
      <xdr:col>3</xdr:col>
      <xdr:colOff>647700</xdr:colOff>
      <xdr:row>6</xdr:row>
      <xdr:rowOff>9525</xdr:rowOff>
    </xdr:to>
    <xdr:sp>
      <xdr:nvSpPr>
        <xdr:cNvPr id="4" name="テキスト 4"/>
        <xdr:cNvSpPr txBox="1">
          <a:spLocks noChangeArrowheads="1"/>
        </xdr:cNvSpPr>
      </xdr:nvSpPr>
      <xdr:spPr>
        <a:xfrm>
          <a:off x="1266825" y="942975"/>
          <a:ext cx="1323975" cy="200025"/>
        </a:xfrm>
        <a:prstGeom prst="rect">
          <a:avLst/>
        </a:prstGeom>
        <a:solidFill>
          <a:srgbClr val="FFFFFF"/>
        </a:solidFill>
        <a:ln w="1"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＊年度の月平均値</a:t>
          </a:r>
        </a:p>
      </xdr:txBody>
    </xdr:sp>
    <xdr:clientData/>
  </xdr:twoCellAnchor>
  <xdr:twoCellAnchor>
    <xdr:from>
      <xdr:col>0</xdr:col>
      <xdr:colOff>9525</xdr:colOff>
      <xdr:row>37</xdr:row>
      <xdr:rowOff>0</xdr:rowOff>
    </xdr:from>
    <xdr:to>
      <xdr:col>2</xdr:col>
      <xdr:colOff>0</xdr:colOff>
      <xdr:row>40</xdr:row>
      <xdr:rowOff>9525</xdr:rowOff>
    </xdr:to>
    <xdr:sp>
      <xdr:nvSpPr>
        <xdr:cNvPr id="5" name="Line 5"/>
        <xdr:cNvSpPr>
          <a:spLocks/>
        </xdr:cNvSpPr>
      </xdr:nvSpPr>
      <xdr:spPr>
        <a:xfrm>
          <a:off x="9525" y="8353425"/>
          <a:ext cx="118110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p%20&#65300;&#65293;&#65298;A&#20870;&#12464;&#12521;&#1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2A"/>
    </sheetNames>
    <sheetDataSet>
      <sheetData sheetId="0">
        <row r="63">
          <cell r="A63" t="str">
            <v>建設業</v>
          </cell>
          <cell r="B63">
            <v>37434</v>
          </cell>
        </row>
        <row r="64">
          <cell r="A64" t="str">
            <v>製造業</v>
          </cell>
          <cell r="B64">
            <v>150732</v>
          </cell>
        </row>
        <row r="65">
          <cell r="A65" t="str">
            <v>運輸業</v>
          </cell>
          <cell r="B65">
            <v>28767</v>
          </cell>
        </row>
        <row r="66">
          <cell r="A66" t="str">
            <v>卸売・小売業</v>
          </cell>
          <cell r="B66">
            <v>84634</v>
          </cell>
        </row>
        <row r="67">
          <cell r="A67" t="str">
            <v>金融・保険業</v>
          </cell>
          <cell r="B67">
            <v>12954</v>
          </cell>
        </row>
        <row r="68">
          <cell r="A68" t="str">
            <v>飲食店、宿泊業</v>
          </cell>
          <cell r="B68">
            <v>16357</v>
          </cell>
        </row>
        <row r="69">
          <cell r="A69" t="str">
            <v>医療、福祉</v>
          </cell>
          <cell r="B69">
            <v>66222</v>
          </cell>
        </row>
        <row r="70">
          <cell r="A70" t="str">
            <v>複合サービス事業</v>
          </cell>
          <cell r="B70">
            <v>13583</v>
          </cell>
        </row>
        <row r="71">
          <cell r="A71" t="str">
            <v>サービス業</v>
          </cell>
          <cell r="B71">
            <v>39354</v>
          </cell>
        </row>
        <row r="72">
          <cell r="A72" t="str">
            <v>その他</v>
          </cell>
          <cell r="B72">
            <v>62661</v>
          </cell>
        </row>
        <row r="75">
          <cell r="B75" t="str">
            <v>21年4月</v>
          </cell>
          <cell r="C75" t="str">
            <v>5月</v>
          </cell>
          <cell r="D75" t="str">
            <v>6月</v>
          </cell>
          <cell r="E75" t="str">
            <v>7月</v>
          </cell>
          <cell r="F75" t="str">
            <v>8月</v>
          </cell>
          <cell r="G75" t="str">
            <v>9月</v>
          </cell>
          <cell r="H75" t="str">
            <v>10月</v>
          </cell>
          <cell r="I75" t="str">
            <v>11月</v>
          </cell>
          <cell r="J75" t="str">
            <v>12月</v>
          </cell>
          <cell r="K75" t="str">
            <v>22年1月</v>
          </cell>
          <cell r="L75" t="str">
            <v>2月</v>
          </cell>
          <cell r="M75" t="str">
            <v>3月</v>
          </cell>
        </row>
        <row r="76">
          <cell r="A76" t="str">
            <v>入職率</v>
          </cell>
          <cell r="B76">
            <v>3.47</v>
          </cell>
          <cell r="C76">
            <v>1.92</v>
          </cell>
          <cell r="D76">
            <v>1.59</v>
          </cell>
          <cell r="E76">
            <v>1.46</v>
          </cell>
          <cell r="F76">
            <v>1.21</v>
          </cell>
          <cell r="G76">
            <v>1.32</v>
          </cell>
          <cell r="H76">
            <v>1.5</v>
          </cell>
          <cell r="I76">
            <v>1.2</v>
          </cell>
          <cell r="J76">
            <v>1.22</v>
          </cell>
          <cell r="K76">
            <v>1.23</v>
          </cell>
          <cell r="L76">
            <v>0.99</v>
          </cell>
          <cell r="M76">
            <v>1.3</v>
          </cell>
        </row>
        <row r="77">
          <cell r="A77" t="str">
            <v>離職率</v>
          </cell>
          <cell r="B77">
            <v>3.14</v>
          </cell>
          <cell r="C77">
            <v>1.33</v>
          </cell>
          <cell r="D77">
            <v>1.4</v>
          </cell>
          <cell r="E77">
            <v>1.45</v>
          </cell>
          <cell r="F77">
            <v>1.12</v>
          </cell>
          <cell r="G77">
            <v>1.22</v>
          </cell>
          <cell r="H77">
            <v>1.67</v>
          </cell>
          <cell r="I77">
            <v>1.11</v>
          </cell>
          <cell r="J77">
            <v>1.24</v>
          </cell>
          <cell r="K77">
            <v>1.6</v>
          </cell>
          <cell r="L77">
            <v>1.04</v>
          </cell>
          <cell r="M77">
            <v>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14" sqref="M14"/>
    </sheetView>
  </sheetViews>
  <sheetFormatPr defaultColWidth="9.00390625" defaultRowHeight="13.5"/>
  <cols>
    <col min="1" max="16384" width="9.00390625" style="1"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D110"/>
  <sheetViews>
    <sheetView zoomScaleSheetLayoutView="100" zoomScalePageLayoutView="0" workbookViewId="0" topLeftCell="A1">
      <selection activeCell="L74" sqref="L74"/>
    </sheetView>
  </sheetViews>
  <sheetFormatPr defaultColWidth="9.00390625" defaultRowHeight="13.5"/>
  <cols>
    <col min="1" max="1" width="4.375" style="4" customWidth="1"/>
    <col min="2" max="2" width="13.375" style="4" customWidth="1"/>
    <col min="3" max="6" width="6.125" style="4" customWidth="1"/>
    <col min="7" max="18" width="5.875" style="4" customWidth="1"/>
    <col min="19" max="19" width="9.00390625" style="4" customWidth="1"/>
    <col min="20" max="20" width="67.75390625" style="4" customWidth="1"/>
    <col min="21" max="21" width="29.625" style="4" bestFit="1" customWidth="1"/>
    <col min="22" max="25" width="9.00390625" style="4" customWidth="1"/>
    <col min="26" max="26" width="8.25390625" style="4" customWidth="1"/>
    <col min="27" max="40" width="9.00390625" style="4" customWidth="1"/>
    <col min="41" max="41" width="11.25390625" style="4" customWidth="1"/>
    <col min="42" max="16384" width="9.00390625" style="4" customWidth="1"/>
  </cols>
  <sheetData>
    <row r="1" spans="1:2" ht="21.75" customHeight="1">
      <c r="A1" s="2" t="s">
        <v>185</v>
      </c>
      <c r="B1" s="3"/>
    </row>
    <row r="8" ht="13.5">
      <c r="U8" s="5" t="s">
        <v>58</v>
      </c>
    </row>
    <row r="9" spans="21:28" ht="13.5">
      <c r="U9" s="6"/>
      <c r="V9" s="7" t="s">
        <v>179</v>
      </c>
      <c r="W9" s="7" t="s">
        <v>186</v>
      </c>
      <c r="X9" s="7" t="s">
        <v>187</v>
      </c>
      <c r="Y9" s="7" t="s">
        <v>188</v>
      </c>
      <c r="Z9" s="7" t="s">
        <v>189</v>
      </c>
      <c r="AA9" s="7" t="s">
        <v>190</v>
      </c>
      <c r="AB9" s="7" t="s">
        <v>3</v>
      </c>
    </row>
    <row r="10" spans="21:28" ht="13.5">
      <c r="U10" s="8" t="s">
        <v>59</v>
      </c>
      <c r="V10" s="9">
        <v>129692</v>
      </c>
      <c r="W10" s="9">
        <v>142452</v>
      </c>
      <c r="X10" s="9">
        <v>149181</v>
      </c>
      <c r="Y10" s="9">
        <v>150722</v>
      </c>
      <c r="Z10" s="9">
        <v>143456</v>
      </c>
      <c r="AA10" s="9">
        <v>111717</v>
      </c>
      <c r="AB10" s="9">
        <v>93799</v>
      </c>
    </row>
    <row r="11" spans="21:28" ht="13.5">
      <c r="U11" s="8" t="s">
        <v>60</v>
      </c>
      <c r="V11" s="9">
        <v>126014</v>
      </c>
      <c r="W11" s="9">
        <v>120233</v>
      </c>
      <c r="X11" s="9">
        <v>120416</v>
      </c>
      <c r="Y11" s="9">
        <v>116746</v>
      </c>
      <c r="Z11" s="9">
        <v>116306</v>
      </c>
      <c r="AA11" s="9">
        <v>134968</v>
      </c>
      <c r="AB11" s="9">
        <v>137916</v>
      </c>
    </row>
    <row r="12" spans="21:28" ht="13.5">
      <c r="U12" s="10" t="s">
        <v>61</v>
      </c>
      <c r="V12" s="11">
        <v>41132</v>
      </c>
      <c r="W12" s="11">
        <v>41982</v>
      </c>
      <c r="X12" s="11">
        <v>41737</v>
      </c>
      <c r="Y12" s="11">
        <v>40816</v>
      </c>
      <c r="Z12" s="11">
        <v>39215</v>
      </c>
      <c r="AA12" s="11">
        <v>37236</v>
      </c>
      <c r="AB12" s="11">
        <v>41245</v>
      </c>
    </row>
    <row r="15" spans="26:56" ht="21">
      <c r="Z15" s="12"/>
      <c r="AA15" s="13"/>
      <c r="AB15" s="13"/>
      <c r="AC15" s="13"/>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row>
    <row r="16" spans="26:56" ht="13.5">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row>
    <row r="17" spans="26:56" ht="13.5">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row>
    <row r="18" spans="26:56" ht="13.5">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row>
    <row r="19" spans="26:56" ht="13.5">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row>
    <row r="20" spans="26:56" ht="13.5">
      <c r="Z20" s="15"/>
      <c r="AA20" s="16"/>
      <c r="AB20" s="16"/>
      <c r="AC20" s="16"/>
      <c r="AD20" s="16"/>
      <c r="AE20" s="16"/>
      <c r="AF20" s="16"/>
      <c r="AG20" s="16"/>
      <c r="AH20" s="17"/>
      <c r="AI20" s="18"/>
      <c r="AJ20" s="14"/>
      <c r="AK20" s="14"/>
      <c r="AL20" s="14"/>
      <c r="AM20" s="14"/>
      <c r="AN20" s="14"/>
      <c r="AO20" s="14"/>
      <c r="AP20" s="14"/>
      <c r="AQ20" s="14"/>
      <c r="AR20" s="14"/>
      <c r="AS20" s="14"/>
      <c r="AT20" s="14"/>
      <c r="AU20" s="14"/>
      <c r="AV20" s="14"/>
      <c r="AW20" s="14"/>
      <c r="AX20" s="14"/>
      <c r="AY20" s="14"/>
      <c r="AZ20" s="14"/>
      <c r="BA20" s="14"/>
      <c r="BB20" s="14"/>
      <c r="BC20" s="14"/>
      <c r="BD20" s="14"/>
    </row>
    <row r="21" spans="26:56" ht="13.5">
      <c r="Z21" s="16"/>
      <c r="AA21" s="16"/>
      <c r="AB21" s="19"/>
      <c r="AC21" s="16"/>
      <c r="AD21" s="16"/>
      <c r="AE21" s="16"/>
      <c r="AF21" s="19"/>
      <c r="AG21" s="16"/>
      <c r="AH21" s="17"/>
      <c r="AI21" s="17"/>
      <c r="AJ21" s="14"/>
      <c r="AK21" s="14"/>
      <c r="AL21" s="14"/>
      <c r="AM21" s="14"/>
      <c r="AN21" s="14"/>
      <c r="AO21" s="14"/>
      <c r="AP21" s="14"/>
      <c r="AQ21" s="14"/>
      <c r="AR21" s="14"/>
      <c r="AS21" s="14"/>
      <c r="AT21" s="14"/>
      <c r="AU21" s="14"/>
      <c r="AV21" s="14"/>
      <c r="AW21" s="14"/>
      <c r="AX21" s="14"/>
      <c r="AY21" s="14"/>
      <c r="AZ21" s="14"/>
      <c r="BA21" s="14"/>
      <c r="BB21" s="14"/>
      <c r="BC21" s="14"/>
      <c r="BD21" s="14"/>
    </row>
    <row r="22" spans="26:56" ht="13.5">
      <c r="Z22" s="19"/>
      <c r="AA22" s="16"/>
      <c r="AB22" s="20"/>
      <c r="AC22" s="20"/>
      <c r="AD22" s="20"/>
      <c r="AE22" s="20"/>
      <c r="AF22" s="20"/>
      <c r="AG22" s="20"/>
      <c r="AH22" s="17"/>
      <c r="AI22" s="17"/>
      <c r="AJ22" s="14"/>
      <c r="AK22" s="14"/>
      <c r="AL22" s="14"/>
      <c r="AM22" s="14"/>
      <c r="AN22" s="14"/>
      <c r="AO22" s="14"/>
      <c r="AP22" s="14"/>
      <c r="AQ22" s="14"/>
      <c r="AR22" s="14"/>
      <c r="AS22" s="14"/>
      <c r="AT22" s="14"/>
      <c r="AU22" s="14"/>
      <c r="AV22" s="14"/>
      <c r="AW22" s="14"/>
      <c r="AX22" s="14"/>
      <c r="AY22" s="14"/>
      <c r="AZ22" s="14"/>
      <c r="BA22" s="14"/>
      <c r="BB22" s="14"/>
      <c r="BC22" s="14"/>
      <c r="BD22" s="14"/>
    </row>
    <row r="23" spans="26:56" ht="13.5">
      <c r="Z23" s="16"/>
      <c r="AA23" s="20"/>
      <c r="AB23" s="21"/>
      <c r="AC23" s="21"/>
      <c r="AD23" s="21"/>
      <c r="AE23" s="21"/>
      <c r="AF23" s="21"/>
      <c r="AG23" s="21"/>
      <c r="AH23" s="17"/>
      <c r="AI23" s="17"/>
      <c r="AJ23" s="14"/>
      <c r="AK23" s="14"/>
      <c r="AL23" s="14"/>
      <c r="AM23" s="14"/>
      <c r="AN23" s="14"/>
      <c r="AO23" s="14"/>
      <c r="AP23" s="14"/>
      <c r="AQ23" s="14"/>
      <c r="AR23" s="14"/>
      <c r="AS23" s="14"/>
      <c r="AT23" s="14"/>
      <c r="AU23" s="14"/>
      <c r="AV23" s="14"/>
      <c r="AW23" s="14"/>
      <c r="AX23" s="14"/>
      <c r="AY23" s="14"/>
      <c r="AZ23" s="14"/>
      <c r="BA23" s="14"/>
      <c r="BB23" s="14"/>
      <c r="BC23" s="14"/>
      <c r="BD23" s="14"/>
    </row>
    <row r="24" spans="26:56" ht="13.5">
      <c r="Z24" s="16"/>
      <c r="AA24" s="20"/>
      <c r="AB24" s="21"/>
      <c r="AC24" s="21"/>
      <c r="AD24" s="21"/>
      <c r="AE24" s="21"/>
      <c r="AF24" s="21"/>
      <c r="AG24" s="21"/>
      <c r="AH24" s="17"/>
      <c r="AI24" s="17"/>
      <c r="AJ24" s="14"/>
      <c r="AK24" s="14"/>
      <c r="AL24" s="14"/>
      <c r="AM24" s="14"/>
      <c r="AN24" s="14"/>
      <c r="AO24" s="14"/>
      <c r="AP24" s="14"/>
      <c r="AQ24" s="14"/>
      <c r="AR24" s="14"/>
      <c r="AS24" s="14"/>
      <c r="AT24" s="14"/>
      <c r="AU24" s="14"/>
      <c r="AV24" s="14"/>
      <c r="AW24" s="14"/>
      <c r="AX24" s="14"/>
      <c r="AY24" s="14"/>
      <c r="AZ24" s="14"/>
      <c r="BA24" s="14"/>
      <c r="BB24" s="14"/>
      <c r="BC24" s="14"/>
      <c r="BD24" s="14"/>
    </row>
    <row r="25" spans="26:56" ht="13.5">
      <c r="Z25" s="14"/>
      <c r="AA25" s="14"/>
      <c r="AB25" s="14"/>
      <c r="AC25" s="14"/>
      <c r="AD25" s="13"/>
      <c r="AE25" s="13"/>
      <c r="AF25" s="22"/>
      <c r="AG25" s="22"/>
      <c r="AH25" s="23"/>
      <c r="AI25" s="22"/>
      <c r="AJ25" s="13"/>
      <c r="AK25" s="14"/>
      <c r="AL25" s="14"/>
      <c r="AM25" s="14"/>
      <c r="AN25" s="14"/>
      <c r="AO25" s="14"/>
      <c r="AP25" s="14"/>
      <c r="AQ25" s="14"/>
      <c r="AR25" s="14"/>
      <c r="AS25" s="14"/>
      <c r="AT25" s="14"/>
      <c r="AU25" s="14"/>
      <c r="AV25" s="14"/>
      <c r="AW25" s="14"/>
      <c r="AX25" s="14"/>
      <c r="AY25" s="14"/>
      <c r="AZ25" s="14"/>
      <c r="BA25" s="14"/>
      <c r="BB25" s="14"/>
      <c r="BC25" s="14"/>
      <c r="BD25" s="14"/>
    </row>
    <row r="26" spans="1:56" ht="17.25" customHeight="1">
      <c r="A26" s="24" t="s">
        <v>191</v>
      </c>
      <c r="B26" s="25"/>
      <c r="C26" s="26"/>
      <c r="D26" s="26"/>
      <c r="E26" s="26"/>
      <c r="F26" s="26"/>
      <c r="G26" s="26"/>
      <c r="H26" s="26"/>
      <c r="I26" s="26"/>
      <c r="J26" s="26"/>
      <c r="K26" s="26"/>
      <c r="L26" s="26"/>
      <c r="M26" s="26"/>
      <c r="N26" s="26"/>
      <c r="O26" s="26"/>
      <c r="P26" s="26"/>
      <c r="Q26" s="26"/>
      <c r="R26" s="26"/>
      <c r="Z26" s="27"/>
      <c r="AA26" s="13"/>
      <c r="AB26" s="13"/>
      <c r="AC26" s="13"/>
      <c r="AD26" s="13"/>
      <c r="AE26" s="13"/>
      <c r="AF26" s="13"/>
      <c r="AG26" s="13"/>
      <c r="AH26" s="13"/>
      <c r="AI26" s="13"/>
      <c r="AJ26" s="13"/>
      <c r="AK26" s="14"/>
      <c r="AL26" s="14"/>
      <c r="AM26" s="14"/>
      <c r="AN26" s="14"/>
      <c r="AO26" s="14"/>
      <c r="AP26" s="14"/>
      <c r="AQ26" s="14"/>
      <c r="AR26" s="14"/>
      <c r="AS26" s="14"/>
      <c r="AT26" s="14"/>
      <c r="AU26" s="14"/>
      <c r="AV26" s="14"/>
      <c r="AW26" s="14"/>
      <c r="AX26" s="14"/>
      <c r="AY26" s="14"/>
      <c r="AZ26" s="14"/>
      <c r="BA26" s="14"/>
      <c r="BB26" s="14"/>
      <c r="BC26" s="14"/>
      <c r="BD26" s="14"/>
    </row>
    <row r="27" spans="1:56" ht="18" customHeight="1">
      <c r="A27" s="26" t="s">
        <v>77</v>
      </c>
      <c r="B27" s="26"/>
      <c r="C27" s="26"/>
      <c r="D27" s="26"/>
      <c r="E27" s="26"/>
      <c r="F27" s="26"/>
      <c r="G27" s="26"/>
      <c r="H27" s="26"/>
      <c r="I27" s="26"/>
      <c r="J27" s="26"/>
      <c r="K27" s="26"/>
      <c r="L27" s="26"/>
      <c r="M27" s="26"/>
      <c r="N27" s="26"/>
      <c r="O27" s="26"/>
      <c r="P27" s="26"/>
      <c r="Q27" s="26" t="s">
        <v>78</v>
      </c>
      <c r="R27" s="26"/>
      <c r="Z27" s="16"/>
      <c r="AA27" s="16"/>
      <c r="AB27" s="16"/>
      <c r="AC27" s="16"/>
      <c r="AD27" s="16"/>
      <c r="AE27" s="16"/>
      <c r="AF27" s="16"/>
      <c r="AG27" s="16"/>
      <c r="AH27" s="20"/>
      <c r="AI27" s="16"/>
      <c r="AJ27" s="16"/>
      <c r="AK27" s="14"/>
      <c r="AL27" s="14"/>
      <c r="AM27" s="14"/>
      <c r="AN27" s="14"/>
      <c r="AO27" s="14"/>
      <c r="AP27" s="14"/>
      <c r="AQ27" s="14"/>
      <c r="AR27" s="14"/>
      <c r="AS27" s="14"/>
      <c r="AT27" s="14"/>
      <c r="AU27" s="14"/>
      <c r="AV27" s="14"/>
      <c r="AW27" s="14"/>
      <c r="AX27" s="14"/>
      <c r="AY27" s="14"/>
      <c r="AZ27" s="14"/>
      <c r="BA27" s="14"/>
      <c r="BB27" s="14"/>
      <c r="BC27" s="14"/>
      <c r="BD27" s="14"/>
    </row>
    <row r="28" spans="1:56" ht="13.5" customHeight="1">
      <c r="A28" s="430" t="s">
        <v>79</v>
      </c>
      <c r="B28" s="431"/>
      <c r="C28" s="28" t="s">
        <v>100</v>
      </c>
      <c r="D28" s="29"/>
      <c r="E28" s="29"/>
      <c r="F28" s="29"/>
      <c r="G28" s="28" t="s">
        <v>217</v>
      </c>
      <c r="H28" s="29"/>
      <c r="I28" s="29"/>
      <c r="J28" s="29"/>
      <c r="K28" s="29"/>
      <c r="L28" s="29"/>
      <c r="M28" s="29"/>
      <c r="N28" s="29"/>
      <c r="O28" s="29"/>
      <c r="P28" s="28" t="s">
        <v>218</v>
      </c>
      <c r="Q28" s="29"/>
      <c r="R28" s="29"/>
      <c r="Z28" s="16"/>
      <c r="AA28" s="16"/>
      <c r="AB28" s="20"/>
      <c r="AC28" s="16"/>
      <c r="AD28" s="16"/>
      <c r="AE28" s="20"/>
      <c r="AF28" s="16"/>
      <c r="AG28" s="16"/>
      <c r="AH28" s="20"/>
      <c r="AI28" s="16"/>
      <c r="AJ28" s="16"/>
      <c r="AK28" s="14"/>
      <c r="AL28" s="14"/>
      <c r="AM28" s="14"/>
      <c r="AN28" s="14"/>
      <c r="AO28" s="14"/>
      <c r="AP28" s="14"/>
      <c r="AQ28" s="14"/>
      <c r="AR28" s="14"/>
      <c r="AS28" s="14"/>
      <c r="AT28" s="14"/>
      <c r="AU28" s="14"/>
      <c r="AV28" s="14"/>
      <c r="AW28" s="14"/>
      <c r="AX28" s="14"/>
      <c r="AY28" s="14"/>
      <c r="AZ28" s="14"/>
      <c r="BA28" s="14"/>
      <c r="BB28" s="14"/>
      <c r="BC28" s="14"/>
      <c r="BD28" s="14"/>
    </row>
    <row r="29" spans="1:56" ht="13.5" customHeight="1">
      <c r="A29" s="432" t="s">
        <v>192</v>
      </c>
      <c r="B29" s="433"/>
      <c r="C29" s="30" t="s">
        <v>176</v>
      </c>
      <c r="D29" s="30" t="s">
        <v>177</v>
      </c>
      <c r="E29" s="30" t="s">
        <v>181</v>
      </c>
      <c r="F29" s="30" t="s">
        <v>216</v>
      </c>
      <c r="G29" s="31" t="s">
        <v>81</v>
      </c>
      <c r="H29" s="31" t="s">
        <v>82</v>
      </c>
      <c r="I29" s="31" t="s">
        <v>83</v>
      </c>
      <c r="J29" s="31" t="s">
        <v>84</v>
      </c>
      <c r="K29" s="31" t="s">
        <v>85</v>
      </c>
      <c r="L29" s="31" t="s">
        <v>86</v>
      </c>
      <c r="M29" s="31" t="s">
        <v>68</v>
      </c>
      <c r="N29" s="31" t="s">
        <v>69</v>
      </c>
      <c r="O29" s="31" t="s">
        <v>70</v>
      </c>
      <c r="P29" s="31" t="s">
        <v>87</v>
      </c>
      <c r="Q29" s="31" t="s">
        <v>88</v>
      </c>
      <c r="R29" s="31" t="s">
        <v>89</v>
      </c>
      <c r="Z29" s="16"/>
      <c r="AA29" s="16"/>
      <c r="AB29" s="16"/>
      <c r="AC29" s="16"/>
      <c r="AD29" s="16"/>
      <c r="AE29" s="16"/>
      <c r="AF29" s="16"/>
      <c r="AG29" s="16"/>
      <c r="AH29" s="16"/>
      <c r="AI29" s="16"/>
      <c r="AJ29" s="16"/>
      <c r="AK29" s="17"/>
      <c r="AL29" s="17"/>
      <c r="AM29" s="14"/>
      <c r="AN29" s="14"/>
      <c r="AO29" s="14"/>
      <c r="AP29" s="14"/>
      <c r="AQ29" s="14"/>
      <c r="AR29" s="14"/>
      <c r="AS29" s="14"/>
      <c r="AT29" s="14"/>
      <c r="AU29" s="14"/>
      <c r="AV29" s="14"/>
      <c r="AW29" s="14"/>
      <c r="AX29" s="14"/>
      <c r="AY29" s="14"/>
      <c r="AZ29" s="14"/>
      <c r="BA29" s="14"/>
      <c r="BB29" s="14"/>
      <c r="BC29" s="14"/>
      <c r="BD29" s="14"/>
    </row>
    <row r="30" spans="1:56" ht="13.5" customHeight="1">
      <c r="A30" s="32" t="s">
        <v>172</v>
      </c>
      <c r="B30" s="33"/>
      <c r="C30" s="34">
        <v>1.29</v>
      </c>
      <c r="D30" s="34">
        <v>1.23</v>
      </c>
      <c r="E30" s="34">
        <v>0.83</v>
      </c>
      <c r="F30" s="34">
        <v>0.68</v>
      </c>
      <c r="G30" s="34">
        <v>0.5</v>
      </c>
      <c r="H30" s="34">
        <v>0.66</v>
      </c>
      <c r="I30" s="34">
        <v>0.67</v>
      </c>
      <c r="J30" s="34">
        <v>0.77</v>
      </c>
      <c r="K30" s="34">
        <v>0.77</v>
      </c>
      <c r="L30" s="34">
        <v>0.75</v>
      </c>
      <c r="M30" s="34">
        <v>0.71</v>
      </c>
      <c r="N30" s="34">
        <v>0.76</v>
      </c>
      <c r="O30" s="34">
        <v>0.72</v>
      </c>
      <c r="P30" s="34">
        <v>0.6</v>
      </c>
      <c r="Q30" s="34">
        <v>0.69</v>
      </c>
      <c r="R30" s="34">
        <v>0.67</v>
      </c>
      <c r="Z30" s="16"/>
      <c r="AA30" s="20"/>
      <c r="AB30" s="35"/>
      <c r="AC30" s="35"/>
      <c r="AD30" s="35"/>
      <c r="AE30" s="35"/>
      <c r="AF30" s="35"/>
      <c r="AG30" s="35"/>
      <c r="AH30" s="35"/>
      <c r="AI30" s="35"/>
      <c r="AJ30" s="35"/>
      <c r="AK30" s="17"/>
      <c r="AL30" s="17"/>
      <c r="AM30" s="14"/>
      <c r="AN30" s="14"/>
      <c r="AO30" s="14"/>
      <c r="AP30" s="14"/>
      <c r="AQ30" s="14"/>
      <c r="AR30" s="14"/>
      <c r="AS30" s="14"/>
      <c r="AT30" s="14"/>
      <c r="AU30" s="14"/>
      <c r="AV30" s="14"/>
      <c r="AW30" s="14"/>
      <c r="AX30" s="14"/>
      <c r="AY30" s="14"/>
      <c r="AZ30" s="14"/>
      <c r="BA30" s="14"/>
      <c r="BB30" s="14"/>
      <c r="BC30" s="14"/>
      <c r="BD30" s="14"/>
    </row>
    <row r="31" spans="1:56" ht="13.5" customHeight="1">
      <c r="A31" s="36" t="s">
        <v>171</v>
      </c>
      <c r="B31" s="37"/>
      <c r="C31" s="38">
        <v>1.56</v>
      </c>
      <c r="D31" s="38">
        <v>1.47</v>
      </c>
      <c r="E31" s="38">
        <v>1.08</v>
      </c>
      <c r="F31" s="38">
        <v>0.79</v>
      </c>
      <c r="G31" s="38">
        <v>0.79</v>
      </c>
      <c r="H31" s="38">
        <v>0.75</v>
      </c>
      <c r="I31" s="38">
        <v>0.78</v>
      </c>
      <c r="J31" s="38">
        <v>0.77</v>
      </c>
      <c r="K31" s="38">
        <v>0.75</v>
      </c>
      <c r="L31" s="38">
        <v>0.77</v>
      </c>
      <c r="M31" s="38">
        <v>0.78</v>
      </c>
      <c r="N31" s="38">
        <v>0.78</v>
      </c>
      <c r="O31" s="38">
        <v>0.81</v>
      </c>
      <c r="P31" s="38">
        <v>0.85</v>
      </c>
      <c r="Q31" s="38">
        <v>0.84</v>
      </c>
      <c r="R31" s="38">
        <v>0.84</v>
      </c>
      <c r="Z31" s="16"/>
      <c r="AA31" s="20"/>
      <c r="AB31" s="35"/>
      <c r="AC31" s="35"/>
      <c r="AD31" s="35"/>
      <c r="AE31" s="35"/>
      <c r="AF31" s="35"/>
      <c r="AG31" s="35"/>
      <c r="AH31" s="35"/>
      <c r="AI31" s="35"/>
      <c r="AJ31" s="35"/>
      <c r="AK31" s="17"/>
      <c r="AL31" s="17"/>
      <c r="AM31" s="14"/>
      <c r="AN31" s="14"/>
      <c r="AO31" s="14"/>
      <c r="AP31" s="14"/>
      <c r="AQ31" s="14"/>
      <c r="AR31" s="14"/>
      <c r="AS31" s="14"/>
      <c r="AT31" s="14"/>
      <c r="AU31" s="14"/>
      <c r="AV31" s="14"/>
      <c r="AW31" s="14"/>
      <c r="AX31" s="14"/>
      <c r="AY31" s="14"/>
      <c r="AZ31" s="14"/>
      <c r="BA31" s="14"/>
      <c r="BB31" s="14"/>
      <c r="BC31" s="14"/>
      <c r="BD31" s="14"/>
    </row>
    <row r="32" spans="1:56" ht="9" customHeight="1">
      <c r="A32" s="39"/>
      <c r="B32" s="39"/>
      <c r="C32" s="39"/>
      <c r="D32" s="39"/>
      <c r="E32" s="39"/>
      <c r="F32" s="39"/>
      <c r="G32" s="39"/>
      <c r="H32" s="39"/>
      <c r="I32" s="39"/>
      <c r="J32" s="40"/>
      <c r="K32" s="39"/>
      <c r="L32" s="40"/>
      <c r="M32" s="39"/>
      <c r="N32" s="39"/>
      <c r="O32" s="39"/>
      <c r="P32" s="39"/>
      <c r="Q32" s="39"/>
      <c r="R32" s="39"/>
      <c r="Z32" s="14"/>
      <c r="AA32" s="14"/>
      <c r="AB32" s="14"/>
      <c r="AC32" s="14"/>
      <c r="AD32" s="14"/>
      <c r="AE32" s="14"/>
      <c r="AF32" s="14"/>
      <c r="AG32" s="14"/>
      <c r="AH32" s="14"/>
      <c r="AI32" s="14"/>
      <c r="AJ32" s="14"/>
      <c r="AK32" s="17"/>
      <c r="AL32" s="17"/>
      <c r="AM32" s="14"/>
      <c r="AN32" s="14"/>
      <c r="AO32" s="14"/>
      <c r="AP32" s="14"/>
      <c r="AQ32" s="14"/>
      <c r="AR32" s="14"/>
      <c r="AS32" s="14"/>
      <c r="AT32" s="14"/>
      <c r="AU32" s="14"/>
      <c r="AV32" s="14"/>
      <c r="AW32" s="14"/>
      <c r="AX32" s="14"/>
      <c r="AY32" s="14"/>
      <c r="AZ32" s="14"/>
      <c r="BA32" s="14"/>
      <c r="BB32" s="14"/>
      <c r="BC32" s="14"/>
      <c r="BD32" s="14"/>
    </row>
    <row r="33" spans="1:56" ht="18" customHeight="1">
      <c r="A33" s="26" t="s">
        <v>90</v>
      </c>
      <c r="B33" s="26"/>
      <c r="C33" s="26"/>
      <c r="D33" s="26"/>
      <c r="E33" s="26"/>
      <c r="F33" s="26"/>
      <c r="G33" s="26"/>
      <c r="H33" s="26"/>
      <c r="I33" s="26"/>
      <c r="J33" s="26"/>
      <c r="K33" s="26"/>
      <c r="L33" s="26"/>
      <c r="M33" s="26"/>
      <c r="N33" s="26"/>
      <c r="O33" s="26"/>
      <c r="P33" s="26"/>
      <c r="Q33" s="26" t="s">
        <v>78</v>
      </c>
      <c r="R33" s="26"/>
      <c r="Z33" s="14"/>
      <c r="AA33" s="14"/>
      <c r="AB33" s="14"/>
      <c r="AC33" s="14"/>
      <c r="AD33" s="14"/>
      <c r="AE33" s="14"/>
      <c r="AF33" s="14"/>
      <c r="AG33" s="14"/>
      <c r="AH33" s="14"/>
      <c r="AI33" s="14"/>
      <c r="AJ33" s="14"/>
      <c r="AK33" s="17"/>
      <c r="AL33" s="17"/>
      <c r="AM33" s="14"/>
      <c r="AN33" s="14"/>
      <c r="AO33" s="13"/>
      <c r="AP33" s="13"/>
      <c r="AQ33" s="13"/>
      <c r="AR33" s="13"/>
      <c r="AS33" s="13"/>
      <c r="AT33" s="13"/>
      <c r="AU33" s="13"/>
      <c r="AV33" s="13"/>
      <c r="AW33" s="13"/>
      <c r="AX33" s="13"/>
      <c r="AY33" s="13"/>
      <c r="AZ33" s="13"/>
      <c r="BA33" s="13"/>
      <c r="BB33" s="14"/>
      <c r="BC33" s="14"/>
      <c r="BD33" s="14"/>
    </row>
    <row r="34" spans="1:56" ht="13.5">
      <c r="A34" s="434" t="s">
        <v>79</v>
      </c>
      <c r="B34" s="435"/>
      <c r="C34" s="28" t="s">
        <v>100</v>
      </c>
      <c r="D34" s="29"/>
      <c r="E34" s="29"/>
      <c r="F34" s="29"/>
      <c r="G34" s="28" t="s">
        <v>217</v>
      </c>
      <c r="H34" s="29"/>
      <c r="I34" s="29"/>
      <c r="J34" s="29"/>
      <c r="K34" s="29"/>
      <c r="L34" s="29"/>
      <c r="M34" s="29"/>
      <c r="N34" s="29"/>
      <c r="O34" s="29"/>
      <c r="P34" s="28" t="s">
        <v>218</v>
      </c>
      <c r="Q34" s="29"/>
      <c r="R34" s="29"/>
      <c r="T34" s="26"/>
      <c r="Z34" s="14"/>
      <c r="AA34" s="14"/>
      <c r="AB34" s="14"/>
      <c r="AC34" s="14"/>
      <c r="AD34" s="14"/>
      <c r="AE34" s="14"/>
      <c r="AF34" s="14"/>
      <c r="AG34" s="14"/>
      <c r="AH34" s="14"/>
      <c r="AI34" s="14"/>
      <c r="AJ34" s="14"/>
      <c r="AK34" s="14"/>
      <c r="AL34" s="14"/>
      <c r="AM34" s="14"/>
      <c r="AN34" s="14"/>
      <c r="AO34" s="13"/>
      <c r="AP34" s="13"/>
      <c r="AQ34" s="13"/>
      <c r="AR34" s="13"/>
      <c r="AS34" s="13"/>
      <c r="AT34" s="13"/>
      <c r="AU34" s="13"/>
      <c r="AV34" s="13"/>
      <c r="AW34" s="13"/>
      <c r="AX34" s="13"/>
      <c r="AY34" s="13"/>
      <c r="AZ34" s="13"/>
      <c r="BA34" s="13"/>
      <c r="BB34" s="14"/>
      <c r="BC34" s="14"/>
      <c r="BD34" s="14"/>
    </row>
    <row r="35" spans="1:56" ht="13.5">
      <c r="A35" s="432" t="s">
        <v>80</v>
      </c>
      <c r="B35" s="433"/>
      <c r="C35" s="30" t="s">
        <v>176</v>
      </c>
      <c r="D35" s="30" t="s">
        <v>178</v>
      </c>
      <c r="E35" s="30" t="s">
        <v>181</v>
      </c>
      <c r="F35" s="30" t="s">
        <v>216</v>
      </c>
      <c r="G35" s="31" t="s">
        <v>81</v>
      </c>
      <c r="H35" s="31" t="s">
        <v>82</v>
      </c>
      <c r="I35" s="31" t="s">
        <v>83</v>
      </c>
      <c r="J35" s="31" t="s">
        <v>84</v>
      </c>
      <c r="K35" s="31" t="s">
        <v>85</v>
      </c>
      <c r="L35" s="31" t="s">
        <v>86</v>
      </c>
      <c r="M35" s="31" t="s">
        <v>68</v>
      </c>
      <c r="N35" s="31" t="s">
        <v>69</v>
      </c>
      <c r="O35" s="31" t="s">
        <v>70</v>
      </c>
      <c r="P35" s="31" t="s">
        <v>87</v>
      </c>
      <c r="Q35" s="31" t="s">
        <v>88</v>
      </c>
      <c r="R35" s="31" t="s">
        <v>89</v>
      </c>
      <c r="T35" s="26"/>
      <c r="Z35" s="14"/>
      <c r="AA35" s="14"/>
      <c r="AB35" s="14"/>
      <c r="AC35" s="14"/>
      <c r="AD35" s="14"/>
      <c r="AE35" s="14"/>
      <c r="AF35" s="14"/>
      <c r="AG35" s="14"/>
      <c r="AH35" s="14"/>
      <c r="AI35" s="14"/>
      <c r="AJ35" s="14"/>
      <c r="AK35" s="14"/>
      <c r="AL35" s="14"/>
      <c r="AM35" s="14"/>
      <c r="AN35" s="14"/>
      <c r="AO35" s="13"/>
      <c r="AP35" s="13"/>
      <c r="AQ35" s="13"/>
      <c r="AR35" s="13"/>
      <c r="AS35" s="13"/>
      <c r="AT35" s="13"/>
      <c r="AU35" s="13"/>
      <c r="AV35" s="13"/>
      <c r="AW35" s="13"/>
      <c r="AX35" s="13"/>
      <c r="AY35" s="13"/>
      <c r="AZ35" s="13"/>
      <c r="BA35" s="13"/>
      <c r="BB35" s="14"/>
      <c r="BC35" s="14"/>
      <c r="BD35" s="14"/>
    </row>
    <row r="36" spans="1:56" ht="13.5">
      <c r="A36" s="32" t="s">
        <v>172</v>
      </c>
      <c r="B36" s="33"/>
      <c r="C36" s="41">
        <v>0.89</v>
      </c>
      <c r="D36" s="34">
        <v>0.85</v>
      </c>
      <c r="E36" s="34">
        <v>0.58</v>
      </c>
      <c r="F36" s="34">
        <v>0.34</v>
      </c>
      <c r="G36" s="34">
        <v>0.33</v>
      </c>
      <c r="H36" s="34">
        <v>0.31</v>
      </c>
      <c r="I36" s="34">
        <v>0.3</v>
      </c>
      <c r="J36" s="34">
        <v>0.32</v>
      </c>
      <c r="K36" s="34">
        <v>0.33</v>
      </c>
      <c r="L36" s="34">
        <v>0.36</v>
      </c>
      <c r="M36" s="34">
        <v>0.36</v>
      </c>
      <c r="N36" s="34">
        <v>0.36</v>
      </c>
      <c r="O36" s="34">
        <v>0.35</v>
      </c>
      <c r="P36" s="34">
        <v>0.36</v>
      </c>
      <c r="Q36" s="34">
        <v>0.37</v>
      </c>
      <c r="R36" s="34">
        <v>0.39</v>
      </c>
      <c r="T36" s="26"/>
      <c r="Z36" s="14"/>
      <c r="AA36" s="14"/>
      <c r="AB36" s="42"/>
      <c r="AC36" s="14"/>
      <c r="AD36" s="14"/>
      <c r="AE36" s="14"/>
      <c r="AF36" s="14"/>
      <c r="AG36" s="14"/>
      <c r="AH36" s="42"/>
      <c r="AI36" s="14"/>
      <c r="AJ36" s="14"/>
      <c r="AK36" s="14"/>
      <c r="AL36" s="14"/>
      <c r="AM36" s="14"/>
      <c r="AN36" s="14"/>
      <c r="AO36" s="13"/>
      <c r="AP36" s="43"/>
      <c r="AQ36" s="43"/>
      <c r="AR36" s="43"/>
      <c r="AS36" s="43"/>
      <c r="AT36" s="44"/>
      <c r="AU36" s="44"/>
      <c r="AV36" s="43"/>
      <c r="AW36" s="43"/>
      <c r="AX36" s="43"/>
      <c r="AY36" s="43"/>
      <c r="AZ36" s="44"/>
      <c r="BA36" s="44"/>
      <c r="BB36" s="14"/>
      <c r="BC36" s="14"/>
      <c r="BD36" s="14"/>
    </row>
    <row r="37" spans="1:56" ht="13.5">
      <c r="A37" s="36" t="s">
        <v>171</v>
      </c>
      <c r="B37" s="37"/>
      <c r="C37" s="45">
        <v>1.06</v>
      </c>
      <c r="D37" s="38">
        <v>1.02</v>
      </c>
      <c r="E37" s="38">
        <v>0.77</v>
      </c>
      <c r="F37" s="38">
        <v>0.45</v>
      </c>
      <c r="G37" s="38">
        <v>0.48</v>
      </c>
      <c r="H37" s="38">
        <v>0.46</v>
      </c>
      <c r="I37" s="38">
        <v>0.45</v>
      </c>
      <c r="J37" s="38">
        <v>0.43</v>
      </c>
      <c r="K37" s="38">
        <v>0.42</v>
      </c>
      <c r="L37" s="38">
        <v>0.43</v>
      </c>
      <c r="M37" s="38">
        <v>0.43</v>
      </c>
      <c r="N37" s="38">
        <v>0.43</v>
      </c>
      <c r="O37" s="38">
        <v>0.43</v>
      </c>
      <c r="P37" s="38">
        <v>0.46</v>
      </c>
      <c r="Q37" s="38">
        <v>0.47</v>
      </c>
      <c r="R37" s="38">
        <v>0.49</v>
      </c>
      <c r="T37" s="26"/>
      <c r="Z37" s="14"/>
      <c r="AA37" s="14"/>
      <c r="AB37" s="14"/>
      <c r="AC37" s="14"/>
      <c r="AD37" s="14"/>
      <c r="AE37" s="14"/>
      <c r="AF37" s="14"/>
      <c r="AG37" s="14"/>
      <c r="AH37" s="14"/>
      <c r="AI37" s="14"/>
      <c r="AJ37" s="14"/>
      <c r="AK37" s="14"/>
      <c r="AL37" s="14"/>
      <c r="AM37" s="14"/>
      <c r="AN37" s="14"/>
      <c r="AO37" s="13"/>
      <c r="AP37" s="43"/>
      <c r="AQ37" s="43"/>
      <c r="AR37" s="43"/>
      <c r="AS37" s="43"/>
      <c r="AT37" s="44"/>
      <c r="AU37" s="44"/>
      <c r="AV37" s="43"/>
      <c r="AW37" s="43"/>
      <c r="AX37" s="43"/>
      <c r="AY37" s="43"/>
      <c r="AZ37" s="44"/>
      <c r="BA37" s="44"/>
      <c r="BB37" s="14"/>
      <c r="BC37" s="14"/>
      <c r="BD37" s="14"/>
    </row>
    <row r="38" spans="1:56" ht="17.25" customHeight="1">
      <c r="A38" s="39" t="s">
        <v>91</v>
      </c>
      <c r="B38" s="39"/>
      <c r="C38" s="39"/>
      <c r="D38" s="39"/>
      <c r="E38" s="39"/>
      <c r="F38" s="39"/>
      <c r="G38" s="39"/>
      <c r="H38" s="39"/>
      <c r="I38" s="39"/>
      <c r="J38" s="40"/>
      <c r="K38" s="39"/>
      <c r="L38" s="40"/>
      <c r="M38" s="39"/>
      <c r="N38" s="39"/>
      <c r="O38" s="39"/>
      <c r="P38" s="39"/>
      <c r="Q38" s="39"/>
      <c r="R38" s="39"/>
      <c r="T38" s="26"/>
      <c r="Z38" s="14"/>
      <c r="AA38" s="14"/>
      <c r="AB38" s="46"/>
      <c r="AC38" s="47"/>
      <c r="AD38" s="47"/>
      <c r="AE38" s="14"/>
      <c r="AF38" s="14"/>
      <c r="AG38" s="14"/>
      <c r="AH38" s="46"/>
      <c r="AI38" s="47"/>
      <c r="AJ38" s="47"/>
      <c r="AK38" s="14"/>
      <c r="AL38" s="14"/>
      <c r="AM38" s="14"/>
      <c r="AN38" s="14"/>
      <c r="AO38" s="13"/>
      <c r="AP38" s="43"/>
      <c r="AQ38" s="43"/>
      <c r="AR38" s="43"/>
      <c r="AS38" s="43"/>
      <c r="AT38" s="44"/>
      <c r="AU38" s="44"/>
      <c r="AV38" s="43"/>
      <c r="AW38" s="43"/>
      <c r="AX38" s="43"/>
      <c r="AY38" s="43"/>
      <c r="AZ38" s="44"/>
      <c r="BA38" s="44"/>
      <c r="BB38" s="14"/>
      <c r="BC38" s="14"/>
      <c r="BD38" s="14"/>
    </row>
    <row r="39" spans="1:56" ht="13.5">
      <c r="A39" s="39" t="s">
        <v>92</v>
      </c>
      <c r="B39" s="39"/>
      <c r="C39" s="39"/>
      <c r="D39" s="39"/>
      <c r="E39" s="39"/>
      <c r="F39" s="39"/>
      <c r="G39" s="39"/>
      <c r="H39" s="39"/>
      <c r="I39" s="39"/>
      <c r="J39" s="40"/>
      <c r="K39" s="39"/>
      <c r="L39" s="40"/>
      <c r="M39" s="39"/>
      <c r="N39" s="39"/>
      <c r="O39" s="39"/>
      <c r="P39" s="39"/>
      <c r="Q39" s="39"/>
      <c r="R39" s="39"/>
      <c r="T39" s="26"/>
      <c r="Z39" s="14"/>
      <c r="AA39" s="14"/>
      <c r="AB39" s="46"/>
      <c r="AC39" s="47"/>
      <c r="AD39" s="47"/>
      <c r="AE39" s="14"/>
      <c r="AF39" s="14"/>
      <c r="AG39" s="14"/>
      <c r="AH39" s="46"/>
      <c r="AI39" s="47"/>
      <c r="AJ39" s="47"/>
      <c r="AK39" s="14"/>
      <c r="AL39" s="14"/>
      <c r="AM39" s="14"/>
      <c r="AN39" s="14"/>
      <c r="AO39" s="13"/>
      <c r="AP39" s="43"/>
      <c r="AQ39" s="43"/>
      <c r="AR39" s="43"/>
      <c r="AS39" s="43"/>
      <c r="AT39" s="44"/>
      <c r="AU39" s="44"/>
      <c r="AV39" s="43"/>
      <c r="AW39" s="43"/>
      <c r="AX39" s="43"/>
      <c r="AY39" s="43"/>
      <c r="AZ39" s="44"/>
      <c r="BA39" s="44"/>
      <c r="BB39" s="14"/>
      <c r="BC39" s="14"/>
      <c r="BD39" s="14"/>
    </row>
    <row r="40" spans="1:56" ht="18.75" customHeight="1">
      <c r="A40" s="26"/>
      <c r="B40" s="26"/>
      <c r="C40" s="26"/>
      <c r="D40" s="26"/>
      <c r="E40" s="26"/>
      <c r="F40" s="26"/>
      <c r="G40" s="26"/>
      <c r="H40" s="26"/>
      <c r="I40" s="26"/>
      <c r="J40" s="26"/>
      <c r="K40" s="26"/>
      <c r="L40" s="26"/>
      <c r="M40" s="26"/>
      <c r="N40" s="26"/>
      <c r="O40" s="26"/>
      <c r="P40" s="26"/>
      <c r="Q40" s="26"/>
      <c r="R40" s="26"/>
      <c r="S40" s="26"/>
      <c r="T40" s="26"/>
      <c r="Z40" s="14"/>
      <c r="AA40" s="14"/>
      <c r="AB40" s="46"/>
      <c r="AC40" s="46"/>
      <c r="AD40" s="47"/>
      <c r="AE40" s="14"/>
      <c r="AF40" s="14"/>
      <c r="AG40" s="14"/>
      <c r="AH40" s="46"/>
      <c r="AI40" s="46"/>
      <c r="AJ40" s="47"/>
      <c r="AK40" s="14"/>
      <c r="AL40" s="14"/>
      <c r="AM40" s="14"/>
      <c r="AN40" s="14"/>
      <c r="AO40" s="13"/>
      <c r="AP40" s="43"/>
      <c r="AQ40" s="43"/>
      <c r="AR40" s="43"/>
      <c r="AS40" s="43"/>
      <c r="AT40" s="44"/>
      <c r="AU40" s="44"/>
      <c r="AV40" s="43"/>
      <c r="AW40" s="43"/>
      <c r="AX40" s="43"/>
      <c r="AY40" s="43"/>
      <c r="AZ40" s="44"/>
      <c r="BA40" s="44"/>
      <c r="BB40" s="14"/>
      <c r="BC40" s="14"/>
      <c r="BD40" s="14"/>
    </row>
    <row r="41" spans="1:56" ht="17.25">
      <c r="A41" s="48" t="s">
        <v>93</v>
      </c>
      <c r="B41" s="48"/>
      <c r="C41" s="26"/>
      <c r="D41" s="26"/>
      <c r="E41" s="26"/>
      <c r="F41" s="26"/>
      <c r="G41" s="26"/>
      <c r="H41" s="26"/>
      <c r="I41" s="26"/>
      <c r="J41" s="26"/>
      <c r="K41" s="26"/>
      <c r="L41" s="26"/>
      <c r="M41" s="26"/>
      <c r="N41" s="26"/>
      <c r="O41" s="26"/>
      <c r="P41" s="26"/>
      <c r="Q41" s="26"/>
      <c r="R41" s="26"/>
      <c r="S41" s="26"/>
      <c r="T41" s="26"/>
      <c r="Z41" s="14"/>
      <c r="AA41" s="14"/>
      <c r="AB41" s="46"/>
      <c r="AC41" s="47"/>
      <c r="AD41" s="47"/>
      <c r="AE41" s="14"/>
      <c r="AF41" s="14"/>
      <c r="AG41" s="14"/>
      <c r="AH41" s="46"/>
      <c r="AI41" s="47"/>
      <c r="AJ41" s="47"/>
      <c r="AK41" s="14"/>
      <c r="AL41" s="14"/>
      <c r="AM41" s="14"/>
      <c r="AN41" s="14"/>
      <c r="AO41" s="13"/>
      <c r="AP41" s="43"/>
      <c r="AQ41" s="43"/>
      <c r="AR41" s="43"/>
      <c r="AS41" s="43"/>
      <c r="AT41" s="44"/>
      <c r="AU41" s="44"/>
      <c r="AV41" s="43"/>
      <c r="AW41" s="43"/>
      <c r="AX41" s="43"/>
      <c r="AY41" s="43"/>
      <c r="AZ41" s="44"/>
      <c r="BA41" s="44"/>
      <c r="BB41" s="14"/>
      <c r="BC41" s="14"/>
      <c r="BD41" s="14"/>
    </row>
    <row r="42" spans="1:56" ht="13.5">
      <c r="A42" s="49" t="s">
        <v>193</v>
      </c>
      <c r="B42" s="49"/>
      <c r="C42" s="26"/>
      <c r="D42" s="26"/>
      <c r="E42" s="26"/>
      <c r="F42" s="26"/>
      <c r="G42" s="26"/>
      <c r="H42" s="26"/>
      <c r="I42" s="26"/>
      <c r="J42" s="26"/>
      <c r="K42" s="26"/>
      <c r="L42" s="26"/>
      <c r="M42" s="26"/>
      <c r="N42" s="26"/>
      <c r="O42" s="26"/>
      <c r="P42" s="26"/>
      <c r="Q42" s="26"/>
      <c r="R42" s="26"/>
      <c r="S42" s="26"/>
      <c r="T42" s="26"/>
      <c r="Z42" s="14"/>
      <c r="AA42" s="14"/>
      <c r="AB42" s="46"/>
      <c r="AC42" s="47"/>
      <c r="AD42" s="47"/>
      <c r="AE42" s="14"/>
      <c r="AF42" s="14"/>
      <c r="AG42" s="14"/>
      <c r="AH42" s="46"/>
      <c r="AI42" s="47"/>
      <c r="AJ42" s="47"/>
      <c r="AK42" s="14"/>
      <c r="AL42" s="14"/>
      <c r="AM42" s="14"/>
      <c r="AN42" s="14"/>
      <c r="AO42" s="13"/>
      <c r="AP42" s="43"/>
      <c r="AQ42" s="43"/>
      <c r="AR42" s="43"/>
      <c r="AS42" s="43"/>
      <c r="AT42" s="44"/>
      <c r="AU42" s="44"/>
      <c r="AV42" s="43"/>
      <c r="AW42" s="43"/>
      <c r="AX42" s="43"/>
      <c r="AY42" s="43"/>
      <c r="AZ42" s="44"/>
      <c r="BA42" s="44"/>
      <c r="BB42" s="14"/>
      <c r="BC42" s="14"/>
      <c r="BD42" s="14"/>
    </row>
    <row r="43" spans="1:56" ht="13.5">
      <c r="A43" s="25" t="s">
        <v>276</v>
      </c>
      <c r="B43" s="25"/>
      <c r="D43" s="26"/>
      <c r="E43" s="26"/>
      <c r="F43" s="26"/>
      <c r="G43" s="26"/>
      <c r="H43" s="26"/>
      <c r="I43" s="26"/>
      <c r="J43" s="26"/>
      <c r="K43" s="26"/>
      <c r="L43" s="26"/>
      <c r="M43" s="26"/>
      <c r="N43" s="26"/>
      <c r="O43" s="26"/>
      <c r="P43" s="26"/>
      <c r="Q43" s="26"/>
      <c r="R43" s="26"/>
      <c r="S43" s="26"/>
      <c r="T43" s="26"/>
      <c r="Z43" s="14"/>
      <c r="AA43" s="14"/>
      <c r="AB43" s="46"/>
      <c r="AC43" s="46"/>
      <c r="AD43" s="47"/>
      <c r="AE43" s="14"/>
      <c r="AF43" s="14"/>
      <c r="AG43" s="14"/>
      <c r="AH43" s="46"/>
      <c r="AI43" s="46"/>
      <c r="AJ43" s="47"/>
      <c r="AK43" s="14"/>
      <c r="AL43" s="14"/>
      <c r="AM43" s="14"/>
      <c r="AN43" s="14"/>
      <c r="AO43" s="13"/>
      <c r="AP43" s="43"/>
      <c r="AQ43" s="43"/>
      <c r="AR43" s="43"/>
      <c r="AS43" s="43"/>
      <c r="AT43" s="44"/>
      <c r="AU43" s="44"/>
      <c r="AV43" s="43"/>
      <c r="AW43" s="43"/>
      <c r="AX43" s="43"/>
      <c r="AY43" s="43"/>
      <c r="AZ43" s="44"/>
      <c r="BA43" s="44"/>
      <c r="BB43" s="14"/>
      <c r="BC43" s="14"/>
      <c r="BD43" s="14"/>
    </row>
    <row r="44" spans="1:56" ht="13.5">
      <c r="A44" s="25" t="s">
        <v>277</v>
      </c>
      <c r="B44" s="25"/>
      <c r="D44" s="26"/>
      <c r="E44" s="26"/>
      <c r="F44" s="26"/>
      <c r="G44" s="26"/>
      <c r="H44" s="26"/>
      <c r="I44" s="26"/>
      <c r="J44" s="26"/>
      <c r="K44" s="26"/>
      <c r="L44" s="26"/>
      <c r="M44" s="26"/>
      <c r="N44" s="26"/>
      <c r="O44" s="26"/>
      <c r="P44" s="26"/>
      <c r="Q44" s="26"/>
      <c r="R44" s="26"/>
      <c r="S44" s="26"/>
      <c r="T44" s="26"/>
      <c r="Z44" s="14"/>
      <c r="AA44" s="14"/>
      <c r="AB44" s="50"/>
      <c r="AC44" s="50"/>
      <c r="AD44" s="50"/>
      <c r="AE44" s="14"/>
      <c r="AF44" s="14"/>
      <c r="AG44" s="14"/>
      <c r="AH44" s="50"/>
      <c r="AI44" s="50"/>
      <c r="AJ44" s="50"/>
      <c r="AK44" s="14"/>
      <c r="AL44" s="14"/>
      <c r="AM44" s="14"/>
      <c r="AN44" s="14"/>
      <c r="AO44" s="13"/>
      <c r="AP44" s="43"/>
      <c r="AQ44" s="43"/>
      <c r="AR44" s="43"/>
      <c r="AS44" s="43"/>
      <c r="AT44" s="44"/>
      <c r="AU44" s="44"/>
      <c r="AV44" s="43"/>
      <c r="AW44" s="43"/>
      <c r="AX44" s="43"/>
      <c r="AY44" s="43"/>
      <c r="AZ44" s="44"/>
      <c r="BA44" s="44"/>
      <c r="BB44" s="14"/>
      <c r="BC44" s="14"/>
      <c r="BD44" s="14"/>
    </row>
    <row r="45" spans="1:56" ht="13.5">
      <c r="A45" s="26" t="s">
        <v>278</v>
      </c>
      <c r="B45" s="26"/>
      <c r="D45" s="26"/>
      <c r="E45" s="26"/>
      <c r="F45" s="26"/>
      <c r="G45" s="26"/>
      <c r="H45" s="26"/>
      <c r="I45" s="26"/>
      <c r="J45" s="26"/>
      <c r="K45" s="26"/>
      <c r="L45" s="26"/>
      <c r="M45" s="26"/>
      <c r="N45" s="26"/>
      <c r="O45" s="26"/>
      <c r="P45" s="26"/>
      <c r="Q45" s="26"/>
      <c r="R45" s="26"/>
      <c r="S45" s="26"/>
      <c r="T45" s="26"/>
      <c r="Z45" s="14"/>
      <c r="AA45" s="14"/>
      <c r="AB45" s="14"/>
      <c r="AC45" s="14"/>
      <c r="AD45" s="14"/>
      <c r="AE45" s="14"/>
      <c r="AF45" s="14"/>
      <c r="AG45" s="14"/>
      <c r="AH45" s="14"/>
      <c r="AI45" s="14"/>
      <c r="AJ45" s="14"/>
      <c r="AK45" s="14"/>
      <c r="AL45" s="14"/>
      <c r="AM45" s="14"/>
      <c r="AN45" s="14"/>
      <c r="AO45" s="13"/>
      <c r="AP45" s="43"/>
      <c r="AQ45" s="43"/>
      <c r="AR45" s="43"/>
      <c r="AS45" s="43"/>
      <c r="AT45" s="44"/>
      <c r="AU45" s="44"/>
      <c r="AV45" s="43"/>
      <c r="AW45" s="43"/>
      <c r="AX45" s="43"/>
      <c r="AY45" s="43"/>
      <c r="AZ45" s="44"/>
      <c r="BA45" s="44"/>
      <c r="BB45" s="14"/>
      <c r="BC45" s="14"/>
      <c r="BD45" s="14"/>
    </row>
    <row r="46" spans="1:56" ht="18.75" customHeight="1">
      <c r="A46" s="51" t="s">
        <v>194</v>
      </c>
      <c r="B46" s="26"/>
      <c r="D46" s="26"/>
      <c r="E46" s="26"/>
      <c r="F46" s="26"/>
      <c r="G46" s="26"/>
      <c r="H46" s="26"/>
      <c r="I46" s="26"/>
      <c r="J46" s="26"/>
      <c r="K46" s="26"/>
      <c r="L46" s="26"/>
      <c r="M46" s="26"/>
      <c r="N46" s="26"/>
      <c r="O46" s="26"/>
      <c r="P46" s="26"/>
      <c r="Q46" s="26"/>
      <c r="R46" s="26"/>
      <c r="S46" s="26"/>
      <c r="T46" s="26"/>
      <c r="Z46" s="14"/>
      <c r="AA46" s="14"/>
      <c r="AB46" s="14"/>
      <c r="AC46" s="14"/>
      <c r="AD46" s="14"/>
      <c r="AE46" s="14"/>
      <c r="AF46" s="14"/>
      <c r="AG46" s="14"/>
      <c r="AH46" s="14"/>
      <c r="AI46" s="14"/>
      <c r="AJ46" s="14"/>
      <c r="AK46" s="14"/>
      <c r="AL46" s="14"/>
      <c r="AM46" s="14"/>
      <c r="AN46" s="14"/>
      <c r="AO46" s="13"/>
      <c r="AP46" s="43"/>
      <c r="AQ46" s="43"/>
      <c r="AR46" s="43"/>
      <c r="AS46" s="43"/>
      <c r="AT46" s="44"/>
      <c r="AU46" s="44"/>
      <c r="AV46" s="43"/>
      <c r="AW46" s="43"/>
      <c r="AX46" s="43"/>
      <c r="AY46" s="43"/>
      <c r="AZ46" s="44"/>
      <c r="BA46" s="44"/>
      <c r="BB46" s="14"/>
      <c r="BC46" s="14"/>
      <c r="BD46" s="14"/>
    </row>
    <row r="47" spans="1:56" ht="13.5">
      <c r="A47" s="52"/>
      <c r="B47" s="53"/>
      <c r="C47" s="54" t="s">
        <v>80</v>
      </c>
      <c r="D47" s="55"/>
      <c r="E47" s="56" t="s">
        <v>94</v>
      </c>
      <c r="F47" s="57"/>
      <c r="G47" s="57"/>
      <c r="H47" s="57"/>
      <c r="I47" s="57"/>
      <c r="J47" s="58"/>
      <c r="K47" s="57"/>
      <c r="L47" s="56" t="s">
        <v>95</v>
      </c>
      <c r="M47" s="57"/>
      <c r="N47" s="57"/>
      <c r="O47" s="57"/>
      <c r="P47" s="59"/>
      <c r="Q47" s="60" t="s">
        <v>195</v>
      </c>
      <c r="R47" s="29"/>
      <c r="S47" s="26"/>
      <c r="T47" s="26"/>
      <c r="Z47" s="14"/>
      <c r="AA47" s="14"/>
      <c r="AB47" s="14"/>
      <c r="AC47" s="14"/>
      <c r="AD47" s="14"/>
      <c r="AE47" s="14"/>
      <c r="AF47" s="14"/>
      <c r="AG47" s="14"/>
      <c r="AH47" s="14"/>
      <c r="AI47" s="14"/>
      <c r="AJ47" s="14"/>
      <c r="AK47" s="14"/>
      <c r="AL47" s="14"/>
      <c r="AM47" s="14"/>
      <c r="AN47" s="14"/>
      <c r="AO47" s="13"/>
      <c r="AP47" s="43"/>
      <c r="AQ47" s="43"/>
      <c r="AR47" s="43"/>
      <c r="AS47" s="43"/>
      <c r="AT47" s="44"/>
      <c r="AU47" s="44"/>
      <c r="AV47" s="43"/>
      <c r="AW47" s="43"/>
      <c r="AX47" s="43"/>
      <c r="AY47" s="43"/>
      <c r="AZ47" s="44"/>
      <c r="BA47" s="44"/>
      <c r="BB47" s="14"/>
      <c r="BC47" s="14"/>
      <c r="BD47" s="14"/>
    </row>
    <row r="48" spans="1:56" ht="13.5">
      <c r="A48" s="61"/>
      <c r="B48" s="39"/>
      <c r="D48" s="61" t="s">
        <v>196</v>
      </c>
      <c r="F48" s="33"/>
      <c r="G48" s="39" t="s">
        <v>197</v>
      </c>
      <c r="H48" s="39"/>
      <c r="I48" s="39"/>
      <c r="J48" s="62"/>
      <c r="K48" s="63" t="s">
        <v>198</v>
      </c>
      <c r="L48" s="64"/>
      <c r="M48" s="4" t="s">
        <v>199</v>
      </c>
      <c r="N48" s="39"/>
      <c r="O48" s="39"/>
      <c r="P48" s="33"/>
      <c r="Q48" s="403" t="s">
        <v>200</v>
      </c>
      <c r="R48" s="404"/>
      <c r="S48" s="26"/>
      <c r="T48" s="26"/>
      <c r="Z48" s="14"/>
      <c r="AA48" s="14"/>
      <c r="AB48" s="14"/>
      <c r="AC48" s="14"/>
      <c r="AD48" s="14"/>
      <c r="AE48" s="14"/>
      <c r="AF48" s="14"/>
      <c r="AG48" s="14"/>
      <c r="AH48" s="14"/>
      <c r="AI48" s="14"/>
      <c r="AJ48" s="14"/>
      <c r="AK48" s="14"/>
      <c r="AL48" s="14"/>
      <c r="AM48" s="14"/>
      <c r="AN48" s="14"/>
      <c r="AO48" s="13"/>
      <c r="AP48" s="43"/>
      <c r="AQ48" s="43"/>
      <c r="AR48" s="43"/>
      <c r="AS48" s="43"/>
      <c r="AT48" s="44"/>
      <c r="AU48" s="44"/>
      <c r="AV48" s="43"/>
      <c r="AW48" s="43"/>
      <c r="AX48" s="43"/>
      <c r="AY48" s="43"/>
      <c r="AZ48" s="44"/>
      <c r="BA48" s="44"/>
      <c r="BB48" s="14"/>
      <c r="BC48" s="14"/>
      <c r="BD48" s="14"/>
    </row>
    <row r="49" spans="1:56" ht="13.5">
      <c r="A49" s="61"/>
      <c r="B49" s="39"/>
      <c r="D49" s="403" t="s">
        <v>96</v>
      </c>
      <c r="E49" s="429"/>
      <c r="F49" s="404"/>
      <c r="G49" s="403" t="s">
        <v>201</v>
      </c>
      <c r="H49" s="429"/>
      <c r="I49" s="429"/>
      <c r="J49" s="404"/>
      <c r="K49" s="403" t="s">
        <v>169</v>
      </c>
      <c r="L49" s="404"/>
      <c r="M49" s="403" t="s">
        <v>202</v>
      </c>
      <c r="N49" s="429"/>
      <c r="O49" s="429"/>
      <c r="P49" s="404"/>
      <c r="Q49" s="403" t="s">
        <v>203</v>
      </c>
      <c r="R49" s="404"/>
      <c r="S49" s="26"/>
      <c r="T49" s="26"/>
      <c r="Z49" s="14"/>
      <c r="AA49" s="14"/>
      <c r="AB49" s="14"/>
      <c r="AC49" s="14"/>
      <c r="AD49" s="14"/>
      <c r="AE49" s="14"/>
      <c r="AF49" s="14"/>
      <c r="AG49" s="14"/>
      <c r="AH49" s="14"/>
      <c r="AI49" s="14"/>
      <c r="AJ49" s="14"/>
      <c r="AK49" s="14"/>
      <c r="AL49" s="14"/>
      <c r="AM49" s="14"/>
      <c r="AN49" s="14"/>
      <c r="AO49" s="13"/>
      <c r="AP49" s="43"/>
      <c r="AQ49" s="43"/>
      <c r="AR49" s="43"/>
      <c r="AS49" s="43"/>
      <c r="AT49" s="44"/>
      <c r="AU49" s="44"/>
      <c r="AV49" s="43"/>
      <c r="AW49" s="43"/>
      <c r="AX49" s="43"/>
      <c r="AY49" s="43"/>
      <c r="AZ49" s="44"/>
      <c r="BA49" s="44"/>
      <c r="BB49" s="14"/>
      <c r="BC49" s="14"/>
      <c r="BD49" s="14"/>
    </row>
    <row r="50" spans="1:56" ht="17.25" customHeight="1">
      <c r="A50" s="61" t="s">
        <v>79</v>
      </c>
      <c r="B50" s="39"/>
      <c r="D50" s="65"/>
      <c r="E50" s="66"/>
      <c r="F50" s="67"/>
      <c r="G50" s="68"/>
      <c r="H50" s="69"/>
      <c r="I50" s="436" t="s">
        <v>204</v>
      </c>
      <c r="J50" s="437"/>
      <c r="K50" s="403" t="s">
        <v>205</v>
      </c>
      <c r="L50" s="404"/>
      <c r="M50" s="68"/>
      <c r="N50" s="67"/>
      <c r="O50" s="436" t="s">
        <v>98</v>
      </c>
      <c r="P50" s="437"/>
      <c r="Q50" s="403" t="s">
        <v>205</v>
      </c>
      <c r="R50" s="404"/>
      <c r="S50" s="26"/>
      <c r="T50" s="26"/>
      <c r="Z50" s="14"/>
      <c r="AA50" s="14"/>
      <c r="AB50" s="14"/>
      <c r="AC50" s="14"/>
      <c r="AD50" s="14"/>
      <c r="AE50" s="14"/>
      <c r="AF50" s="14"/>
      <c r="AG50" s="14"/>
      <c r="AH50" s="14"/>
      <c r="AI50" s="14"/>
      <c r="AJ50" s="14"/>
      <c r="AK50" s="14"/>
      <c r="AL50" s="14"/>
      <c r="AM50" s="14"/>
      <c r="AN50" s="14"/>
      <c r="AO50" s="13"/>
      <c r="AP50" s="43"/>
      <c r="AQ50" s="43"/>
      <c r="AR50" s="43"/>
      <c r="AS50" s="43"/>
      <c r="AT50" s="44"/>
      <c r="AU50" s="44"/>
      <c r="AV50" s="43"/>
      <c r="AW50" s="43"/>
      <c r="AX50" s="43"/>
      <c r="AY50" s="43"/>
      <c r="AZ50" s="44"/>
      <c r="BA50" s="44"/>
      <c r="BB50" s="14"/>
      <c r="BC50" s="14"/>
      <c r="BD50" s="14"/>
    </row>
    <row r="51" spans="1:56" ht="13.5">
      <c r="A51" s="70" t="s">
        <v>100</v>
      </c>
      <c r="B51" s="71" t="s">
        <v>223</v>
      </c>
      <c r="C51" s="72"/>
      <c r="D51" s="409">
        <v>149181</v>
      </c>
      <c r="E51" s="420"/>
      <c r="F51" s="410"/>
      <c r="G51" s="409">
        <v>132031</v>
      </c>
      <c r="H51" s="410"/>
      <c r="I51" s="438">
        <v>88.5</v>
      </c>
      <c r="J51" s="439"/>
      <c r="K51" s="409">
        <v>30495</v>
      </c>
      <c r="L51" s="410"/>
      <c r="M51" s="409">
        <v>27546</v>
      </c>
      <c r="N51" s="410"/>
      <c r="O51" s="438">
        <v>90.3</v>
      </c>
      <c r="P51" s="439"/>
      <c r="Q51" s="409">
        <v>18877</v>
      </c>
      <c r="R51" s="410"/>
      <c r="S51" s="26"/>
      <c r="T51" s="26"/>
      <c r="Z51" s="14"/>
      <c r="AA51" s="14"/>
      <c r="AB51" s="14"/>
      <c r="AC51" s="14"/>
      <c r="AD51" s="14"/>
      <c r="AE51" s="14"/>
      <c r="AF51" s="14"/>
      <c r="AG51" s="14"/>
      <c r="AH51" s="14"/>
      <c r="AI51" s="14"/>
      <c r="AJ51" s="14"/>
      <c r="AK51" s="14"/>
      <c r="AL51" s="14"/>
      <c r="AM51" s="14"/>
      <c r="AN51" s="14"/>
      <c r="AO51" s="13"/>
      <c r="AP51" s="43"/>
      <c r="AQ51" s="43"/>
      <c r="AR51" s="43"/>
      <c r="AS51" s="43"/>
      <c r="AT51" s="44"/>
      <c r="AU51" s="44"/>
      <c r="AV51" s="43"/>
      <c r="AW51" s="43"/>
      <c r="AX51" s="43"/>
      <c r="AY51" s="43"/>
      <c r="AZ51" s="44"/>
      <c r="BA51" s="44"/>
      <c r="BB51" s="14"/>
      <c r="BC51" s="14"/>
      <c r="BD51" s="14"/>
    </row>
    <row r="52" spans="1:56" ht="13.5">
      <c r="A52" s="73"/>
      <c r="B52" s="74" t="s">
        <v>224</v>
      </c>
      <c r="C52" s="75"/>
      <c r="D52" s="401">
        <v>150722</v>
      </c>
      <c r="E52" s="421"/>
      <c r="F52" s="402"/>
      <c r="G52" s="401">
        <v>134467</v>
      </c>
      <c r="H52" s="402"/>
      <c r="I52" s="413">
        <v>89.2</v>
      </c>
      <c r="J52" s="414"/>
      <c r="K52" s="401">
        <v>31002</v>
      </c>
      <c r="L52" s="402"/>
      <c r="M52" s="401">
        <v>28369</v>
      </c>
      <c r="N52" s="402"/>
      <c r="O52" s="413">
        <v>91.5</v>
      </c>
      <c r="P52" s="414"/>
      <c r="Q52" s="401">
        <v>21172</v>
      </c>
      <c r="R52" s="402"/>
      <c r="S52" s="26"/>
      <c r="T52" s="26"/>
      <c r="Z52" s="14"/>
      <c r="AA52" s="14"/>
      <c r="AB52" s="14"/>
      <c r="AC52" s="14"/>
      <c r="AD52" s="14"/>
      <c r="AE52" s="14"/>
      <c r="AF52" s="14"/>
      <c r="AG52" s="14"/>
      <c r="AH52" s="14"/>
      <c r="AI52" s="14"/>
      <c r="AJ52" s="14"/>
      <c r="AK52" s="14"/>
      <c r="AL52" s="14"/>
      <c r="AM52" s="14"/>
      <c r="AN52" s="14"/>
      <c r="AO52" s="13"/>
      <c r="AP52" s="43"/>
      <c r="AQ52" s="43"/>
      <c r="AR52" s="43"/>
      <c r="AS52" s="43"/>
      <c r="AT52" s="44"/>
      <c r="AU52" s="44"/>
      <c r="AV52" s="43"/>
      <c r="AW52" s="43"/>
      <c r="AX52" s="43"/>
      <c r="AY52" s="43"/>
      <c r="AZ52" s="44"/>
      <c r="BA52" s="44"/>
      <c r="BB52" s="14"/>
      <c r="BC52" s="14"/>
      <c r="BD52" s="14"/>
    </row>
    <row r="53" spans="1:56" ht="13.5">
      <c r="A53" s="73"/>
      <c r="B53" s="74" t="s">
        <v>225</v>
      </c>
      <c r="C53" s="75"/>
      <c r="D53" s="401">
        <v>143456</v>
      </c>
      <c r="E53" s="421"/>
      <c r="F53" s="402"/>
      <c r="G53" s="401">
        <v>126972</v>
      </c>
      <c r="H53" s="402"/>
      <c r="I53" s="413">
        <v>88.5</v>
      </c>
      <c r="J53" s="414"/>
      <c r="K53" s="401">
        <v>29475</v>
      </c>
      <c r="L53" s="402"/>
      <c r="M53" s="401">
        <v>27011</v>
      </c>
      <c r="N53" s="402"/>
      <c r="O53" s="413">
        <v>91.6</v>
      </c>
      <c r="P53" s="414"/>
      <c r="Q53" s="401">
        <v>22510</v>
      </c>
      <c r="R53" s="402"/>
      <c r="S53" s="26"/>
      <c r="T53" s="26"/>
      <c r="Z53" s="14"/>
      <c r="AA53" s="14"/>
      <c r="AB53" s="14"/>
      <c r="AC53" s="14"/>
      <c r="AD53" s="14"/>
      <c r="AE53" s="14"/>
      <c r="AF53" s="14"/>
      <c r="AG53" s="14"/>
      <c r="AH53" s="14"/>
      <c r="AI53" s="14"/>
      <c r="AJ53" s="14"/>
      <c r="AK53" s="14"/>
      <c r="AL53" s="14"/>
      <c r="AM53" s="14"/>
      <c r="AN53" s="14"/>
      <c r="AO53" s="13"/>
      <c r="AP53" s="43"/>
      <c r="AQ53" s="43"/>
      <c r="AR53" s="43"/>
      <c r="AS53" s="43"/>
      <c r="AT53" s="44"/>
      <c r="AU53" s="44"/>
      <c r="AV53" s="43"/>
      <c r="AW53" s="43"/>
      <c r="AX53" s="43"/>
      <c r="AY53" s="43"/>
      <c r="AZ53" s="44"/>
      <c r="BA53" s="44"/>
      <c r="BB53" s="14"/>
      <c r="BC53" s="14"/>
      <c r="BD53" s="14"/>
    </row>
    <row r="54" spans="1:56" ht="13.5">
      <c r="A54" s="73"/>
      <c r="B54" s="76" t="s">
        <v>226</v>
      </c>
      <c r="C54" s="77"/>
      <c r="D54" s="401">
        <v>111717</v>
      </c>
      <c r="E54" s="421"/>
      <c r="F54" s="402"/>
      <c r="G54" s="401">
        <v>100769</v>
      </c>
      <c r="H54" s="402"/>
      <c r="I54" s="413">
        <v>90.2</v>
      </c>
      <c r="J54" s="414"/>
      <c r="K54" s="401">
        <v>23466</v>
      </c>
      <c r="L54" s="402"/>
      <c r="M54" s="401">
        <v>21743</v>
      </c>
      <c r="N54" s="402"/>
      <c r="O54" s="413">
        <v>92.7</v>
      </c>
      <c r="P54" s="414"/>
      <c r="Q54" s="401">
        <v>16228</v>
      </c>
      <c r="R54" s="402"/>
      <c r="S54" s="26"/>
      <c r="T54" s="26"/>
      <c r="Z54" s="14"/>
      <c r="AA54" s="14"/>
      <c r="AB54" s="14"/>
      <c r="AC54" s="14"/>
      <c r="AD54" s="14"/>
      <c r="AE54" s="14"/>
      <c r="AF54" s="14"/>
      <c r="AG54" s="14"/>
      <c r="AH54" s="14"/>
      <c r="AI54" s="14"/>
      <c r="AJ54" s="14"/>
      <c r="AK54" s="14"/>
      <c r="AL54" s="14"/>
      <c r="AM54" s="14"/>
      <c r="AN54" s="14"/>
      <c r="AO54" s="13"/>
      <c r="AP54" s="43"/>
      <c r="AQ54" s="43"/>
      <c r="AR54" s="43"/>
      <c r="AS54" s="43"/>
      <c r="AT54" s="44"/>
      <c r="AU54" s="44"/>
      <c r="AV54" s="43"/>
      <c r="AW54" s="43"/>
      <c r="AX54" s="43"/>
      <c r="AY54" s="43"/>
      <c r="AZ54" s="44"/>
      <c r="BA54" s="44"/>
      <c r="BB54" s="14"/>
      <c r="BC54" s="14"/>
      <c r="BD54" s="14"/>
    </row>
    <row r="55" spans="1:56" ht="13.5">
      <c r="A55" s="78"/>
      <c r="B55" s="79" t="s">
        <v>227</v>
      </c>
      <c r="C55" s="80"/>
      <c r="D55" s="418">
        <f>SUM(D56:F67)</f>
        <v>93799</v>
      </c>
      <c r="E55" s="428"/>
      <c r="F55" s="419"/>
      <c r="G55" s="418">
        <f>SUM(G56:H67)</f>
        <v>79846</v>
      </c>
      <c r="H55" s="419"/>
      <c r="I55" s="440">
        <f>G55/D55*100</f>
        <v>85.12457488885809</v>
      </c>
      <c r="J55" s="419"/>
      <c r="K55" s="418">
        <f>SUM(K56:L67)/12</f>
        <v>17416.166666666668</v>
      </c>
      <c r="L55" s="428"/>
      <c r="M55" s="418">
        <f>SUM(M56:N67)/12</f>
        <v>15438</v>
      </c>
      <c r="N55" s="419"/>
      <c r="O55" s="440">
        <f>M55/K55*100</f>
        <v>88.64177918983319</v>
      </c>
      <c r="P55" s="419"/>
      <c r="Q55" s="418">
        <f>SUM(Q56:R67)</f>
        <v>11415</v>
      </c>
      <c r="R55" s="419"/>
      <c r="S55" s="26"/>
      <c r="T55" s="26"/>
      <c r="Z55" s="14"/>
      <c r="AA55" s="14"/>
      <c r="AB55" s="14"/>
      <c r="AC55" s="14"/>
      <c r="AD55" s="14"/>
      <c r="AE55" s="14"/>
      <c r="AF55" s="14"/>
      <c r="AG55" s="14"/>
      <c r="AH55" s="14"/>
      <c r="AI55" s="14"/>
      <c r="AJ55" s="14"/>
      <c r="AK55" s="14"/>
      <c r="AL55" s="14"/>
      <c r="AM55" s="14"/>
      <c r="AN55" s="14"/>
      <c r="AO55" s="13"/>
      <c r="AP55" s="43"/>
      <c r="AQ55" s="43"/>
      <c r="AR55" s="43"/>
      <c r="AS55" s="43"/>
      <c r="AT55" s="44"/>
      <c r="AU55" s="44"/>
      <c r="AV55" s="43"/>
      <c r="AW55" s="43"/>
      <c r="AX55" s="43"/>
      <c r="AY55" s="43"/>
      <c r="AZ55" s="44"/>
      <c r="BA55" s="44"/>
      <c r="BB55" s="14"/>
      <c r="BC55" s="14"/>
      <c r="BD55" s="14"/>
    </row>
    <row r="56" spans="1:56" ht="13.5">
      <c r="A56" s="78"/>
      <c r="B56" s="81" t="s">
        <v>228</v>
      </c>
      <c r="C56" s="82"/>
      <c r="D56" s="405">
        <v>7657</v>
      </c>
      <c r="E56" s="427"/>
      <c r="F56" s="406"/>
      <c r="G56" s="405">
        <v>6818</v>
      </c>
      <c r="H56" s="406"/>
      <c r="I56" s="422">
        <f aca="true" t="shared" si="0" ref="I56:I67">G56/D56*100</f>
        <v>89.04270602063471</v>
      </c>
      <c r="J56" s="423"/>
      <c r="K56" s="405">
        <v>18262</v>
      </c>
      <c r="L56" s="406"/>
      <c r="M56" s="405">
        <v>16908</v>
      </c>
      <c r="N56" s="406"/>
      <c r="O56" s="415">
        <f aca="true" t="shared" si="1" ref="O56:O67">M56/K56*100</f>
        <v>92.5856970758953</v>
      </c>
      <c r="P56" s="416"/>
      <c r="Q56" s="405">
        <v>1177</v>
      </c>
      <c r="R56" s="406"/>
      <c r="S56" s="26"/>
      <c r="T56" s="26"/>
      <c r="Z56" s="14"/>
      <c r="AA56" s="14"/>
      <c r="AB56" s="14"/>
      <c r="AC56" s="14"/>
      <c r="AD56" s="14"/>
      <c r="AE56" s="14"/>
      <c r="AF56" s="14"/>
      <c r="AG56" s="14"/>
      <c r="AH56" s="14"/>
      <c r="AI56" s="14"/>
      <c r="AJ56" s="14"/>
      <c r="AK56" s="14"/>
      <c r="AL56" s="14"/>
      <c r="AM56" s="14"/>
      <c r="AN56" s="14"/>
      <c r="AO56" s="13"/>
      <c r="AP56" s="43"/>
      <c r="AQ56" s="43"/>
      <c r="AR56" s="43"/>
      <c r="AS56" s="43"/>
      <c r="AT56" s="44"/>
      <c r="AU56" s="44"/>
      <c r="AV56" s="43"/>
      <c r="AW56" s="43"/>
      <c r="AX56" s="43"/>
      <c r="AY56" s="43"/>
      <c r="AZ56" s="44"/>
      <c r="BA56" s="44"/>
      <c r="BB56" s="14"/>
      <c r="BC56" s="14"/>
      <c r="BD56" s="14"/>
    </row>
    <row r="57" spans="1:56" ht="13.5">
      <c r="A57" s="78"/>
      <c r="B57" s="83" t="s">
        <v>206</v>
      </c>
      <c r="C57" s="84"/>
      <c r="D57" s="407">
        <v>6715</v>
      </c>
      <c r="E57" s="424"/>
      <c r="F57" s="408"/>
      <c r="G57" s="407">
        <v>6025</v>
      </c>
      <c r="H57" s="408"/>
      <c r="I57" s="417">
        <f t="shared" si="0"/>
        <v>89.72449739389427</v>
      </c>
      <c r="J57" s="417"/>
      <c r="K57" s="407">
        <v>16787</v>
      </c>
      <c r="L57" s="408"/>
      <c r="M57" s="407">
        <v>15449</v>
      </c>
      <c r="N57" s="408"/>
      <c r="O57" s="417">
        <f t="shared" si="1"/>
        <v>92.02954667302079</v>
      </c>
      <c r="P57" s="417"/>
      <c r="Q57" s="407">
        <v>863</v>
      </c>
      <c r="R57" s="408"/>
      <c r="S57" s="26"/>
      <c r="T57" s="26"/>
      <c r="Z57" s="14"/>
      <c r="AA57" s="14"/>
      <c r="AB57" s="14"/>
      <c r="AC57" s="14"/>
      <c r="AD57" s="14"/>
      <c r="AE57" s="14"/>
      <c r="AF57" s="14"/>
      <c r="AG57" s="14"/>
      <c r="AH57" s="14"/>
      <c r="AI57" s="14"/>
      <c r="AJ57" s="14"/>
      <c r="AK57" s="14"/>
      <c r="AL57" s="14"/>
      <c r="AM57" s="14"/>
      <c r="AN57" s="14"/>
      <c r="AO57" s="13"/>
      <c r="AP57" s="43"/>
      <c r="AQ57" s="43"/>
      <c r="AR57" s="43"/>
      <c r="AS57" s="43"/>
      <c r="AT57" s="44"/>
      <c r="AU57" s="44"/>
      <c r="AV57" s="43"/>
      <c r="AW57" s="43"/>
      <c r="AX57" s="43"/>
      <c r="AY57" s="43"/>
      <c r="AZ57" s="44"/>
      <c r="BA57" s="44"/>
      <c r="BB57" s="14"/>
      <c r="BC57" s="14"/>
      <c r="BD57" s="14"/>
    </row>
    <row r="58" spans="1:56" ht="13.5">
      <c r="A58" s="78"/>
      <c r="B58" s="83" t="s">
        <v>207</v>
      </c>
      <c r="C58" s="84"/>
      <c r="D58" s="407">
        <v>7674</v>
      </c>
      <c r="E58" s="424"/>
      <c r="F58" s="408"/>
      <c r="G58" s="407">
        <v>6506</v>
      </c>
      <c r="H58" s="408"/>
      <c r="I58" s="417">
        <f t="shared" si="0"/>
        <v>84.77977586656242</v>
      </c>
      <c r="J58" s="417"/>
      <c r="K58" s="407">
        <v>16376</v>
      </c>
      <c r="L58" s="408"/>
      <c r="M58" s="407">
        <v>14590</v>
      </c>
      <c r="N58" s="408"/>
      <c r="O58" s="417">
        <f t="shared" si="1"/>
        <v>89.09379579872984</v>
      </c>
      <c r="P58" s="417"/>
      <c r="Q58" s="407">
        <v>879</v>
      </c>
      <c r="R58" s="408"/>
      <c r="S58" s="26"/>
      <c r="T58" s="26"/>
      <c r="Z58" s="14"/>
      <c r="AA58" s="14"/>
      <c r="AB58" s="14"/>
      <c r="AC58" s="14"/>
      <c r="AD58" s="14"/>
      <c r="AE58" s="14"/>
      <c r="AF58" s="14"/>
      <c r="AG58" s="14"/>
      <c r="AH58" s="14"/>
      <c r="AI58" s="14"/>
      <c r="AJ58" s="14"/>
      <c r="AK58" s="14"/>
      <c r="AL58" s="14"/>
      <c r="AM58" s="14"/>
      <c r="AN58" s="14"/>
      <c r="AO58" s="13"/>
      <c r="AP58" s="13"/>
      <c r="AQ58" s="13"/>
      <c r="AR58" s="13"/>
      <c r="AS58" s="13"/>
      <c r="AT58" s="13"/>
      <c r="AU58" s="13"/>
      <c r="AV58" s="13"/>
      <c r="AW58" s="13"/>
      <c r="AX58" s="13"/>
      <c r="AY58" s="13"/>
      <c r="AZ58" s="13"/>
      <c r="BA58" s="13"/>
      <c r="BB58" s="14"/>
      <c r="BC58" s="14"/>
      <c r="BD58" s="14"/>
    </row>
    <row r="59" spans="1:56" ht="13.5">
      <c r="A59" s="78"/>
      <c r="B59" s="83" t="s">
        <v>208</v>
      </c>
      <c r="C59" s="84"/>
      <c r="D59" s="407">
        <v>8367</v>
      </c>
      <c r="E59" s="424"/>
      <c r="F59" s="408"/>
      <c r="G59" s="407">
        <v>7122</v>
      </c>
      <c r="H59" s="408"/>
      <c r="I59" s="417">
        <f t="shared" si="0"/>
        <v>85.12011473646469</v>
      </c>
      <c r="J59" s="417"/>
      <c r="K59" s="407">
        <v>17134</v>
      </c>
      <c r="L59" s="408"/>
      <c r="M59" s="407">
        <v>15095</v>
      </c>
      <c r="N59" s="408"/>
      <c r="O59" s="417">
        <f t="shared" si="1"/>
        <v>88.09968483716587</v>
      </c>
      <c r="P59" s="417"/>
      <c r="Q59" s="407">
        <v>1079</v>
      </c>
      <c r="R59" s="408"/>
      <c r="S59" s="26"/>
      <c r="T59" s="26"/>
      <c r="Z59" s="14"/>
      <c r="AA59" s="14"/>
      <c r="AB59" s="14"/>
      <c r="AC59" s="14"/>
      <c r="AD59" s="14"/>
      <c r="AE59" s="14"/>
      <c r="AF59" s="14"/>
      <c r="AG59" s="14"/>
      <c r="AH59" s="14"/>
      <c r="AI59" s="14"/>
      <c r="AJ59" s="14"/>
      <c r="AK59" s="14"/>
      <c r="AL59" s="14"/>
      <c r="AM59" s="14"/>
      <c r="AN59" s="14"/>
      <c r="AO59" s="13"/>
      <c r="AP59" s="43"/>
      <c r="AQ59" s="43"/>
      <c r="AR59" s="43"/>
      <c r="AS59" s="43"/>
      <c r="AT59" s="13"/>
      <c r="AU59" s="13"/>
      <c r="AV59" s="43"/>
      <c r="AW59" s="43"/>
      <c r="AX59" s="43"/>
      <c r="AY59" s="43"/>
      <c r="AZ59" s="13"/>
      <c r="BA59" s="13"/>
      <c r="BB59" s="14"/>
      <c r="BC59" s="14"/>
      <c r="BD59" s="14"/>
    </row>
    <row r="60" spans="1:56" ht="13.5">
      <c r="A60" s="78"/>
      <c r="B60" s="83" t="s">
        <v>209</v>
      </c>
      <c r="C60" s="84"/>
      <c r="D60" s="407">
        <v>7374</v>
      </c>
      <c r="E60" s="424"/>
      <c r="F60" s="408"/>
      <c r="G60" s="407">
        <v>6423</v>
      </c>
      <c r="H60" s="408"/>
      <c r="I60" s="417">
        <f t="shared" si="0"/>
        <v>87.1033360455655</v>
      </c>
      <c r="J60" s="417"/>
      <c r="K60" s="407">
        <v>16715</v>
      </c>
      <c r="L60" s="408"/>
      <c r="M60" s="407">
        <v>14982</v>
      </c>
      <c r="N60" s="408"/>
      <c r="O60" s="417">
        <f t="shared" si="1"/>
        <v>89.63206700568351</v>
      </c>
      <c r="P60" s="417"/>
      <c r="Q60" s="407">
        <v>979</v>
      </c>
      <c r="R60" s="408"/>
      <c r="S60" s="26"/>
      <c r="T60" s="26"/>
      <c r="Z60" s="14"/>
      <c r="AA60" s="14"/>
      <c r="AB60" s="14"/>
      <c r="AC60" s="14"/>
      <c r="AD60" s="14"/>
      <c r="AE60" s="14"/>
      <c r="AF60" s="14"/>
      <c r="AG60" s="14"/>
      <c r="AH60" s="14"/>
      <c r="AI60" s="14"/>
      <c r="AJ60" s="14"/>
      <c r="AK60" s="14"/>
      <c r="AL60" s="14"/>
      <c r="AM60" s="14"/>
      <c r="AN60" s="14"/>
      <c r="AO60" s="13"/>
      <c r="AP60" s="43"/>
      <c r="AQ60" s="43"/>
      <c r="AR60" s="43"/>
      <c r="AS60" s="43"/>
      <c r="AT60" s="13"/>
      <c r="AU60" s="13"/>
      <c r="AV60" s="43"/>
      <c r="AW60" s="43"/>
      <c r="AX60" s="43"/>
      <c r="AY60" s="43"/>
      <c r="AZ60" s="13"/>
      <c r="BA60" s="13"/>
      <c r="BB60" s="14"/>
      <c r="BC60" s="14"/>
      <c r="BD60" s="14"/>
    </row>
    <row r="61" spans="1:56" ht="13.5">
      <c r="A61" s="78"/>
      <c r="B61" s="83" t="s">
        <v>210</v>
      </c>
      <c r="C61" s="84"/>
      <c r="D61" s="407">
        <v>8276</v>
      </c>
      <c r="E61" s="424"/>
      <c r="F61" s="408"/>
      <c r="G61" s="407">
        <v>6975</v>
      </c>
      <c r="H61" s="408"/>
      <c r="I61" s="417">
        <f t="shared" si="0"/>
        <v>84.27984533591106</v>
      </c>
      <c r="J61" s="417"/>
      <c r="K61" s="407">
        <v>17995</v>
      </c>
      <c r="L61" s="408"/>
      <c r="M61" s="407">
        <v>15836</v>
      </c>
      <c r="N61" s="408"/>
      <c r="O61" s="417">
        <f t="shared" si="1"/>
        <v>88.00222283967769</v>
      </c>
      <c r="P61" s="417"/>
      <c r="Q61" s="407">
        <v>991</v>
      </c>
      <c r="R61" s="408"/>
      <c r="S61" s="26"/>
      <c r="T61" s="26"/>
      <c r="Z61" s="14"/>
      <c r="AA61" s="14"/>
      <c r="AB61" s="14"/>
      <c r="AC61" s="14"/>
      <c r="AD61" s="14"/>
      <c r="AE61" s="14"/>
      <c r="AF61" s="14"/>
      <c r="AG61" s="14"/>
      <c r="AH61" s="14"/>
      <c r="AI61" s="14"/>
      <c r="AJ61" s="14"/>
      <c r="AK61" s="14"/>
      <c r="AL61" s="14"/>
      <c r="AM61" s="14"/>
      <c r="AN61" s="14"/>
      <c r="AO61" s="13"/>
      <c r="AP61" s="13"/>
      <c r="AQ61" s="13"/>
      <c r="AR61" s="13"/>
      <c r="AS61" s="13"/>
      <c r="AT61" s="13"/>
      <c r="AU61" s="13"/>
      <c r="AV61" s="13"/>
      <c r="AW61" s="13"/>
      <c r="AX61" s="13"/>
      <c r="AY61" s="13"/>
      <c r="AZ61" s="13"/>
      <c r="BA61" s="13"/>
      <c r="BB61" s="14"/>
      <c r="BC61" s="14"/>
      <c r="BD61" s="14"/>
    </row>
    <row r="62" spans="1:56" ht="13.5">
      <c r="A62" s="78"/>
      <c r="B62" s="83" t="s">
        <v>211</v>
      </c>
      <c r="C62" s="84"/>
      <c r="D62" s="407">
        <v>8328</v>
      </c>
      <c r="E62" s="424"/>
      <c r="F62" s="408"/>
      <c r="G62" s="407">
        <v>6696</v>
      </c>
      <c r="H62" s="408"/>
      <c r="I62" s="417">
        <f t="shared" si="0"/>
        <v>80.40345821325649</v>
      </c>
      <c r="J62" s="417"/>
      <c r="K62" s="407">
        <v>18253</v>
      </c>
      <c r="L62" s="408"/>
      <c r="M62" s="407">
        <v>15759</v>
      </c>
      <c r="N62" s="408"/>
      <c r="O62" s="417">
        <f t="shared" si="1"/>
        <v>86.33649263134828</v>
      </c>
      <c r="P62" s="417"/>
      <c r="Q62" s="407">
        <v>872</v>
      </c>
      <c r="R62" s="408"/>
      <c r="S62" s="26"/>
      <c r="T62" s="26"/>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row>
    <row r="63" spans="1:56" ht="13.5">
      <c r="A63" s="78"/>
      <c r="B63" s="83" t="s">
        <v>212</v>
      </c>
      <c r="C63" s="84"/>
      <c r="D63" s="407">
        <v>7476</v>
      </c>
      <c r="E63" s="424"/>
      <c r="F63" s="408"/>
      <c r="G63" s="407">
        <v>6021</v>
      </c>
      <c r="H63" s="408"/>
      <c r="I63" s="417">
        <f t="shared" si="0"/>
        <v>80.53772070626003</v>
      </c>
      <c r="J63" s="417"/>
      <c r="K63" s="407">
        <v>17522</v>
      </c>
      <c r="L63" s="408"/>
      <c r="M63" s="407">
        <v>14887</v>
      </c>
      <c r="N63" s="408"/>
      <c r="O63" s="417">
        <f t="shared" si="1"/>
        <v>84.96176235589544</v>
      </c>
      <c r="P63" s="417"/>
      <c r="Q63" s="407">
        <v>798</v>
      </c>
      <c r="R63" s="408"/>
      <c r="S63" s="26"/>
      <c r="T63" s="26"/>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row>
    <row r="64" spans="1:56" ht="13.5">
      <c r="A64" s="78"/>
      <c r="B64" s="83" t="s">
        <v>213</v>
      </c>
      <c r="C64" s="84"/>
      <c r="D64" s="407">
        <v>6747</v>
      </c>
      <c r="E64" s="424"/>
      <c r="F64" s="408"/>
      <c r="G64" s="407">
        <v>5273</v>
      </c>
      <c r="H64" s="408"/>
      <c r="I64" s="417">
        <f t="shared" si="0"/>
        <v>78.15325329776198</v>
      </c>
      <c r="J64" s="417"/>
      <c r="K64" s="407">
        <v>16150</v>
      </c>
      <c r="L64" s="408"/>
      <c r="M64" s="407">
        <v>13600</v>
      </c>
      <c r="N64" s="408"/>
      <c r="O64" s="417">
        <f t="shared" si="1"/>
        <v>84.21052631578947</v>
      </c>
      <c r="P64" s="417"/>
      <c r="Q64" s="407">
        <v>983</v>
      </c>
      <c r="R64" s="408"/>
      <c r="S64" s="26"/>
      <c r="T64" s="26"/>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row>
    <row r="65" spans="1:56" ht="13.5">
      <c r="A65" s="78"/>
      <c r="B65" s="85" t="s">
        <v>229</v>
      </c>
      <c r="C65" s="86"/>
      <c r="D65" s="407">
        <v>7661</v>
      </c>
      <c r="E65" s="424"/>
      <c r="F65" s="408"/>
      <c r="G65" s="407">
        <v>6409</v>
      </c>
      <c r="H65" s="408"/>
      <c r="I65" s="417">
        <f t="shared" si="0"/>
        <v>83.65748596788931</v>
      </c>
      <c r="J65" s="417"/>
      <c r="K65" s="407">
        <v>16463</v>
      </c>
      <c r="L65" s="408"/>
      <c r="M65" s="407">
        <v>14314</v>
      </c>
      <c r="N65" s="408"/>
      <c r="O65" s="417">
        <f t="shared" si="1"/>
        <v>86.9464860596489</v>
      </c>
      <c r="P65" s="417"/>
      <c r="Q65" s="407">
        <v>840</v>
      </c>
      <c r="R65" s="408"/>
      <c r="S65" s="26"/>
      <c r="T65" s="26"/>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row>
    <row r="66" spans="1:56" ht="13.5">
      <c r="A66" s="78"/>
      <c r="B66" s="83" t="s">
        <v>214</v>
      </c>
      <c r="C66" s="84"/>
      <c r="D66" s="407">
        <v>7720</v>
      </c>
      <c r="E66" s="424"/>
      <c r="F66" s="408"/>
      <c r="G66" s="407">
        <v>6738</v>
      </c>
      <c r="H66" s="408"/>
      <c r="I66" s="417">
        <f t="shared" si="0"/>
        <v>87.279792746114</v>
      </c>
      <c r="J66" s="417"/>
      <c r="K66" s="407">
        <v>17384</v>
      </c>
      <c r="L66" s="408"/>
      <c r="M66" s="407">
        <v>15652</v>
      </c>
      <c r="N66" s="408"/>
      <c r="O66" s="417">
        <f t="shared" si="1"/>
        <v>90.03681546249425</v>
      </c>
      <c r="P66" s="417"/>
      <c r="Q66" s="407">
        <v>733</v>
      </c>
      <c r="R66" s="408"/>
      <c r="S66" s="26"/>
      <c r="T66" s="26"/>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row>
    <row r="67" spans="1:56" ht="13.5">
      <c r="A67" s="87"/>
      <c r="B67" s="88" t="s">
        <v>215</v>
      </c>
      <c r="C67" s="89"/>
      <c r="D67" s="411">
        <v>9804</v>
      </c>
      <c r="E67" s="426"/>
      <c r="F67" s="412"/>
      <c r="G67" s="411">
        <v>8840</v>
      </c>
      <c r="H67" s="412"/>
      <c r="I67" s="425">
        <f t="shared" si="0"/>
        <v>90.16727866177071</v>
      </c>
      <c r="J67" s="425"/>
      <c r="K67" s="411">
        <v>19953</v>
      </c>
      <c r="L67" s="412"/>
      <c r="M67" s="411">
        <v>18184</v>
      </c>
      <c r="N67" s="412"/>
      <c r="O67" s="425">
        <f t="shared" si="1"/>
        <v>91.13416528842781</v>
      </c>
      <c r="P67" s="425"/>
      <c r="Q67" s="411">
        <v>1221</v>
      </c>
      <c r="R67" s="412"/>
      <c r="S67" s="26"/>
      <c r="T67" s="26"/>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row>
    <row r="68" spans="1:56" ht="13.5">
      <c r="A68" s="49" t="s">
        <v>99</v>
      </c>
      <c r="B68" s="26"/>
      <c r="D68" s="26"/>
      <c r="E68" s="26"/>
      <c r="F68" s="26"/>
      <c r="G68" s="26"/>
      <c r="H68" s="26"/>
      <c r="I68" s="26"/>
      <c r="J68" s="90"/>
      <c r="K68" s="91"/>
      <c r="L68" s="26"/>
      <c r="M68" s="91"/>
      <c r="N68" s="26"/>
      <c r="O68" s="26"/>
      <c r="P68" s="26"/>
      <c r="Q68" s="91"/>
      <c r="R68" s="26"/>
      <c r="S68" s="26"/>
      <c r="T68" s="26"/>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row>
    <row r="69" spans="26:56" ht="13.5">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row>
    <row r="70" spans="26:56" ht="13.5">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26:56" ht="13.5">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row>
    <row r="72" spans="26:56" ht="13.5">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row>
    <row r="73" spans="26:56" ht="13.5">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row>
    <row r="74" spans="26:56" ht="13.5">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row>
    <row r="75" spans="26:56" ht="13.5">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row>
    <row r="76" spans="26:56" ht="13.5">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row>
    <row r="77" spans="26:56" ht="13.5">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row>
    <row r="78" spans="26:56" ht="13.5">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row>
    <row r="79" spans="26:56" ht="13.5">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row>
    <row r="80" spans="26:56" ht="13.5">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row>
    <row r="81" spans="26:56" ht="13.5">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row>
    <row r="82" spans="26:56" ht="13.5">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row>
    <row r="83" spans="26:56" ht="13.5">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row>
    <row r="84" spans="26:56" ht="13.5">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row>
    <row r="85" spans="26:56" ht="13.5">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row>
    <row r="86" spans="26:56" ht="13.5">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row>
    <row r="87" spans="26:56" ht="13.5">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row>
    <row r="88" spans="26:56" ht="13.5">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row>
    <row r="89" spans="26:56" ht="13.5">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row>
    <row r="90" spans="26:56" ht="13.5">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row>
    <row r="91" spans="26:56" ht="13.5">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row>
    <row r="92" spans="26:56" ht="13.5">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row>
    <row r="93" spans="26:56" ht="13.5">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row>
    <row r="94" spans="26:56" ht="13.5">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row>
    <row r="95" spans="26:56" ht="13.5">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row>
    <row r="96" spans="26:56" ht="13.5">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row>
    <row r="97" spans="26:56" ht="13.5">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row>
    <row r="98" spans="26:56" ht="13.5">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row>
    <row r="99" spans="26:56" ht="13.5">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row>
    <row r="100" spans="26:56" ht="13.5">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row>
    <row r="101" spans="26:56" ht="13.5">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row>
    <row r="102" spans="26:56" ht="13.5">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row>
    <row r="103" spans="26:56" ht="13.5">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row>
    <row r="104" spans="26:56" ht="13.5">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row>
    <row r="105" spans="26:56" ht="13.5">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row>
    <row r="106" spans="26:56" ht="13.5">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row>
    <row r="107" spans="26:56" ht="13.5">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row>
    <row r="108" spans="26:56" ht="13.5">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row>
    <row r="109" spans="26:56" ht="13.5">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row>
    <row r="110" spans="26:56" ht="13.5">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row>
  </sheetData>
  <sheetProtection/>
  <mergeCells count="133">
    <mergeCell ref="I55:J55"/>
    <mergeCell ref="K55:L55"/>
    <mergeCell ref="M55:N55"/>
    <mergeCell ref="O55:P55"/>
    <mergeCell ref="Q66:R66"/>
    <mergeCell ref="Q67:R67"/>
    <mergeCell ref="Q62:R62"/>
    <mergeCell ref="Q63:R63"/>
    <mergeCell ref="Q64:R64"/>
    <mergeCell ref="Q65:R65"/>
    <mergeCell ref="G53:H53"/>
    <mergeCell ref="G51:H51"/>
    <mergeCell ref="I53:J53"/>
    <mergeCell ref="I51:J51"/>
    <mergeCell ref="M51:N51"/>
    <mergeCell ref="M53:N53"/>
    <mergeCell ref="K53:L53"/>
    <mergeCell ref="I50:J50"/>
    <mergeCell ref="O50:P50"/>
    <mergeCell ref="K49:L49"/>
    <mergeCell ref="K50:L50"/>
    <mergeCell ref="K51:L51"/>
    <mergeCell ref="O53:P53"/>
    <mergeCell ref="O51:P51"/>
    <mergeCell ref="D49:F49"/>
    <mergeCell ref="G49:J49"/>
    <mergeCell ref="Q48:R48"/>
    <mergeCell ref="Q49:R49"/>
    <mergeCell ref="M49:P49"/>
    <mergeCell ref="A28:B28"/>
    <mergeCell ref="A29:B29"/>
    <mergeCell ref="A34:B34"/>
    <mergeCell ref="A35:B35"/>
    <mergeCell ref="D58:F58"/>
    <mergeCell ref="G58:H58"/>
    <mergeCell ref="G54:H54"/>
    <mergeCell ref="I54:J54"/>
    <mergeCell ref="D56:F56"/>
    <mergeCell ref="G56:H56"/>
    <mergeCell ref="D57:F57"/>
    <mergeCell ref="G57:H57"/>
    <mergeCell ref="D55:F55"/>
    <mergeCell ref="G55:H55"/>
    <mergeCell ref="O66:P66"/>
    <mergeCell ref="O60:P60"/>
    <mergeCell ref="M63:N63"/>
    <mergeCell ref="M64:N64"/>
    <mergeCell ref="K65:L65"/>
    <mergeCell ref="M65:N65"/>
    <mergeCell ref="K66:L66"/>
    <mergeCell ref="M66:N66"/>
    <mergeCell ref="O58:P58"/>
    <mergeCell ref="O59:P59"/>
    <mergeCell ref="K54:L54"/>
    <mergeCell ref="Q54:R54"/>
    <mergeCell ref="K57:L57"/>
    <mergeCell ref="O65:P65"/>
    <mergeCell ref="D59:F59"/>
    <mergeCell ref="G59:H59"/>
    <mergeCell ref="D60:F60"/>
    <mergeCell ref="G60:H60"/>
    <mergeCell ref="O67:P67"/>
    <mergeCell ref="O54:P54"/>
    <mergeCell ref="O62:P62"/>
    <mergeCell ref="O63:P63"/>
    <mergeCell ref="O64:P64"/>
    <mergeCell ref="O61:P61"/>
    <mergeCell ref="G62:H62"/>
    <mergeCell ref="D63:F63"/>
    <mergeCell ref="G63:H63"/>
    <mergeCell ref="D61:F61"/>
    <mergeCell ref="G61:H61"/>
    <mergeCell ref="M57:N57"/>
    <mergeCell ref="M58:N58"/>
    <mergeCell ref="M59:N59"/>
    <mergeCell ref="M60:N60"/>
    <mergeCell ref="M61:N61"/>
    <mergeCell ref="I67:J67"/>
    <mergeCell ref="I62:J62"/>
    <mergeCell ref="D64:F64"/>
    <mergeCell ref="G64:H64"/>
    <mergeCell ref="D65:F65"/>
    <mergeCell ref="G65:H65"/>
    <mergeCell ref="D66:F66"/>
    <mergeCell ref="G66:H66"/>
    <mergeCell ref="D67:F67"/>
    <mergeCell ref="G67:H67"/>
    <mergeCell ref="I66:J66"/>
    <mergeCell ref="I63:J63"/>
    <mergeCell ref="I64:J64"/>
    <mergeCell ref="K58:L58"/>
    <mergeCell ref="K59:L59"/>
    <mergeCell ref="K60:L60"/>
    <mergeCell ref="K61:L61"/>
    <mergeCell ref="K62:L62"/>
    <mergeCell ref="K63:L63"/>
    <mergeCell ref="K64:L64"/>
    <mergeCell ref="D51:F51"/>
    <mergeCell ref="D53:F53"/>
    <mergeCell ref="D54:F54"/>
    <mergeCell ref="M62:N62"/>
    <mergeCell ref="I56:J56"/>
    <mergeCell ref="I57:J57"/>
    <mergeCell ref="D52:F52"/>
    <mergeCell ref="G52:H52"/>
    <mergeCell ref="I52:J52"/>
    <mergeCell ref="D62:F62"/>
    <mergeCell ref="I65:J65"/>
    <mergeCell ref="I58:J58"/>
    <mergeCell ref="I59:J59"/>
    <mergeCell ref="I60:J60"/>
    <mergeCell ref="I61:J61"/>
    <mergeCell ref="Q55:R55"/>
    <mergeCell ref="Q58:R58"/>
    <mergeCell ref="Q59:R59"/>
    <mergeCell ref="Q60:R60"/>
    <mergeCell ref="Q61:R61"/>
    <mergeCell ref="K67:L67"/>
    <mergeCell ref="M67:N67"/>
    <mergeCell ref="O52:P52"/>
    <mergeCell ref="M54:N54"/>
    <mergeCell ref="M52:N52"/>
    <mergeCell ref="K52:L52"/>
    <mergeCell ref="K56:L56"/>
    <mergeCell ref="M56:N56"/>
    <mergeCell ref="O56:P56"/>
    <mergeCell ref="O57:P57"/>
    <mergeCell ref="Q52:R52"/>
    <mergeCell ref="Q50:R50"/>
    <mergeCell ref="Q56:R56"/>
    <mergeCell ref="Q57:R57"/>
    <mergeCell ref="Q53:R53"/>
    <mergeCell ref="Q51:R51"/>
  </mergeCells>
  <printOptions/>
  <pageMargins left="0.51" right="0.19" top="0.48" bottom="0.21" header="0.45" footer="0.21"/>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2:AE71"/>
  <sheetViews>
    <sheetView zoomScaleSheetLayoutView="100" workbookViewId="0" topLeftCell="A1">
      <selection activeCell="E40" sqref="E40"/>
    </sheetView>
  </sheetViews>
  <sheetFormatPr defaultColWidth="9.00390625" defaultRowHeight="13.5"/>
  <cols>
    <col min="1" max="1" width="7.25390625" style="176" customWidth="1"/>
    <col min="2" max="2" width="5.75390625" style="176" customWidth="1"/>
    <col min="3" max="14" width="6.625" style="176" customWidth="1"/>
    <col min="15" max="15" width="9.00390625" style="176" customWidth="1"/>
    <col min="16" max="16" width="45.625" style="176" customWidth="1"/>
    <col min="17" max="16384" width="9.00390625" style="176" customWidth="1"/>
  </cols>
  <sheetData>
    <row r="2" spans="1:18" ht="21.75" customHeight="1">
      <c r="A2" s="175" t="s">
        <v>230</v>
      </c>
      <c r="R2" s="177" t="s">
        <v>75</v>
      </c>
    </row>
    <row r="3" spans="18:31" ht="13.5">
      <c r="R3" s="178"/>
      <c r="S3" s="179" t="s">
        <v>62</v>
      </c>
      <c r="T3" s="179" t="s">
        <v>63</v>
      </c>
      <c r="U3" s="179" t="s">
        <v>64</v>
      </c>
      <c r="V3" s="179" t="s">
        <v>65</v>
      </c>
      <c r="W3" s="179" t="s">
        <v>66</v>
      </c>
      <c r="X3" s="179" t="s">
        <v>67</v>
      </c>
      <c r="Y3" s="179" t="s">
        <v>68</v>
      </c>
      <c r="Z3" s="179" t="s">
        <v>69</v>
      </c>
      <c r="AA3" s="179" t="s">
        <v>70</v>
      </c>
      <c r="AB3" s="179" t="s">
        <v>71</v>
      </c>
      <c r="AC3" s="179" t="s">
        <v>72</v>
      </c>
      <c r="AD3" s="179" t="s">
        <v>73</v>
      </c>
      <c r="AE3" s="180" t="s">
        <v>74</v>
      </c>
    </row>
    <row r="4" spans="18:31" ht="13.5">
      <c r="R4" s="181" t="s">
        <v>220</v>
      </c>
      <c r="S4" s="182">
        <v>11699</v>
      </c>
      <c r="T4" s="182">
        <v>10968</v>
      </c>
      <c r="U4" s="182">
        <v>12242</v>
      </c>
      <c r="V4" s="182">
        <v>11619</v>
      </c>
      <c r="W4" s="182">
        <v>12835</v>
      </c>
      <c r="X4" s="182">
        <v>13361</v>
      </c>
      <c r="Y4" s="182">
        <v>12532</v>
      </c>
      <c r="Z4" s="182">
        <v>13021</v>
      </c>
      <c r="AA4" s="182">
        <v>9962</v>
      </c>
      <c r="AB4" s="182">
        <v>13494</v>
      </c>
      <c r="AC4" s="182">
        <v>13473</v>
      </c>
      <c r="AD4" s="182">
        <v>13975</v>
      </c>
      <c r="AE4" s="183">
        <v>12431.75</v>
      </c>
    </row>
    <row r="5" spans="18:31" ht="13.5">
      <c r="R5" s="181" t="s">
        <v>219</v>
      </c>
      <c r="S5" s="182">
        <v>11680</v>
      </c>
      <c r="T5" s="182">
        <v>11991</v>
      </c>
      <c r="U5" s="182">
        <v>11721</v>
      </c>
      <c r="V5" s="182">
        <v>12344</v>
      </c>
      <c r="W5" s="182">
        <v>12321</v>
      </c>
      <c r="X5" s="182">
        <v>14044</v>
      </c>
      <c r="Y5" s="182">
        <v>12820</v>
      </c>
      <c r="Z5" s="182">
        <v>12480</v>
      </c>
      <c r="AA5" s="182">
        <v>10615</v>
      </c>
      <c r="AB5" s="182">
        <v>13121</v>
      </c>
      <c r="AC5" s="182">
        <v>13702</v>
      </c>
      <c r="AD5" s="182">
        <v>13883</v>
      </c>
      <c r="AE5" s="183">
        <v>12560.166666666666</v>
      </c>
    </row>
    <row r="6" spans="18:31" ht="13.5">
      <c r="R6" s="181" t="s">
        <v>221</v>
      </c>
      <c r="S6" s="182">
        <v>12260</v>
      </c>
      <c r="T6" s="182">
        <v>12059</v>
      </c>
      <c r="U6" s="182">
        <v>11860</v>
      </c>
      <c r="V6" s="182">
        <v>12390</v>
      </c>
      <c r="W6" s="182">
        <v>13490</v>
      </c>
      <c r="X6" s="182">
        <v>12819</v>
      </c>
      <c r="Y6" s="182">
        <v>14174</v>
      </c>
      <c r="Z6" s="182">
        <v>11246</v>
      </c>
      <c r="AA6" s="182">
        <v>9163</v>
      </c>
      <c r="AB6" s="182">
        <v>10628</v>
      </c>
      <c r="AC6" s="182">
        <v>11671</v>
      </c>
      <c r="AD6" s="182">
        <v>11696</v>
      </c>
      <c r="AE6" s="183">
        <v>11954.666666666666</v>
      </c>
    </row>
    <row r="7" spans="18:31" ht="13.5">
      <c r="R7" s="181" t="s">
        <v>222</v>
      </c>
      <c r="S7" s="182">
        <v>10260</v>
      </c>
      <c r="T7" s="182">
        <v>9386</v>
      </c>
      <c r="U7" s="182">
        <v>9680</v>
      </c>
      <c r="V7" s="182">
        <v>10198</v>
      </c>
      <c r="W7" s="182">
        <v>9232</v>
      </c>
      <c r="X7" s="182">
        <v>10037</v>
      </c>
      <c r="Y7" s="182">
        <v>10154</v>
      </c>
      <c r="Z7" s="182">
        <v>8348</v>
      </c>
      <c r="AA7" s="182">
        <v>7490</v>
      </c>
      <c r="AB7" s="182">
        <v>9492</v>
      </c>
      <c r="AC7" s="182">
        <v>8285</v>
      </c>
      <c r="AD7" s="182">
        <v>9155</v>
      </c>
      <c r="AE7" s="183">
        <v>9309.75</v>
      </c>
    </row>
    <row r="8" spans="18:31" ht="13.5">
      <c r="R8" s="181" t="s">
        <v>3</v>
      </c>
      <c r="S8" s="182">
        <v>7657</v>
      </c>
      <c r="T8" s="182">
        <v>6715</v>
      </c>
      <c r="U8" s="182">
        <v>7674</v>
      </c>
      <c r="V8" s="182">
        <v>8367</v>
      </c>
      <c r="W8" s="182">
        <v>7374</v>
      </c>
      <c r="X8" s="182">
        <v>8276</v>
      </c>
      <c r="Y8" s="182">
        <v>8328</v>
      </c>
      <c r="Z8" s="182">
        <v>7476</v>
      </c>
      <c r="AA8" s="182">
        <v>6747</v>
      </c>
      <c r="AB8" s="182">
        <v>7661</v>
      </c>
      <c r="AC8" s="182">
        <v>7720</v>
      </c>
      <c r="AD8" s="182">
        <v>9804</v>
      </c>
      <c r="AE8" s="183">
        <f>SUM(S8:AD8)/12</f>
        <v>7816.583333333333</v>
      </c>
    </row>
    <row r="9" spans="18:31" ht="13.5">
      <c r="R9" s="360"/>
      <c r="S9" s="361"/>
      <c r="T9" s="361"/>
      <c r="U9" s="361"/>
      <c r="V9" s="361"/>
      <c r="W9" s="361"/>
      <c r="X9" s="361"/>
      <c r="Y9" s="361"/>
      <c r="Z9" s="361"/>
      <c r="AA9" s="361"/>
      <c r="AB9" s="361"/>
      <c r="AC9" s="361"/>
      <c r="AD9" s="361"/>
      <c r="AE9" s="362"/>
    </row>
    <row r="10" ht="13.5">
      <c r="AD10" s="363"/>
    </row>
    <row r="41" spans="1:15" ht="18" customHeight="1">
      <c r="A41" s="364" t="s">
        <v>174</v>
      </c>
      <c r="C41" s="93"/>
      <c r="D41" s="93"/>
      <c r="E41" s="93"/>
      <c r="F41" s="93"/>
      <c r="G41" s="93"/>
      <c r="H41" s="93"/>
      <c r="I41" s="93"/>
      <c r="J41" s="93"/>
      <c r="K41" s="93"/>
      <c r="L41" s="93"/>
      <c r="M41" s="93"/>
      <c r="N41" s="93"/>
      <c r="O41" s="93"/>
    </row>
    <row r="42" spans="1:15" ht="22.5" customHeight="1">
      <c r="A42" s="445" t="s">
        <v>101</v>
      </c>
      <c r="B42" s="446"/>
      <c r="C42" s="449" t="s">
        <v>182</v>
      </c>
      <c r="D42" s="450"/>
      <c r="E42" s="450"/>
      <c r="F42" s="451"/>
      <c r="G42" s="449" t="s">
        <v>234</v>
      </c>
      <c r="H42" s="450"/>
      <c r="I42" s="450"/>
      <c r="J42" s="451"/>
      <c r="K42" s="472" t="s">
        <v>102</v>
      </c>
      <c r="L42" s="473"/>
      <c r="M42" s="473"/>
      <c r="N42" s="474"/>
      <c r="O42" s="93"/>
    </row>
    <row r="43" spans="1:15" ht="22.5" customHeight="1">
      <c r="A43" s="447" t="s">
        <v>80</v>
      </c>
      <c r="B43" s="448"/>
      <c r="C43" s="460" t="s">
        <v>173</v>
      </c>
      <c r="D43" s="461"/>
      <c r="E43" s="443" t="s">
        <v>231</v>
      </c>
      <c r="F43" s="444"/>
      <c r="G43" s="460" t="s">
        <v>173</v>
      </c>
      <c r="H43" s="461"/>
      <c r="I43" s="443" t="s">
        <v>231</v>
      </c>
      <c r="J43" s="444"/>
      <c r="K43" s="365" t="s">
        <v>183</v>
      </c>
      <c r="L43" s="366"/>
      <c r="M43" s="365" t="s">
        <v>235</v>
      </c>
      <c r="N43" s="366"/>
      <c r="O43" s="93"/>
    </row>
    <row r="44" spans="1:15" ht="22.5" customHeight="1">
      <c r="A44" s="456" t="s">
        <v>104</v>
      </c>
      <c r="B44" s="457"/>
      <c r="C44" s="452">
        <v>10548</v>
      </c>
      <c r="D44" s="453"/>
      <c r="E44" s="454">
        <f>C44/C50*100</f>
        <v>9.441714331748972</v>
      </c>
      <c r="F44" s="455"/>
      <c r="G44" s="452">
        <v>8005</v>
      </c>
      <c r="H44" s="453"/>
      <c r="I44" s="454">
        <f>G44/G50*100</f>
        <v>8.534206121600443</v>
      </c>
      <c r="J44" s="455"/>
      <c r="K44" s="477" t="s">
        <v>232</v>
      </c>
      <c r="L44" s="478"/>
      <c r="M44" s="477" t="s">
        <v>261</v>
      </c>
      <c r="N44" s="478"/>
      <c r="O44" s="93"/>
    </row>
    <row r="45" spans="1:15" ht="22.5" customHeight="1">
      <c r="A45" s="458" t="s">
        <v>106</v>
      </c>
      <c r="B45" s="459"/>
      <c r="C45" s="462">
        <v>14153</v>
      </c>
      <c r="D45" s="463"/>
      <c r="E45" s="441">
        <f>C45/C50*100</f>
        <v>12.66861802590474</v>
      </c>
      <c r="F45" s="442"/>
      <c r="G45" s="462">
        <v>11563</v>
      </c>
      <c r="H45" s="463"/>
      <c r="I45" s="441">
        <f>G45/G50*100</f>
        <v>12.327423533299928</v>
      </c>
      <c r="J45" s="442"/>
      <c r="K45" s="468" t="s">
        <v>233</v>
      </c>
      <c r="L45" s="469"/>
      <c r="M45" s="468" t="s">
        <v>262</v>
      </c>
      <c r="N45" s="469"/>
      <c r="O45" s="93"/>
    </row>
    <row r="46" spans="1:15" ht="22.5" customHeight="1">
      <c r="A46" s="458" t="s">
        <v>107</v>
      </c>
      <c r="B46" s="459"/>
      <c r="C46" s="462">
        <v>6060</v>
      </c>
      <c r="D46" s="463"/>
      <c r="E46" s="441">
        <f>C46/C50*100</f>
        <v>5.424420634281264</v>
      </c>
      <c r="F46" s="442"/>
      <c r="G46" s="462">
        <v>5973</v>
      </c>
      <c r="H46" s="463"/>
      <c r="I46" s="441">
        <f>G46/G50*100</f>
        <v>6.367871725711362</v>
      </c>
      <c r="J46" s="442"/>
      <c r="K46" s="468" t="s">
        <v>0</v>
      </c>
      <c r="L46" s="469"/>
      <c r="M46" s="468" t="s">
        <v>263</v>
      </c>
      <c r="N46" s="469"/>
      <c r="O46" s="93"/>
    </row>
    <row r="47" spans="1:15" ht="22.5" customHeight="1">
      <c r="A47" s="458" t="s">
        <v>108</v>
      </c>
      <c r="B47" s="459"/>
      <c r="C47" s="462">
        <v>17738</v>
      </c>
      <c r="D47" s="463"/>
      <c r="E47" s="441">
        <f>C47/C50*100</f>
        <v>15.877619341729549</v>
      </c>
      <c r="F47" s="442"/>
      <c r="G47" s="462">
        <v>15079</v>
      </c>
      <c r="H47" s="463"/>
      <c r="I47" s="441">
        <f>G47/G50*100</f>
        <v>16.07586434823399</v>
      </c>
      <c r="J47" s="442"/>
      <c r="K47" s="468" t="s">
        <v>1</v>
      </c>
      <c r="L47" s="469"/>
      <c r="M47" s="468" t="s">
        <v>264</v>
      </c>
      <c r="N47" s="469"/>
      <c r="O47" s="93"/>
    </row>
    <row r="48" spans="1:15" s="191" customFormat="1" ht="22.5" customHeight="1">
      <c r="A48" s="458" t="s">
        <v>109</v>
      </c>
      <c r="B48" s="459"/>
      <c r="C48" s="462">
        <v>25104</v>
      </c>
      <c r="D48" s="463"/>
      <c r="E48" s="441">
        <f>C48/C50*100</f>
        <v>22.471065281022582</v>
      </c>
      <c r="F48" s="442"/>
      <c r="G48" s="462">
        <v>14108</v>
      </c>
      <c r="H48" s="463"/>
      <c r="I48" s="441">
        <f>G48/G50*100</f>
        <v>15.040672075395259</v>
      </c>
      <c r="J48" s="442"/>
      <c r="K48" s="468" t="s">
        <v>2</v>
      </c>
      <c r="L48" s="469"/>
      <c r="M48" s="468" t="s">
        <v>265</v>
      </c>
      <c r="N48" s="469"/>
      <c r="O48" s="93"/>
    </row>
    <row r="49" spans="1:15" s="191" customFormat="1" ht="22.5" customHeight="1">
      <c r="A49" s="458" t="s">
        <v>110</v>
      </c>
      <c r="B49" s="459"/>
      <c r="C49" s="462">
        <v>38114</v>
      </c>
      <c r="D49" s="463"/>
      <c r="E49" s="441">
        <f>C49/C50*100</f>
        <v>34.11656238531289</v>
      </c>
      <c r="F49" s="442"/>
      <c r="G49" s="462">
        <v>39071</v>
      </c>
      <c r="H49" s="463"/>
      <c r="I49" s="441">
        <f>G49/G50*100</f>
        <v>41.653962195759014</v>
      </c>
      <c r="J49" s="442"/>
      <c r="K49" s="468">
        <v>847.6</v>
      </c>
      <c r="L49" s="469"/>
      <c r="M49" s="468">
        <v>2.5</v>
      </c>
      <c r="N49" s="469"/>
      <c r="O49" s="93"/>
    </row>
    <row r="50" spans="1:15" s="191" customFormat="1" ht="22.5" customHeight="1">
      <c r="A50" s="464" t="s">
        <v>111</v>
      </c>
      <c r="B50" s="465"/>
      <c r="C50" s="466">
        <f>SUM(C44:D49)</f>
        <v>111717</v>
      </c>
      <c r="D50" s="467"/>
      <c r="E50" s="475">
        <f>SUM(E44:E49)</f>
        <v>99.99999999999999</v>
      </c>
      <c r="F50" s="476"/>
      <c r="G50" s="466">
        <f>SUM(G44:H49)</f>
        <v>93799</v>
      </c>
      <c r="H50" s="467"/>
      <c r="I50" s="475">
        <f>SUM(I44:I49)</f>
        <v>99.99999999999999</v>
      </c>
      <c r="J50" s="476"/>
      <c r="K50" s="470">
        <v>-22.1</v>
      </c>
      <c r="L50" s="471"/>
      <c r="M50" s="470">
        <f>(G50-C50)/C50*100</f>
        <v>-16.0387407467082</v>
      </c>
      <c r="N50" s="471"/>
      <c r="O50" s="93"/>
    </row>
    <row r="51" spans="2:15" s="191" customFormat="1" ht="22.5" customHeight="1">
      <c r="B51" s="93" t="s">
        <v>112</v>
      </c>
      <c r="C51" s="93"/>
      <c r="D51" s="93"/>
      <c r="E51" s="93"/>
      <c r="F51" s="93"/>
      <c r="G51" s="202"/>
      <c r="H51" s="93"/>
      <c r="I51" s="93"/>
      <c r="J51" s="93"/>
      <c r="K51" s="93"/>
      <c r="L51" s="93"/>
      <c r="M51" s="93"/>
      <c r="N51" s="93"/>
      <c r="O51" s="93"/>
    </row>
    <row r="52" spans="12:15" s="191" customFormat="1" ht="18" customHeight="1">
      <c r="L52" s="93"/>
      <c r="M52" s="93"/>
      <c r="N52" s="93"/>
      <c r="O52" s="93"/>
    </row>
    <row r="53" spans="12:15" s="191" customFormat="1" ht="18" customHeight="1">
      <c r="L53" s="93"/>
      <c r="M53" s="93"/>
      <c r="N53" s="93"/>
      <c r="O53" s="93"/>
    </row>
    <row r="54" spans="12:15" ht="99.75" customHeight="1">
      <c r="L54" s="93"/>
      <c r="M54" s="93"/>
      <c r="N54" s="93"/>
      <c r="O54" s="93"/>
    </row>
    <row r="55" spans="12:15" ht="13.5">
      <c r="L55" s="93"/>
      <c r="M55" s="93"/>
      <c r="N55" s="93"/>
      <c r="O55" s="93"/>
    </row>
    <row r="56" spans="12:15" ht="13.5">
      <c r="L56" s="93"/>
      <c r="M56" s="93"/>
      <c r="N56" s="93"/>
      <c r="O56" s="93"/>
    </row>
    <row r="57" spans="12:15" ht="13.5">
      <c r="L57" s="93"/>
      <c r="M57" s="93"/>
      <c r="N57" s="93"/>
      <c r="O57" s="93"/>
    </row>
    <row r="58" spans="12:15" ht="13.5">
      <c r="L58" s="93"/>
      <c r="M58" s="93"/>
      <c r="N58" s="93"/>
      <c r="O58" s="93"/>
    </row>
    <row r="59" spans="12:15" ht="13.5">
      <c r="L59" s="93"/>
      <c r="M59" s="93"/>
      <c r="N59" s="93"/>
      <c r="O59" s="93"/>
    </row>
    <row r="60" spans="12:15" ht="13.5">
      <c r="L60" s="93"/>
      <c r="M60" s="93"/>
      <c r="N60" s="93"/>
      <c r="O60" s="93"/>
    </row>
    <row r="61" spans="2:16" ht="13.5">
      <c r="B61" s="93"/>
      <c r="C61" s="93"/>
      <c r="D61" s="93"/>
      <c r="E61" s="93"/>
      <c r="F61" s="93"/>
      <c r="G61" s="93"/>
      <c r="H61" s="93"/>
      <c r="I61" s="93"/>
      <c r="J61" s="93"/>
      <c r="K61" s="93"/>
      <c r="L61" s="93"/>
      <c r="M61" s="472" t="s">
        <v>102</v>
      </c>
      <c r="N61" s="473"/>
      <c r="O61" s="473"/>
      <c r="P61" s="474"/>
    </row>
    <row r="62" spans="1:16" ht="13.5">
      <c r="A62" s="367"/>
      <c r="B62" s="153"/>
      <c r="C62" s="368">
        <v>17</v>
      </c>
      <c r="D62" s="369" t="s">
        <v>4</v>
      </c>
      <c r="E62" s="368">
        <v>18</v>
      </c>
      <c r="F62" s="369" t="s">
        <v>4</v>
      </c>
      <c r="G62" s="368">
        <v>19</v>
      </c>
      <c r="H62" s="369" t="s">
        <v>4</v>
      </c>
      <c r="I62" s="368">
        <v>20</v>
      </c>
      <c r="J62" s="369" t="s">
        <v>4</v>
      </c>
      <c r="K62" s="368">
        <v>21</v>
      </c>
      <c r="L62" s="369" t="s">
        <v>4</v>
      </c>
      <c r="M62" s="365" t="str">
        <f>I62&amp;"／"&amp;G62&amp;"年度"</f>
        <v>20／19年度</v>
      </c>
      <c r="N62" s="366"/>
      <c r="O62" s="365" t="str">
        <f>K62&amp;"／"&amp;I62&amp;"年度"</f>
        <v>21／20年度</v>
      </c>
      <c r="P62" s="366"/>
    </row>
    <row r="63" spans="1:16" ht="13.5">
      <c r="A63" s="138" t="s">
        <v>104</v>
      </c>
      <c r="B63" s="370"/>
      <c r="C63" s="138"/>
      <c r="D63" s="371">
        <v>14138</v>
      </c>
      <c r="E63" s="138"/>
      <c r="F63" s="371">
        <v>13896</v>
      </c>
      <c r="G63" s="138"/>
      <c r="H63" s="371">
        <v>11249</v>
      </c>
      <c r="I63" s="138"/>
      <c r="J63" s="371">
        <v>10548</v>
      </c>
      <c r="K63" s="138"/>
      <c r="L63" s="371">
        <v>8005</v>
      </c>
      <c r="M63" s="480">
        <f aca="true" t="shared" si="0" ref="M63:M68">((J63-H63)/H63)*100</f>
        <v>-6.231665036892168</v>
      </c>
      <c r="N63" s="481"/>
      <c r="O63" s="480">
        <f aca="true" t="shared" si="1" ref="O63:O68">((L63-J63)/J63)*100</f>
        <v>-24.108835798255594</v>
      </c>
      <c r="P63" s="481"/>
    </row>
    <row r="64" spans="1:16" ht="13.5">
      <c r="A64" s="138" t="s">
        <v>106</v>
      </c>
      <c r="B64" s="370"/>
      <c r="C64" s="138"/>
      <c r="D64" s="371">
        <v>24378</v>
      </c>
      <c r="E64" s="138"/>
      <c r="F64" s="371">
        <v>23683</v>
      </c>
      <c r="G64" s="138"/>
      <c r="H64" s="371">
        <v>21608</v>
      </c>
      <c r="I64" s="138"/>
      <c r="J64" s="371">
        <v>14153</v>
      </c>
      <c r="K64" s="138"/>
      <c r="L64" s="371">
        <v>11563</v>
      </c>
      <c r="M64" s="480">
        <f t="shared" si="0"/>
        <v>-34.50111069974084</v>
      </c>
      <c r="N64" s="481"/>
      <c r="O64" s="480">
        <f t="shared" si="1"/>
        <v>-18.300007065639797</v>
      </c>
      <c r="P64" s="481"/>
    </row>
    <row r="65" spans="1:16" ht="13.5">
      <c r="A65" s="138" t="s">
        <v>107</v>
      </c>
      <c r="B65" s="370"/>
      <c r="C65" s="138"/>
      <c r="D65" s="371">
        <v>10329</v>
      </c>
      <c r="E65" s="138"/>
      <c r="F65" s="371">
        <v>10401</v>
      </c>
      <c r="G65" s="138"/>
      <c r="H65" s="371">
        <v>10375</v>
      </c>
      <c r="I65" s="138"/>
      <c r="J65" s="371">
        <v>6060</v>
      </c>
      <c r="K65" s="138"/>
      <c r="L65" s="371">
        <v>5973</v>
      </c>
      <c r="M65" s="480">
        <f t="shared" si="0"/>
        <v>-41.59036144578313</v>
      </c>
      <c r="N65" s="481"/>
      <c r="O65" s="480">
        <f t="shared" si="1"/>
        <v>-1.4356435643564358</v>
      </c>
      <c r="P65" s="481"/>
    </row>
    <row r="66" spans="1:16" ht="13.5">
      <c r="A66" s="138" t="s">
        <v>108</v>
      </c>
      <c r="B66" s="370"/>
      <c r="C66" s="138"/>
      <c r="D66" s="371">
        <v>29916</v>
      </c>
      <c r="E66" s="138"/>
      <c r="F66" s="371">
        <v>22157</v>
      </c>
      <c r="G66" s="138"/>
      <c r="H66" s="371">
        <v>21203</v>
      </c>
      <c r="I66" s="138"/>
      <c r="J66" s="371">
        <v>17738</v>
      </c>
      <c r="K66" s="138"/>
      <c r="L66" s="371">
        <v>15079</v>
      </c>
      <c r="M66" s="480">
        <f t="shared" si="0"/>
        <v>-16.342027071640803</v>
      </c>
      <c r="N66" s="481"/>
      <c r="O66" s="480">
        <f t="shared" si="1"/>
        <v>-14.990416055925133</v>
      </c>
      <c r="P66" s="481"/>
    </row>
    <row r="67" spans="1:16" ht="13.5">
      <c r="A67" s="138" t="s">
        <v>109</v>
      </c>
      <c r="B67" s="370"/>
      <c r="C67" s="138"/>
      <c r="D67" s="371">
        <v>66059</v>
      </c>
      <c r="E67" s="138"/>
      <c r="F67" s="371">
        <v>76217</v>
      </c>
      <c r="G67" s="138"/>
      <c r="H67" s="371">
        <v>74999</v>
      </c>
      <c r="I67" s="138"/>
      <c r="J67" s="371">
        <v>25104</v>
      </c>
      <c r="K67" s="138"/>
      <c r="L67" s="371">
        <v>14108</v>
      </c>
      <c r="M67" s="480">
        <f t="shared" si="0"/>
        <v>-66.52755370071601</v>
      </c>
      <c r="N67" s="481"/>
      <c r="O67" s="480">
        <f t="shared" si="1"/>
        <v>-43.80178457616316</v>
      </c>
      <c r="P67" s="481"/>
    </row>
    <row r="68" spans="1:16" ht="13.5">
      <c r="A68" s="138" t="s">
        <v>110</v>
      </c>
      <c r="B68" s="370"/>
      <c r="C68" s="138"/>
      <c r="D68" s="371">
        <v>4361</v>
      </c>
      <c r="E68" s="138"/>
      <c r="F68" s="371">
        <v>4368</v>
      </c>
      <c r="G68" s="138"/>
      <c r="H68" s="371">
        <v>4022</v>
      </c>
      <c r="I68" s="138"/>
      <c r="J68" s="371">
        <v>38114</v>
      </c>
      <c r="K68" s="138"/>
      <c r="L68" s="371">
        <v>39071</v>
      </c>
      <c r="M68" s="480">
        <f t="shared" si="0"/>
        <v>847.6379910492293</v>
      </c>
      <c r="N68" s="481"/>
      <c r="O68" s="480">
        <f t="shared" si="1"/>
        <v>2.5108883874691714</v>
      </c>
      <c r="P68" s="481"/>
    </row>
    <row r="69" spans="1:16" ht="13.5">
      <c r="A69" s="138" t="s">
        <v>111</v>
      </c>
      <c r="B69" s="370"/>
      <c r="C69" s="479">
        <f>SUM(D63:D68)</f>
        <v>149181</v>
      </c>
      <c r="D69" s="479"/>
      <c r="E69" s="479">
        <f>SUM(F63:F68)</f>
        <v>150722</v>
      </c>
      <c r="F69" s="479"/>
      <c r="G69" s="479">
        <f>SUM(H63:H68)</f>
        <v>143456</v>
      </c>
      <c r="H69" s="479"/>
      <c r="I69" s="479">
        <f>SUM(J63:J68)</f>
        <v>111717</v>
      </c>
      <c r="J69" s="479"/>
      <c r="K69" s="479">
        <f>SUM(L63:L68)</f>
        <v>93799</v>
      </c>
      <c r="L69" s="479"/>
      <c r="M69" s="480">
        <f>((I69-G69)/G69)*100</f>
        <v>-22.12455387017622</v>
      </c>
      <c r="N69" s="481"/>
      <c r="O69" s="480">
        <f>((K69-I69)/I69)*100</f>
        <v>-16.0387407467082</v>
      </c>
      <c r="P69" s="481"/>
    </row>
    <row r="70" spans="2:11" ht="13.5">
      <c r="B70" s="93"/>
      <c r="C70" s="93"/>
      <c r="D70" s="93"/>
      <c r="E70" s="93"/>
      <c r="F70" s="93"/>
      <c r="G70" s="93"/>
      <c r="H70" s="93"/>
      <c r="I70" s="93"/>
      <c r="J70" s="93"/>
      <c r="K70" s="93"/>
    </row>
    <row r="71" spans="5:12" ht="13.5">
      <c r="E71" s="372"/>
      <c r="F71" s="373"/>
      <c r="G71" s="372"/>
      <c r="H71" s="373"/>
      <c r="I71" s="372"/>
      <c r="J71" s="373"/>
      <c r="K71" s="372"/>
      <c r="L71" s="374"/>
    </row>
  </sheetData>
  <sheetProtection/>
  <mergeCells count="78">
    <mergeCell ref="M61:P61"/>
    <mergeCell ref="M63:N63"/>
    <mergeCell ref="O63:P63"/>
    <mergeCell ref="M64:N64"/>
    <mergeCell ref="O64:P64"/>
    <mergeCell ref="M69:N69"/>
    <mergeCell ref="O69:P69"/>
    <mergeCell ref="M67:N67"/>
    <mergeCell ref="O67:P67"/>
    <mergeCell ref="M68:N68"/>
    <mergeCell ref="E69:F69"/>
    <mergeCell ref="G69:H69"/>
    <mergeCell ref="I69:J69"/>
    <mergeCell ref="K69:L69"/>
    <mergeCell ref="M65:N65"/>
    <mergeCell ref="O65:P65"/>
    <mergeCell ref="M66:N66"/>
    <mergeCell ref="O66:P66"/>
    <mergeCell ref="O68:P68"/>
    <mergeCell ref="C69:D69"/>
    <mergeCell ref="M50:N50"/>
    <mergeCell ref="M44:N44"/>
    <mergeCell ref="M45:N45"/>
    <mergeCell ref="M46:N46"/>
    <mergeCell ref="M47:N47"/>
    <mergeCell ref="I46:J46"/>
    <mergeCell ref="M48:N48"/>
    <mergeCell ref="M49:N49"/>
    <mergeCell ref="E49:F49"/>
    <mergeCell ref="K42:N42"/>
    <mergeCell ref="E50:F50"/>
    <mergeCell ref="I50:J50"/>
    <mergeCell ref="K44:L44"/>
    <mergeCell ref="K45:L45"/>
    <mergeCell ref="K46:L46"/>
    <mergeCell ref="K47:L47"/>
    <mergeCell ref="K48:L48"/>
    <mergeCell ref="I49:J49"/>
    <mergeCell ref="G46:H46"/>
    <mergeCell ref="K49:L49"/>
    <mergeCell ref="K50:L50"/>
    <mergeCell ref="G49:H49"/>
    <mergeCell ref="G50:H50"/>
    <mergeCell ref="E46:F46"/>
    <mergeCell ref="E47:F47"/>
    <mergeCell ref="E48:F48"/>
    <mergeCell ref="G47:H47"/>
    <mergeCell ref="G48:H48"/>
    <mergeCell ref="I48:J48"/>
    <mergeCell ref="C45:D45"/>
    <mergeCell ref="A50:B50"/>
    <mergeCell ref="C46:D46"/>
    <mergeCell ref="C47:D47"/>
    <mergeCell ref="C48:D48"/>
    <mergeCell ref="C49:D49"/>
    <mergeCell ref="C50:D50"/>
    <mergeCell ref="A48:B48"/>
    <mergeCell ref="A49:B49"/>
    <mergeCell ref="E44:F44"/>
    <mergeCell ref="I47:J47"/>
    <mergeCell ref="A45:B45"/>
    <mergeCell ref="A46:B46"/>
    <mergeCell ref="A47:B47"/>
    <mergeCell ref="C43:D43"/>
    <mergeCell ref="G43:H43"/>
    <mergeCell ref="E43:F43"/>
    <mergeCell ref="G45:H45"/>
    <mergeCell ref="I45:J45"/>
    <mergeCell ref="E45:F45"/>
    <mergeCell ref="I43:J43"/>
    <mergeCell ref="A42:B42"/>
    <mergeCell ref="A43:B43"/>
    <mergeCell ref="C42:F42"/>
    <mergeCell ref="G42:J42"/>
    <mergeCell ref="G44:H44"/>
    <mergeCell ref="I44:J44"/>
    <mergeCell ref="A44:B44"/>
    <mergeCell ref="C44:D44"/>
  </mergeCells>
  <printOptions/>
  <pageMargins left="0.51" right="0.52" top="0.5905511811023623" bottom="0.5905511811023623"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A40"/>
  <sheetViews>
    <sheetView zoomScaleSheetLayoutView="115" zoomScalePageLayoutView="0" workbookViewId="0" topLeftCell="A1">
      <selection activeCell="O24" sqref="O24"/>
    </sheetView>
  </sheetViews>
  <sheetFormatPr defaultColWidth="9.00390625" defaultRowHeight="13.5"/>
  <cols>
    <col min="1" max="1" width="2.50390625" style="93" customWidth="1"/>
    <col min="2" max="4" width="10.875" style="93" customWidth="1"/>
    <col min="5" max="5" width="7.875" style="93" customWidth="1"/>
    <col min="6" max="6" width="3.875" style="93" customWidth="1"/>
    <col min="7" max="7" width="10.875" style="93" customWidth="1"/>
    <col min="8" max="8" width="7.875" style="93" customWidth="1"/>
    <col min="9" max="9" width="3.875" style="93" customWidth="1"/>
    <col min="10" max="10" width="10.875" style="93" customWidth="1"/>
    <col min="11" max="11" width="7.875" style="93" customWidth="1"/>
    <col min="12" max="13" width="3.875" style="93" customWidth="1"/>
    <col min="14" max="14" width="66.875" style="93" customWidth="1"/>
    <col min="15" max="15" width="17.00390625" style="93" customWidth="1"/>
    <col min="16" max="16" width="9.25390625" style="93" bestFit="1" customWidth="1"/>
    <col min="17" max="17" width="4.50390625" style="93" customWidth="1"/>
    <col min="18" max="18" width="9.25390625" style="93" bestFit="1" customWidth="1"/>
    <col min="19" max="19" width="4.625" style="93" customWidth="1"/>
    <col min="20" max="20" width="9.25390625" style="93" bestFit="1" customWidth="1"/>
    <col min="21" max="21" width="4.125" style="93" customWidth="1"/>
    <col min="22" max="22" width="9.00390625" style="93" customWidth="1"/>
    <col min="23" max="23" width="4.875" style="93" customWidth="1"/>
    <col min="24" max="24" width="9.00390625" style="93" customWidth="1"/>
    <col min="25" max="25" width="3.25390625" style="93" customWidth="1"/>
    <col min="26" max="26" width="9.00390625" style="93" customWidth="1"/>
    <col min="27" max="27" width="2.00390625" style="93" customWidth="1"/>
    <col min="28" max="16384" width="9.00390625" style="93" customWidth="1"/>
  </cols>
  <sheetData>
    <row r="1" ht="15">
      <c r="A1" s="92" t="s">
        <v>5</v>
      </c>
    </row>
    <row r="2" spans="1:27" ht="17.25" customHeight="1">
      <c r="A2" s="94"/>
      <c r="B2" s="95"/>
      <c r="C2" s="96" t="s">
        <v>101</v>
      </c>
      <c r="D2" s="97" t="s">
        <v>6</v>
      </c>
      <c r="E2" s="98"/>
      <c r="F2" s="99"/>
      <c r="G2" s="97" t="s">
        <v>234</v>
      </c>
      <c r="H2" s="98"/>
      <c r="I2" s="99"/>
      <c r="J2" s="100" t="s">
        <v>102</v>
      </c>
      <c r="K2" s="100"/>
      <c r="L2" s="101"/>
      <c r="P2" s="102"/>
      <c r="Q2" s="102"/>
      <c r="R2" s="102"/>
      <c r="S2" s="102"/>
      <c r="T2" s="102"/>
      <c r="U2" s="102"/>
      <c r="V2" s="102"/>
      <c r="W2" s="102"/>
      <c r="X2" s="103" t="s">
        <v>102</v>
      </c>
      <c r="Y2" s="104"/>
      <c r="Z2" s="104"/>
      <c r="AA2" s="105"/>
    </row>
    <row r="3" spans="1:27" ht="17.25" customHeight="1">
      <c r="A3" s="106" t="s">
        <v>80</v>
      </c>
      <c r="B3" s="107"/>
      <c r="C3" s="108"/>
      <c r="D3" s="109" t="s">
        <v>173</v>
      </c>
      <c r="E3" s="110" t="s">
        <v>103</v>
      </c>
      <c r="F3" s="111"/>
      <c r="G3" s="109" t="s">
        <v>173</v>
      </c>
      <c r="H3" s="110" t="s">
        <v>103</v>
      </c>
      <c r="I3" s="111"/>
      <c r="J3" s="112" t="s">
        <v>7</v>
      </c>
      <c r="K3" s="55" t="s">
        <v>235</v>
      </c>
      <c r="L3" s="108"/>
      <c r="O3" s="113"/>
      <c r="P3" s="114">
        <v>18</v>
      </c>
      <c r="Q3" s="115" t="s">
        <v>4</v>
      </c>
      <c r="R3" s="114">
        <v>19</v>
      </c>
      <c r="S3" s="115" t="s">
        <v>4</v>
      </c>
      <c r="T3" s="114">
        <v>20</v>
      </c>
      <c r="U3" s="115" t="s">
        <v>4</v>
      </c>
      <c r="V3" s="114">
        <v>21</v>
      </c>
      <c r="W3" s="115" t="s">
        <v>4</v>
      </c>
      <c r="X3" s="116" t="str">
        <f>T3&amp;"／"&amp;R3&amp;"年度"</f>
        <v>20／19年度</v>
      </c>
      <c r="Y3" s="117"/>
      <c r="Z3" s="116" t="str">
        <f>V3&amp;"／"&amp;T3&amp;"年度"</f>
        <v>21／20年度</v>
      </c>
      <c r="AA3" s="117"/>
    </row>
    <row r="4" spans="1:27" ht="17.25" customHeight="1">
      <c r="A4" s="118"/>
      <c r="B4" s="119" t="s">
        <v>113</v>
      </c>
      <c r="C4" s="120"/>
      <c r="D4" s="121">
        <v>61508</v>
      </c>
      <c r="E4" s="122">
        <f aca="true" t="shared" si="0" ref="E4:E9">D4/$D$10*100</f>
        <v>55.05697431903829</v>
      </c>
      <c r="F4" s="123" t="s">
        <v>105</v>
      </c>
      <c r="G4" s="121">
        <v>53186</v>
      </c>
      <c r="H4" s="122">
        <f>G4/$G$10*100</f>
        <v>56.70209703728185</v>
      </c>
      <c r="I4" s="123" t="s">
        <v>105</v>
      </c>
      <c r="J4" s="124" t="s">
        <v>281</v>
      </c>
      <c r="K4" s="125">
        <f aca="true" t="shared" si="1" ref="K4:K10">(G4/D4-1)*100</f>
        <v>-13.52994732392534</v>
      </c>
      <c r="L4" s="123" t="s">
        <v>105</v>
      </c>
      <c r="O4" s="126" t="s">
        <v>113</v>
      </c>
      <c r="P4" s="127">
        <v>79750</v>
      </c>
      <c r="Q4" s="104"/>
      <c r="R4" s="127">
        <v>76321</v>
      </c>
      <c r="S4" s="104"/>
      <c r="T4" s="127">
        <v>61508</v>
      </c>
      <c r="U4" s="104"/>
      <c r="V4" s="128">
        <v>53186</v>
      </c>
      <c r="W4" s="129"/>
      <c r="X4" s="130">
        <f aca="true" t="shared" si="2" ref="X4:X10">((T4-R4)/R4)*100</f>
        <v>-19.408812777610358</v>
      </c>
      <c r="Y4" s="131"/>
      <c r="Z4" s="132" t="s">
        <v>232</v>
      </c>
      <c r="AA4" s="133"/>
    </row>
    <row r="5" spans="1:27" ht="17.25" customHeight="1">
      <c r="A5" s="118"/>
      <c r="B5" s="119" t="s">
        <v>114</v>
      </c>
      <c r="C5" s="120"/>
      <c r="D5" s="121">
        <v>29368</v>
      </c>
      <c r="E5" s="122">
        <f t="shared" si="0"/>
        <v>26.287852341183527</v>
      </c>
      <c r="F5" s="123"/>
      <c r="G5" s="121">
        <v>23351</v>
      </c>
      <c r="H5" s="122">
        <f>G5/$G$10*100</f>
        <v>24.89472169212891</v>
      </c>
      <c r="I5" s="123"/>
      <c r="J5" s="134">
        <v>-20.7</v>
      </c>
      <c r="K5" s="125">
        <f t="shared" si="1"/>
        <v>-20.48828657041678</v>
      </c>
      <c r="L5" s="123"/>
      <c r="O5" s="126" t="s">
        <v>114</v>
      </c>
      <c r="P5" s="127">
        <v>40270</v>
      </c>
      <c r="Q5" s="104"/>
      <c r="R5" s="127">
        <v>37046</v>
      </c>
      <c r="S5" s="104"/>
      <c r="T5" s="127">
        <v>29368</v>
      </c>
      <c r="U5" s="104"/>
      <c r="V5" s="128">
        <v>23351</v>
      </c>
      <c r="W5" s="129"/>
      <c r="X5" s="130">
        <f t="shared" si="2"/>
        <v>-20.725584408573123</v>
      </c>
      <c r="Y5" s="131"/>
      <c r="Z5" s="135" t="s">
        <v>233</v>
      </c>
      <c r="AA5" s="136"/>
    </row>
    <row r="6" spans="1:27" ht="17.25" customHeight="1">
      <c r="A6" s="118"/>
      <c r="B6" s="119" t="s">
        <v>115</v>
      </c>
      <c r="C6" s="120"/>
      <c r="D6" s="121">
        <v>14308</v>
      </c>
      <c r="E6" s="122">
        <f t="shared" si="0"/>
        <v>12.80736145796969</v>
      </c>
      <c r="F6" s="123"/>
      <c r="G6" s="121">
        <v>11726</v>
      </c>
      <c r="H6" s="122">
        <f>G6/$G$10*100</f>
        <v>12.501199373127644</v>
      </c>
      <c r="I6" s="123"/>
      <c r="J6" s="134">
        <v>-33.3</v>
      </c>
      <c r="K6" s="125">
        <f t="shared" si="1"/>
        <v>-18.045848476376847</v>
      </c>
      <c r="L6" s="123"/>
      <c r="O6" s="126" t="s">
        <v>115</v>
      </c>
      <c r="P6" s="127">
        <v>22707</v>
      </c>
      <c r="Q6" s="104"/>
      <c r="R6" s="127">
        <v>21444</v>
      </c>
      <c r="S6" s="104"/>
      <c r="T6" s="127">
        <v>14308</v>
      </c>
      <c r="U6" s="104"/>
      <c r="V6" s="128">
        <v>11726</v>
      </c>
      <c r="W6" s="129"/>
      <c r="X6" s="130">
        <f t="shared" si="2"/>
        <v>-33.27737362432382</v>
      </c>
      <c r="Y6" s="131"/>
      <c r="Z6" s="135" t="s">
        <v>0</v>
      </c>
      <c r="AA6" s="136"/>
    </row>
    <row r="7" spans="1:27" ht="17.25" customHeight="1">
      <c r="A7" s="118"/>
      <c r="B7" s="119" t="s">
        <v>116</v>
      </c>
      <c r="C7" s="120"/>
      <c r="D7" s="121">
        <v>2879</v>
      </c>
      <c r="E7" s="122">
        <f t="shared" si="0"/>
        <v>2.5770473607418745</v>
      </c>
      <c r="F7" s="123"/>
      <c r="G7" s="121">
        <v>2143</v>
      </c>
      <c r="H7" s="122">
        <f>G7/$G$10*100</f>
        <v>2.2846725444834166</v>
      </c>
      <c r="I7" s="123"/>
      <c r="J7" s="137">
        <v>-38.4</v>
      </c>
      <c r="K7" s="125">
        <f t="shared" si="1"/>
        <v>-25.56443209447725</v>
      </c>
      <c r="L7" s="123"/>
      <c r="O7" s="126" t="s">
        <v>116</v>
      </c>
      <c r="P7" s="127">
        <v>4707</v>
      </c>
      <c r="Q7" s="104"/>
      <c r="R7" s="127">
        <v>4671</v>
      </c>
      <c r="S7" s="104"/>
      <c r="T7" s="127">
        <v>2879</v>
      </c>
      <c r="U7" s="104"/>
      <c r="V7" s="128">
        <v>2143</v>
      </c>
      <c r="W7" s="129"/>
      <c r="X7" s="130">
        <f t="shared" si="2"/>
        <v>-38.364375936630275</v>
      </c>
      <c r="Y7" s="131"/>
      <c r="Z7" s="135" t="s">
        <v>1</v>
      </c>
      <c r="AA7" s="136"/>
    </row>
    <row r="8" spans="1:27" ht="17.25" customHeight="1">
      <c r="A8" s="118"/>
      <c r="B8" s="119" t="s">
        <v>117</v>
      </c>
      <c r="C8" s="120"/>
      <c r="D8" s="121">
        <v>2448</v>
      </c>
      <c r="E8" s="122">
        <f t="shared" si="0"/>
        <v>2.1912511077096593</v>
      </c>
      <c r="F8" s="123"/>
      <c r="G8" s="121">
        <v>2409</v>
      </c>
      <c r="H8" s="122">
        <f>G8/$G$10*100</f>
        <v>2.5682576573311016</v>
      </c>
      <c r="I8" s="123"/>
      <c r="J8" s="134">
        <v>6.1</v>
      </c>
      <c r="K8" s="125">
        <f t="shared" si="1"/>
        <v>-1.5931372549019662</v>
      </c>
      <c r="L8" s="123"/>
      <c r="O8" s="126" t="s">
        <v>117</v>
      </c>
      <c r="P8" s="127">
        <v>2445</v>
      </c>
      <c r="Q8" s="104"/>
      <c r="R8" s="127">
        <v>2307</v>
      </c>
      <c r="S8" s="104"/>
      <c r="T8" s="127">
        <v>2448</v>
      </c>
      <c r="U8" s="104"/>
      <c r="V8" s="128">
        <v>2409</v>
      </c>
      <c r="W8" s="129"/>
      <c r="X8" s="130">
        <f t="shared" si="2"/>
        <v>6.11183355006502</v>
      </c>
      <c r="Y8" s="131"/>
      <c r="Z8" s="135" t="s">
        <v>2</v>
      </c>
      <c r="AA8" s="136"/>
    </row>
    <row r="9" spans="1:27" ht="17.25" customHeight="1">
      <c r="A9" s="118"/>
      <c r="B9" s="119" t="s">
        <v>118</v>
      </c>
      <c r="C9" s="120"/>
      <c r="D9" s="121">
        <v>1206</v>
      </c>
      <c r="E9" s="122">
        <f t="shared" si="0"/>
        <v>1.0795134133569644</v>
      </c>
      <c r="F9" s="123"/>
      <c r="G9" s="121">
        <v>984</v>
      </c>
      <c r="H9" s="122">
        <v>1</v>
      </c>
      <c r="I9" s="123"/>
      <c r="J9" s="137">
        <v>-27.7</v>
      </c>
      <c r="K9" s="125">
        <f t="shared" si="1"/>
        <v>-18.40796019900498</v>
      </c>
      <c r="L9" s="123"/>
      <c r="O9" s="126" t="s">
        <v>118</v>
      </c>
      <c r="P9" s="127">
        <v>843</v>
      </c>
      <c r="Q9" s="104"/>
      <c r="R9" s="127">
        <v>1667</v>
      </c>
      <c r="S9" s="104"/>
      <c r="T9" s="127">
        <v>1206</v>
      </c>
      <c r="U9" s="104"/>
      <c r="V9" s="138">
        <v>984</v>
      </c>
      <c r="W9" s="129"/>
      <c r="X9" s="130">
        <f t="shared" si="2"/>
        <v>-27.654469106178762</v>
      </c>
      <c r="Y9" s="131"/>
      <c r="Z9" s="139">
        <v>847.6</v>
      </c>
      <c r="AA9" s="140"/>
    </row>
    <row r="10" spans="1:27" ht="17.25" customHeight="1">
      <c r="A10" s="138"/>
      <c r="B10" s="141" t="s">
        <v>119</v>
      </c>
      <c r="C10" s="101"/>
      <c r="D10" s="142">
        <f>SUM(D4:D9)</f>
        <v>111717</v>
      </c>
      <c r="E10" s="143">
        <v>100</v>
      </c>
      <c r="F10" s="144"/>
      <c r="G10" s="142">
        <f>SUM(G4:G9)</f>
        <v>93799</v>
      </c>
      <c r="H10" s="143">
        <v>100</v>
      </c>
      <c r="I10" s="144"/>
      <c r="J10" s="145">
        <v>-22.1</v>
      </c>
      <c r="K10" s="146">
        <f t="shared" si="1"/>
        <v>-16.038740746708203</v>
      </c>
      <c r="L10" s="144"/>
      <c r="O10" s="147" t="s">
        <v>119</v>
      </c>
      <c r="P10" s="127">
        <f>SUM(P4:P9)</f>
        <v>150722</v>
      </c>
      <c r="Q10" s="148"/>
      <c r="R10" s="127">
        <f>SUM(R4:R9)</f>
        <v>143456</v>
      </c>
      <c r="S10" s="148"/>
      <c r="T10" s="127">
        <f>SUM(T4:T9)</f>
        <v>111717</v>
      </c>
      <c r="U10" s="148"/>
      <c r="V10" s="127">
        <v>93799</v>
      </c>
      <c r="W10" s="129"/>
      <c r="X10" s="130">
        <f t="shared" si="2"/>
        <v>-22.12455387017622</v>
      </c>
      <c r="Y10" s="131"/>
      <c r="Z10" s="130">
        <f>((V10-T10)/T10)*100</f>
        <v>-16.0387407467082</v>
      </c>
      <c r="AA10" s="131"/>
    </row>
    <row r="11" ht="17.25" customHeight="1">
      <c r="A11" s="149" t="s">
        <v>112</v>
      </c>
    </row>
    <row r="13" spans="1:2" ht="13.5">
      <c r="A13" s="150" t="s">
        <v>120</v>
      </c>
      <c r="B13" s="150"/>
    </row>
    <row r="14" spans="1:2" ht="13.5">
      <c r="A14" s="150"/>
      <c r="B14" s="151" t="s">
        <v>282</v>
      </c>
    </row>
    <row r="15" spans="1:2" ht="13.5">
      <c r="A15" s="150"/>
      <c r="B15" s="150" t="s">
        <v>283</v>
      </c>
    </row>
    <row r="19" ht="15">
      <c r="A19" s="152" t="s">
        <v>8</v>
      </c>
    </row>
    <row r="20" spans="1:12" ht="18.75" customHeight="1">
      <c r="A20" s="94"/>
      <c r="B20" s="96" t="s">
        <v>80</v>
      </c>
      <c r="C20" s="95" t="s">
        <v>121</v>
      </c>
      <c r="D20" s="153"/>
      <c r="E20" s="153"/>
      <c r="F20" s="144"/>
      <c r="G20" s="95" t="s">
        <v>122</v>
      </c>
      <c r="H20" s="95"/>
      <c r="I20" s="154"/>
      <c r="J20" s="95" t="s">
        <v>123</v>
      </c>
      <c r="K20" s="95"/>
      <c r="L20" s="154"/>
    </row>
    <row r="21" spans="1:12" ht="18.75" customHeight="1">
      <c r="A21" s="118"/>
      <c r="B21" s="123"/>
      <c r="C21" s="123"/>
      <c r="D21" s="155" t="s">
        <v>124</v>
      </c>
      <c r="E21" s="107"/>
      <c r="F21" s="108"/>
      <c r="G21" s="155"/>
      <c r="H21" s="107"/>
      <c r="I21" s="108"/>
      <c r="J21" s="156" t="s">
        <v>125</v>
      </c>
      <c r="K21" s="107"/>
      <c r="L21" s="108"/>
    </row>
    <row r="22" spans="1:12" ht="18.75" customHeight="1">
      <c r="A22" s="106" t="s">
        <v>79</v>
      </c>
      <c r="B22" s="108"/>
      <c r="C22" s="31" t="s">
        <v>175</v>
      </c>
      <c r="D22" s="31" t="s">
        <v>175</v>
      </c>
      <c r="E22" s="107" t="s">
        <v>97</v>
      </c>
      <c r="F22" s="108"/>
      <c r="G22" s="31" t="s">
        <v>175</v>
      </c>
      <c r="H22" s="107" t="s">
        <v>126</v>
      </c>
      <c r="I22" s="108"/>
      <c r="J22" s="31" t="s">
        <v>175</v>
      </c>
      <c r="K22" s="157" t="s">
        <v>127</v>
      </c>
      <c r="L22" s="108"/>
    </row>
    <row r="23" spans="1:15" ht="18.75" customHeight="1">
      <c r="A23" s="158" t="s">
        <v>19</v>
      </c>
      <c r="B23" s="159"/>
      <c r="C23" s="160">
        <v>120416</v>
      </c>
      <c r="D23" s="160">
        <v>117345</v>
      </c>
      <c r="E23" s="161">
        <v>97.44967446186553</v>
      </c>
      <c r="F23" s="159"/>
      <c r="G23" s="160">
        <v>38593</v>
      </c>
      <c r="H23" s="161">
        <v>32.04972761094871</v>
      </c>
      <c r="I23" s="159"/>
      <c r="J23" s="160">
        <v>32244</v>
      </c>
      <c r="K23" s="162">
        <v>26.777172468774914</v>
      </c>
      <c r="L23" s="123" t="s">
        <v>105</v>
      </c>
      <c r="M23" s="118"/>
      <c r="N23" s="155"/>
      <c r="O23" s="155"/>
    </row>
    <row r="24" spans="1:12" ht="18.75" customHeight="1">
      <c r="A24" s="158" t="s">
        <v>20</v>
      </c>
      <c r="B24" s="159"/>
      <c r="C24" s="160">
        <v>116746</v>
      </c>
      <c r="D24" s="160">
        <v>113953</v>
      </c>
      <c r="E24" s="161">
        <v>97.60762681376663</v>
      </c>
      <c r="F24" s="159"/>
      <c r="G24" s="160">
        <v>37586</v>
      </c>
      <c r="H24" s="161">
        <v>32.194679046819594</v>
      </c>
      <c r="I24" s="159"/>
      <c r="J24" s="160">
        <v>30145</v>
      </c>
      <c r="K24" s="163">
        <v>25.821013139636477</v>
      </c>
      <c r="L24" s="159"/>
    </row>
    <row r="25" spans="1:12" ht="18.75" customHeight="1">
      <c r="A25" s="164" t="s">
        <v>21</v>
      </c>
      <c r="B25" s="165"/>
      <c r="C25" s="160">
        <v>116306</v>
      </c>
      <c r="D25" s="160">
        <v>113913</v>
      </c>
      <c r="E25" s="161">
        <v>97.94249651780648</v>
      </c>
      <c r="F25" s="159"/>
      <c r="G25" s="160">
        <v>38896</v>
      </c>
      <c r="H25" s="161">
        <v>33.44281464412842</v>
      </c>
      <c r="I25" s="159"/>
      <c r="J25" s="160">
        <v>29291</v>
      </c>
      <c r="K25" s="163">
        <v>25.184427286640414</v>
      </c>
      <c r="L25" s="159"/>
    </row>
    <row r="26" spans="1:12" ht="18.75" customHeight="1">
      <c r="A26" s="164" t="s">
        <v>22</v>
      </c>
      <c r="B26" s="165"/>
      <c r="C26" s="160">
        <v>134968</v>
      </c>
      <c r="D26" s="160">
        <v>132576</v>
      </c>
      <c r="E26" s="161">
        <v>98.22772805405727</v>
      </c>
      <c r="F26" s="159"/>
      <c r="G26" s="160">
        <v>45711</v>
      </c>
      <c r="H26" s="161">
        <v>33.86802797700196</v>
      </c>
      <c r="I26" s="159"/>
      <c r="J26" s="160">
        <v>40135</v>
      </c>
      <c r="K26" s="163">
        <v>29.736678323750816</v>
      </c>
      <c r="L26" s="159"/>
    </row>
    <row r="27" spans="1:12" ht="18.75" customHeight="1">
      <c r="A27" s="164" t="s">
        <v>23</v>
      </c>
      <c r="B27" s="159"/>
      <c r="C27" s="166">
        <f>SUM(C28:C39)</f>
        <v>137916</v>
      </c>
      <c r="D27" s="166">
        <f>SUM(D28:D39)</f>
        <v>67036</v>
      </c>
      <c r="E27" s="162">
        <f aca="true" t="shared" si="3" ref="E27:E39">D27/C27*100</f>
        <v>48.60639809739261</v>
      </c>
      <c r="F27" s="123"/>
      <c r="G27" s="166">
        <f>SUM(G28:G39)</f>
        <v>35930</v>
      </c>
      <c r="H27" s="162">
        <f aca="true" t="shared" si="4" ref="H27:H39">G27/C27*100</f>
        <v>26.052089677774877</v>
      </c>
      <c r="I27" s="123"/>
      <c r="J27" s="166">
        <f>SUM(J28:J39)</f>
        <v>37433</v>
      </c>
      <c r="K27" s="162">
        <f aca="true" t="shared" si="5" ref="K27:K39">J27/C27*100</f>
        <v>27.141883465297717</v>
      </c>
      <c r="L27" s="123"/>
    </row>
    <row r="28" spans="1:12" ht="18.75" customHeight="1">
      <c r="A28" s="118"/>
      <c r="B28" s="167" t="s">
        <v>24</v>
      </c>
      <c r="C28" s="168">
        <v>15387</v>
      </c>
      <c r="D28" s="168">
        <v>7467</v>
      </c>
      <c r="E28" s="169">
        <f t="shared" si="3"/>
        <v>48.527978163384674</v>
      </c>
      <c r="F28" s="165"/>
      <c r="G28" s="168">
        <v>4460</v>
      </c>
      <c r="H28" s="169">
        <f t="shared" si="4"/>
        <v>28.985507246376812</v>
      </c>
      <c r="I28" s="165"/>
      <c r="J28" s="168">
        <v>6872</v>
      </c>
      <c r="K28" s="169">
        <f t="shared" si="5"/>
        <v>44.66107753298238</v>
      </c>
      <c r="L28" s="165"/>
    </row>
    <row r="29" spans="1:12" ht="18.75" customHeight="1">
      <c r="A29" s="118"/>
      <c r="B29" s="170" t="s">
        <v>9</v>
      </c>
      <c r="C29" s="166">
        <v>10169</v>
      </c>
      <c r="D29" s="166">
        <v>4849</v>
      </c>
      <c r="E29" s="162">
        <f t="shared" si="3"/>
        <v>47.68413806667322</v>
      </c>
      <c r="F29" s="123"/>
      <c r="G29" s="166">
        <v>2595</v>
      </c>
      <c r="H29" s="162">
        <f t="shared" si="4"/>
        <v>25.51873340544793</v>
      </c>
      <c r="I29" s="123"/>
      <c r="J29" s="166">
        <v>3997</v>
      </c>
      <c r="K29" s="162">
        <f t="shared" si="5"/>
        <v>39.30573311043367</v>
      </c>
      <c r="L29" s="123"/>
    </row>
    <row r="30" spans="1:12" ht="18.75" customHeight="1">
      <c r="A30" s="118"/>
      <c r="B30" s="170" t="s">
        <v>10</v>
      </c>
      <c r="C30" s="166">
        <v>11380</v>
      </c>
      <c r="D30" s="166">
        <v>5654</v>
      </c>
      <c r="E30" s="162">
        <f t="shared" si="3"/>
        <v>49.68365553602812</v>
      </c>
      <c r="F30" s="123"/>
      <c r="G30" s="166">
        <v>2857</v>
      </c>
      <c r="H30" s="162">
        <f t="shared" si="4"/>
        <v>25.105448154657296</v>
      </c>
      <c r="I30" s="123"/>
      <c r="J30" s="166">
        <v>3060</v>
      </c>
      <c r="K30" s="162">
        <f t="shared" si="5"/>
        <v>26.889279437609844</v>
      </c>
      <c r="L30" s="123"/>
    </row>
    <row r="31" spans="1:12" ht="18.75" customHeight="1">
      <c r="A31" s="118"/>
      <c r="B31" s="170" t="s">
        <v>11</v>
      </c>
      <c r="C31" s="166">
        <v>10900</v>
      </c>
      <c r="D31" s="166">
        <v>5427</v>
      </c>
      <c r="E31" s="162">
        <f t="shared" si="3"/>
        <v>49.788990825688074</v>
      </c>
      <c r="F31" s="123"/>
      <c r="G31" s="166">
        <v>2839</v>
      </c>
      <c r="H31" s="162">
        <f t="shared" si="4"/>
        <v>26.045871559633028</v>
      </c>
      <c r="I31" s="123"/>
      <c r="J31" s="166">
        <v>3574</v>
      </c>
      <c r="K31" s="162">
        <f t="shared" si="5"/>
        <v>32.788990825688074</v>
      </c>
      <c r="L31" s="123"/>
    </row>
    <row r="32" spans="1:12" ht="18.75" customHeight="1">
      <c r="A32" s="118"/>
      <c r="B32" s="170" t="s">
        <v>12</v>
      </c>
      <c r="C32" s="166">
        <v>9576</v>
      </c>
      <c r="D32" s="166">
        <v>4516</v>
      </c>
      <c r="E32" s="162">
        <f t="shared" si="3"/>
        <v>47.159565580618214</v>
      </c>
      <c r="F32" s="123"/>
      <c r="G32" s="166">
        <v>2299</v>
      </c>
      <c r="H32" s="162">
        <f t="shared" si="4"/>
        <v>24.00793650793651</v>
      </c>
      <c r="I32" s="123"/>
      <c r="J32" s="166">
        <v>2559</v>
      </c>
      <c r="K32" s="162">
        <f t="shared" si="5"/>
        <v>26.723057644110277</v>
      </c>
      <c r="L32" s="123"/>
    </row>
    <row r="33" spans="1:12" ht="18.75" customHeight="1">
      <c r="A33" s="118"/>
      <c r="B33" s="170" t="s">
        <v>13</v>
      </c>
      <c r="C33" s="166">
        <v>11010</v>
      </c>
      <c r="D33" s="166">
        <v>5166</v>
      </c>
      <c r="E33" s="162">
        <f t="shared" si="3"/>
        <v>46.920980926430516</v>
      </c>
      <c r="F33" s="123"/>
      <c r="G33" s="166">
        <v>2588</v>
      </c>
      <c r="H33" s="162">
        <f t="shared" si="4"/>
        <v>23.505903723887375</v>
      </c>
      <c r="I33" s="123"/>
      <c r="J33" s="166">
        <v>2374</v>
      </c>
      <c r="K33" s="162">
        <f t="shared" si="5"/>
        <v>21.5622161671208</v>
      </c>
      <c r="L33" s="123"/>
    </row>
    <row r="34" spans="1:12" ht="18.75" customHeight="1">
      <c r="A34" s="118"/>
      <c r="B34" s="170" t="s">
        <v>14</v>
      </c>
      <c r="C34" s="166">
        <v>11723</v>
      </c>
      <c r="D34" s="166">
        <v>5824</v>
      </c>
      <c r="E34" s="162">
        <f t="shared" si="3"/>
        <v>49.68011601125992</v>
      </c>
      <c r="F34" s="123"/>
      <c r="G34" s="166">
        <v>3109</v>
      </c>
      <c r="H34" s="162">
        <f t="shared" si="4"/>
        <v>26.520515226477865</v>
      </c>
      <c r="I34" s="123"/>
      <c r="J34" s="166">
        <v>3627</v>
      </c>
      <c r="K34" s="162">
        <f t="shared" si="5"/>
        <v>30.939179390940886</v>
      </c>
      <c r="L34" s="123"/>
    </row>
    <row r="35" spans="1:12" ht="18.75" customHeight="1">
      <c r="A35" s="118"/>
      <c r="B35" s="170" t="s">
        <v>15</v>
      </c>
      <c r="C35" s="166">
        <v>9892</v>
      </c>
      <c r="D35" s="166">
        <v>4980</v>
      </c>
      <c r="E35" s="162">
        <f t="shared" si="3"/>
        <v>50.343712090578244</v>
      </c>
      <c r="F35" s="123"/>
      <c r="G35" s="166">
        <v>2556</v>
      </c>
      <c r="H35" s="162">
        <f t="shared" si="4"/>
        <v>25.839061868176305</v>
      </c>
      <c r="I35" s="123"/>
      <c r="J35" s="166">
        <v>2178</v>
      </c>
      <c r="K35" s="162">
        <f t="shared" si="5"/>
        <v>22.01779215527699</v>
      </c>
      <c r="L35" s="123"/>
    </row>
    <row r="36" spans="1:12" ht="18.75" customHeight="1">
      <c r="A36" s="118"/>
      <c r="B36" s="170" t="s">
        <v>16</v>
      </c>
      <c r="C36" s="166">
        <v>9325</v>
      </c>
      <c r="D36" s="166">
        <v>4729</v>
      </c>
      <c r="E36" s="162">
        <f t="shared" si="3"/>
        <v>50.71313672922252</v>
      </c>
      <c r="F36" s="123"/>
      <c r="G36" s="166">
        <v>2843</v>
      </c>
      <c r="H36" s="162">
        <f t="shared" si="4"/>
        <v>30.487935656836463</v>
      </c>
      <c r="I36" s="123"/>
      <c r="J36" s="166">
        <v>1892</v>
      </c>
      <c r="K36" s="162">
        <f t="shared" si="5"/>
        <v>20.289544235924932</v>
      </c>
      <c r="L36" s="123"/>
    </row>
    <row r="37" spans="1:12" ht="18.75" customHeight="1">
      <c r="A37" s="118"/>
      <c r="B37" s="171" t="s">
        <v>25</v>
      </c>
      <c r="C37" s="166">
        <v>12834</v>
      </c>
      <c r="D37" s="166">
        <v>6229</v>
      </c>
      <c r="E37" s="162">
        <f t="shared" si="3"/>
        <v>48.53514103163472</v>
      </c>
      <c r="F37" s="123"/>
      <c r="G37" s="166">
        <v>3528</v>
      </c>
      <c r="H37" s="162">
        <f t="shared" si="4"/>
        <v>27.489481065918653</v>
      </c>
      <c r="I37" s="123"/>
      <c r="J37" s="166">
        <v>2708</v>
      </c>
      <c r="K37" s="162">
        <f t="shared" si="5"/>
        <v>21.100202586878602</v>
      </c>
      <c r="L37" s="123"/>
    </row>
    <row r="38" spans="1:12" ht="18.75" customHeight="1">
      <c r="A38" s="118"/>
      <c r="B38" s="170" t="s">
        <v>17</v>
      </c>
      <c r="C38" s="166">
        <v>11175</v>
      </c>
      <c r="D38" s="166">
        <v>5279</v>
      </c>
      <c r="E38" s="162">
        <f t="shared" si="3"/>
        <v>47.23937360178971</v>
      </c>
      <c r="F38" s="123"/>
      <c r="G38" s="166">
        <v>2626</v>
      </c>
      <c r="H38" s="162">
        <f t="shared" si="4"/>
        <v>23.498881431767337</v>
      </c>
      <c r="I38" s="123"/>
      <c r="J38" s="166">
        <v>1993</v>
      </c>
      <c r="K38" s="162">
        <f t="shared" si="5"/>
        <v>17.834451901565995</v>
      </c>
      <c r="L38" s="123"/>
    </row>
    <row r="39" spans="1:12" ht="18.75" customHeight="1">
      <c r="A39" s="106"/>
      <c r="B39" s="172" t="s">
        <v>18</v>
      </c>
      <c r="C39" s="173">
        <v>14545</v>
      </c>
      <c r="D39" s="173">
        <v>6916</v>
      </c>
      <c r="E39" s="174">
        <f t="shared" si="3"/>
        <v>47.54898590580955</v>
      </c>
      <c r="F39" s="108"/>
      <c r="G39" s="173">
        <v>3630</v>
      </c>
      <c r="H39" s="174">
        <f t="shared" si="4"/>
        <v>24.957029907184598</v>
      </c>
      <c r="I39" s="108"/>
      <c r="J39" s="173">
        <v>2599</v>
      </c>
      <c r="K39" s="174">
        <f t="shared" si="5"/>
        <v>17.868683396356136</v>
      </c>
      <c r="L39" s="108"/>
    </row>
    <row r="40" ht="18.75" customHeight="1">
      <c r="A40" s="149" t="s">
        <v>112</v>
      </c>
    </row>
  </sheetData>
  <sheetProtection/>
  <printOptions/>
  <pageMargins left="0.52" right="0.33" top="1.16"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B58"/>
  <sheetViews>
    <sheetView zoomScaleSheetLayoutView="100" zoomScalePageLayoutView="0" workbookViewId="0" topLeftCell="A1">
      <selection activeCell="H61" sqref="H61"/>
    </sheetView>
  </sheetViews>
  <sheetFormatPr defaultColWidth="9.00390625" defaultRowHeight="13.5"/>
  <cols>
    <col min="1" max="1" width="5.75390625" style="176" customWidth="1"/>
    <col min="2" max="11" width="9.875" style="176" customWidth="1"/>
    <col min="12" max="12" width="9.00390625" style="176" customWidth="1"/>
    <col min="13" max="13" width="66.25390625" style="176" customWidth="1"/>
    <col min="14" max="16384" width="9.00390625" style="176" customWidth="1"/>
  </cols>
  <sheetData>
    <row r="1" ht="21.75" customHeight="1">
      <c r="A1" s="175" t="s">
        <v>26</v>
      </c>
    </row>
    <row r="2" ht="13.5">
      <c r="O2" s="177" t="s">
        <v>76</v>
      </c>
    </row>
    <row r="3" spans="15:28" ht="13.5">
      <c r="O3" s="178"/>
      <c r="P3" s="179" t="s">
        <v>62</v>
      </c>
      <c r="Q3" s="179" t="s">
        <v>63</v>
      </c>
      <c r="R3" s="179" t="s">
        <v>64</v>
      </c>
      <c r="S3" s="179" t="s">
        <v>65</v>
      </c>
      <c r="T3" s="179" t="s">
        <v>66</v>
      </c>
      <c r="U3" s="179" t="s">
        <v>67</v>
      </c>
      <c r="V3" s="179" t="s">
        <v>68</v>
      </c>
      <c r="W3" s="179" t="s">
        <v>69</v>
      </c>
      <c r="X3" s="179" t="s">
        <v>70</v>
      </c>
      <c r="Y3" s="179" t="s">
        <v>71</v>
      </c>
      <c r="Z3" s="179" t="s">
        <v>72</v>
      </c>
      <c r="AA3" s="179" t="s">
        <v>73</v>
      </c>
      <c r="AB3" s="180" t="s">
        <v>74</v>
      </c>
    </row>
    <row r="4" spans="15:28" ht="13.5">
      <c r="O4" s="181" t="s">
        <v>220</v>
      </c>
      <c r="P4" s="182">
        <v>13581</v>
      </c>
      <c r="Q4" s="182">
        <v>10406</v>
      </c>
      <c r="R4" s="182">
        <v>10149</v>
      </c>
      <c r="S4" s="182">
        <v>8672</v>
      </c>
      <c r="T4" s="182">
        <v>9565</v>
      </c>
      <c r="U4" s="182">
        <v>10178</v>
      </c>
      <c r="V4" s="182">
        <v>9772</v>
      </c>
      <c r="W4" s="182">
        <v>8797</v>
      </c>
      <c r="X4" s="182">
        <v>7309</v>
      </c>
      <c r="Y4" s="182">
        <v>10757</v>
      </c>
      <c r="Z4" s="182">
        <v>9877</v>
      </c>
      <c r="AA4" s="182">
        <v>11353</v>
      </c>
      <c r="AB4" s="183">
        <f>ROUND(SUM(P4:AA4)/12,0)</f>
        <v>10035</v>
      </c>
    </row>
    <row r="5" spans="15:28" ht="13.5">
      <c r="O5" s="181" t="s">
        <v>219</v>
      </c>
      <c r="P5" s="182">
        <v>12556</v>
      </c>
      <c r="Q5" s="182">
        <v>10172</v>
      </c>
      <c r="R5" s="182">
        <v>9803</v>
      </c>
      <c r="S5" s="182">
        <v>8422</v>
      </c>
      <c r="T5" s="182">
        <v>9046</v>
      </c>
      <c r="U5" s="182">
        <v>9704</v>
      </c>
      <c r="V5" s="182">
        <v>9441</v>
      </c>
      <c r="W5" s="182">
        <v>8736</v>
      </c>
      <c r="X5" s="182">
        <v>7633</v>
      </c>
      <c r="Y5" s="182">
        <v>10931</v>
      </c>
      <c r="Z5" s="182">
        <v>9662</v>
      </c>
      <c r="AA5" s="182">
        <v>10640</v>
      </c>
      <c r="AB5" s="183">
        <f>ROUND(SUM(P5:AA5)/12,0)</f>
        <v>9729</v>
      </c>
    </row>
    <row r="6" spans="15:28" ht="13.5">
      <c r="O6" s="181" t="s">
        <v>180</v>
      </c>
      <c r="P6" s="182">
        <v>12123</v>
      </c>
      <c r="Q6" s="182">
        <v>10486</v>
      </c>
      <c r="R6" s="182">
        <v>9254</v>
      </c>
      <c r="S6" s="182">
        <v>8912</v>
      </c>
      <c r="T6" s="182">
        <v>8839</v>
      </c>
      <c r="U6" s="182">
        <v>9012</v>
      </c>
      <c r="V6" s="182">
        <v>9813</v>
      </c>
      <c r="W6" s="182">
        <v>8486</v>
      </c>
      <c r="X6" s="182">
        <v>7323</v>
      </c>
      <c r="Y6" s="182">
        <v>11178</v>
      </c>
      <c r="Z6" s="182">
        <v>10139</v>
      </c>
      <c r="AA6" s="182">
        <v>10741</v>
      </c>
      <c r="AB6" s="183">
        <f>ROUND(SUM(P6:AA6)/12,0)</f>
        <v>9692</v>
      </c>
    </row>
    <row r="7" spans="15:28" ht="13.5">
      <c r="O7" s="181" t="s">
        <v>184</v>
      </c>
      <c r="P7" s="182">
        <v>12575</v>
      </c>
      <c r="Q7" s="182">
        <v>9801</v>
      </c>
      <c r="R7" s="182">
        <v>9865</v>
      </c>
      <c r="S7" s="182">
        <v>10154</v>
      </c>
      <c r="T7" s="182">
        <v>8228</v>
      </c>
      <c r="U7" s="182">
        <v>10636</v>
      </c>
      <c r="V7" s="182">
        <v>10580</v>
      </c>
      <c r="W7" s="182">
        <v>8879</v>
      </c>
      <c r="X7" s="182">
        <v>10850</v>
      </c>
      <c r="Y7" s="182">
        <v>15816</v>
      </c>
      <c r="Z7" s="182">
        <v>13251</v>
      </c>
      <c r="AA7" s="182">
        <v>14333</v>
      </c>
      <c r="AB7" s="183">
        <f>ROUND(SUM(P7:AA7)/12,0)</f>
        <v>11247</v>
      </c>
    </row>
    <row r="8" spans="15:28" ht="13.5">
      <c r="O8" s="181" t="s">
        <v>38</v>
      </c>
      <c r="P8" s="182">
        <v>15387</v>
      </c>
      <c r="Q8" s="182">
        <v>10169</v>
      </c>
      <c r="R8" s="182">
        <v>11380</v>
      </c>
      <c r="S8" s="182">
        <v>10900</v>
      </c>
      <c r="T8" s="182">
        <v>9576</v>
      </c>
      <c r="U8" s="182">
        <v>11010</v>
      </c>
      <c r="V8" s="182">
        <v>11723</v>
      </c>
      <c r="W8" s="182">
        <v>9892</v>
      </c>
      <c r="X8" s="182">
        <v>9325</v>
      </c>
      <c r="Y8" s="182">
        <v>12834</v>
      </c>
      <c r="Z8" s="182">
        <v>11175</v>
      </c>
      <c r="AA8" s="182">
        <v>14545</v>
      </c>
      <c r="AB8" s="183">
        <f>ROUND(SUM(P8:AA8)/12,0)</f>
        <v>11493</v>
      </c>
    </row>
    <row r="32" ht="160.5" customHeight="1"/>
    <row r="33" spans="1:11" ht="13.5">
      <c r="A33" s="184" t="s">
        <v>128</v>
      </c>
      <c r="B33" s="93"/>
      <c r="C33" s="93"/>
      <c r="D33" s="93"/>
      <c r="E33" s="93"/>
      <c r="F33" s="93"/>
      <c r="G33" s="93"/>
      <c r="H33" s="93"/>
      <c r="I33" s="93"/>
      <c r="J33" s="93"/>
      <c r="K33" s="93"/>
    </row>
    <row r="34" spans="1:11" ht="13.5">
      <c r="A34" s="151" t="s">
        <v>279</v>
      </c>
      <c r="B34" s="93"/>
      <c r="C34" s="93"/>
      <c r="D34" s="93"/>
      <c r="E34" s="93"/>
      <c r="F34" s="93"/>
      <c r="G34" s="93"/>
      <c r="H34" s="93"/>
      <c r="I34" s="93"/>
      <c r="J34" s="93"/>
      <c r="K34" s="93"/>
    </row>
    <row r="35" spans="1:11" ht="13.5">
      <c r="A35" s="150" t="s">
        <v>280</v>
      </c>
      <c r="B35" s="93"/>
      <c r="C35" s="93"/>
      <c r="D35" s="93"/>
      <c r="E35" s="93"/>
      <c r="F35" s="93"/>
      <c r="G35" s="93"/>
      <c r="H35" s="93"/>
      <c r="I35" s="93"/>
      <c r="J35" s="93"/>
      <c r="K35" s="93"/>
    </row>
    <row r="36" spans="1:11" ht="13.5">
      <c r="A36" s="93"/>
      <c r="B36" s="93"/>
      <c r="C36" s="93"/>
      <c r="D36" s="93"/>
      <c r="E36" s="93"/>
      <c r="F36" s="93"/>
      <c r="G36" s="93"/>
      <c r="H36" s="93"/>
      <c r="I36" s="93"/>
      <c r="J36" s="93"/>
      <c r="K36" s="93"/>
    </row>
    <row r="37" spans="1:11" ht="15">
      <c r="A37" s="92" t="s">
        <v>27</v>
      </c>
      <c r="B37" s="93"/>
      <c r="C37" s="93"/>
      <c r="D37" s="93"/>
      <c r="E37" s="93"/>
      <c r="F37" s="93"/>
      <c r="G37" s="93"/>
      <c r="H37" s="93"/>
      <c r="I37" s="93"/>
      <c r="J37" s="93"/>
      <c r="K37" s="93"/>
    </row>
    <row r="38" spans="1:11" ht="20.25" customHeight="1">
      <c r="A38" s="94"/>
      <c r="B38" s="96" t="s">
        <v>80</v>
      </c>
      <c r="C38" s="456" t="s">
        <v>129</v>
      </c>
      <c r="D38" s="489"/>
      <c r="E38" s="457"/>
      <c r="F38" s="490" t="s">
        <v>130</v>
      </c>
      <c r="G38" s="491"/>
      <c r="H38" s="490" t="s">
        <v>131</v>
      </c>
      <c r="I38" s="491"/>
      <c r="J38" s="464" t="s">
        <v>132</v>
      </c>
      <c r="K38" s="465"/>
    </row>
    <row r="39" spans="1:11" ht="21" customHeight="1">
      <c r="A39" s="118"/>
      <c r="B39" s="123"/>
      <c r="C39" s="123"/>
      <c r="D39" s="485" t="s">
        <v>124</v>
      </c>
      <c r="E39" s="486"/>
      <c r="F39" s="456" t="s">
        <v>133</v>
      </c>
      <c r="G39" s="457"/>
      <c r="H39" s="94" t="s">
        <v>134</v>
      </c>
      <c r="I39" s="153"/>
      <c r="J39" s="456" t="s">
        <v>135</v>
      </c>
      <c r="K39" s="457"/>
    </row>
    <row r="40" spans="1:11" ht="24.75" customHeight="1">
      <c r="A40" s="106" t="s">
        <v>101</v>
      </c>
      <c r="B40" s="108"/>
      <c r="C40" s="31" t="s">
        <v>175</v>
      </c>
      <c r="D40" s="31" t="s">
        <v>175</v>
      </c>
      <c r="E40" s="185" t="s">
        <v>97</v>
      </c>
      <c r="F40" s="186" t="s">
        <v>175</v>
      </c>
      <c r="G40" s="185" t="s">
        <v>126</v>
      </c>
      <c r="H40" s="186" t="s">
        <v>175</v>
      </c>
      <c r="I40" s="187" t="s">
        <v>127</v>
      </c>
      <c r="J40" s="186" t="s">
        <v>175</v>
      </c>
      <c r="K40" s="188" t="s">
        <v>136</v>
      </c>
    </row>
    <row r="41" spans="1:11" s="191" customFormat="1" ht="18" customHeight="1">
      <c r="A41" s="492" t="s">
        <v>39</v>
      </c>
      <c r="B41" s="493"/>
      <c r="C41" s="166">
        <v>41737</v>
      </c>
      <c r="D41" s="166">
        <v>37725</v>
      </c>
      <c r="E41" s="189">
        <v>90.38742602487002</v>
      </c>
      <c r="F41" s="190">
        <v>11043</v>
      </c>
      <c r="G41" s="189">
        <v>26.45853798787646</v>
      </c>
      <c r="H41" s="166">
        <v>9754</v>
      </c>
      <c r="I41" s="169">
        <v>23.370151184800058</v>
      </c>
      <c r="J41" s="190">
        <v>2874</v>
      </c>
      <c r="K41" s="189">
        <v>6.885976471715743</v>
      </c>
    </row>
    <row r="42" spans="1:11" s="191" customFormat="1" ht="18" customHeight="1">
      <c r="A42" s="482" t="s">
        <v>40</v>
      </c>
      <c r="B42" s="483"/>
      <c r="C42" s="166">
        <v>40816</v>
      </c>
      <c r="D42" s="166">
        <v>37112</v>
      </c>
      <c r="E42" s="189">
        <v>90.92512740101921</v>
      </c>
      <c r="F42" s="190">
        <v>10931</v>
      </c>
      <c r="G42" s="189">
        <v>26.781164249313992</v>
      </c>
      <c r="H42" s="192">
        <v>9605</v>
      </c>
      <c r="I42" s="169">
        <v>23.532438259506076</v>
      </c>
      <c r="J42" s="190">
        <v>2850</v>
      </c>
      <c r="K42" s="189">
        <v>6.982555860446883</v>
      </c>
    </row>
    <row r="43" spans="1:11" s="191" customFormat="1" ht="18" customHeight="1">
      <c r="A43" s="482" t="s">
        <v>41</v>
      </c>
      <c r="B43" s="483"/>
      <c r="C43" s="166">
        <v>39215</v>
      </c>
      <c r="D43" s="166">
        <v>35542</v>
      </c>
      <c r="E43" s="162">
        <v>90.63368608950657</v>
      </c>
      <c r="F43" s="190">
        <v>10809</v>
      </c>
      <c r="G43" s="193">
        <v>27.563432360066304</v>
      </c>
      <c r="H43" s="166">
        <v>8847</v>
      </c>
      <c r="I43" s="169">
        <v>22.560244804284075</v>
      </c>
      <c r="J43" s="190">
        <v>2989</v>
      </c>
      <c r="K43" s="193">
        <v>7.622083386459264</v>
      </c>
    </row>
    <row r="44" spans="1:11" s="191" customFormat="1" ht="18" customHeight="1">
      <c r="A44" s="482" t="s">
        <v>42</v>
      </c>
      <c r="B44" s="484"/>
      <c r="C44" s="166">
        <v>37236</v>
      </c>
      <c r="D44" s="166">
        <v>32782</v>
      </c>
      <c r="E44" s="162">
        <v>88.03845740681061</v>
      </c>
      <c r="F44" s="190">
        <v>10701</v>
      </c>
      <c r="G44" s="193">
        <v>28.738317757009348</v>
      </c>
      <c r="H44" s="166">
        <v>8345</v>
      </c>
      <c r="I44" s="169">
        <v>22.411107530346978</v>
      </c>
      <c r="J44" s="190">
        <v>2419</v>
      </c>
      <c r="K44" s="193">
        <v>6.4964013320442575</v>
      </c>
    </row>
    <row r="45" spans="1:11" s="191" customFormat="1" ht="18" customHeight="1">
      <c r="A45" s="487" t="s">
        <v>43</v>
      </c>
      <c r="B45" s="488"/>
      <c r="C45" s="168">
        <f>SUM(C46:C57)</f>
        <v>41245</v>
      </c>
      <c r="D45" s="168">
        <f>SUM(D46:D57)</f>
        <v>34505</v>
      </c>
      <c r="E45" s="169">
        <f aca="true" t="shared" si="0" ref="E45:E57">D45/C45*100</f>
        <v>83.6586252879137</v>
      </c>
      <c r="F45" s="194">
        <f>SUM(F46:F57)</f>
        <v>12128</v>
      </c>
      <c r="G45" s="195">
        <f aca="true" t="shared" si="1" ref="G45:G57">F45/C45*100</f>
        <v>29.40477633652564</v>
      </c>
      <c r="H45" s="168">
        <f>SUM(H46:H57)</f>
        <v>11062</v>
      </c>
      <c r="I45" s="169">
        <f aca="true" t="shared" si="2" ref="I45:I57">H45/C45*100</f>
        <v>26.820220632803977</v>
      </c>
      <c r="J45" s="194">
        <f>SUM(J46:J57)</f>
        <v>2792</v>
      </c>
      <c r="K45" s="195">
        <f aca="true" t="shared" si="3" ref="K45:K57">J45/C45*100</f>
        <v>6.7693053703479205</v>
      </c>
    </row>
    <row r="46" spans="1:11" s="191" customFormat="1" ht="18" customHeight="1">
      <c r="A46" s="118"/>
      <c r="B46" s="196" t="s">
        <v>44</v>
      </c>
      <c r="C46" s="168">
        <v>3646</v>
      </c>
      <c r="D46" s="168">
        <v>3336</v>
      </c>
      <c r="E46" s="169">
        <f t="shared" si="0"/>
        <v>91.49753154141524</v>
      </c>
      <c r="F46" s="194">
        <v>999</v>
      </c>
      <c r="G46" s="195">
        <f t="shared" si="1"/>
        <v>27.399890290729566</v>
      </c>
      <c r="H46" s="168">
        <v>969</v>
      </c>
      <c r="I46" s="169">
        <f t="shared" si="2"/>
        <v>26.577070762479433</v>
      </c>
      <c r="J46" s="194">
        <v>247</v>
      </c>
      <c r="K46" s="195">
        <f t="shared" si="3"/>
        <v>6.774547449259462</v>
      </c>
    </row>
    <row r="47" spans="1:11" ht="13.5">
      <c r="A47" s="118"/>
      <c r="B47" s="197" t="s">
        <v>28</v>
      </c>
      <c r="C47" s="166">
        <v>3091</v>
      </c>
      <c r="D47" s="166">
        <v>2748</v>
      </c>
      <c r="E47" s="162">
        <f t="shared" si="0"/>
        <v>88.90326755095438</v>
      </c>
      <c r="F47" s="190">
        <v>903</v>
      </c>
      <c r="G47" s="193">
        <f t="shared" si="1"/>
        <v>29.21384665156907</v>
      </c>
      <c r="H47" s="166">
        <v>907</v>
      </c>
      <c r="I47" s="162">
        <f t="shared" si="2"/>
        <v>29.343254610158525</v>
      </c>
      <c r="J47" s="190">
        <v>199</v>
      </c>
      <c r="K47" s="193">
        <f t="shared" si="3"/>
        <v>6.438045939825299</v>
      </c>
    </row>
    <row r="48" spans="1:11" ht="13.5">
      <c r="A48" s="118"/>
      <c r="B48" s="197" t="s">
        <v>29</v>
      </c>
      <c r="C48" s="166">
        <v>3498</v>
      </c>
      <c r="D48" s="166">
        <v>2982</v>
      </c>
      <c r="E48" s="162">
        <f t="shared" si="0"/>
        <v>85.24871355060034</v>
      </c>
      <c r="F48" s="190">
        <v>934</v>
      </c>
      <c r="G48" s="193">
        <f t="shared" si="1"/>
        <v>26.70097198399085</v>
      </c>
      <c r="H48" s="166">
        <v>1013</v>
      </c>
      <c r="I48" s="162">
        <f t="shared" si="2"/>
        <v>28.959405374499713</v>
      </c>
      <c r="J48" s="190">
        <v>252</v>
      </c>
      <c r="K48" s="193">
        <f t="shared" si="3"/>
        <v>7.204116638078903</v>
      </c>
    </row>
    <row r="49" spans="1:11" ht="13.5">
      <c r="A49" s="118"/>
      <c r="B49" s="197" t="s">
        <v>30</v>
      </c>
      <c r="C49" s="166">
        <v>3581</v>
      </c>
      <c r="D49" s="166">
        <v>3010</v>
      </c>
      <c r="E49" s="162">
        <f t="shared" si="0"/>
        <v>84.05473331471656</v>
      </c>
      <c r="F49" s="190">
        <v>1067</v>
      </c>
      <c r="G49" s="193">
        <f t="shared" si="1"/>
        <v>29.796146327841385</v>
      </c>
      <c r="H49" s="166">
        <v>1079</v>
      </c>
      <c r="I49" s="162">
        <f t="shared" si="2"/>
        <v>30.131248254677462</v>
      </c>
      <c r="J49" s="190">
        <v>222</v>
      </c>
      <c r="K49" s="193">
        <f t="shared" si="3"/>
        <v>6.1993856464674675</v>
      </c>
    </row>
    <row r="50" spans="1:11" ht="13.5">
      <c r="A50" s="118"/>
      <c r="B50" s="197" t="s">
        <v>31</v>
      </c>
      <c r="C50" s="166">
        <v>3086</v>
      </c>
      <c r="D50" s="166">
        <v>2654</v>
      </c>
      <c r="E50" s="162">
        <f t="shared" si="0"/>
        <v>86.00129617627998</v>
      </c>
      <c r="F50" s="190">
        <v>841</v>
      </c>
      <c r="G50" s="193">
        <f t="shared" si="1"/>
        <v>27.252106286454957</v>
      </c>
      <c r="H50" s="166">
        <v>910</v>
      </c>
      <c r="I50" s="162">
        <f t="shared" si="2"/>
        <v>29.48801036941024</v>
      </c>
      <c r="J50" s="190">
        <v>205</v>
      </c>
      <c r="K50" s="193">
        <f t="shared" si="3"/>
        <v>6.642903434867142</v>
      </c>
    </row>
    <row r="51" spans="1:11" ht="13.5">
      <c r="A51" s="118"/>
      <c r="B51" s="197" t="s">
        <v>32</v>
      </c>
      <c r="C51" s="166">
        <v>3534</v>
      </c>
      <c r="D51" s="166">
        <v>2954</v>
      </c>
      <c r="E51" s="162">
        <f t="shared" si="0"/>
        <v>83.58800226372382</v>
      </c>
      <c r="F51" s="190">
        <v>1043</v>
      </c>
      <c r="G51" s="193">
        <f t="shared" si="1"/>
        <v>29.51329937747595</v>
      </c>
      <c r="H51" s="166">
        <v>1044</v>
      </c>
      <c r="I51" s="162">
        <f t="shared" si="2"/>
        <v>29.541595925297116</v>
      </c>
      <c r="J51" s="190">
        <v>229</v>
      </c>
      <c r="K51" s="193">
        <f t="shared" si="3"/>
        <v>6.479909451046972</v>
      </c>
    </row>
    <row r="52" spans="1:11" ht="13.5">
      <c r="A52" s="118"/>
      <c r="B52" s="197" t="s">
        <v>33</v>
      </c>
      <c r="C52" s="166">
        <v>3900</v>
      </c>
      <c r="D52" s="166">
        <v>3270</v>
      </c>
      <c r="E52" s="162">
        <f t="shared" si="0"/>
        <v>83.84615384615385</v>
      </c>
      <c r="F52" s="190">
        <v>1240</v>
      </c>
      <c r="G52" s="193">
        <f t="shared" si="1"/>
        <v>31.794871794871792</v>
      </c>
      <c r="H52" s="166">
        <v>1063</v>
      </c>
      <c r="I52" s="162">
        <f t="shared" si="2"/>
        <v>27.256410256410255</v>
      </c>
      <c r="J52" s="190">
        <v>264</v>
      </c>
      <c r="K52" s="193">
        <f t="shared" si="3"/>
        <v>6.769230769230769</v>
      </c>
    </row>
    <row r="53" spans="1:11" ht="13.5">
      <c r="A53" s="118"/>
      <c r="B53" s="197" t="s">
        <v>34</v>
      </c>
      <c r="C53" s="166">
        <v>3374</v>
      </c>
      <c r="D53" s="166">
        <v>2728</v>
      </c>
      <c r="E53" s="162">
        <f t="shared" si="0"/>
        <v>80.85358624777712</v>
      </c>
      <c r="F53" s="190">
        <v>1075</v>
      </c>
      <c r="G53" s="193">
        <f t="shared" si="1"/>
        <v>31.861292234736215</v>
      </c>
      <c r="H53" s="166">
        <v>878</v>
      </c>
      <c r="I53" s="162">
        <f t="shared" si="2"/>
        <v>26.022525192649677</v>
      </c>
      <c r="J53" s="190">
        <v>282</v>
      </c>
      <c r="K53" s="193">
        <f t="shared" si="3"/>
        <v>8.35803200948429</v>
      </c>
    </row>
    <row r="54" spans="1:11" ht="13.5">
      <c r="A54" s="118"/>
      <c r="B54" s="197" t="s">
        <v>35</v>
      </c>
      <c r="C54" s="166">
        <v>3311</v>
      </c>
      <c r="D54" s="166">
        <v>2428</v>
      </c>
      <c r="E54" s="162">
        <f t="shared" si="0"/>
        <v>73.33131984294775</v>
      </c>
      <c r="F54" s="190">
        <v>1031</v>
      </c>
      <c r="G54" s="193">
        <f t="shared" si="1"/>
        <v>31.13862881304742</v>
      </c>
      <c r="H54" s="166">
        <v>847</v>
      </c>
      <c r="I54" s="162">
        <f t="shared" si="2"/>
        <v>25.581395348837212</v>
      </c>
      <c r="J54" s="190">
        <v>222</v>
      </c>
      <c r="K54" s="193">
        <f t="shared" si="3"/>
        <v>6.704922983992752</v>
      </c>
    </row>
    <row r="55" spans="1:11" ht="13.5">
      <c r="A55" s="118"/>
      <c r="B55" s="198" t="s">
        <v>45</v>
      </c>
      <c r="C55" s="166">
        <v>2784</v>
      </c>
      <c r="D55" s="166">
        <v>1957</v>
      </c>
      <c r="E55" s="162">
        <f t="shared" si="0"/>
        <v>70.29454022988506</v>
      </c>
      <c r="F55" s="190">
        <v>838</v>
      </c>
      <c r="G55" s="193">
        <f t="shared" si="1"/>
        <v>30.10057471264368</v>
      </c>
      <c r="H55" s="166">
        <v>695</v>
      </c>
      <c r="I55" s="162">
        <f t="shared" si="2"/>
        <v>24.964080459770116</v>
      </c>
      <c r="J55" s="190">
        <v>178</v>
      </c>
      <c r="K55" s="193">
        <f t="shared" si="3"/>
        <v>6.39367816091954</v>
      </c>
    </row>
    <row r="56" spans="1:11" ht="13.5">
      <c r="A56" s="118"/>
      <c r="B56" s="197" t="s">
        <v>36</v>
      </c>
      <c r="C56" s="166">
        <v>2944</v>
      </c>
      <c r="D56" s="166">
        <v>2393</v>
      </c>
      <c r="E56" s="162">
        <f t="shared" si="0"/>
        <v>81.28396739130434</v>
      </c>
      <c r="F56" s="190">
        <v>817</v>
      </c>
      <c r="G56" s="193">
        <f t="shared" si="1"/>
        <v>27.751358695652172</v>
      </c>
      <c r="H56" s="166">
        <v>647</v>
      </c>
      <c r="I56" s="162">
        <f t="shared" si="2"/>
        <v>21.976902173913043</v>
      </c>
      <c r="J56" s="190">
        <v>234</v>
      </c>
      <c r="K56" s="193">
        <f t="shared" si="3"/>
        <v>7.948369565217392</v>
      </c>
    </row>
    <row r="57" spans="1:11" ht="13.5">
      <c r="A57" s="106"/>
      <c r="B57" s="199" t="s">
        <v>37</v>
      </c>
      <c r="C57" s="173">
        <v>4496</v>
      </c>
      <c r="D57" s="173">
        <v>4045</v>
      </c>
      <c r="E57" s="174">
        <f t="shared" si="0"/>
        <v>89.96886120996442</v>
      </c>
      <c r="F57" s="200">
        <v>1340</v>
      </c>
      <c r="G57" s="201">
        <f t="shared" si="1"/>
        <v>29.804270462633454</v>
      </c>
      <c r="H57" s="173">
        <v>1010</v>
      </c>
      <c r="I57" s="174">
        <f t="shared" si="2"/>
        <v>22.464412811387902</v>
      </c>
      <c r="J57" s="200">
        <v>258</v>
      </c>
      <c r="K57" s="201">
        <f t="shared" si="3"/>
        <v>5.738434163701068</v>
      </c>
    </row>
    <row r="58" spans="1:11" ht="13.5">
      <c r="A58" s="93"/>
      <c r="B58" s="93" t="s">
        <v>112</v>
      </c>
      <c r="C58" s="93"/>
      <c r="D58" s="93"/>
      <c r="E58" s="93"/>
      <c r="F58" s="93"/>
      <c r="G58" s="93"/>
      <c r="H58" s="93"/>
      <c r="I58" s="93"/>
      <c r="J58" s="202"/>
      <c r="K58" s="93"/>
    </row>
  </sheetData>
  <sheetProtection/>
  <mergeCells count="12">
    <mergeCell ref="A45:B45"/>
    <mergeCell ref="C38:E38"/>
    <mergeCell ref="F38:G38"/>
    <mergeCell ref="H38:I38"/>
    <mergeCell ref="A41:B41"/>
    <mergeCell ref="A42:B42"/>
    <mergeCell ref="A43:B43"/>
    <mergeCell ref="A44:B44"/>
    <mergeCell ref="J38:K38"/>
    <mergeCell ref="D39:E39"/>
    <mergeCell ref="F39:G39"/>
    <mergeCell ref="J39:K39"/>
  </mergeCells>
  <printOptions/>
  <pageMargins left="0.51" right="0.19" top="0.45" bottom="0.26" header="0.5118110236220472" footer="0.33"/>
  <pageSetup horizontalDpi="300" verticalDpi="3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I44"/>
  <sheetViews>
    <sheetView zoomScalePageLayoutView="0" workbookViewId="0" topLeftCell="A1">
      <selection activeCell="L18" sqref="L18"/>
    </sheetView>
  </sheetViews>
  <sheetFormatPr defaultColWidth="9.00390625" defaultRowHeight="13.5"/>
  <cols>
    <col min="1" max="1" width="17.375" style="1" customWidth="1"/>
    <col min="2" max="8" width="9.625" style="1" customWidth="1"/>
    <col min="9" max="9" width="8.625" style="1" customWidth="1"/>
    <col min="10" max="16384" width="9.00390625" style="1" customWidth="1"/>
  </cols>
  <sheetData>
    <row r="1" ht="25.5" customHeight="1">
      <c r="A1" s="203" t="s">
        <v>284</v>
      </c>
    </row>
    <row r="2" ht="18.75" customHeight="1">
      <c r="A2" s="204" t="s">
        <v>285</v>
      </c>
    </row>
    <row r="3" ht="15" customHeight="1">
      <c r="A3" s="205" t="s">
        <v>286</v>
      </c>
    </row>
    <row r="4" ht="15" customHeight="1">
      <c r="A4" s="205" t="s">
        <v>287</v>
      </c>
    </row>
    <row r="5" ht="15" customHeight="1">
      <c r="A5" s="205" t="s">
        <v>288</v>
      </c>
    </row>
    <row r="6" ht="15" customHeight="1">
      <c r="A6" s="205" t="s">
        <v>289</v>
      </c>
    </row>
    <row r="7" ht="15" customHeight="1">
      <c r="A7" s="205" t="s">
        <v>290</v>
      </c>
    </row>
    <row r="8" ht="15" customHeight="1">
      <c r="A8" s="205" t="s">
        <v>291</v>
      </c>
    </row>
    <row r="9" ht="15" customHeight="1"/>
    <row r="10" ht="15" customHeight="1"/>
    <row r="11" ht="15" customHeight="1">
      <c r="A11" s="206" t="s">
        <v>292</v>
      </c>
    </row>
    <row r="12" spans="1:8" ht="20.25" customHeight="1">
      <c r="A12" s="207" t="s">
        <v>80</v>
      </c>
      <c r="B12" s="208"/>
      <c r="C12" s="209" t="s">
        <v>293</v>
      </c>
      <c r="D12" s="210"/>
      <c r="E12" s="209" t="s">
        <v>294</v>
      </c>
      <c r="F12" s="210"/>
      <c r="G12" s="211"/>
      <c r="H12" s="211"/>
    </row>
    <row r="13" spans="1:8" ht="20.25" customHeight="1">
      <c r="A13" s="212"/>
      <c r="B13" s="213" t="s">
        <v>295</v>
      </c>
      <c r="C13" s="214"/>
      <c r="D13" s="215" t="s">
        <v>296</v>
      </c>
      <c r="E13" s="213"/>
      <c r="F13" s="215" t="s">
        <v>296</v>
      </c>
      <c r="G13" s="216" t="s">
        <v>297</v>
      </c>
      <c r="H13" s="216" t="s">
        <v>298</v>
      </c>
    </row>
    <row r="14" spans="1:8" ht="20.25" customHeight="1">
      <c r="A14" s="217" t="s">
        <v>299</v>
      </c>
      <c r="B14" s="218"/>
      <c r="C14" s="219" t="s">
        <v>300</v>
      </c>
      <c r="D14" s="220" t="s">
        <v>301</v>
      </c>
      <c r="E14" s="219" t="s">
        <v>302</v>
      </c>
      <c r="F14" s="220" t="s">
        <v>303</v>
      </c>
      <c r="G14" s="217"/>
      <c r="H14" s="217"/>
    </row>
    <row r="15" spans="1:8" ht="20.25" customHeight="1">
      <c r="A15" s="211" t="s">
        <v>304</v>
      </c>
      <c r="B15" s="221">
        <v>25067</v>
      </c>
      <c r="C15" s="221">
        <v>24441</v>
      </c>
      <c r="D15" s="222">
        <v>12</v>
      </c>
      <c r="E15" s="223">
        <v>176</v>
      </c>
      <c r="F15" s="222">
        <v>5</v>
      </c>
      <c r="G15" s="212">
        <v>140</v>
      </c>
      <c r="H15" s="212">
        <v>310</v>
      </c>
    </row>
    <row r="16" spans="1:8" ht="20.25" customHeight="1">
      <c r="A16" s="224" t="s">
        <v>305</v>
      </c>
      <c r="B16" s="221">
        <v>23593</v>
      </c>
      <c r="C16" s="221">
        <v>22981</v>
      </c>
      <c r="D16" s="222">
        <v>17</v>
      </c>
      <c r="E16" s="223">
        <v>159</v>
      </c>
      <c r="F16" s="222">
        <v>1</v>
      </c>
      <c r="G16" s="212">
        <v>109</v>
      </c>
      <c r="H16" s="212">
        <v>344</v>
      </c>
    </row>
    <row r="17" spans="1:8" ht="20.25" customHeight="1">
      <c r="A17" s="224" t="s">
        <v>306</v>
      </c>
      <c r="B17" s="221">
        <v>22851</v>
      </c>
      <c r="C17" s="221">
        <v>22338</v>
      </c>
      <c r="D17" s="222">
        <v>28</v>
      </c>
      <c r="E17" s="223">
        <v>164</v>
      </c>
      <c r="F17" s="222">
        <v>1</v>
      </c>
      <c r="G17" s="212">
        <v>97</v>
      </c>
      <c r="H17" s="212">
        <v>252</v>
      </c>
    </row>
    <row r="18" spans="1:8" ht="20.25" customHeight="1">
      <c r="A18" s="224" t="s">
        <v>307</v>
      </c>
      <c r="B18" s="221">
        <v>23127</v>
      </c>
      <c r="C18" s="221">
        <v>22593</v>
      </c>
      <c r="D18" s="222">
        <v>15</v>
      </c>
      <c r="E18" s="223">
        <v>161</v>
      </c>
      <c r="F18" s="222">
        <v>1</v>
      </c>
      <c r="G18" s="212">
        <v>92</v>
      </c>
      <c r="H18" s="212">
        <v>281</v>
      </c>
    </row>
    <row r="19" spans="1:8" ht="20.25" customHeight="1">
      <c r="A19" s="224" t="s">
        <v>308</v>
      </c>
      <c r="B19" s="221">
        <v>22333</v>
      </c>
      <c r="C19" s="221">
        <v>21873</v>
      </c>
      <c r="D19" s="222">
        <v>11</v>
      </c>
      <c r="E19" s="223">
        <v>122</v>
      </c>
      <c r="F19" s="222">
        <v>1</v>
      </c>
      <c r="G19" s="212">
        <v>91</v>
      </c>
      <c r="H19" s="212">
        <v>235</v>
      </c>
    </row>
    <row r="20" spans="1:8" ht="20.25" customHeight="1">
      <c r="A20" s="224" t="s">
        <v>309</v>
      </c>
      <c r="B20" s="221">
        <v>21807</v>
      </c>
      <c r="C20" s="221">
        <v>21372</v>
      </c>
      <c r="D20" s="222">
        <v>10</v>
      </c>
      <c r="E20" s="223">
        <v>134</v>
      </c>
      <c r="F20" s="222">
        <v>1</v>
      </c>
      <c r="G20" s="212">
        <v>58</v>
      </c>
      <c r="H20" s="212">
        <v>232</v>
      </c>
    </row>
    <row r="21" spans="1:9" ht="20.25" customHeight="1">
      <c r="A21" s="225" t="s">
        <v>310</v>
      </c>
      <c r="B21" s="226">
        <v>21930</v>
      </c>
      <c r="C21" s="226">
        <v>21529</v>
      </c>
      <c r="D21" s="227">
        <v>18</v>
      </c>
      <c r="E21" s="228">
        <v>142</v>
      </c>
      <c r="F21" s="227">
        <v>0</v>
      </c>
      <c r="G21" s="229">
        <v>46</v>
      </c>
      <c r="H21" s="229">
        <v>213</v>
      </c>
      <c r="I21" s="230"/>
    </row>
    <row r="22" ht="15" customHeight="1">
      <c r="A22" s="231" t="s">
        <v>311</v>
      </c>
    </row>
    <row r="23" ht="8.25" customHeight="1"/>
    <row r="24" ht="15" customHeight="1">
      <c r="A24" s="206" t="s">
        <v>312</v>
      </c>
    </row>
    <row r="25" spans="1:8" ht="20.25" customHeight="1">
      <c r="A25" s="207" t="s">
        <v>80</v>
      </c>
      <c r="B25" s="211"/>
      <c r="C25" s="209" t="s">
        <v>313</v>
      </c>
      <c r="D25" s="210"/>
      <c r="E25" s="209" t="s">
        <v>294</v>
      </c>
      <c r="F25" s="210"/>
      <c r="G25" s="211"/>
      <c r="H25" s="211"/>
    </row>
    <row r="26" spans="1:8" ht="20.25" customHeight="1">
      <c r="A26" s="212"/>
      <c r="B26" s="216" t="s">
        <v>295</v>
      </c>
      <c r="C26" s="214"/>
      <c r="D26" s="215" t="s">
        <v>296</v>
      </c>
      <c r="E26" s="213"/>
      <c r="F26" s="215" t="s">
        <v>296</v>
      </c>
      <c r="G26" s="216" t="s">
        <v>297</v>
      </c>
      <c r="H26" s="216" t="s">
        <v>298</v>
      </c>
    </row>
    <row r="27" spans="1:8" ht="20.25" customHeight="1">
      <c r="A27" s="217" t="s">
        <v>299</v>
      </c>
      <c r="B27" s="217"/>
      <c r="C27" s="219" t="s">
        <v>300</v>
      </c>
      <c r="D27" s="220" t="s">
        <v>301</v>
      </c>
      <c r="E27" s="219" t="s">
        <v>302</v>
      </c>
      <c r="F27" s="220" t="s">
        <v>303</v>
      </c>
      <c r="G27" s="217"/>
      <c r="H27" s="217"/>
    </row>
    <row r="28" spans="1:8" ht="20.25" customHeight="1">
      <c r="A28" s="211" t="s">
        <v>304</v>
      </c>
      <c r="B28" s="232">
        <v>24081</v>
      </c>
      <c r="C28" s="221">
        <v>8425</v>
      </c>
      <c r="D28" s="233">
        <v>16</v>
      </c>
      <c r="E28" s="221">
        <v>6654</v>
      </c>
      <c r="F28" s="233">
        <v>49</v>
      </c>
      <c r="G28" s="232">
        <v>6643</v>
      </c>
      <c r="H28" s="232">
        <v>2359</v>
      </c>
    </row>
    <row r="29" spans="1:8" ht="20.25" customHeight="1">
      <c r="A29" s="224" t="s">
        <v>305</v>
      </c>
      <c r="B29" s="232">
        <v>23772</v>
      </c>
      <c r="C29" s="221">
        <v>8944</v>
      </c>
      <c r="D29" s="233">
        <v>12</v>
      </c>
      <c r="E29" s="221">
        <v>6049</v>
      </c>
      <c r="F29" s="233">
        <v>50</v>
      </c>
      <c r="G29" s="232">
        <v>6797</v>
      </c>
      <c r="H29" s="232">
        <v>1982</v>
      </c>
    </row>
    <row r="30" spans="1:8" ht="20.25" customHeight="1">
      <c r="A30" s="224" t="s">
        <v>306</v>
      </c>
      <c r="B30" s="232">
        <v>22449</v>
      </c>
      <c r="C30" s="221">
        <v>8868</v>
      </c>
      <c r="D30" s="233">
        <v>14</v>
      </c>
      <c r="E30" s="221">
        <v>5539</v>
      </c>
      <c r="F30" s="233">
        <v>44</v>
      </c>
      <c r="G30" s="232">
        <v>6590</v>
      </c>
      <c r="H30" s="232">
        <v>1452</v>
      </c>
    </row>
    <row r="31" spans="1:8" ht="20.25" customHeight="1">
      <c r="A31" s="224" t="s">
        <v>307</v>
      </c>
      <c r="B31" s="232">
        <v>22209</v>
      </c>
      <c r="C31" s="221">
        <v>9141</v>
      </c>
      <c r="D31" s="233">
        <v>15</v>
      </c>
      <c r="E31" s="221">
        <v>5096</v>
      </c>
      <c r="F31" s="233">
        <v>33</v>
      </c>
      <c r="G31" s="232">
        <v>6709</v>
      </c>
      <c r="H31" s="232">
        <v>1263</v>
      </c>
    </row>
    <row r="32" spans="1:8" ht="20.25" customHeight="1">
      <c r="A32" s="224" t="s">
        <v>308</v>
      </c>
      <c r="B32" s="232">
        <v>20833</v>
      </c>
      <c r="C32" s="221">
        <v>8882</v>
      </c>
      <c r="D32" s="233">
        <v>10</v>
      </c>
      <c r="E32" s="221">
        <v>4237</v>
      </c>
      <c r="F32" s="233">
        <v>28</v>
      </c>
      <c r="G32" s="232">
        <v>6576</v>
      </c>
      <c r="H32" s="232">
        <v>1138</v>
      </c>
    </row>
    <row r="33" spans="1:8" ht="20.25" customHeight="1">
      <c r="A33" s="224" t="s">
        <v>309</v>
      </c>
      <c r="B33" s="232">
        <v>20214</v>
      </c>
      <c r="C33" s="221">
        <v>8778</v>
      </c>
      <c r="D33" s="233">
        <v>9</v>
      </c>
      <c r="E33" s="221">
        <v>4251</v>
      </c>
      <c r="F33" s="233">
        <v>23</v>
      </c>
      <c r="G33" s="232">
        <v>5994</v>
      </c>
      <c r="H33" s="232">
        <v>1191</v>
      </c>
    </row>
    <row r="34" spans="1:9" ht="20.25" customHeight="1">
      <c r="A34" s="225" t="s">
        <v>310</v>
      </c>
      <c r="B34" s="234">
        <v>20524</v>
      </c>
      <c r="C34" s="226">
        <v>9042</v>
      </c>
      <c r="D34" s="235">
        <v>15</v>
      </c>
      <c r="E34" s="226">
        <v>4832</v>
      </c>
      <c r="F34" s="235">
        <v>39</v>
      </c>
      <c r="G34" s="234">
        <v>5272</v>
      </c>
      <c r="H34" s="234">
        <v>1378</v>
      </c>
      <c r="I34" s="230"/>
    </row>
    <row r="35" ht="15" customHeight="1">
      <c r="A35" s="231" t="s">
        <v>311</v>
      </c>
    </row>
    <row r="36" ht="15" customHeight="1"/>
    <row r="37" ht="15" customHeight="1">
      <c r="A37" s="205" t="s">
        <v>314</v>
      </c>
    </row>
    <row r="38" ht="15" customHeight="1">
      <c r="A38" s="205" t="s">
        <v>315</v>
      </c>
    </row>
    <row r="39" ht="15" customHeight="1">
      <c r="A39" s="205" t="s">
        <v>316</v>
      </c>
    </row>
    <row r="40" ht="15" customHeight="1">
      <c r="A40" s="205" t="s">
        <v>317</v>
      </c>
    </row>
    <row r="41" ht="15" customHeight="1">
      <c r="A41" s="205" t="s">
        <v>318</v>
      </c>
    </row>
    <row r="42" ht="15" customHeight="1">
      <c r="A42" s="205" t="s">
        <v>319</v>
      </c>
    </row>
    <row r="43" ht="15" customHeight="1">
      <c r="A43" s="205"/>
    </row>
    <row r="44" ht="15" customHeight="1">
      <c r="A44" s="205"/>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54"/>
  <sheetViews>
    <sheetView zoomScalePageLayoutView="0" workbookViewId="0" topLeftCell="A1">
      <selection activeCell="O20" sqref="O20"/>
    </sheetView>
  </sheetViews>
  <sheetFormatPr defaultColWidth="9.00390625" defaultRowHeight="13.5"/>
  <cols>
    <col min="1" max="1" width="20.75390625" style="1" customWidth="1"/>
    <col min="2" max="2" width="10.625" style="1" customWidth="1"/>
    <col min="3" max="3" width="8.625" style="1" customWidth="1"/>
    <col min="4" max="4" width="2.625" style="1" customWidth="1"/>
    <col min="5" max="5" width="8.625" style="1" customWidth="1"/>
    <col min="6" max="6" width="2.625" style="1" customWidth="1"/>
    <col min="7" max="7" width="10.625" style="1" customWidth="1"/>
    <col min="8" max="8" width="8.625" style="1" customWidth="1"/>
    <col min="9" max="9" width="2.625" style="1" customWidth="1"/>
    <col min="10" max="10" width="8.625" style="1" customWidth="1"/>
    <col min="11" max="11" width="2.625" style="1" customWidth="1"/>
    <col min="12" max="16384" width="9.00390625" style="1" customWidth="1"/>
  </cols>
  <sheetData>
    <row r="1" ht="17.25" customHeight="1">
      <c r="A1" s="236" t="s">
        <v>320</v>
      </c>
    </row>
    <row r="2" ht="17.25" customHeight="1">
      <c r="A2" s="237" t="s">
        <v>321</v>
      </c>
    </row>
    <row r="3" ht="17.25" customHeight="1">
      <c r="A3" s="237" t="s">
        <v>322</v>
      </c>
    </row>
    <row r="4" ht="17.25" customHeight="1">
      <c r="A4" s="205" t="s">
        <v>323</v>
      </c>
    </row>
    <row r="5" ht="17.25" customHeight="1">
      <c r="A5" s="237" t="s">
        <v>324</v>
      </c>
    </row>
    <row r="6" ht="17.25" customHeight="1">
      <c r="A6" s="237" t="s">
        <v>325</v>
      </c>
    </row>
    <row r="7" ht="17.25" customHeight="1">
      <c r="A7" s="237" t="s">
        <v>326</v>
      </c>
    </row>
    <row r="8" ht="7.5" customHeight="1">
      <c r="A8" s="238"/>
    </row>
    <row r="9" ht="14.25">
      <c r="A9" s="239" t="s">
        <v>327</v>
      </c>
    </row>
    <row r="10" spans="1:11" ht="16.5" customHeight="1">
      <c r="A10" s="240" t="s">
        <v>80</v>
      </c>
      <c r="B10" s="494" t="s">
        <v>328</v>
      </c>
      <c r="C10" s="495"/>
      <c r="D10" s="495"/>
      <c r="E10" s="495"/>
      <c r="F10" s="495"/>
      <c r="G10" s="495"/>
      <c r="H10" s="495"/>
      <c r="I10" s="495"/>
      <c r="J10" s="495"/>
      <c r="K10" s="496"/>
    </row>
    <row r="11" spans="1:11" ht="16.5" customHeight="1">
      <c r="A11" s="212"/>
      <c r="B11" s="241" t="s">
        <v>329</v>
      </c>
      <c r="C11" s="242" t="s">
        <v>330</v>
      </c>
      <c r="D11" s="243"/>
      <c r="E11" s="244" t="s">
        <v>331</v>
      </c>
      <c r="F11" s="245"/>
      <c r="G11" s="246" t="s">
        <v>332</v>
      </c>
      <c r="H11" s="247" t="s">
        <v>333</v>
      </c>
      <c r="I11" s="248"/>
      <c r="J11" s="245" t="s">
        <v>334</v>
      </c>
      <c r="K11" s="249"/>
    </row>
    <row r="12" spans="1:11" ht="16.5" customHeight="1">
      <c r="A12" s="229" t="s">
        <v>299</v>
      </c>
      <c r="B12" s="250"/>
      <c r="C12" s="251" t="s">
        <v>335</v>
      </c>
      <c r="D12" s="252"/>
      <c r="E12" s="253" t="s">
        <v>335</v>
      </c>
      <c r="F12" s="253"/>
      <c r="G12" s="254"/>
      <c r="H12" s="251" t="s">
        <v>335</v>
      </c>
      <c r="I12" s="255"/>
      <c r="J12" s="251" t="s">
        <v>335</v>
      </c>
      <c r="K12" s="256"/>
    </row>
    <row r="13" spans="1:11" ht="16.5" customHeight="1">
      <c r="A13" s="257" t="s">
        <v>304</v>
      </c>
      <c r="B13" s="258">
        <v>366</v>
      </c>
      <c r="C13" s="259">
        <v>9.8</v>
      </c>
      <c r="D13" s="260"/>
      <c r="E13" s="259">
        <v>90.2</v>
      </c>
      <c r="F13" s="261"/>
      <c r="G13" s="262">
        <v>50</v>
      </c>
      <c r="H13" s="263">
        <v>56</v>
      </c>
      <c r="I13" s="260"/>
      <c r="J13" s="263">
        <v>44</v>
      </c>
      <c r="K13" s="264" t="s">
        <v>336</v>
      </c>
    </row>
    <row r="14" spans="1:11" ht="16.5" customHeight="1">
      <c r="A14" s="265" t="s">
        <v>305</v>
      </c>
      <c r="B14" s="258">
        <v>371</v>
      </c>
      <c r="C14" s="259">
        <v>8.4</v>
      </c>
      <c r="D14" s="266"/>
      <c r="E14" s="259">
        <v>91.6</v>
      </c>
      <c r="F14" s="267"/>
      <c r="G14" s="262">
        <v>35</v>
      </c>
      <c r="H14" s="263">
        <v>62.9</v>
      </c>
      <c r="I14" s="266"/>
      <c r="J14" s="263">
        <v>37.1</v>
      </c>
      <c r="K14" s="268"/>
    </row>
    <row r="15" spans="1:11" ht="16.5" customHeight="1">
      <c r="A15" s="265" t="s">
        <v>306</v>
      </c>
      <c r="B15" s="258">
        <v>316</v>
      </c>
      <c r="C15" s="259">
        <v>8.9</v>
      </c>
      <c r="D15" s="266"/>
      <c r="E15" s="259">
        <v>91.1</v>
      </c>
      <c r="F15" s="267"/>
      <c r="G15" s="262">
        <v>28</v>
      </c>
      <c r="H15" s="263">
        <v>67.9</v>
      </c>
      <c r="I15" s="266"/>
      <c r="J15" s="263">
        <v>32.1</v>
      </c>
      <c r="K15" s="268"/>
    </row>
    <row r="16" spans="1:11" ht="16.5" customHeight="1">
      <c r="A16" s="265" t="s">
        <v>307</v>
      </c>
      <c r="B16" s="258">
        <v>357</v>
      </c>
      <c r="C16" s="259">
        <v>7.6</v>
      </c>
      <c r="D16" s="266"/>
      <c r="E16" s="259">
        <v>92.4</v>
      </c>
      <c r="F16" s="267"/>
      <c r="G16" s="262">
        <v>33</v>
      </c>
      <c r="H16" s="263">
        <v>66.7</v>
      </c>
      <c r="I16" s="266"/>
      <c r="J16" s="269">
        <v>33.3</v>
      </c>
      <c r="K16" s="268"/>
    </row>
    <row r="17" spans="1:11" ht="16.5" customHeight="1">
      <c r="A17" s="257" t="s">
        <v>337</v>
      </c>
      <c r="B17" s="258">
        <v>467</v>
      </c>
      <c r="C17" s="259">
        <v>7.5</v>
      </c>
      <c r="D17" s="266"/>
      <c r="E17" s="259">
        <v>92.5</v>
      </c>
      <c r="F17" s="267"/>
      <c r="G17" s="262">
        <v>19</v>
      </c>
      <c r="H17" s="263">
        <v>68.4</v>
      </c>
      <c r="I17" s="266"/>
      <c r="J17" s="263">
        <v>31.6</v>
      </c>
      <c r="K17" s="268"/>
    </row>
    <row r="18" spans="1:11" ht="16.5" customHeight="1">
      <c r="A18" s="257" t="s">
        <v>338</v>
      </c>
      <c r="B18" s="270">
        <v>450</v>
      </c>
      <c r="C18" s="259">
        <v>5.6</v>
      </c>
      <c r="D18" s="266"/>
      <c r="E18" s="271">
        <v>94.4</v>
      </c>
      <c r="F18" s="267"/>
      <c r="G18" s="272">
        <v>14</v>
      </c>
      <c r="H18" s="263">
        <v>28.6</v>
      </c>
      <c r="I18" s="266"/>
      <c r="J18" s="273">
        <v>71.4</v>
      </c>
      <c r="K18" s="268"/>
    </row>
    <row r="19" spans="1:11" ht="16.5" customHeight="1">
      <c r="A19" s="274" t="s">
        <v>339</v>
      </c>
      <c r="B19" s="275">
        <v>110</v>
      </c>
      <c r="C19" s="276">
        <v>10.9</v>
      </c>
      <c r="D19" s="277"/>
      <c r="E19" s="278">
        <v>89.1</v>
      </c>
      <c r="F19" s="279"/>
      <c r="G19" s="254">
        <v>12</v>
      </c>
      <c r="H19" s="280">
        <v>100</v>
      </c>
      <c r="I19" s="277"/>
      <c r="J19" s="281">
        <v>0</v>
      </c>
      <c r="K19" s="282"/>
    </row>
    <row r="20" ht="9" customHeight="1"/>
    <row r="21" ht="14.25">
      <c r="A21" s="239" t="s">
        <v>340</v>
      </c>
    </row>
    <row r="22" spans="1:11" ht="16.5" customHeight="1">
      <c r="A22" s="240" t="s">
        <v>80</v>
      </c>
      <c r="B22" s="494" t="s">
        <v>341</v>
      </c>
      <c r="C22" s="495"/>
      <c r="D22" s="495"/>
      <c r="E22" s="495"/>
      <c r="F22" s="495"/>
      <c r="G22" s="495"/>
      <c r="H22" s="495"/>
      <c r="I22" s="495"/>
      <c r="J22" s="495"/>
      <c r="K22" s="496"/>
    </row>
    <row r="23" spans="1:11" ht="16.5" customHeight="1">
      <c r="A23" s="283"/>
      <c r="B23" s="284"/>
      <c r="C23" s="285"/>
      <c r="D23" s="285"/>
      <c r="E23" s="244"/>
      <c r="F23" s="244"/>
      <c r="G23" s="286"/>
      <c r="H23" s="285"/>
      <c r="I23" s="285"/>
      <c r="J23" s="245"/>
      <c r="K23" s="287"/>
    </row>
    <row r="24" spans="1:11" ht="16.5" customHeight="1">
      <c r="A24" s="283"/>
      <c r="B24" s="241" t="s">
        <v>329</v>
      </c>
      <c r="C24" s="288" t="s">
        <v>330</v>
      </c>
      <c r="D24" s="289"/>
      <c r="E24" s="290" t="s">
        <v>331</v>
      </c>
      <c r="F24" s="291"/>
      <c r="G24" s="292" t="s">
        <v>332</v>
      </c>
      <c r="H24" s="290" t="s">
        <v>333</v>
      </c>
      <c r="I24" s="293"/>
      <c r="J24" s="294" t="s">
        <v>334</v>
      </c>
      <c r="K24" s="295"/>
    </row>
    <row r="25" spans="1:11" ht="16.5" customHeight="1">
      <c r="A25" s="229" t="s">
        <v>299</v>
      </c>
      <c r="B25" s="250"/>
      <c r="C25" s="251" t="s">
        <v>335</v>
      </c>
      <c r="D25" s="252"/>
      <c r="E25" s="296" t="s">
        <v>335</v>
      </c>
      <c r="F25" s="296"/>
      <c r="G25" s="254"/>
      <c r="H25" s="251" t="s">
        <v>335</v>
      </c>
      <c r="I25" s="255"/>
      <c r="J25" s="296" t="s">
        <v>335</v>
      </c>
      <c r="K25" s="256"/>
    </row>
    <row r="26" spans="1:11" ht="16.5" customHeight="1">
      <c r="A26" s="257" t="s">
        <v>304</v>
      </c>
      <c r="B26" s="270">
        <v>7800</v>
      </c>
      <c r="C26" s="259">
        <v>68.8</v>
      </c>
      <c r="D26" s="260"/>
      <c r="E26" s="259">
        <v>31.2</v>
      </c>
      <c r="F26" s="297"/>
      <c r="G26" s="298">
        <v>5167</v>
      </c>
      <c r="H26" s="259">
        <v>76.4</v>
      </c>
      <c r="I26" s="260"/>
      <c r="J26" s="259">
        <v>23.6</v>
      </c>
      <c r="K26" s="299" t="s">
        <v>336</v>
      </c>
    </row>
    <row r="27" spans="1:11" ht="16.5" customHeight="1">
      <c r="A27" s="265" t="s">
        <v>305</v>
      </c>
      <c r="B27" s="270">
        <v>8964</v>
      </c>
      <c r="C27" s="259">
        <v>70.4</v>
      </c>
      <c r="D27" s="266"/>
      <c r="E27" s="259">
        <v>29.6</v>
      </c>
      <c r="F27" s="300"/>
      <c r="G27" s="298">
        <v>5518</v>
      </c>
      <c r="H27" s="259">
        <v>78.1</v>
      </c>
      <c r="I27" s="266"/>
      <c r="J27" s="259">
        <v>21.9</v>
      </c>
      <c r="K27" s="287"/>
    </row>
    <row r="28" spans="1:11" ht="16.5" customHeight="1">
      <c r="A28" s="265" t="s">
        <v>306</v>
      </c>
      <c r="B28" s="270">
        <v>9372</v>
      </c>
      <c r="C28" s="301">
        <v>66.8</v>
      </c>
      <c r="D28" s="266"/>
      <c r="E28" s="301">
        <v>33.2</v>
      </c>
      <c r="F28" s="300"/>
      <c r="G28" s="298">
        <v>5502</v>
      </c>
      <c r="H28" s="1">
        <v>76.7</v>
      </c>
      <c r="I28" s="266"/>
      <c r="J28" s="259">
        <v>23.3</v>
      </c>
      <c r="K28" s="287"/>
    </row>
    <row r="29" spans="1:11" ht="16.5" customHeight="1">
      <c r="A29" s="265" t="s">
        <v>307</v>
      </c>
      <c r="B29" s="270">
        <v>10623</v>
      </c>
      <c r="C29" s="301">
        <v>65.4</v>
      </c>
      <c r="D29" s="266"/>
      <c r="E29" s="301">
        <v>34.6</v>
      </c>
      <c r="F29" s="300"/>
      <c r="G29" s="298">
        <v>5759</v>
      </c>
      <c r="H29" s="259">
        <v>74</v>
      </c>
      <c r="I29" s="266"/>
      <c r="J29" s="259">
        <v>26</v>
      </c>
      <c r="K29" s="287"/>
    </row>
    <row r="30" spans="1:11" ht="16.5" customHeight="1">
      <c r="A30" s="257" t="s">
        <v>337</v>
      </c>
      <c r="B30" s="270">
        <v>10702</v>
      </c>
      <c r="C30" s="259">
        <v>61.4</v>
      </c>
      <c r="D30" s="266"/>
      <c r="E30" s="259">
        <v>38.6</v>
      </c>
      <c r="F30" s="300"/>
      <c r="G30" s="298">
        <v>5740</v>
      </c>
      <c r="H30" s="302">
        <v>72.1</v>
      </c>
      <c r="I30" s="266"/>
      <c r="J30" s="259">
        <v>27.9</v>
      </c>
      <c r="K30" s="287"/>
    </row>
    <row r="31" spans="1:11" ht="16.5" customHeight="1">
      <c r="A31" s="257" t="s">
        <v>338</v>
      </c>
      <c r="B31" s="258">
        <v>9984</v>
      </c>
      <c r="C31" s="259">
        <v>59.4</v>
      </c>
      <c r="D31" s="266"/>
      <c r="E31" s="271">
        <v>40.6</v>
      </c>
      <c r="F31" s="300"/>
      <c r="G31" s="303">
        <v>5306</v>
      </c>
      <c r="H31" s="259">
        <v>69.9</v>
      </c>
      <c r="I31" s="266"/>
      <c r="J31" s="271">
        <v>30.1</v>
      </c>
      <c r="K31" s="287"/>
    </row>
    <row r="32" spans="1:11" ht="16.5" customHeight="1">
      <c r="A32" s="274" t="s">
        <v>339</v>
      </c>
      <c r="B32" s="304">
        <v>5679</v>
      </c>
      <c r="C32" s="276">
        <v>68.2</v>
      </c>
      <c r="D32" s="277"/>
      <c r="E32" s="278">
        <v>31.8</v>
      </c>
      <c r="F32" s="250"/>
      <c r="G32" s="305">
        <v>4550</v>
      </c>
      <c r="H32" s="276">
        <v>70.4</v>
      </c>
      <c r="I32" s="277"/>
      <c r="J32" s="278">
        <v>29.6</v>
      </c>
      <c r="K32" s="256"/>
    </row>
    <row r="33" ht="20.25" customHeight="1"/>
    <row r="34" spans="1:11" ht="15">
      <c r="A34" s="497" t="s">
        <v>342</v>
      </c>
      <c r="B34" s="497"/>
      <c r="C34" s="497"/>
      <c r="D34" s="497"/>
      <c r="E34" s="497"/>
      <c r="F34" s="497"/>
      <c r="G34" s="497"/>
      <c r="H34" s="497"/>
      <c r="I34" s="497"/>
      <c r="J34" s="497"/>
      <c r="K34" s="497"/>
    </row>
    <row r="36" spans="14:19" ht="13.5">
      <c r="N36" s="300"/>
      <c r="O36" s="300" t="s">
        <v>343</v>
      </c>
      <c r="P36" s="300"/>
      <c r="Q36" s="1" t="s">
        <v>344</v>
      </c>
      <c r="S36" s="1" t="s">
        <v>345</v>
      </c>
    </row>
    <row r="37" spans="14:20" ht="13.5">
      <c r="N37" s="300"/>
      <c r="O37" s="300" t="s">
        <v>344</v>
      </c>
      <c r="P37" s="300" t="s">
        <v>345</v>
      </c>
      <c r="Q37" s="1" t="s">
        <v>329</v>
      </c>
      <c r="R37" s="1" t="s">
        <v>346</v>
      </c>
      <c r="S37" s="1" t="s">
        <v>329</v>
      </c>
      <c r="T37" s="1" t="s">
        <v>346</v>
      </c>
    </row>
    <row r="38" spans="14:20" ht="13.5">
      <c r="N38" s="300" t="s">
        <v>347</v>
      </c>
      <c r="O38" s="306">
        <v>4.43</v>
      </c>
      <c r="P38" s="306">
        <v>6.55</v>
      </c>
      <c r="Q38" s="1">
        <v>48351</v>
      </c>
      <c r="R38" s="1">
        <v>12464</v>
      </c>
      <c r="S38" s="1">
        <v>2437</v>
      </c>
      <c r="T38" s="1">
        <v>668</v>
      </c>
    </row>
    <row r="39" spans="14:20" ht="13.5">
      <c r="N39" s="300" t="s">
        <v>348</v>
      </c>
      <c r="O39" s="306">
        <v>2.82</v>
      </c>
      <c r="P39" s="306">
        <v>5.66</v>
      </c>
      <c r="Q39" s="1">
        <v>40581</v>
      </c>
      <c r="R39" s="1">
        <v>12230</v>
      </c>
      <c r="S39" s="1">
        <v>2334</v>
      </c>
      <c r="T39" s="1">
        <v>663</v>
      </c>
    </row>
    <row r="40" spans="14:20" ht="13.5">
      <c r="N40" s="300" t="s">
        <v>349</v>
      </c>
      <c r="O40" s="306">
        <v>2.47</v>
      </c>
      <c r="P40" s="306">
        <v>4.61</v>
      </c>
      <c r="Q40" s="1">
        <v>54361</v>
      </c>
      <c r="R40" s="1">
        <v>12572</v>
      </c>
      <c r="S40" s="1">
        <v>2922</v>
      </c>
      <c r="T40" s="1">
        <v>708</v>
      </c>
    </row>
    <row r="41" spans="14:20" ht="13.5">
      <c r="N41" s="300" t="s">
        <v>350</v>
      </c>
      <c r="O41" s="306">
        <v>2.34</v>
      </c>
      <c r="P41" s="306">
        <v>4.01</v>
      </c>
      <c r="Q41" s="1">
        <v>75010</v>
      </c>
      <c r="R41" s="1">
        <v>12798</v>
      </c>
      <c r="S41" s="1">
        <v>4139</v>
      </c>
      <c r="T41" s="1">
        <v>728</v>
      </c>
    </row>
    <row r="42" spans="14:20" ht="13.5">
      <c r="N42" s="300" t="s">
        <v>351</v>
      </c>
      <c r="O42" s="306">
        <v>2.14</v>
      </c>
      <c r="P42" s="306">
        <v>4.63</v>
      </c>
      <c r="Q42" s="1">
        <v>100057</v>
      </c>
      <c r="R42" s="1">
        <v>12882</v>
      </c>
      <c r="S42" s="1">
        <v>5005</v>
      </c>
      <c r="T42" s="1">
        <v>672</v>
      </c>
    </row>
    <row r="43" spans="14:20" ht="13.5">
      <c r="N43" s="300" t="s">
        <v>352</v>
      </c>
      <c r="O43" s="306">
        <v>1.9</v>
      </c>
      <c r="P43" s="306">
        <v>4.63</v>
      </c>
      <c r="Q43" s="1">
        <v>95368</v>
      </c>
      <c r="R43" s="1">
        <v>12400</v>
      </c>
      <c r="S43" s="1">
        <v>4844</v>
      </c>
      <c r="T43" s="1">
        <v>542</v>
      </c>
    </row>
    <row r="44" spans="14:20" ht="13.5">
      <c r="N44" s="300" t="s">
        <v>353</v>
      </c>
      <c r="O44" s="306">
        <v>1.65</v>
      </c>
      <c r="P44" s="306">
        <v>4.46</v>
      </c>
      <c r="Q44" s="1">
        <v>67405</v>
      </c>
      <c r="R44" s="1">
        <v>11237</v>
      </c>
      <c r="S44" s="1">
        <v>3896</v>
      </c>
      <c r="T44" s="1">
        <v>498</v>
      </c>
    </row>
    <row r="45" spans="14:20" ht="13.5">
      <c r="N45" s="300" t="s">
        <v>354</v>
      </c>
      <c r="O45" s="300">
        <v>1.55</v>
      </c>
      <c r="P45" s="300">
        <v>4.06</v>
      </c>
      <c r="Q45" s="1">
        <v>43289</v>
      </c>
      <c r="R45" s="1">
        <v>9778</v>
      </c>
      <c r="S45" s="1">
        <v>2457</v>
      </c>
      <c r="T45" s="1">
        <v>375</v>
      </c>
    </row>
    <row r="46" spans="14:20" ht="13.5">
      <c r="N46" s="300" t="s">
        <v>355</v>
      </c>
      <c r="O46" s="306">
        <v>1.55</v>
      </c>
      <c r="P46" s="300">
        <v>5.72</v>
      </c>
      <c r="Q46" s="1">
        <v>43289</v>
      </c>
      <c r="R46" s="1">
        <v>9778</v>
      </c>
      <c r="S46" s="1">
        <v>2457</v>
      </c>
      <c r="T46" s="1">
        <v>375</v>
      </c>
    </row>
    <row r="47" spans="14:16" ht="13.5">
      <c r="N47" s="300" t="s">
        <v>356</v>
      </c>
      <c r="O47" s="300">
        <v>1.43</v>
      </c>
      <c r="P47" s="300">
        <v>5.13</v>
      </c>
    </row>
    <row r="48" spans="14:16" ht="13.5">
      <c r="N48" s="300" t="s">
        <v>357</v>
      </c>
      <c r="O48" s="306">
        <v>1.49</v>
      </c>
      <c r="P48" s="300">
        <v>6.78</v>
      </c>
    </row>
    <row r="49" spans="14:16" ht="13.5">
      <c r="N49" s="1" t="s">
        <v>358</v>
      </c>
      <c r="O49" s="1">
        <v>1.62</v>
      </c>
      <c r="P49" s="1">
        <v>6.87</v>
      </c>
    </row>
    <row r="50" spans="14:16" ht="13.5">
      <c r="N50" s="1" t="s">
        <v>359</v>
      </c>
      <c r="O50" s="307">
        <v>1.7</v>
      </c>
      <c r="P50" s="1">
        <v>7.52</v>
      </c>
    </row>
    <row r="51" spans="14:16" ht="13.5">
      <c r="N51" s="1" t="s">
        <v>360</v>
      </c>
      <c r="O51" s="1">
        <v>1.84</v>
      </c>
      <c r="P51" s="1">
        <v>8.93</v>
      </c>
    </row>
    <row r="52" spans="14:16" ht="13.5">
      <c r="N52" s="1" t="s">
        <v>361</v>
      </c>
      <c r="O52" s="1">
        <v>1.86</v>
      </c>
      <c r="P52" s="1">
        <v>24.58</v>
      </c>
    </row>
    <row r="53" spans="14:16" ht="13.5">
      <c r="N53" s="1" t="s">
        <v>362</v>
      </c>
      <c r="O53" s="1">
        <v>1.86</v>
      </c>
      <c r="P53" s="1">
        <v>18.75</v>
      </c>
    </row>
    <row r="54" spans="14:16" ht="13.5">
      <c r="N54" s="1" t="s">
        <v>363</v>
      </c>
      <c r="O54" s="1">
        <v>1.23</v>
      </c>
      <c r="P54" s="1">
        <v>5.79</v>
      </c>
    </row>
  </sheetData>
  <sheetProtection/>
  <mergeCells count="3">
    <mergeCell ref="B10:K10"/>
    <mergeCell ref="B22:K22"/>
    <mergeCell ref="A34:K3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71"/>
  <sheetViews>
    <sheetView zoomScaleSheetLayoutView="100" zoomScalePageLayoutView="0" workbookViewId="0" topLeftCell="A1">
      <selection activeCell="M26" sqref="M26"/>
    </sheetView>
  </sheetViews>
  <sheetFormatPr defaultColWidth="9.00390625" defaultRowHeight="13.5"/>
  <cols>
    <col min="1" max="1" width="11.75390625" style="93" customWidth="1"/>
    <col min="2" max="9" width="10.625" style="93" customWidth="1"/>
    <col min="10" max="10" width="9.00390625" style="93" customWidth="1"/>
    <col min="11" max="11" width="58.375" style="93" customWidth="1"/>
    <col min="12" max="16384" width="9.00390625" style="93" customWidth="1"/>
  </cols>
  <sheetData>
    <row r="1" ht="17.25">
      <c r="A1" s="308" t="s">
        <v>137</v>
      </c>
    </row>
    <row r="2" ht="10.5" customHeight="1">
      <c r="A2" s="308"/>
    </row>
    <row r="3" ht="15" customHeight="1">
      <c r="A3" s="309" t="s">
        <v>138</v>
      </c>
    </row>
    <row r="4" ht="15" customHeight="1">
      <c r="A4" s="26" t="s">
        <v>266</v>
      </c>
    </row>
    <row r="5" ht="15" customHeight="1">
      <c r="A5" s="26" t="s">
        <v>267</v>
      </c>
    </row>
    <row r="6" ht="15" customHeight="1">
      <c r="A6" s="26" t="s">
        <v>268</v>
      </c>
    </row>
    <row r="7" ht="15" customHeight="1">
      <c r="A7" s="26"/>
    </row>
    <row r="8" ht="6" customHeight="1"/>
    <row r="9" ht="14.25" customHeight="1">
      <c r="A9" s="310" t="s">
        <v>236</v>
      </c>
    </row>
    <row r="10" spans="1:19" ht="15.75" customHeight="1">
      <c r="A10" s="311" t="s">
        <v>80</v>
      </c>
      <c r="B10" s="312" t="s">
        <v>139</v>
      </c>
      <c r="C10" s="99"/>
      <c r="D10" s="312" t="s">
        <v>140</v>
      </c>
      <c r="E10" s="99"/>
      <c r="F10" s="313" t="s">
        <v>141</v>
      </c>
      <c r="G10" s="313" t="s">
        <v>141</v>
      </c>
      <c r="O10" s="26" t="s">
        <v>52</v>
      </c>
      <c r="S10" s="93" t="s">
        <v>145</v>
      </c>
    </row>
    <row r="11" spans="1:20" ht="15.75" customHeight="1">
      <c r="A11" s="314" t="s">
        <v>101</v>
      </c>
      <c r="B11" s="106"/>
      <c r="C11" s="315" t="s">
        <v>142</v>
      </c>
      <c r="D11" s="106"/>
      <c r="E11" s="315" t="s">
        <v>142</v>
      </c>
      <c r="F11" s="316" t="s">
        <v>143</v>
      </c>
      <c r="G11" s="316" t="s">
        <v>144</v>
      </c>
      <c r="N11" s="317" t="s">
        <v>170</v>
      </c>
      <c r="O11" s="318">
        <f>SUM(O12:O19)</f>
        <v>376124</v>
      </c>
      <c r="P11" s="319">
        <f>SUM(P12:P19)</f>
        <v>100</v>
      </c>
      <c r="R11" s="317" t="s">
        <v>170</v>
      </c>
      <c r="S11" s="318">
        <v>480479</v>
      </c>
      <c r="T11" s="319">
        <v>100</v>
      </c>
    </row>
    <row r="12" spans="1:21" ht="15.75" customHeight="1">
      <c r="A12" s="311" t="s">
        <v>46</v>
      </c>
      <c r="B12" s="320">
        <v>30406</v>
      </c>
      <c r="C12" s="321">
        <v>100</v>
      </c>
      <c r="D12" s="320">
        <v>484081</v>
      </c>
      <c r="E12" s="322">
        <v>100</v>
      </c>
      <c r="F12" s="323">
        <v>100452</v>
      </c>
      <c r="G12" s="323">
        <v>93908</v>
      </c>
      <c r="N12" s="317" t="s">
        <v>168</v>
      </c>
      <c r="O12" s="318">
        <v>45907</v>
      </c>
      <c r="P12" s="319">
        <f aca="true" t="shared" si="0" ref="P12:P18">O12/$O$11*100</f>
        <v>12.20528336399698</v>
      </c>
      <c r="Q12" s="93">
        <f aca="true" t="shared" si="1" ref="Q12:Q18">RANK(P12,$P$12:$P$19)</f>
        <v>4</v>
      </c>
      <c r="R12" s="317" t="s">
        <v>164</v>
      </c>
      <c r="S12" s="318">
        <v>1429</v>
      </c>
      <c r="T12" s="319">
        <v>0.297411541399312</v>
      </c>
      <c r="U12" s="324">
        <f>P12-T12</f>
        <v>11.907871822597668</v>
      </c>
    </row>
    <row r="13" spans="1:21" ht="15.75" customHeight="1">
      <c r="A13" s="325" t="s">
        <v>47</v>
      </c>
      <c r="B13" s="320">
        <v>30470</v>
      </c>
      <c r="C13" s="321">
        <f>B13*100/B12</f>
        <v>100.21048477274222</v>
      </c>
      <c r="D13" s="320">
        <v>496061</v>
      </c>
      <c r="E13" s="321">
        <f>D13*100/D12</f>
        <v>102.47479244176078</v>
      </c>
      <c r="F13" s="323">
        <v>108591</v>
      </c>
      <c r="G13" s="323">
        <v>97780</v>
      </c>
      <c r="N13" s="326" t="s">
        <v>53</v>
      </c>
      <c r="O13" s="318">
        <v>161156</v>
      </c>
      <c r="P13" s="319">
        <f t="shared" si="0"/>
        <v>42.84650806648871</v>
      </c>
      <c r="Q13" s="93">
        <f t="shared" si="1"/>
        <v>1</v>
      </c>
      <c r="R13" s="317" t="s">
        <v>165</v>
      </c>
      <c r="S13" s="318">
        <v>497</v>
      </c>
      <c r="T13" s="319">
        <v>0.10343844371970472</v>
      </c>
      <c r="U13" s="324">
        <f>P13-T13</f>
        <v>42.743069622769006</v>
      </c>
    </row>
    <row r="14" spans="1:21" ht="15.75" customHeight="1">
      <c r="A14" s="325" t="s">
        <v>237</v>
      </c>
      <c r="B14" s="320">
        <v>30629</v>
      </c>
      <c r="C14" s="321">
        <f>B14*100/B12</f>
        <v>100.73340788002368</v>
      </c>
      <c r="D14" s="320">
        <v>512128</v>
      </c>
      <c r="E14" s="321">
        <f>D14*100/D12</f>
        <v>105.79386507629921</v>
      </c>
      <c r="F14" s="323">
        <v>108954</v>
      </c>
      <c r="G14" s="323">
        <v>93868</v>
      </c>
      <c r="N14" s="326" t="s">
        <v>57</v>
      </c>
      <c r="O14" s="318">
        <v>5437</v>
      </c>
      <c r="P14" s="319">
        <f t="shared" si="0"/>
        <v>1.4455339196647914</v>
      </c>
      <c r="Q14" s="93">
        <f t="shared" si="1"/>
        <v>6</v>
      </c>
      <c r="R14" s="317" t="s">
        <v>166</v>
      </c>
      <c r="S14" s="318">
        <v>116</v>
      </c>
      <c r="T14" s="319">
        <v>0.024142574389307336</v>
      </c>
      <c r="U14" s="324">
        <f>P14-T14</f>
        <v>1.421391345275484</v>
      </c>
    </row>
    <row r="15" spans="1:21" ht="15.75" customHeight="1">
      <c r="A15" s="325" t="s">
        <v>238</v>
      </c>
      <c r="B15" s="320">
        <v>30329</v>
      </c>
      <c r="C15" s="321">
        <f>B15*100/B12</f>
        <v>99.74676050779452</v>
      </c>
      <c r="D15" s="320">
        <v>509578</v>
      </c>
      <c r="E15" s="321">
        <f>D15*100/D12</f>
        <v>105.26709373018151</v>
      </c>
      <c r="F15" s="323">
        <v>99756</v>
      </c>
      <c r="G15" s="323">
        <v>102674</v>
      </c>
      <c r="N15" s="326" t="s">
        <v>54</v>
      </c>
      <c r="O15" s="318">
        <v>4388</v>
      </c>
      <c r="P15" s="319">
        <f t="shared" si="0"/>
        <v>1.1666365347598133</v>
      </c>
      <c r="Q15" s="93">
        <f t="shared" si="1"/>
        <v>7</v>
      </c>
      <c r="R15" s="317" t="s">
        <v>167</v>
      </c>
      <c r="S15" s="318">
        <v>1011</v>
      </c>
      <c r="T15" s="319">
        <v>0.21041502334129067</v>
      </c>
      <c r="U15" s="324">
        <f>P15-T15</f>
        <v>0.9562215114185226</v>
      </c>
    </row>
    <row r="16" spans="1:21" ht="15.75" customHeight="1">
      <c r="A16" s="327" t="s">
        <v>239</v>
      </c>
      <c r="B16" s="328">
        <v>30444</v>
      </c>
      <c r="C16" s="329">
        <f>B16*100/B12</f>
        <v>100.1249753338157</v>
      </c>
      <c r="D16" s="328">
        <v>512698</v>
      </c>
      <c r="E16" s="329">
        <f>D16*100/D12</f>
        <v>105.9116139654314</v>
      </c>
      <c r="F16" s="330">
        <v>94624</v>
      </c>
      <c r="G16" s="330">
        <v>90732</v>
      </c>
      <c r="N16" s="326" t="s">
        <v>55</v>
      </c>
      <c r="O16" s="93">
        <v>27886</v>
      </c>
      <c r="P16" s="319">
        <f t="shared" si="0"/>
        <v>7.414044304537865</v>
      </c>
      <c r="Q16" s="93">
        <f t="shared" si="1"/>
        <v>5</v>
      </c>
      <c r="R16" s="317" t="s">
        <v>168</v>
      </c>
      <c r="S16" s="318">
        <v>49424</v>
      </c>
      <c r="T16" s="319">
        <v>10.286401694975222</v>
      </c>
      <c r="U16" s="324">
        <f>P16-T16</f>
        <v>-2.872357390437357</v>
      </c>
    </row>
    <row r="17" spans="1:17" ht="13.5">
      <c r="A17" s="331" t="s">
        <v>51</v>
      </c>
      <c r="N17" s="326" t="s">
        <v>56</v>
      </c>
      <c r="O17" s="93">
        <v>76938</v>
      </c>
      <c r="P17" s="332">
        <f t="shared" si="0"/>
        <v>20.45548808371707</v>
      </c>
      <c r="Q17" s="93">
        <f t="shared" si="1"/>
        <v>2</v>
      </c>
    </row>
    <row r="18" spans="1:17" ht="13.5">
      <c r="A18" s="331" t="s">
        <v>240</v>
      </c>
      <c r="N18" s="26" t="s">
        <v>241</v>
      </c>
      <c r="O18" s="93">
        <v>54412</v>
      </c>
      <c r="P18" s="319">
        <f t="shared" si="0"/>
        <v>14.466505726834766</v>
      </c>
      <c r="Q18" s="93">
        <f t="shared" si="1"/>
        <v>3</v>
      </c>
    </row>
    <row r="19" spans="1:16" ht="13.5">
      <c r="A19" s="331" t="s">
        <v>242</v>
      </c>
      <c r="N19" s="326"/>
      <c r="O19" s="318"/>
      <c r="P19" s="319"/>
    </row>
    <row r="20" spans="1:16" ht="13.5">
      <c r="A20" s="331" t="s">
        <v>269</v>
      </c>
      <c r="N20" s="326"/>
      <c r="P20" s="319"/>
    </row>
    <row r="21" spans="14:16" ht="10.5" customHeight="1">
      <c r="N21" s="326"/>
      <c r="P21" s="319"/>
    </row>
    <row r="22" spans="1:16" ht="15" customHeight="1">
      <c r="A22" s="26" t="s">
        <v>270</v>
      </c>
      <c r="N22" s="26"/>
      <c r="P22" s="319"/>
    </row>
    <row r="23" spans="1:16" ht="15" customHeight="1">
      <c r="A23" s="26" t="s">
        <v>271</v>
      </c>
      <c r="P23" s="319">
        <f>O23/$O$11*100</f>
        <v>0</v>
      </c>
    </row>
    <row r="24" spans="1:16" ht="15" customHeight="1">
      <c r="A24" s="26" t="s">
        <v>272</v>
      </c>
      <c r="P24" s="319">
        <f>O24/$O$11*100</f>
        <v>0</v>
      </c>
    </row>
    <row r="25" spans="1:16" ht="15" customHeight="1">
      <c r="A25" s="26" t="s">
        <v>273</v>
      </c>
      <c r="P25" s="319">
        <f>O25/$O$11*100</f>
        <v>0</v>
      </c>
    </row>
    <row r="26" ht="15" customHeight="1">
      <c r="A26" s="26" t="s">
        <v>274</v>
      </c>
    </row>
    <row r="28" ht="13.5">
      <c r="A28" s="309" t="s">
        <v>146</v>
      </c>
    </row>
    <row r="29" ht="13.5">
      <c r="A29" s="26" t="s">
        <v>275</v>
      </c>
    </row>
    <row r="30" ht="6" customHeight="1"/>
    <row r="31" ht="14.25">
      <c r="A31" s="310" t="s">
        <v>243</v>
      </c>
    </row>
    <row r="32" spans="1:5" ht="13.5">
      <c r="A32" s="311" t="s">
        <v>80</v>
      </c>
      <c r="B32" s="313" t="s">
        <v>147</v>
      </c>
      <c r="C32" s="313" t="s">
        <v>148</v>
      </c>
      <c r="D32" s="313" t="s">
        <v>149</v>
      </c>
      <c r="E32" s="313" t="s">
        <v>150</v>
      </c>
    </row>
    <row r="33" spans="1:5" ht="13.5">
      <c r="A33" s="314" t="s">
        <v>101</v>
      </c>
      <c r="B33" s="316" t="s">
        <v>151</v>
      </c>
      <c r="C33" s="316" t="s">
        <v>152</v>
      </c>
      <c r="D33" s="316" t="s">
        <v>153</v>
      </c>
      <c r="E33" s="316" t="s">
        <v>154</v>
      </c>
    </row>
    <row r="34" spans="1:5" ht="13.5">
      <c r="A34" s="333" t="s">
        <v>46</v>
      </c>
      <c r="B34" s="323">
        <v>2803</v>
      </c>
      <c r="C34" s="323">
        <v>2687</v>
      </c>
      <c r="D34" s="323">
        <v>2234</v>
      </c>
      <c r="E34" s="323">
        <v>10343</v>
      </c>
    </row>
    <row r="35" spans="1:5" ht="13.5">
      <c r="A35" s="333" t="s">
        <v>47</v>
      </c>
      <c r="B35" s="323">
        <v>2557</v>
      </c>
      <c r="C35" s="323">
        <v>2512</v>
      </c>
      <c r="D35" s="323">
        <v>2062</v>
      </c>
      <c r="E35" s="323">
        <v>9311</v>
      </c>
    </row>
    <row r="36" spans="1:5" ht="13.5">
      <c r="A36" s="333" t="s">
        <v>48</v>
      </c>
      <c r="B36" s="323">
        <v>2465</v>
      </c>
      <c r="C36" s="323">
        <v>2441</v>
      </c>
      <c r="D36" s="323">
        <v>2025</v>
      </c>
      <c r="E36" s="323">
        <v>9169</v>
      </c>
    </row>
    <row r="37" spans="1:5" ht="13.5">
      <c r="A37" s="333" t="s">
        <v>49</v>
      </c>
      <c r="B37" s="323">
        <v>3394</v>
      </c>
      <c r="C37" s="323">
        <v>3345</v>
      </c>
      <c r="D37" s="323">
        <v>2811</v>
      </c>
      <c r="E37" s="323">
        <v>11217</v>
      </c>
    </row>
    <row r="38" spans="1:5" ht="13.5">
      <c r="A38" s="316" t="s">
        <v>50</v>
      </c>
      <c r="B38" s="330">
        <v>3032</v>
      </c>
      <c r="C38" s="330">
        <v>3119</v>
      </c>
      <c r="D38" s="330">
        <v>2965</v>
      </c>
      <c r="E38" s="330">
        <v>17354</v>
      </c>
    </row>
    <row r="39" ht="13.5">
      <c r="A39" s="334" t="s">
        <v>244</v>
      </c>
    </row>
    <row r="40" ht="13.5">
      <c r="A40" s="334" t="s">
        <v>245</v>
      </c>
    </row>
    <row r="42" ht="14.25">
      <c r="A42" s="310" t="s">
        <v>246</v>
      </c>
    </row>
    <row r="43" spans="1:20" ht="15.75" customHeight="1">
      <c r="A43" s="311" t="s">
        <v>80</v>
      </c>
      <c r="B43" s="335" t="s">
        <v>155</v>
      </c>
      <c r="C43" s="335"/>
      <c r="D43" s="335" t="s">
        <v>156</v>
      </c>
      <c r="E43" s="335"/>
      <c r="F43" s="335" t="s">
        <v>157</v>
      </c>
      <c r="G43" s="335"/>
      <c r="H43" s="335" t="s">
        <v>158</v>
      </c>
      <c r="I43" s="126"/>
      <c r="L43" s="311" t="s">
        <v>80</v>
      </c>
      <c r="M43" s="335" t="s">
        <v>155</v>
      </c>
      <c r="N43" s="335"/>
      <c r="O43" s="335" t="s">
        <v>156</v>
      </c>
      <c r="P43" s="335"/>
      <c r="Q43" s="335" t="s">
        <v>157</v>
      </c>
      <c r="R43" s="335"/>
      <c r="S43" s="335" t="s">
        <v>158</v>
      </c>
      <c r="T43" s="126"/>
    </row>
    <row r="44" spans="1:20" ht="15.75" customHeight="1">
      <c r="A44" s="336"/>
      <c r="B44" s="337" t="s">
        <v>159</v>
      </c>
      <c r="C44" s="338" t="s">
        <v>160</v>
      </c>
      <c r="D44" s="339" t="s">
        <v>159</v>
      </c>
      <c r="E44" s="340" t="s">
        <v>160</v>
      </c>
      <c r="F44" s="337" t="s">
        <v>159</v>
      </c>
      <c r="G44" s="338" t="s">
        <v>160</v>
      </c>
      <c r="H44" s="339" t="s">
        <v>159</v>
      </c>
      <c r="I44" s="340" t="s">
        <v>160</v>
      </c>
      <c r="L44" s="336"/>
      <c r="M44" s="313" t="s">
        <v>159</v>
      </c>
      <c r="N44" s="313" t="s">
        <v>160</v>
      </c>
      <c r="O44" s="313" t="s">
        <v>159</v>
      </c>
      <c r="P44" s="313" t="s">
        <v>160</v>
      </c>
      <c r="Q44" s="313" t="s">
        <v>159</v>
      </c>
      <c r="R44" s="313" t="s">
        <v>160</v>
      </c>
      <c r="S44" s="313" t="s">
        <v>159</v>
      </c>
      <c r="T44" s="313" t="s">
        <v>160</v>
      </c>
    </row>
    <row r="45" spans="1:20" ht="15.75" customHeight="1">
      <c r="A45" s="314" t="s">
        <v>161</v>
      </c>
      <c r="B45" s="341"/>
      <c r="C45" s="342" t="s">
        <v>162</v>
      </c>
      <c r="D45" s="343"/>
      <c r="E45" s="344" t="s">
        <v>162</v>
      </c>
      <c r="F45" s="341"/>
      <c r="G45" s="342" t="s">
        <v>162</v>
      </c>
      <c r="H45" s="343"/>
      <c r="I45" s="344" t="s">
        <v>162</v>
      </c>
      <c r="L45" s="314" t="s">
        <v>161</v>
      </c>
      <c r="M45" s="316"/>
      <c r="N45" s="316" t="s">
        <v>162</v>
      </c>
      <c r="O45" s="316"/>
      <c r="P45" s="316" t="s">
        <v>162</v>
      </c>
      <c r="Q45" s="316"/>
      <c r="R45" s="316" t="s">
        <v>162</v>
      </c>
      <c r="S45" s="316"/>
      <c r="T45" s="316" t="s">
        <v>162</v>
      </c>
    </row>
    <row r="46" spans="1:20" ht="15.75" customHeight="1">
      <c r="A46" s="311" t="s">
        <v>257</v>
      </c>
      <c r="B46" s="345">
        <v>6872</v>
      </c>
      <c r="C46" s="346">
        <f aca="true" t="shared" si="2" ref="C46:C57">(B46/M46-1)*100</f>
        <v>51.06616838865685</v>
      </c>
      <c r="D46" s="347">
        <v>5765</v>
      </c>
      <c r="E46" s="348">
        <f aca="true" t="shared" si="3" ref="E46:E57">(D46/O46-1)*100</f>
        <v>108.95251902863356</v>
      </c>
      <c r="F46" s="345">
        <v>20322</v>
      </c>
      <c r="G46" s="346">
        <f aca="true" t="shared" si="4" ref="G46:G57">(F46/Q46-1)*100</f>
        <v>122.53613666228644</v>
      </c>
      <c r="H46" s="347">
        <v>527432</v>
      </c>
      <c r="I46" s="348">
        <f aca="true" t="shared" si="5" ref="I46:I57">(H46/S46-1)*100</f>
        <v>135.14683525116027</v>
      </c>
      <c r="L46" s="313" t="s">
        <v>259</v>
      </c>
      <c r="M46" s="345">
        <v>4549</v>
      </c>
      <c r="N46" s="346"/>
      <c r="O46" s="347">
        <v>2759</v>
      </c>
      <c r="P46" s="348"/>
      <c r="Q46" s="345">
        <v>9132</v>
      </c>
      <c r="R46" s="346"/>
      <c r="S46" s="347">
        <v>224299</v>
      </c>
      <c r="T46" s="348"/>
    </row>
    <row r="47" spans="1:20" ht="15.75" customHeight="1">
      <c r="A47" s="349" t="s">
        <v>247</v>
      </c>
      <c r="B47" s="320">
        <v>3997</v>
      </c>
      <c r="C47" s="350">
        <f t="shared" si="2"/>
        <v>39.60880195599022</v>
      </c>
      <c r="D47" s="351">
        <v>4468</v>
      </c>
      <c r="E47" s="352">
        <f t="shared" si="3"/>
        <v>55.7337051237365</v>
      </c>
      <c r="F47" s="320">
        <v>20216</v>
      </c>
      <c r="G47" s="350">
        <f t="shared" si="4"/>
        <v>102.20044008801761</v>
      </c>
      <c r="H47" s="351">
        <v>492869</v>
      </c>
      <c r="I47" s="352">
        <f t="shared" si="5"/>
        <v>102.83760036545164</v>
      </c>
      <c r="L47" s="353" t="s">
        <v>247</v>
      </c>
      <c r="M47" s="320">
        <v>2863</v>
      </c>
      <c r="N47" s="350"/>
      <c r="O47" s="351">
        <v>2869</v>
      </c>
      <c r="P47" s="352"/>
      <c r="Q47" s="320">
        <v>9998</v>
      </c>
      <c r="R47" s="350"/>
      <c r="S47" s="351">
        <v>242987</v>
      </c>
      <c r="T47" s="352"/>
    </row>
    <row r="48" spans="1:20" ht="15.75" customHeight="1">
      <c r="A48" s="349" t="s">
        <v>248</v>
      </c>
      <c r="B48" s="320">
        <v>3060</v>
      </c>
      <c r="C48" s="350">
        <f t="shared" si="2"/>
        <v>37.775776677172445</v>
      </c>
      <c r="D48" s="351">
        <v>3317</v>
      </c>
      <c r="E48" s="352">
        <f t="shared" si="3"/>
        <v>69.92827868852459</v>
      </c>
      <c r="F48" s="320">
        <v>21217</v>
      </c>
      <c r="G48" s="350">
        <f t="shared" si="4"/>
        <v>105.69074163839068</v>
      </c>
      <c r="H48" s="351">
        <v>554983</v>
      </c>
      <c r="I48" s="352">
        <f t="shared" si="5"/>
        <v>122.05182168092375</v>
      </c>
      <c r="L48" s="353" t="s">
        <v>248</v>
      </c>
      <c r="M48" s="320">
        <v>2221</v>
      </c>
      <c r="N48" s="350"/>
      <c r="O48" s="351">
        <v>1952</v>
      </c>
      <c r="P48" s="352"/>
      <c r="Q48" s="320">
        <v>10315</v>
      </c>
      <c r="R48" s="350"/>
      <c r="S48" s="351">
        <v>249934</v>
      </c>
      <c r="T48" s="352"/>
    </row>
    <row r="49" spans="1:20" ht="15.75" customHeight="1">
      <c r="A49" s="349" t="s">
        <v>249</v>
      </c>
      <c r="B49" s="320">
        <v>3574</v>
      </c>
      <c r="C49" s="350">
        <f t="shared" si="2"/>
        <v>53.39055793991416</v>
      </c>
      <c r="D49" s="351">
        <v>3364</v>
      </c>
      <c r="E49" s="352">
        <f t="shared" si="3"/>
        <v>47.02797202797202</v>
      </c>
      <c r="F49" s="320">
        <v>20312</v>
      </c>
      <c r="G49" s="350">
        <f t="shared" si="4"/>
        <v>89.40693770980977</v>
      </c>
      <c r="H49" s="351">
        <v>539551</v>
      </c>
      <c r="I49" s="352">
        <f t="shared" si="5"/>
        <v>85.57788547194927</v>
      </c>
      <c r="L49" s="353" t="s">
        <v>249</v>
      </c>
      <c r="M49" s="320">
        <v>2330</v>
      </c>
      <c r="N49" s="350"/>
      <c r="O49" s="351">
        <v>2288</v>
      </c>
      <c r="P49" s="352"/>
      <c r="Q49" s="320">
        <v>10724</v>
      </c>
      <c r="R49" s="350"/>
      <c r="S49" s="351">
        <v>290741</v>
      </c>
      <c r="T49" s="352"/>
    </row>
    <row r="50" spans="1:20" ht="15.75" customHeight="1">
      <c r="A50" s="349" t="s">
        <v>250</v>
      </c>
      <c r="B50" s="320">
        <v>2559</v>
      </c>
      <c r="C50" s="350">
        <f t="shared" si="2"/>
        <v>30.89514066496164</v>
      </c>
      <c r="D50" s="351">
        <v>2718</v>
      </c>
      <c r="E50" s="352">
        <f t="shared" si="3"/>
        <v>51.16796440489433</v>
      </c>
      <c r="F50" s="320">
        <v>19213</v>
      </c>
      <c r="G50" s="350">
        <f t="shared" si="4"/>
        <v>86.96963799143636</v>
      </c>
      <c r="H50" s="351">
        <v>482448</v>
      </c>
      <c r="I50" s="352">
        <f t="shared" si="5"/>
        <v>97.2476389059242</v>
      </c>
      <c r="L50" s="353" t="s">
        <v>250</v>
      </c>
      <c r="M50" s="320">
        <v>1955</v>
      </c>
      <c r="N50" s="350"/>
      <c r="O50" s="351">
        <v>1798</v>
      </c>
      <c r="P50" s="352"/>
      <c r="Q50" s="320">
        <v>10276</v>
      </c>
      <c r="R50" s="350"/>
      <c r="S50" s="351">
        <v>244590</v>
      </c>
      <c r="T50" s="352"/>
    </row>
    <row r="51" spans="1:20" ht="15.75" customHeight="1">
      <c r="A51" s="349" t="s">
        <v>251</v>
      </c>
      <c r="B51" s="320">
        <v>2374</v>
      </c>
      <c r="C51" s="350">
        <f t="shared" si="2"/>
        <v>-5.568814638027053</v>
      </c>
      <c r="D51" s="351">
        <v>2378</v>
      </c>
      <c r="E51" s="352">
        <f t="shared" si="3"/>
        <v>27.02991452991452</v>
      </c>
      <c r="F51" s="320">
        <v>17800</v>
      </c>
      <c r="G51" s="350">
        <f t="shared" si="4"/>
        <v>75.2485970266811</v>
      </c>
      <c r="H51" s="351">
        <v>475004</v>
      </c>
      <c r="I51" s="352">
        <f t="shared" si="5"/>
        <v>85.63763058031788</v>
      </c>
      <c r="L51" s="353" t="s">
        <v>251</v>
      </c>
      <c r="M51" s="320">
        <v>2514</v>
      </c>
      <c r="N51" s="350"/>
      <c r="O51" s="351">
        <v>1872</v>
      </c>
      <c r="P51" s="352"/>
      <c r="Q51" s="320">
        <v>10157</v>
      </c>
      <c r="R51" s="350"/>
      <c r="S51" s="351">
        <v>255877</v>
      </c>
      <c r="T51" s="352"/>
    </row>
    <row r="52" spans="1:20" ht="15.75" customHeight="1">
      <c r="A52" s="349" t="s">
        <v>252</v>
      </c>
      <c r="B52" s="320">
        <v>3627</v>
      </c>
      <c r="C52" s="350">
        <f t="shared" si="2"/>
        <v>31.46067415730338</v>
      </c>
      <c r="D52" s="351">
        <v>2841</v>
      </c>
      <c r="E52" s="352">
        <f t="shared" si="3"/>
        <v>31.40610545790934</v>
      </c>
      <c r="F52" s="320">
        <v>16993</v>
      </c>
      <c r="G52" s="350">
        <f t="shared" si="4"/>
        <v>70.42423026777655</v>
      </c>
      <c r="H52" s="351">
        <v>431470</v>
      </c>
      <c r="I52" s="352">
        <f t="shared" si="5"/>
        <v>65.77975694190965</v>
      </c>
      <c r="L52" s="353" t="s">
        <v>252</v>
      </c>
      <c r="M52" s="320">
        <v>2759</v>
      </c>
      <c r="N52" s="350"/>
      <c r="O52" s="351">
        <v>2162</v>
      </c>
      <c r="P52" s="352"/>
      <c r="Q52" s="320">
        <v>9971</v>
      </c>
      <c r="R52" s="350"/>
      <c r="S52" s="351">
        <v>260267</v>
      </c>
      <c r="T52" s="352"/>
    </row>
    <row r="53" spans="1:20" ht="15.75" customHeight="1">
      <c r="A53" s="349" t="s">
        <v>253</v>
      </c>
      <c r="B53" s="320">
        <v>2178</v>
      </c>
      <c r="C53" s="350">
        <f t="shared" si="2"/>
        <v>-0.8648156577150679</v>
      </c>
      <c r="D53" s="351">
        <v>2413</v>
      </c>
      <c r="E53" s="352">
        <f t="shared" si="3"/>
        <v>21.68431669188098</v>
      </c>
      <c r="F53" s="320">
        <v>15838</v>
      </c>
      <c r="G53" s="350">
        <f t="shared" si="4"/>
        <v>66.20841641305488</v>
      </c>
      <c r="H53" s="351">
        <v>389195</v>
      </c>
      <c r="I53" s="352">
        <f t="shared" si="5"/>
        <v>74.03523677503019</v>
      </c>
      <c r="L53" s="353" t="s">
        <v>253</v>
      </c>
      <c r="M53" s="320">
        <v>2197</v>
      </c>
      <c r="N53" s="350"/>
      <c r="O53" s="351">
        <v>1983</v>
      </c>
      <c r="P53" s="352"/>
      <c r="Q53" s="320">
        <v>9529</v>
      </c>
      <c r="R53" s="350"/>
      <c r="S53" s="351">
        <v>223630</v>
      </c>
      <c r="T53" s="352"/>
    </row>
    <row r="54" spans="1:20" ht="15.75" customHeight="1">
      <c r="A54" s="349" t="s">
        <v>254</v>
      </c>
      <c r="B54" s="320">
        <v>1892</v>
      </c>
      <c r="C54" s="350">
        <f t="shared" si="2"/>
        <v>-38.0078636959371</v>
      </c>
      <c r="D54" s="351">
        <v>2077</v>
      </c>
      <c r="E54" s="352">
        <f t="shared" si="3"/>
        <v>-12.066045723962748</v>
      </c>
      <c r="F54" s="320">
        <v>15280</v>
      </c>
      <c r="G54" s="350">
        <f t="shared" si="4"/>
        <v>48.869836321122364</v>
      </c>
      <c r="H54" s="351">
        <v>403998</v>
      </c>
      <c r="I54" s="352">
        <f t="shared" si="5"/>
        <v>60.74532085561497</v>
      </c>
      <c r="L54" s="353" t="s">
        <v>254</v>
      </c>
      <c r="M54" s="320">
        <v>3052</v>
      </c>
      <c r="N54" s="350"/>
      <c r="O54" s="351">
        <v>2362</v>
      </c>
      <c r="P54" s="352"/>
      <c r="Q54" s="320">
        <v>10264</v>
      </c>
      <c r="R54" s="350"/>
      <c r="S54" s="351">
        <v>251328</v>
      </c>
      <c r="T54" s="352"/>
    </row>
    <row r="55" spans="1:20" ht="15.75" customHeight="1">
      <c r="A55" s="325" t="s">
        <v>258</v>
      </c>
      <c r="B55" s="320">
        <v>2708</v>
      </c>
      <c r="C55" s="350">
        <f t="shared" si="2"/>
        <v>-51.78921132277017</v>
      </c>
      <c r="D55" s="351">
        <v>1858</v>
      </c>
      <c r="E55" s="352">
        <f t="shared" si="3"/>
        <v>-44.85010388839418</v>
      </c>
      <c r="F55" s="320">
        <v>14310</v>
      </c>
      <c r="G55" s="350">
        <f t="shared" si="4"/>
        <v>22.758857338937986</v>
      </c>
      <c r="H55" s="351">
        <v>370060</v>
      </c>
      <c r="I55" s="352">
        <f t="shared" si="5"/>
        <v>27.19810814898327</v>
      </c>
      <c r="L55" s="333" t="s">
        <v>260</v>
      </c>
      <c r="M55" s="320">
        <v>5617</v>
      </c>
      <c r="N55" s="350"/>
      <c r="O55" s="351">
        <v>3369</v>
      </c>
      <c r="P55" s="352"/>
      <c r="Q55" s="320">
        <v>11657</v>
      </c>
      <c r="R55" s="350"/>
      <c r="S55" s="351">
        <v>290932</v>
      </c>
      <c r="T55" s="352"/>
    </row>
    <row r="56" spans="1:20" ht="15.75" customHeight="1">
      <c r="A56" s="349" t="s">
        <v>255</v>
      </c>
      <c r="B56" s="320">
        <v>1993</v>
      </c>
      <c r="C56" s="350">
        <f t="shared" si="2"/>
        <v>-61.21058777734527</v>
      </c>
      <c r="D56" s="351">
        <v>2301</v>
      </c>
      <c r="E56" s="352">
        <f t="shared" si="3"/>
        <v>-57.134873323397905</v>
      </c>
      <c r="F56" s="320">
        <v>13610</v>
      </c>
      <c r="G56" s="350">
        <f t="shared" si="4"/>
        <v>-7.528196765864925</v>
      </c>
      <c r="H56" s="351">
        <v>313904</v>
      </c>
      <c r="I56" s="352">
        <f t="shared" si="5"/>
        <v>-2.282129904898278</v>
      </c>
      <c r="L56" s="353" t="s">
        <v>255</v>
      </c>
      <c r="M56" s="320">
        <v>5138</v>
      </c>
      <c r="N56" s="350"/>
      <c r="O56" s="351">
        <v>5368</v>
      </c>
      <c r="P56" s="352"/>
      <c r="Q56" s="320">
        <v>14718</v>
      </c>
      <c r="R56" s="350"/>
      <c r="S56" s="351">
        <v>321235</v>
      </c>
      <c r="T56" s="352"/>
    </row>
    <row r="57" spans="1:20" ht="15.75" customHeight="1">
      <c r="A57" s="354" t="s">
        <v>256</v>
      </c>
      <c r="B57" s="328">
        <v>2599</v>
      </c>
      <c r="C57" s="355">
        <f t="shared" si="2"/>
        <v>-47.388663967611336</v>
      </c>
      <c r="D57" s="356">
        <v>2081</v>
      </c>
      <c r="E57" s="357">
        <f t="shared" si="3"/>
        <v>-57.976575121163165</v>
      </c>
      <c r="F57" s="328">
        <v>13125</v>
      </c>
      <c r="G57" s="355">
        <f t="shared" si="4"/>
        <v>-26.536437926788313</v>
      </c>
      <c r="H57" s="356">
        <v>356733</v>
      </c>
      <c r="I57" s="357">
        <f t="shared" si="5"/>
        <v>-20.032593735008895</v>
      </c>
      <c r="L57" s="358" t="s">
        <v>256</v>
      </c>
      <c r="M57" s="328">
        <v>4940</v>
      </c>
      <c r="N57" s="355"/>
      <c r="O57" s="356">
        <v>4952</v>
      </c>
      <c r="P57" s="357"/>
      <c r="Q57" s="328">
        <v>17866</v>
      </c>
      <c r="R57" s="355"/>
      <c r="S57" s="356">
        <v>446098</v>
      </c>
      <c r="T57" s="357"/>
    </row>
    <row r="58" spans="1:8" ht="15.75" customHeight="1">
      <c r="A58" s="93" t="s">
        <v>163</v>
      </c>
      <c r="D58" s="359"/>
      <c r="F58" s="359"/>
      <c r="H58" s="359"/>
    </row>
    <row r="63" ht="13.5">
      <c r="A63" s="317"/>
    </row>
    <row r="64" ht="13.5">
      <c r="A64" s="317"/>
    </row>
    <row r="65" ht="13.5">
      <c r="A65" s="317"/>
    </row>
    <row r="66" ht="13.5">
      <c r="A66" s="317"/>
    </row>
    <row r="67" ht="13.5">
      <c r="A67" s="317"/>
    </row>
    <row r="68" ht="13.5">
      <c r="A68" s="317"/>
    </row>
    <row r="69" ht="13.5">
      <c r="A69" s="317"/>
    </row>
    <row r="70" ht="13.5">
      <c r="A70" s="317"/>
    </row>
    <row r="71" ht="13.5">
      <c r="A71" s="317"/>
    </row>
  </sheetData>
  <sheetProtection/>
  <printOptions/>
  <pageMargins left="0.56" right="0.19" top="0.54" bottom="0.2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N155"/>
  <sheetViews>
    <sheetView zoomScalePageLayoutView="0" workbookViewId="0" topLeftCell="A1">
      <selection activeCell="M30" sqref="M30"/>
    </sheetView>
  </sheetViews>
  <sheetFormatPr defaultColWidth="9.00390625" defaultRowHeight="13.5"/>
  <cols>
    <col min="1" max="1" width="11.625" style="93" customWidth="1"/>
    <col min="2" max="9" width="10.125" style="93" customWidth="1"/>
    <col min="10" max="11" width="10.00390625" style="93" customWidth="1"/>
    <col min="12" max="12" width="11.375" style="93" customWidth="1"/>
    <col min="13" max="13" width="9.00390625" style="93" customWidth="1"/>
    <col min="14" max="14" width="10.875" style="93" bestFit="1" customWidth="1"/>
    <col min="15" max="16384" width="9.00390625" style="93" customWidth="1"/>
  </cols>
  <sheetData>
    <row r="2" spans="1:14" ht="13.5">
      <c r="A2" s="176"/>
      <c r="B2" s="176"/>
      <c r="C2" s="176"/>
      <c r="D2" s="176"/>
      <c r="E2" s="176"/>
      <c r="F2" s="176"/>
      <c r="G2" s="176"/>
      <c r="H2" s="176"/>
      <c r="I2" s="176"/>
      <c r="J2" s="176"/>
      <c r="K2" s="176"/>
      <c r="L2" s="176"/>
      <c r="M2" s="176"/>
      <c r="N2" s="176"/>
    </row>
    <row r="3" spans="1:14" ht="17.25">
      <c r="A3" s="176"/>
      <c r="B3" s="3" t="str">
        <f>"被保険者の産業別構成比（全被保険者数＝"&amp;B74&amp;"人)"</f>
        <v>被保険者の産業別構成比（全被保険者数＝512698人)</v>
      </c>
      <c r="C3" s="176"/>
      <c r="D3" s="176"/>
      <c r="E3" s="176"/>
      <c r="F3" s="176"/>
      <c r="G3" s="176"/>
      <c r="H3" s="176"/>
      <c r="I3" s="176"/>
      <c r="J3" s="176"/>
      <c r="K3" s="176"/>
      <c r="L3" s="176"/>
      <c r="M3" s="176"/>
      <c r="N3" s="176"/>
    </row>
    <row r="4" spans="1:14" ht="13.5">
      <c r="A4" s="176"/>
      <c r="B4" s="176"/>
      <c r="C4" s="176"/>
      <c r="D4" s="176"/>
      <c r="E4" s="176"/>
      <c r="F4" s="176"/>
      <c r="G4" s="176"/>
      <c r="H4" s="176"/>
      <c r="I4" s="176"/>
      <c r="J4" s="176"/>
      <c r="K4" s="176"/>
      <c r="L4" s="176"/>
      <c r="M4" s="176"/>
      <c r="N4" s="176"/>
    </row>
    <row r="5" spans="1:14" ht="13.5">
      <c r="A5" s="176"/>
      <c r="B5" s="176"/>
      <c r="C5" s="176"/>
      <c r="D5" s="176"/>
      <c r="E5" s="176"/>
      <c r="F5" s="176"/>
      <c r="G5" s="176"/>
      <c r="H5" s="176"/>
      <c r="I5" s="176"/>
      <c r="J5" s="176"/>
      <c r="K5" s="176"/>
      <c r="L5" s="176"/>
      <c r="M5" s="176"/>
      <c r="N5" s="176"/>
    </row>
    <row r="6" spans="1:14" ht="13.5">
      <c r="A6" s="176"/>
      <c r="B6" s="176"/>
      <c r="C6" s="176"/>
      <c r="D6" s="176"/>
      <c r="E6" s="176"/>
      <c r="F6" s="176"/>
      <c r="G6" s="176"/>
      <c r="H6" s="176"/>
      <c r="I6" s="176"/>
      <c r="J6" s="176"/>
      <c r="K6" s="176"/>
      <c r="L6" s="176"/>
      <c r="M6" s="176"/>
      <c r="N6" s="176"/>
    </row>
    <row r="7" spans="1:14" ht="13.5">
      <c r="A7" s="176"/>
      <c r="B7" s="176"/>
      <c r="C7" s="176"/>
      <c r="D7" s="176"/>
      <c r="E7" s="176"/>
      <c r="F7" s="176"/>
      <c r="G7" s="176"/>
      <c r="H7" s="176"/>
      <c r="I7" s="176"/>
      <c r="J7" s="176"/>
      <c r="K7" s="176"/>
      <c r="L7" s="176"/>
      <c r="M7" s="176"/>
      <c r="N7" s="176"/>
    </row>
    <row r="8" spans="1:14" ht="13.5">
      <c r="A8" s="176"/>
      <c r="B8" s="176"/>
      <c r="C8" s="176"/>
      <c r="D8" s="176"/>
      <c r="E8" s="176"/>
      <c r="F8" s="176"/>
      <c r="G8" s="176"/>
      <c r="H8" s="176"/>
      <c r="I8" s="176"/>
      <c r="J8" s="176"/>
      <c r="K8" s="176"/>
      <c r="L8" s="176"/>
      <c r="M8" s="176"/>
      <c r="N8" s="176"/>
    </row>
    <row r="9" spans="1:14" ht="13.5">
      <c r="A9" s="176"/>
      <c r="B9" s="176"/>
      <c r="C9" s="176"/>
      <c r="D9" s="176"/>
      <c r="E9" s="176"/>
      <c r="F9" s="176"/>
      <c r="G9" s="176"/>
      <c r="H9" s="176"/>
      <c r="I9" s="176"/>
      <c r="J9" s="176"/>
      <c r="K9" s="176"/>
      <c r="L9" s="176"/>
      <c r="M9" s="176"/>
      <c r="N9" s="176"/>
    </row>
    <row r="10" spans="1:14" ht="13.5">
      <c r="A10" s="176"/>
      <c r="B10" s="176"/>
      <c r="C10" s="176"/>
      <c r="D10" s="176"/>
      <c r="E10" s="176"/>
      <c r="F10" s="176"/>
      <c r="G10" s="176"/>
      <c r="H10" s="176"/>
      <c r="I10" s="176"/>
      <c r="J10" s="176"/>
      <c r="K10" s="176"/>
      <c r="L10" s="176"/>
      <c r="M10" s="176"/>
      <c r="N10" s="176"/>
    </row>
    <row r="11" spans="1:14" ht="18.75">
      <c r="A11" s="375"/>
      <c r="B11" s="176"/>
      <c r="C11" s="176"/>
      <c r="D11" s="176"/>
      <c r="E11" s="176"/>
      <c r="F11" s="176"/>
      <c r="G11" s="176"/>
      <c r="H11" s="176"/>
      <c r="I11" s="176"/>
      <c r="J11" s="176"/>
      <c r="K11" s="176"/>
      <c r="L11" s="176"/>
      <c r="M11" s="176"/>
      <c r="N11" s="176"/>
    </row>
    <row r="12" spans="1:14" ht="13.5">
      <c r="A12" s="176"/>
      <c r="B12" s="176"/>
      <c r="C12" s="176"/>
      <c r="D12" s="176"/>
      <c r="E12" s="176"/>
      <c r="F12" s="176"/>
      <c r="G12" s="176"/>
      <c r="H12" s="176"/>
      <c r="I12" s="176"/>
      <c r="J12" s="176"/>
      <c r="K12" s="176"/>
      <c r="L12" s="176"/>
      <c r="M12" s="176"/>
      <c r="N12" s="176"/>
    </row>
    <row r="13" spans="1:14" ht="13.5">
      <c r="A13" s="176"/>
      <c r="B13" s="176"/>
      <c r="C13" s="176"/>
      <c r="D13" s="176"/>
      <c r="E13" s="176"/>
      <c r="F13" s="176"/>
      <c r="G13" s="176"/>
      <c r="H13" s="176"/>
      <c r="I13" s="176"/>
      <c r="J13" s="176"/>
      <c r="K13" s="176"/>
      <c r="L13" s="176"/>
      <c r="M13" s="176"/>
      <c r="N13" s="176"/>
    </row>
    <row r="14" spans="1:14" ht="13.5">
      <c r="A14" s="176"/>
      <c r="B14" s="176"/>
      <c r="C14" s="176"/>
      <c r="D14" s="176"/>
      <c r="E14" s="176"/>
      <c r="F14" s="176"/>
      <c r="G14" s="176"/>
      <c r="H14" s="176"/>
      <c r="I14" s="176"/>
      <c r="J14" s="176"/>
      <c r="K14" s="176"/>
      <c r="L14" s="176"/>
      <c r="M14" s="176"/>
      <c r="N14" s="176"/>
    </row>
    <row r="15" spans="1:14" ht="13.5">
      <c r="A15" s="176"/>
      <c r="B15" s="176"/>
      <c r="C15" s="176"/>
      <c r="D15" s="176"/>
      <c r="E15" s="176"/>
      <c r="F15" s="176"/>
      <c r="G15" s="176"/>
      <c r="H15" s="176"/>
      <c r="I15" s="176"/>
      <c r="J15" s="176"/>
      <c r="K15" s="176"/>
      <c r="L15" s="176"/>
      <c r="M15" s="176"/>
      <c r="N15" s="176"/>
    </row>
    <row r="16" spans="1:14" ht="13.5">
      <c r="A16" s="176"/>
      <c r="B16" s="176"/>
      <c r="C16" s="176"/>
      <c r="D16" s="176"/>
      <c r="E16" s="176"/>
      <c r="F16" s="176"/>
      <c r="G16" s="176"/>
      <c r="H16" s="176"/>
      <c r="I16" s="176"/>
      <c r="J16" s="176"/>
      <c r="K16" s="176"/>
      <c r="L16" s="176"/>
      <c r="M16" s="176"/>
      <c r="N16" s="176"/>
    </row>
    <row r="17" spans="1:14" ht="13.5">
      <c r="A17" s="176"/>
      <c r="B17" s="176"/>
      <c r="C17" s="176"/>
      <c r="D17" s="176"/>
      <c r="E17" s="176"/>
      <c r="F17" s="176"/>
      <c r="G17" s="176"/>
      <c r="H17" s="176"/>
      <c r="I17" s="176"/>
      <c r="J17" s="176"/>
      <c r="K17" s="176"/>
      <c r="L17" s="176"/>
      <c r="M17" s="176"/>
      <c r="N17" s="176"/>
    </row>
    <row r="18" spans="1:14" ht="13.5">
      <c r="A18" s="176"/>
      <c r="B18" s="176"/>
      <c r="C18" s="176"/>
      <c r="D18" s="176"/>
      <c r="E18" s="176"/>
      <c r="F18" s="176"/>
      <c r="G18" s="176"/>
      <c r="H18" s="176"/>
      <c r="I18" s="176"/>
      <c r="J18" s="176"/>
      <c r="K18" s="176"/>
      <c r="L18" s="176"/>
      <c r="M18" s="176"/>
      <c r="N18" s="176"/>
    </row>
    <row r="19" spans="1:14" ht="13.5">
      <c r="A19" s="176"/>
      <c r="B19" s="176"/>
      <c r="C19" s="176"/>
      <c r="D19" s="176"/>
      <c r="E19" s="176"/>
      <c r="F19" s="176"/>
      <c r="G19" s="176"/>
      <c r="H19" s="176"/>
      <c r="I19" s="176"/>
      <c r="J19" s="176"/>
      <c r="K19" s="176"/>
      <c r="L19" s="176"/>
      <c r="M19" s="176"/>
      <c r="N19" s="176"/>
    </row>
    <row r="20" spans="1:14" ht="13.5">
      <c r="A20" s="176"/>
      <c r="B20" s="176"/>
      <c r="C20" s="176"/>
      <c r="D20" s="176"/>
      <c r="E20" s="176"/>
      <c r="F20" s="176"/>
      <c r="G20" s="176"/>
      <c r="H20" s="176"/>
      <c r="I20" s="176"/>
      <c r="J20" s="176"/>
      <c r="K20" s="176"/>
      <c r="L20" s="176"/>
      <c r="M20" s="176"/>
      <c r="N20" s="176"/>
    </row>
    <row r="21" spans="1:14" ht="13.5">
      <c r="A21" s="176"/>
      <c r="B21" s="176"/>
      <c r="C21" s="176"/>
      <c r="D21" s="176"/>
      <c r="E21" s="176"/>
      <c r="F21" s="176"/>
      <c r="G21" s="176"/>
      <c r="H21" s="176"/>
      <c r="I21" s="176"/>
      <c r="J21" s="176"/>
      <c r="K21" s="176"/>
      <c r="L21" s="176"/>
      <c r="M21" s="176"/>
      <c r="N21" s="176"/>
    </row>
    <row r="22" spans="1:14" ht="13.5">
      <c r="A22" s="176"/>
      <c r="B22" s="176"/>
      <c r="C22" s="176"/>
      <c r="D22" s="176"/>
      <c r="E22" s="176"/>
      <c r="F22" s="176"/>
      <c r="G22" s="176"/>
      <c r="H22" s="176"/>
      <c r="I22" s="176"/>
      <c r="J22" s="176"/>
      <c r="K22" s="176"/>
      <c r="L22" s="176"/>
      <c r="M22" s="176"/>
      <c r="N22" s="176"/>
    </row>
    <row r="23" spans="1:14" ht="13.5">
      <c r="A23" s="176"/>
      <c r="B23" s="176"/>
      <c r="C23" s="176"/>
      <c r="D23" s="176"/>
      <c r="E23" s="176"/>
      <c r="F23" s="176"/>
      <c r="G23" s="176"/>
      <c r="H23" s="176"/>
      <c r="I23" s="176"/>
      <c r="J23" s="176"/>
      <c r="K23" s="176"/>
      <c r="L23" s="176"/>
      <c r="M23" s="176"/>
      <c r="N23" s="176"/>
    </row>
    <row r="24" spans="1:14" ht="13.5">
      <c r="A24" s="176"/>
      <c r="B24" s="176"/>
      <c r="C24" s="176"/>
      <c r="D24" s="176"/>
      <c r="E24" s="176"/>
      <c r="F24" s="176"/>
      <c r="G24" s="176"/>
      <c r="H24" s="176"/>
      <c r="I24" s="176"/>
      <c r="J24" s="176"/>
      <c r="K24" s="176"/>
      <c r="L24" s="176"/>
      <c r="M24" s="176"/>
      <c r="N24" s="176"/>
    </row>
    <row r="25" spans="1:14" ht="13.5">
      <c r="A25" s="176"/>
      <c r="B25" s="176"/>
      <c r="C25" s="176"/>
      <c r="D25" s="176"/>
      <c r="E25" s="176"/>
      <c r="F25" s="176"/>
      <c r="G25" s="176"/>
      <c r="H25" s="176"/>
      <c r="I25" s="176"/>
      <c r="J25" s="176"/>
      <c r="K25" s="176"/>
      <c r="L25" s="176"/>
      <c r="M25" s="176"/>
      <c r="N25" s="176"/>
    </row>
    <row r="26" spans="1:14" ht="13.5">
      <c r="A26" s="176"/>
      <c r="B26" s="176"/>
      <c r="C26" s="176"/>
      <c r="D26" s="176"/>
      <c r="E26" s="176"/>
      <c r="F26" s="176"/>
      <c r="G26" s="176"/>
      <c r="H26" s="176"/>
      <c r="I26" s="176"/>
      <c r="J26" s="176"/>
      <c r="K26" s="176"/>
      <c r="L26" s="176"/>
      <c r="M26" s="176"/>
      <c r="N26" s="176"/>
    </row>
    <row r="27" spans="1:14" ht="13.5">
      <c r="A27" s="176"/>
      <c r="B27" s="176"/>
      <c r="C27" s="176"/>
      <c r="D27" s="176"/>
      <c r="E27" s="176"/>
      <c r="F27" s="176"/>
      <c r="G27" s="176"/>
      <c r="H27" s="176"/>
      <c r="I27" s="176"/>
      <c r="J27" s="176"/>
      <c r="K27" s="176"/>
      <c r="L27" s="176"/>
      <c r="M27" s="176"/>
      <c r="N27" s="176"/>
    </row>
    <row r="28" spans="1:14" ht="13.5">
      <c r="A28" s="176"/>
      <c r="B28" s="176"/>
      <c r="C28" s="176"/>
      <c r="D28" s="176"/>
      <c r="E28" s="176"/>
      <c r="F28" s="176"/>
      <c r="G28" s="176"/>
      <c r="H28" s="176"/>
      <c r="I28" s="176"/>
      <c r="J28" s="176"/>
      <c r="K28" s="176"/>
      <c r="L28" s="176"/>
      <c r="M28" s="176"/>
      <c r="N28" s="176"/>
    </row>
    <row r="29" spans="1:14" ht="13.5">
      <c r="A29" s="176"/>
      <c r="B29" s="176"/>
      <c r="C29" s="176"/>
      <c r="D29" s="176"/>
      <c r="E29" s="176"/>
      <c r="F29" s="176"/>
      <c r="G29" s="176"/>
      <c r="H29" s="176"/>
      <c r="I29" s="176"/>
      <c r="J29" s="176"/>
      <c r="K29" s="176"/>
      <c r="L29" s="176"/>
      <c r="M29" s="176"/>
      <c r="N29" s="176"/>
    </row>
    <row r="30" spans="1:14" ht="13.5">
      <c r="A30" s="176"/>
      <c r="B30" s="176"/>
      <c r="C30" s="176"/>
      <c r="D30" s="176"/>
      <c r="E30" s="176"/>
      <c r="F30" s="176"/>
      <c r="G30" s="176"/>
      <c r="H30" s="176"/>
      <c r="I30" s="176"/>
      <c r="J30" s="176"/>
      <c r="K30" s="176"/>
      <c r="L30" s="176"/>
      <c r="M30" s="176"/>
      <c r="N30" s="176"/>
    </row>
    <row r="31" spans="1:14" ht="13.5">
      <c r="A31" s="176"/>
      <c r="B31" s="176"/>
      <c r="C31" s="176"/>
      <c r="D31" s="176"/>
      <c r="E31" s="176"/>
      <c r="F31" s="176"/>
      <c r="G31" s="176"/>
      <c r="H31" s="176"/>
      <c r="I31" s="176"/>
      <c r="J31" s="176"/>
      <c r="K31" s="176"/>
      <c r="L31" s="176"/>
      <c r="M31" s="176"/>
      <c r="N31" s="176"/>
    </row>
    <row r="32" spans="1:14" ht="13.5">
      <c r="A32" s="176"/>
      <c r="B32" s="176"/>
      <c r="C32" s="176"/>
      <c r="D32" s="176"/>
      <c r="E32" s="176"/>
      <c r="F32" s="176"/>
      <c r="G32" s="176"/>
      <c r="H32" s="176"/>
      <c r="I32" s="176"/>
      <c r="J32" s="176"/>
      <c r="K32" s="176"/>
      <c r="L32" s="176"/>
      <c r="M32" s="176"/>
      <c r="N32" s="176"/>
    </row>
    <row r="33" spans="1:14" ht="13.5">
      <c r="A33" s="176"/>
      <c r="B33" s="176"/>
      <c r="C33" s="176"/>
      <c r="D33" s="176"/>
      <c r="E33" s="176"/>
      <c r="F33" s="176"/>
      <c r="G33" s="176"/>
      <c r="H33" s="176"/>
      <c r="I33" s="176"/>
      <c r="J33" s="176"/>
      <c r="K33" s="176"/>
      <c r="L33" s="176"/>
      <c r="M33" s="176"/>
      <c r="N33" s="176"/>
    </row>
    <row r="34" spans="1:14" ht="13.5">
      <c r="A34" s="176"/>
      <c r="B34" s="176"/>
      <c r="C34" s="176"/>
      <c r="D34" s="176"/>
      <c r="E34" s="176"/>
      <c r="F34" s="176"/>
      <c r="G34" s="176"/>
      <c r="H34" s="176"/>
      <c r="I34" s="176"/>
      <c r="J34" s="176"/>
      <c r="K34" s="176"/>
      <c r="L34" s="176"/>
      <c r="M34" s="176"/>
      <c r="N34" s="176"/>
    </row>
    <row r="35" spans="1:14" ht="13.5">
      <c r="A35" s="176"/>
      <c r="B35" s="176"/>
      <c r="C35" s="176"/>
      <c r="D35" s="176"/>
      <c r="E35" s="176"/>
      <c r="F35" s="176"/>
      <c r="G35" s="176"/>
      <c r="H35" s="176"/>
      <c r="I35" s="176"/>
      <c r="J35" s="176"/>
      <c r="K35" s="176"/>
      <c r="L35" s="176"/>
      <c r="M35" s="176"/>
      <c r="N35" s="176"/>
    </row>
    <row r="36" spans="1:14" ht="13.5">
      <c r="A36" s="176"/>
      <c r="B36" s="176"/>
      <c r="C36" s="176"/>
      <c r="D36" s="176"/>
      <c r="E36" s="176"/>
      <c r="F36" s="176"/>
      <c r="G36" s="176"/>
      <c r="H36" s="176"/>
      <c r="I36" s="176"/>
      <c r="J36" s="176"/>
      <c r="K36" s="176"/>
      <c r="L36" s="176"/>
      <c r="M36" s="176"/>
      <c r="N36" s="176"/>
    </row>
    <row r="37" spans="1:14" ht="13.5">
      <c r="A37" s="176"/>
      <c r="B37" s="176"/>
      <c r="C37" s="176"/>
      <c r="D37" s="176"/>
      <c r="E37" s="176"/>
      <c r="F37" s="176"/>
      <c r="G37" s="176"/>
      <c r="H37" s="176"/>
      <c r="I37" s="176"/>
      <c r="J37" s="176"/>
      <c r="K37" s="176"/>
      <c r="L37" s="176"/>
      <c r="M37" s="176"/>
      <c r="N37" s="176"/>
    </row>
    <row r="38" spans="1:14" ht="13.5">
      <c r="A38" s="176"/>
      <c r="B38" s="176"/>
      <c r="C38" s="176"/>
      <c r="D38" s="176"/>
      <c r="E38" s="176"/>
      <c r="F38" s="176"/>
      <c r="G38" s="176"/>
      <c r="H38" s="176"/>
      <c r="I38" s="176"/>
      <c r="J38" s="176"/>
      <c r="K38" s="176"/>
      <c r="L38" s="176"/>
      <c r="M38" s="176"/>
      <c r="N38" s="176"/>
    </row>
    <row r="39" spans="1:14" ht="13.5">
      <c r="A39" s="176"/>
      <c r="B39" s="176"/>
      <c r="C39" s="176"/>
      <c r="D39" s="176"/>
      <c r="E39" s="176"/>
      <c r="F39" s="176"/>
      <c r="G39" s="176"/>
      <c r="H39" s="176"/>
      <c r="I39" s="176"/>
      <c r="J39" s="176"/>
      <c r="K39" s="176"/>
      <c r="L39" s="176"/>
      <c r="M39" s="176"/>
      <c r="N39" s="176"/>
    </row>
    <row r="40" spans="1:14" ht="13.5">
      <c r="A40" s="176"/>
      <c r="B40" s="176"/>
      <c r="C40" s="176"/>
      <c r="D40" s="176"/>
      <c r="E40" s="176"/>
      <c r="F40" s="176"/>
      <c r="G40" s="176"/>
      <c r="H40" s="176"/>
      <c r="I40" s="176"/>
      <c r="J40" s="176"/>
      <c r="K40" s="176"/>
      <c r="L40" s="176"/>
      <c r="M40" s="176"/>
      <c r="N40" s="176"/>
    </row>
    <row r="41" spans="1:14" ht="13.5">
      <c r="A41" s="176"/>
      <c r="B41" s="176"/>
      <c r="C41" s="176"/>
      <c r="D41" s="176"/>
      <c r="E41" s="176"/>
      <c r="F41" s="176"/>
      <c r="G41" s="176"/>
      <c r="H41" s="176"/>
      <c r="I41" s="176"/>
      <c r="J41" s="176"/>
      <c r="K41" s="176"/>
      <c r="L41" s="176"/>
      <c r="M41" s="176"/>
      <c r="N41" s="176"/>
    </row>
    <row r="42" spans="1:14" ht="13.5">
      <c r="A42" s="176"/>
      <c r="B42" s="176"/>
      <c r="C42" s="176"/>
      <c r="D42" s="176"/>
      <c r="E42" s="176"/>
      <c r="F42" s="176"/>
      <c r="G42" s="176"/>
      <c r="H42" s="176"/>
      <c r="I42" s="176"/>
      <c r="J42" s="176"/>
      <c r="K42" s="176"/>
      <c r="L42" s="176"/>
      <c r="M42" s="176"/>
      <c r="N42" s="176"/>
    </row>
    <row r="43" spans="1:14" ht="13.5">
      <c r="A43" s="176"/>
      <c r="B43" s="176"/>
      <c r="C43" s="176"/>
      <c r="D43" s="176"/>
      <c r="E43" s="176"/>
      <c r="F43" s="176"/>
      <c r="G43" s="176"/>
      <c r="H43" s="176"/>
      <c r="I43" s="176"/>
      <c r="J43" s="176"/>
      <c r="K43" s="176"/>
      <c r="L43" s="176"/>
      <c r="M43" s="176"/>
      <c r="N43" s="176"/>
    </row>
    <row r="44" spans="1:14" ht="13.5">
      <c r="A44" s="176"/>
      <c r="B44" s="176"/>
      <c r="C44" s="176"/>
      <c r="D44" s="176"/>
      <c r="E44" s="176"/>
      <c r="F44" s="176"/>
      <c r="G44" s="176"/>
      <c r="H44" s="176"/>
      <c r="I44" s="176"/>
      <c r="J44" s="176"/>
      <c r="K44" s="176"/>
      <c r="L44" s="176"/>
      <c r="M44" s="176"/>
      <c r="N44" s="176"/>
    </row>
    <row r="45" spans="1:14" ht="13.5">
      <c r="A45" s="176"/>
      <c r="B45" s="176"/>
      <c r="C45" s="176"/>
      <c r="D45" s="176"/>
      <c r="E45" s="176"/>
      <c r="F45" s="176"/>
      <c r="G45" s="176"/>
      <c r="H45" s="176"/>
      <c r="I45" s="176"/>
      <c r="J45" s="176"/>
      <c r="K45" s="176"/>
      <c r="L45" s="176"/>
      <c r="M45" s="176"/>
      <c r="N45" s="176"/>
    </row>
    <row r="46" spans="1:14" ht="13.5">
      <c r="A46" s="176"/>
      <c r="B46" s="176"/>
      <c r="C46" s="176"/>
      <c r="D46" s="176"/>
      <c r="E46" s="176"/>
      <c r="F46" s="176"/>
      <c r="G46" s="176"/>
      <c r="H46" s="176"/>
      <c r="I46" s="176"/>
      <c r="J46" s="176"/>
      <c r="K46" s="176"/>
      <c r="L46" s="176"/>
      <c r="M46" s="176"/>
      <c r="N46" s="176"/>
    </row>
    <row r="47" spans="1:14" ht="13.5">
      <c r="A47" s="176"/>
      <c r="B47" s="176"/>
      <c r="C47" s="176"/>
      <c r="D47" s="176"/>
      <c r="E47" s="176"/>
      <c r="F47" s="176"/>
      <c r="G47" s="176"/>
      <c r="H47" s="176"/>
      <c r="I47" s="176"/>
      <c r="J47" s="176"/>
      <c r="K47" s="176"/>
      <c r="L47" s="176"/>
      <c r="M47" s="176"/>
      <c r="N47" s="176"/>
    </row>
    <row r="48" spans="1:14" ht="13.5">
      <c r="A48" s="176"/>
      <c r="B48" s="176"/>
      <c r="C48" s="176"/>
      <c r="D48" s="176"/>
      <c r="E48" s="176"/>
      <c r="F48" s="176"/>
      <c r="G48" s="176"/>
      <c r="H48" s="176"/>
      <c r="I48" s="176"/>
      <c r="J48" s="176"/>
      <c r="K48" s="176"/>
      <c r="L48" s="176"/>
      <c r="M48" s="176"/>
      <c r="N48" s="176"/>
    </row>
    <row r="49" spans="1:14" ht="13.5">
      <c r="A49" s="176"/>
      <c r="B49" s="176"/>
      <c r="C49" s="176"/>
      <c r="D49" s="176"/>
      <c r="E49" s="176"/>
      <c r="F49" s="176"/>
      <c r="G49" s="176"/>
      <c r="H49" s="176"/>
      <c r="I49" s="176"/>
      <c r="J49" s="176"/>
      <c r="K49" s="176"/>
      <c r="L49" s="176"/>
      <c r="M49" s="176"/>
      <c r="N49" s="176"/>
    </row>
    <row r="50" spans="1:14" ht="13.5">
      <c r="A50" s="176"/>
      <c r="B50" s="176"/>
      <c r="C50" s="176"/>
      <c r="D50" s="176"/>
      <c r="E50" s="176"/>
      <c r="F50" s="176"/>
      <c r="G50" s="176"/>
      <c r="H50" s="176"/>
      <c r="I50" s="176"/>
      <c r="J50" s="176"/>
      <c r="K50" s="176"/>
      <c r="L50" s="176"/>
      <c r="M50" s="176"/>
      <c r="N50" s="176"/>
    </row>
    <row r="51" spans="1:14" ht="13.5">
      <c r="A51" s="176"/>
      <c r="B51" s="176"/>
      <c r="C51" s="176"/>
      <c r="D51" s="176"/>
      <c r="E51" s="176"/>
      <c r="F51" s="176"/>
      <c r="G51" s="176"/>
      <c r="H51" s="176"/>
      <c r="I51" s="176"/>
      <c r="J51" s="176"/>
      <c r="K51" s="176"/>
      <c r="L51" s="176"/>
      <c r="M51" s="176"/>
      <c r="N51" s="176"/>
    </row>
    <row r="52" spans="1:14" ht="13.5">
      <c r="A52" s="176"/>
      <c r="B52" s="176"/>
      <c r="C52" s="176"/>
      <c r="D52" s="176"/>
      <c r="E52" s="176"/>
      <c r="F52" s="176"/>
      <c r="G52" s="176"/>
      <c r="H52" s="176"/>
      <c r="I52" s="176"/>
      <c r="J52" s="176"/>
      <c r="K52" s="176"/>
      <c r="L52" s="176"/>
      <c r="M52" s="176"/>
      <c r="N52" s="176"/>
    </row>
    <row r="53" spans="1:14" ht="13.5">
      <c r="A53" s="176"/>
      <c r="B53" s="176"/>
      <c r="C53" s="4"/>
      <c r="D53" s="176"/>
      <c r="E53" s="176"/>
      <c r="F53" s="176"/>
      <c r="G53" s="176"/>
      <c r="H53" s="176"/>
      <c r="I53" s="176"/>
      <c r="J53" s="176"/>
      <c r="K53" s="176"/>
      <c r="L53" s="176"/>
      <c r="M53" s="176"/>
      <c r="N53" s="176"/>
    </row>
    <row r="54" spans="1:14" ht="13.5">
      <c r="A54" s="176"/>
      <c r="B54" s="498" t="s">
        <v>364</v>
      </c>
      <c r="C54" s="53" t="s">
        <v>365</v>
      </c>
      <c r="D54" s="376"/>
      <c r="E54" s="500" t="s">
        <v>366</v>
      </c>
      <c r="F54" s="176"/>
      <c r="G54" s="176"/>
      <c r="H54" s="176"/>
      <c r="I54" s="176"/>
      <c r="J54" s="176"/>
      <c r="K54" s="176"/>
      <c r="L54" s="176"/>
      <c r="M54" s="176"/>
      <c r="N54" s="176"/>
    </row>
    <row r="55" spans="1:14" ht="13.5">
      <c r="A55" s="176"/>
      <c r="B55" s="499"/>
      <c r="C55" s="53" t="s">
        <v>367</v>
      </c>
      <c r="D55" s="376"/>
      <c r="E55" s="501"/>
      <c r="F55" s="176"/>
      <c r="G55" s="176"/>
      <c r="H55" s="176"/>
      <c r="I55" s="176"/>
      <c r="J55" s="176"/>
      <c r="K55" s="176"/>
      <c r="L55" s="176"/>
      <c r="M55" s="176"/>
      <c r="N55" s="176"/>
    </row>
    <row r="56" spans="1:14" ht="13.5">
      <c r="A56" s="176"/>
      <c r="B56" s="377"/>
      <c r="C56" s="378"/>
      <c r="D56" s="379"/>
      <c r="E56" s="380"/>
      <c r="F56" s="176"/>
      <c r="G56" s="176"/>
      <c r="H56" s="176"/>
      <c r="I56" s="176"/>
      <c r="J56" s="176"/>
      <c r="K56" s="176"/>
      <c r="L56" s="176"/>
      <c r="M56" s="176"/>
      <c r="N56" s="176"/>
    </row>
    <row r="57" spans="1:14" ht="13.5">
      <c r="A57" s="176"/>
      <c r="B57" s="499" t="s">
        <v>368</v>
      </c>
      <c r="C57" s="378" t="s">
        <v>369</v>
      </c>
      <c r="D57" s="379"/>
      <c r="E57" s="501" t="s">
        <v>366</v>
      </c>
      <c r="F57" s="176"/>
      <c r="G57" s="176"/>
      <c r="H57" s="176"/>
      <c r="I57" s="176"/>
      <c r="J57" s="176"/>
      <c r="K57" s="176"/>
      <c r="L57" s="176"/>
      <c r="M57" s="176"/>
      <c r="N57" s="176"/>
    </row>
    <row r="58" spans="1:14" ht="13.5">
      <c r="A58" s="176"/>
      <c r="B58" s="502"/>
      <c r="C58" s="381" t="s">
        <v>367</v>
      </c>
      <c r="D58" s="382"/>
      <c r="E58" s="503"/>
      <c r="F58" s="176"/>
      <c r="G58" s="176"/>
      <c r="H58" s="176"/>
      <c r="I58" s="176"/>
      <c r="J58" s="176"/>
      <c r="K58" s="176"/>
      <c r="L58" s="176"/>
      <c r="M58" s="176"/>
      <c r="N58" s="176"/>
    </row>
    <row r="59" spans="1:14" ht="13.5">
      <c r="A59" s="176"/>
      <c r="B59" s="176"/>
      <c r="C59" s="176"/>
      <c r="D59" s="176"/>
      <c r="E59" s="176"/>
      <c r="F59" s="176"/>
      <c r="G59" s="176"/>
      <c r="H59" s="176"/>
      <c r="I59" s="176"/>
      <c r="J59" s="176"/>
      <c r="K59" s="176"/>
      <c r="L59" s="176"/>
      <c r="M59" s="176"/>
      <c r="N59" s="176"/>
    </row>
    <row r="60" spans="1:14" ht="13.5">
      <c r="A60" s="176"/>
      <c r="B60" s="176"/>
      <c r="C60" s="176"/>
      <c r="D60" s="176"/>
      <c r="E60" s="176"/>
      <c r="F60" s="176"/>
      <c r="G60" s="176"/>
      <c r="H60" s="176"/>
      <c r="I60" s="176"/>
      <c r="J60" s="176"/>
      <c r="K60" s="176"/>
      <c r="L60" s="176"/>
      <c r="M60" s="176"/>
      <c r="N60" s="176"/>
    </row>
    <row r="61" spans="1:14" ht="13.5">
      <c r="A61" s="176"/>
      <c r="B61" s="176"/>
      <c r="C61" s="176"/>
      <c r="D61" s="176"/>
      <c r="E61" s="176"/>
      <c r="F61" s="176"/>
      <c r="G61" s="176"/>
      <c r="H61" s="176"/>
      <c r="I61" s="176"/>
      <c r="J61" s="176"/>
      <c r="K61" s="176"/>
      <c r="L61" s="176"/>
      <c r="M61" s="176"/>
      <c r="N61" s="176"/>
    </row>
    <row r="62" spans="1:14" ht="217.5" customHeight="1">
      <c r="A62" s="176"/>
      <c r="B62" s="176"/>
      <c r="C62" s="176"/>
      <c r="D62" s="176"/>
      <c r="E62" s="176"/>
      <c r="F62" s="176"/>
      <c r="G62" s="176"/>
      <c r="H62" s="176"/>
      <c r="I62" s="176"/>
      <c r="J62" s="176"/>
      <c r="K62" s="176"/>
      <c r="L62" s="176"/>
      <c r="M62" s="176"/>
      <c r="N62" s="176"/>
    </row>
    <row r="63" spans="1:14" ht="13.5">
      <c r="A63" s="176"/>
      <c r="B63" s="176"/>
      <c r="C63" s="176"/>
      <c r="D63" s="176"/>
      <c r="E63" s="176"/>
      <c r="F63" s="176"/>
      <c r="G63" s="176"/>
      <c r="H63" s="176"/>
      <c r="I63" s="176"/>
      <c r="J63" s="176"/>
      <c r="K63" s="176"/>
      <c r="L63" s="176"/>
      <c r="M63" s="176"/>
      <c r="N63" s="176"/>
    </row>
    <row r="64" spans="1:14" ht="13.5">
      <c r="A64" s="383" t="s">
        <v>370</v>
      </c>
      <c r="B64" s="318">
        <v>37434</v>
      </c>
      <c r="C64" s="176"/>
      <c r="D64" s="318">
        <v>37262</v>
      </c>
      <c r="E64" s="176"/>
      <c r="F64" s="176"/>
      <c r="G64" s="176"/>
      <c r="H64" s="176"/>
      <c r="I64" s="176"/>
      <c r="J64" s="176"/>
      <c r="K64" s="176"/>
      <c r="L64" s="176"/>
      <c r="M64" s="176"/>
      <c r="N64" s="176"/>
    </row>
    <row r="65" spans="1:14" ht="13.5">
      <c r="A65" s="383" t="s">
        <v>371</v>
      </c>
      <c r="B65" s="318">
        <v>150732</v>
      </c>
      <c r="C65" s="176"/>
      <c r="D65" s="318">
        <v>156405</v>
      </c>
      <c r="E65" s="176"/>
      <c r="F65" s="176"/>
      <c r="G65" s="176"/>
      <c r="H65" s="176"/>
      <c r="I65" s="176"/>
      <c r="J65" s="176"/>
      <c r="K65" s="176"/>
      <c r="L65" s="176"/>
      <c r="M65" s="176"/>
      <c r="N65" s="176"/>
    </row>
    <row r="66" spans="1:14" ht="13.5">
      <c r="A66" s="383" t="s">
        <v>372</v>
      </c>
      <c r="B66" s="318">
        <v>28767</v>
      </c>
      <c r="C66" s="176"/>
      <c r="D66" s="318">
        <v>28242</v>
      </c>
      <c r="E66" s="176"/>
      <c r="F66" s="176"/>
      <c r="G66" s="176"/>
      <c r="H66" s="176"/>
      <c r="I66" s="176"/>
      <c r="J66" s="176"/>
      <c r="K66" s="176"/>
      <c r="L66" s="176"/>
      <c r="M66" s="176"/>
      <c r="N66" s="176"/>
    </row>
    <row r="67" spans="1:14" ht="13.5">
      <c r="A67" s="383" t="s">
        <v>373</v>
      </c>
      <c r="B67" s="318">
        <v>84634</v>
      </c>
      <c r="C67" s="176"/>
      <c r="D67" s="318">
        <v>83164</v>
      </c>
      <c r="E67" s="176"/>
      <c r="F67" s="176"/>
      <c r="G67" s="176"/>
      <c r="H67" s="176"/>
      <c r="I67" s="176"/>
      <c r="J67" s="176"/>
      <c r="K67" s="176"/>
      <c r="L67" s="176"/>
      <c r="M67" s="176"/>
      <c r="N67" s="176"/>
    </row>
    <row r="68" spans="1:14" ht="13.5">
      <c r="A68" s="383" t="s">
        <v>374</v>
      </c>
      <c r="B68" s="318">
        <v>12954</v>
      </c>
      <c r="C68" s="176"/>
      <c r="D68" s="318">
        <v>12825</v>
      </c>
      <c r="E68" s="176"/>
      <c r="F68" s="176"/>
      <c r="G68" s="176"/>
      <c r="H68" s="176"/>
      <c r="I68" s="176"/>
      <c r="J68" s="176"/>
      <c r="K68" s="176"/>
      <c r="L68" s="176"/>
      <c r="M68" s="176"/>
      <c r="N68" s="176"/>
    </row>
    <row r="69" spans="1:14" ht="13.5">
      <c r="A69" s="383" t="s">
        <v>375</v>
      </c>
      <c r="B69" s="318">
        <v>16357</v>
      </c>
      <c r="C69" s="176"/>
      <c r="D69" s="318">
        <v>15856</v>
      </c>
      <c r="E69" s="176"/>
      <c r="F69" s="176"/>
      <c r="G69" s="176"/>
      <c r="H69" s="176"/>
      <c r="I69" s="176"/>
      <c r="J69" s="176"/>
      <c r="K69" s="176"/>
      <c r="L69" s="176"/>
      <c r="M69" s="176"/>
      <c r="N69" s="176"/>
    </row>
    <row r="70" spans="1:14" ht="13.5">
      <c r="A70" s="383" t="s">
        <v>376</v>
      </c>
      <c r="B70" s="318">
        <v>66222</v>
      </c>
      <c r="C70" s="176"/>
      <c r="D70" s="318">
        <v>62532</v>
      </c>
      <c r="E70" s="176"/>
      <c r="F70" s="176"/>
      <c r="G70" s="176"/>
      <c r="H70" s="176"/>
      <c r="I70" s="176"/>
      <c r="J70" s="176"/>
      <c r="K70" s="176"/>
      <c r="L70" s="176"/>
      <c r="M70" s="176"/>
      <c r="N70" s="176"/>
    </row>
    <row r="71" spans="1:14" ht="13.5">
      <c r="A71" s="383" t="s">
        <v>377</v>
      </c>
      <c r="B71" s="318">
        <v>13583</v>
      </c>
      <c r="C71" s="176"/>
      <c r="D71" s="318">
        <v>13658</v>
      </c>
      <c r="E71" s="176"/>
      <c r="F71" s="176"/>
      <c r="G71" s="176"/>
      <c r="H71" s="176"/>
      <c r="I71" s="176"/>
      <c r="J71" s="176"/>
      <c r="K71" s="176"/>
      <c r="L71" s="176"/>
      <c r="M71" s="176"/>
      <c r="N71" s="176"/>
    </row>
    <row r="72" spans="1:14" ht="13.5">
      <c r="A72" s="383" t="s">
        <v>378</v>
      </c>
      <c r="B72" s="318">
        <v>39354</v>
      </c>
      <c r="C72" s="176"/>
      <c r="D72" s="318">
        <v>65542</v>
      </c>
      <c r="E72" s="176"/>
      <c r="F72" s="176"/>
      <c r="G72" s="176"/>
      <c r="H72" s="176"/>
      <c r="I72" s="176"/>
      <c r="J72" s="176"/>
      <c r="K72" s="176"/>
      <c r="L72" s="176"/>
      <c r="M72" s="176"/>
      <c r="N72" s="176"/>
    </row>
    <row r="73" spans="1:14" ht="13.5">
      <c r="A73" s="383" t="s">
        <v>379</v>
      </c>
      <c r="B73" s="318">
        <f>B74-SUM(B64:B72)</f>
        <v>62661</v>
      </c>
      <c r="C73" s="176"/>
      <c r="D73" s="318">
        <v>34092</v>
      </c>
      <c r="E73" s="176"/>
      <c r="F73" s="176"/>
      <c r="G73" s="176"/>
      <c r="H73" s="176"/>
      <c r="I73" s="176"/>
      <c r="J73" s="176"/>
      <c r="K73" s="176"/>
      <c r="L73" s="176"/>
      <c r="M73" s="176"/>
      <c r="N73" s="176"/>
    </row>
    <row r="74" spans="1:14" ht="13.5">
      <c r="A74" s="383" t="s">
        <v>380</v>
      </c>
      <c r="B74" s="318">
        <v>512698</v>
      </c>
      <c r="C74" s="363">
        <f>SUM(C64:C73)</f>
        <v>0</v>
      </c>
      <c r="D74" s="318">
        <f>SUM(D64:D73)</f>
        <v>509578</v>
      </c>
      <c r="E74" s="176"/>
      <c r="F74" s="176"/>
      <c r="G74" s="176"/>
      <c r="H74" s="176"/>
      <c r="I74" s="176"/>
      <c r="J74" s="176"/>
      <c r="K74" s="176"/>
      <c r="L74" s="176"/>
      <c r="M74" s="176"/>
      <c r="N74" s="176"/>
    </row>
    <row r="75" spans="1:14" ht="13.5">
      <c r="A75" s="176"/>
      <c r="B75" s="176"/>
      <c r="C75" s="176"/>
      <c r="D75" s="176"/>
      <c r="E75" s="176"/>
      <c r="F75" s="176"/>
      <c r="G75" s="176"/>
      <c r="H75" s="176"/>
      <c r="I75" s="176"/>
      <c r="J75" s="176"/>
      <c r="K75" s="176"/>
      <c r="L75" s="176"/>
      <c r="M75" s="176"/>
      <c r="N75" s="176"/>
    </row>
    <row r="76" spans="1:14" ht="13.5">
      <c r="A76" s="176"/>
      <c r="B76" s="384" t="s">
        <v>381</v>
      </c>
      <c r="C76" s="4" t="s">
        <v>382</v>
      </c>
      <c r="D76" s="176" t="s">
        <v>64</v>
      </c>
      <c r="E76" s="176" t="s">
        <v>65</v>
      </c>
      <c r="F76" s="176" t="s">
        <v>66</v>
      </c>
      <c r="G76" s="176" t="s">
        <v>67</v>
      </c>
      <c r="H76" s="176" t="s">
        <v>68</v>
      </c>
      <c r="I76" s="176" t="s">
        <v>69</v>
      </c>
      <c r="J76" s="176" t="s">
        <v>70</v>
      </c>
      <c r="K76" s="384" t="s">
        <v>383</v>
      </c>
      <c r="L76" s="176" t="s">
        <v>72</v>
      </c>
      <c r="M76" s="176" t="s">
        <v>73</v>
      </c>
      <c r="N76" s="385" t="s">
        <v>384</v>
      </c>
    </row>
    <row r="77" spans="1:14" ht="13.5">
      <c r="A77" s="176" t="s">
        <v>385</v>
      </c>
      <c r="B77" s="386">
        <v>3.47</v>
      </c>
      <c r="C77" s="386">
        <v>1.92</v>
      </c>
      <c r="D77" s="386">
        <v>1.59</v>
      </c>
      <c r="E77" s="386">
        <v>1.46</v>
      </c>
      <c r="F77" s="386">
        <v>1.21</v>
      </c>
      <c r="G77" s="386">
        <v>1.32</v>
      </c>
      <c r="H77" s="386">
        <v>1.5</v>
      </c>
      <c r="I77" s="386">
        <v>1.2</v>
      </c>
      <c r="J77" s="386">
        <v>1.22</v>
      </c>
      <c r="K77" s="386">
        <v>1.23</v>
      </c>
      <c r="L77" s="386">
        <v>0.99</v>
      </c>
      <c r="M77" s="386">
        <v>1.3</v>
      </c>
      <c r="N77" s="387">
        <f>(B77+C77+D77+E77+F77+G77+H77+I77+J77+K77+L77+M77)/12</f>
        <v>1.5341666666666667</v>
      </c>
    </row>
    <row r="78" spans="1:14" ht="13.5">
      <c r="A78" s="176" t="s">
        <v>386</v>
      </c>
      <c r="B78" s="386">
        <v>3.14</v>
      </c>
      <c r="C78" s="386">
        <v>1.33</v>
      </c>
      <c r="D78" s="386">
        <v>1.4</v>
      </c>
      <c r="E78" s="386">
        <v>1.45</v>
      </c>
      <c r="F78" s="386">
        <v>1.12</v>
      </c>
      <c r="G78" s="386">
        <v>1.22</v>
      </c>
      <c r="H78" s="386">
        <v>1.67</v>
      </c>
      <c r="I78" s="386">
        <v>1.11</v>
      </c>
      <c r="J78" s="386">
        <v>1.24</v>
      </c>
      <c r="K78" s="386">
        <v>1.6</v>
      </c>
      <c r="L78" s="386">
        <v>1.04</v>
      </c>
      <c r="M78" s="386">
        <v>1.34</v>
      </c>
      <c r="N78" s="387">
        <f>(B78+C78+D78+E78+F78+G78+H78+I78+J78+K78+L78+M78)/12</f>
        <v>1.4716666666666667</v>
      </c>
    </row>
    <row r="79" spans="1:14" ht="13.5">
      <c r="A79" s="176"/>
      <c r="B79" s="176"/>
      <c r="C79" s="176"/>
      <c r="D79" s="176"/>
      <c r="E79" s="176"/>
      <c r="F79" s="176"/>
      <c r="G79" s="176"/>
      <c r="H79" s="176"/>
      <c r="I79" s="176"/>
      <c r="J79" s="176"/>
      <c r="K79" s="176"/>
      <c r="L79" s="176"/>
      <c r="M79" s="176"/>
      <c r="N79" s="176"/>
    </row>
    <row r="80" spans="1:14" ht="13.5">
      <c r="A80" s="176"/>
      <c r="B80" s="176"/>
      <c r="C80" s="176"/>
      <c r="D80" s="176"/>
      <c r="E80" s="176"/>
      <c r="F80" s="176"/>
      <c r="G80" s="176"/>
      <c r="H80" s="176"/>
      <c r="I80" s="176"/>
      <c r="J80" s="176"/>
      <c r="K80" s="176"/>
      <c r="L80" s="176"/>
      <c r="M80" s="176"/>
      <c r="N80" s="176"/>
    </row>
    <row r="81" spans="5:7" ht="13.5">
      <c r="E81" s="318"/>
      <c r="F81" s="318"/>
      <c r="G81" s="318"/>
    </row>
    <row r="82" spans="5:7" ht="13.5">
      <c r="E82" s="318"/>
      <c r="F82" s="318"/>
      <c r="G82" s="318"/>
    </row>
    <row r="83" spans="5:7" ht="13.5">
      <c r="E83" s="318"/>
      <c r="F83" s="318"/>
      <c r="G83" s="318"/>
    </row>
    <row r="84" spans="5:7" ht="13.5">
      <c r="E84" s="318"/>
      <c r="F84" s="318"/>
      <c r="G84" s="318"/>
    </row>
    <row r="85" spans="5:7" ht="13.5">
      <c r="E85" s="318"/>
      <c r="F85" s="318"/>
      <c r="G85" s="318"/>
    </row>
    <row r="86" spans="5:7" ht="13.5">
      <c r="E86" s="318"/>
      <c r="F86" s="318"/>
      <c r="G86" s="318"/>
    </row>
    <row r="87" spans="5:7" ht="13.5">
      <c r="E87" s="318"/>
      <c r="F87" s="318"/>
      <c r="G87" s="318"/>
    </row>
    <row r="88" spans="5:7" ht="13.5">
      <c r="E88" s="318"/>
      <c r="F88" s="318"/>
      <c r="G88" s="318"/>
    </row>
    <row r="89" spans="5:7" ht="13.5">
      <c r="E89" s="318"/>
      <c r="F89" s="318"/>
      <c r="G89" s="318"/>
    </row>
    <row r="90" spans="5:7" ht="13.5">
      <c r="E90" s="318"/>
      <c r="F90" s="318"/>
      <c r="G90" s="318"/>
    </row>
    <row r="91" spans="5:7" ht="13.5">
      <c r="E91" s="318"/>
      <c r="F91" s="318"/>
      <c r="G91" s="318"/>
    </row>
    <row r="92" spans="5:7" ht="13.5">
      <c r="E92" s="318"/>
      <c r="F92" s="318"/>
      <c r="G92" s="318"/>
    </row>
    <row r="93" spans="5:7" ht="13.5">
      <c r="E93" s="318"/>
      <c r="F93" s="318"/>
      <c r="G93" s="318"/>
    </row>
    <row r="94" spans="5:7" ht="13.5">
      <c r="E94" s="318"/>
      <c r="F94" s="318"/>
      <c r="G94" s="318"/>
    </row>
    <row r="95" spans="5:7" ht="13.5">
      <c r="E95" s="318"/>
      <c r="F95" s="318"/>
      <c r="G95" s="318"/>
    </row>
    <row r="96" spans="5:7" ht="13.5">
      <c r="E96" s="318"/>
      <c r="F96" s="318"/>
      <c r="G96" s="318"/>
    </row>
    <row r="97" spans="1:7" ht="13.5">
      <c r="A97" s="388"/>
      <c r="B97" s="388"/>
      <c r="C97" s="388"/>
      <c r="D97" s="388"/>
      <c r="E97" s="389"/>
      <c r="F97" s="389"/>
      <c r="G97" s="318"/>
    </row>
    <row r="98" spans="1:7" ht="13.5">
      <c r="A98" s="390"/>
      <c r="B98" s="391"/>
      <c r="C98" s="391"/>
      <c r="D98" s="391"/>
      <c r="E98" s="391"/>
      <c r="F98" s="389"/>
      <c r="G98" s="318"/>
    </row>
    <row r="99" spans="1:7" ht="13.5">
      <c r="A99" s="392"/>
      <c r="B99" s="393"/>
      <c r="C99" s="393"/>
      <c r="D99" s="394"/>
      <c r="E99" s="394"/>
      <c r="F99" s="389"/>
      <c r="G99" s="318"/>
    </row>
    <row r="100" spans="1:7" ht="13.5">
      <c r="A100" s="392"/>
      <c r="B100" s="393"/>
      <c r="C100" s="393"/>
      <c r="D100" s="393"/>
      <c r="E100" s="393"/>
      <c r="F100" s="389"/>
      <c r="G100" s="318"/>
    </row>
    <row r="101" spans="1:7" ht="13.5">
      <c r="A101" s="392"/>
      <c r="B101" s="395"/>
      <c r="C101" s="395"/>
      <c r="D101" s="396"/>
      <c r="E101" s="396"/>
      <c r="F101" s="389"/>
      <c r="G101" s="318"/>
    </row>
    <row r="102" spans="1:7" ht="13.5">
      <c r="A102" s="392"/>
      <c r="B102" s="396"/>
      <c r="C102" s="396"/>
      <c r="D102" s="395"/>
      <c r="E102" s="395"/>
      <c r="F102" s="389"/>
      <c r="G102" s="318"/>
    </row>
    <row r="103" spans="1:7" ht="13.5">
      <c r="A103" s="397"/>
      <c r="B103" s="395"/>
      <c r="C103" s="395"/>
      <c r="D103" s="395"/>
      <c r="E103" s="395"/>
      <c r="F103" s="389"/>
      <c r="G103" s="318"/>
    </row>
    <row r="104" spans="1:7" ht="13.5">
      <c r="A104" s="397"/>
      <c r="B104" s="395"/>
      <c r="C104" s="395"/>
      <c r="D104" s="395"/>
      <c r="E104" s="395"/>
      <c r="F104" s="389"/>
      <c r="G104" s="318"/>
    </row>
    <row r="105" spans="1:7" ht="13.5">
      <c r="A105" s="397"/>
      <c r="B105" s="395"/>
      <c r="C105" s="395"/>
      <c r="D105" s="395"/>
      <c r="E105" s="395"/>
      <c r="F105" s="389"/>
      <c r="G105" s="318"/>
    </row>
    <row r="106" spans="1:7" ht="13.5">
      <c r="A106" s="398"/>
      <c r="B106" s="395"/>
      <c r="C106" s="395"/>
      <c r="D106" s="395"/>
      <c r="E106" s="395"/>
      <c r="F106" s="389"/>
      <c r="G106" s="318"/>
    </row>
    <row r="107" spans="1:7" ht="13.5">
      <c r="A107" s="398"/>
      <c r="B107" s="395"/>
      <c r="C107" s="395"/>
      <c r="D107" s="395"/>
      <c r="E107" s="395"/>
      <c r="F107" s="389"/>
      <c r="G107" s="318"/>
    </row>
    <row r="108" spans="1:7" ht="13.5">
      <c r="A108" s="398"/>
      <c r="B108" s="395"/>
      <c r="C108" s="395"/>
      <c r="D108" s="395"/>
      <c r="E108" s="395"/>
      <c r="F108" s="389"/>
      <c r="G108" s="318"/>
    </row>
    <row r="109" spans="1:7" ht="13.5">
      <c r="A109" s="398"/>
      <c r="B109" s="395"/>
      <c r="C109" s="395"/>
      <c r="D109" s="395"/>
      <c r="E109" s="395"/>
      <c r="F109" s="389"/>
      <c r="G109" s="318"/>
    </row>
    <row r="110" spans="1:7" ht="13.5">
      <c r="A110" s="398"/>
      <c r="B110" s="395"/>
      <c r="C110" s="395"/>
      <c r="D110" s="395"/>
      <c r="E110" s="395"/>
      <c r="F110" s="389"/>
      <c r="G110" s="318"/>
    </row>
    <row r="111" spans="1:7" ht="13.5">
      <c r="A111" s="398"/>
      <c r="B111" s="395"/>
      <c r="C111" s="395"/>
      <c r="D111" s="395"/>
      <c r="E111" s="395"/>
      <c r="F111" s="389"/>
      <c r="G111" s="318"/>
    </row>
    <row r="112" spans="1:7" ht="13.5">
      <c r="A112" s="398"/>
      <c r="B112" s="395"/>
      <c r="C112" s="395"/>
      <c r="D112" s="395"/>
      <c r="E112" s="395"/>
      <c r="F112" s="389"/>
      <c r="G112" s="318"/>
    </row>
    <row r="113" spans="1:7" ht="13.5">
      <c r="A113" s="398"/>
      <c r="B113" s="395"/>
      <c r="C113" s="395"/>
      <c r="D113" s="395"/>
      <c r="E113" s="395"/>
      <c r="F113" s="389"/>
      <c r="G113" s="318"/>
    </row>
    <row r="114" spans="1:7" ht="13.5">
      <c r="A114" s="398"/>
      <c r="B114" s="395"/>
      <c r="C114" s="395"/>
      <c r="D114" s="395"/>
      <c r="E114" s="395"/>
      <c r="F114" s="389"/>
      <c r="G114" s="318"/>
    </row>
    <row r="115" spans="1:7" ht="13.5">
      <c r="A115" s="398"/>
      <c r="B115" s="395"/>
      <c r="C115" s="395"/>
      <c r="D115" s="395"/>
      <c r="E115" s="395"/>
      <c r="F115" s="389"/>
      <c r="G115" s="318"/>
    </row>
    <row r="116" spans="1:7" ht="13.5">
      <c r="A116" s="398"/>
      <c r="B116" s="395"/>
      <c r="C116" s="395"/>
      <c r="D116" s="395"/>
      <c r="E116" s="395"/>
      <c r="F116" s="389"/>
      <c r="G116" s="318"/>
    </row>
    <row r="117" spans="1:7" ht="13.5">
      <c r="A117" s="398"/>
      <c r="B117" s="395"/>
      <c r="C117" s="395"/>
      <c r="D117" s="395"/>
      <c r="E117" s="395"/>
      <c r="F117" s="389"/>
      <c r="G117" s="318"/>
    </row>
    <row r="118" spans="1:6" ht="13.5">
      <c r="A118" s="398"/>
      <c r="B118" s="395"/>
      <c r="C118" s="395"/>
      <c r="D118" s="395"/>
      <c r="E118" s="395"/>
      <c r="F118" s="388"/>
    </row>
    <row r="119" spans="1:6" ht="13.5">
      <c r="A119" s="399"/>
      <c r="B119" s="395"/>
      <c r="C119" s="395"/>
      <c r="D119" s="395"/>
      <c r="E119" s="395"/>
      <c r="F119" s="388"/>
    </row>
    <row r="120" spans="1:6" ht="13.5">
      <c r="A120" s="398"/>
      <c r="B120" s="395"/>
      <c r="C120" s="395"/>
      <c r="D120" s="395"/>
      <c r="E120" s="395"/>
      <c r="F120" s="388"/>
    </row>
    <row r="121" spans="1:6" ht="13.5">
      <c r="A121" s="398"/>
      <c r="B121" s="395"/>
      <c r="C121" s="395"/>
      <c r="D121" s="395"/>
      <c r="E121" s="395"/>
      <c r="F121" s="388"/>
    </row>
    <row r="122" spans="1:6" ht="13.5">
      <c r="A122" s="398"/>
      <c r="B122" s="395"/>
      <c r="C122" s="395"/>
      <c r="D122" s="395"/>
      <c r="E122" s="395"/>
      <c r="F122" s="388"/>
    </row>
    <row r="123" spans="1:6" ht="13.5">
      <c r="A123" s="398"/>
      <c r="B123" s="395"/>
      <c r="C123" s="395"/>
      <c r="D123" s="395"/>
      <c r="E123" s="395"/>
      <c r="F123" s="388"/>
    </row>
    <row r="124" spans="1:6" ht="13.5">
      <c r="A124" s="398"/>
      <c r="B124" s="395"/>
      <c r="C124" s="395"/>
      <c r="D124" s="395"/>
      <c r="E124" s="395"/>
      <c r="F124" s="388"/>
    </row>
    <row r="125" spans="1:6" ht="13.5">
      <c r="A125" s="398"/>
      <c r="B125" s="395"/>
      <c r="C125" s="395"/>
      <c r="D125" s="395"/>
      <c r="E125" s="395"/>
      <c r="F125" s="388"/>
    </row>
    <row r="126" spans="1:6" ht="13.5">
      <c r="A126" s="398"/>
      <c r="B126" s="395"/>
      <c r="C126" s="395"/>
      <c r="D126" s="395"/>
      <c r="E126" s="395"/>
      <c r="F126" s="388"/>
    </row>
    <row r="127" spans="1:6" ht="13.5">
      <c r="A127" s="400"/>
      <c r="B127" s="395"/>
      <c r="C127" s="395"/>
      <c r="D127" s="395"/>
      <c r="E127" s="395"/>
      <c r="F127" s="388"/>
    </row>
    <row r="128" spans="1:6" ht="13.5">
      <c r="A128" s="398"/>
      <c r="B128" s="395"/>
      <c r="C128" s="395"/>
      <c r="D128" s="395"/>
      <c r="E128" s="395"/>
      <c r="F128" s="388"/>
    </row>
    <row r="129" spans="1:6" ht="13.5">
      <c r="A129" s="398"/>
      <c r="B129" s="395"/>
      <c r="C129" s="395"/>
      <c r="D129" s="395"/>
      <c r="E129" s="395"/>
      <c r="F129" s="388"/>
    </row>
    <row r="130" spans="1:6" ht="13.5">
      <c r="A130" s="398"/>
      <c r="B130" s="395"/>
      <c r="C130" s="395"/>
      <c r="D130" s="395"/>
      <c r="E130" s="395"/>
      <c r="F130" s="388"/>
    </row>
    <row r="131" spans="1:6" ht="13.5">
      <c r="A131" s="398"/>
      <c r="B131" s="395"/>
      <c r="C131" s="395"/>
      <c r="D131" s="395"/>
      <c r="E131" s="395"/>
      <c r="F131" s="388"/>
    </row>
    <row r="132" spans="1:6" ht="13.5">
      <c r="A132" s="398"/>
      <c r="B132" s="395"/>
      <c r="C132" s="395"/>
      <c r="D132" s="395"/>
      <c r="E132" s="395"/>
      <c r="F132" s="388"/>
    </row>
    <row r="133" spans="1:6" ht="13.5">
      <c r="A133" s="398"/>
      <c r="B133" s="395"/>
      <c r="C133" s="395"/>
      <c r="D133" s="395"/>
      <c r="E133" s="395"/>
      <c r="F133" s="388"/>
    </row>
    <row r="134" spans="1:6" ht="13.5">
      <c r="A134" s="398"/>
      <c r="B134" s="395"/>
      <c r="C134" s="395"/>
      <c r="D134" s="395"/>
      <c r="E134" s="395"/>
      <c r="F134" s="388"/>
    </row>
    <row r="135" spans="1:6" ht="13.5">
      <c r="A135" s="398"/>
      <c r="B135" s="395"/>
      <c r="C135" s="395"/>
      <c r="D135" s="395"/>
      <c r="E135" s="395"/>
      <c r="F135" s="388"/>
    </row>
    <row r="136" spans="1:6" ht="13.5">
      <c r="A136" s="398"/>
      <c r="B136" s="395"/>
      <c r="C136" s="395"/>
      <c r="D136" s="395"/>
      <c r="E136" s="395"/>
      <c r="F136" s="388"/>
    </row>
    <row r="137" spans="1:6" ht="13.5">
      <c r="A137" s="398"/>
      <c r="B137" s="395"/>
      <c r="C137" s="395"/>
      <c r="D137" s="395"/>
      <c r="E137" s="395"/>
      <c r="F137" s="388"/>
    </row>
    <row r="138" spans="1:6" ht="13.5">
      <c r="A138" s="398"/>
      <c r="B138" s="395"/>
      <c r="C138" s="395"/>
      <c r="D138" s="395"/>
      <c r="E138" s="395"/>
      <c r="F138" s="388"/>
    </row>
    <row r="139" spans="1:6" ht="13.5">
      <c r="A139" s="398"/>
      <c r="B139" s="395"/>
      <c r="C139" s="395"/>
      <c r="D139" s="395"/>
      <c r="E139" s="395"/>
      <c r="F139" s="388"/>
    </row>
    <row r="140" spans="1:6" ht="13.5">
      <c r="A140" s="398"/>
      <c r="B140" s="395"/>
      <c r="C140" s="395"/>
      <c r="D140" s="395"/>
      <c r="E140" s="395"/>
      <c r="F140" s="388"/>
    </row>
    <row r="141" spans="1:6" ht="13.5">
      <c r="A141" s="398"/>
      <c r="B141" s="395"/>
      <c r="C141" s="395"/>
      <c r="D141" s="395"/>
      <c r="E141" s="395"/>
      <c r="F141" s="388"/>
    </row>
    <row r="142" spans="1:6" ht="13.5">
      <c r="A142" s="398"/>
      <c r="B142" s="395"/>
      <c r="C142" s="395"/>
      <c r="D142" s="395"/>
      <c r="E142" s="395"/>
      <c r="F142" s="388"/>
    </row>
    <row r="143" spans="1:6" ht="13.5">
      <c r="A143" s="398"/>
      <c r="B143" s="395"/>
      <c r="C143" s="395"/>
      <c r="D143" s="395"/>
      <c r="E143" s="395"/>
      <c r="F143" s="388"/>
    </row>
    <row r="144" spans="1:6" ht="13.5">
      <c r="A144" s="398"/>
      <c r="B144" s="395"/>
      <c r="C144" s="395"/>
      <c r="D144" s="395"/>
      <c r="E144" s="395"/>
      <c r="F144" s="388"/>
    </row>
    <row r="145" spans="1:6" ht="13.5">
      <c r="A145" s="398"/>
      <c r="B145" s="395"/>
      <c r="C145" s="395"/>
      <c r="D145" s="395"/>
      <c r="E145" s="395"/>
      <c r="F145" s="388"/>
    </row>
    <row r="146" spans="1:6" ht="13.5">
      <c r="A146" s="398"/>
      <c r="B146" s="395"/>
      <c r="C146" s="395"/>
      <c r="D146" s="395"/>
      <c r="E146" s="395"/>
      <c r="F146" s="388"/>
    </row>
    <row r="147" spans="1:6" ht="13.5">
      <c r="A147" s="398"/>
      <c r="B147" s="395"/>
      <c r="C147" s="395"/>
      <c r="D147" s="395"/>
      <c r="E147" s="395"/>
      <c r="F147" s="388"/>
    </row>
    <row r="148" spans="1:6" ht="13.5">
      <c r="A148" s="398"/>
      <c r="B148" s="395"/>
      <c r="C148" s="395"/>
      <c r="D148" s="395"/>
      <c r="E148" s="395"/>
      <c r="F148" s="388"/>
    </row>
    <row r="149" spans="1:6" ht="13.5">
      <c r="A149" s="398"/>
      <c r="B149" s="395"/>
      <c r="C149" s="395"/>
      <c r="D149" s="395"/>
      <c r="E149" s="395"/>
      <c r="F149" s="388"/>
    </row>
    <row r="150" spans="1:6" ht="13.5">
      <c r="A150" s="398"/>
      <c r="B150" s="395"/>
      <c r="C150" s="395"/>
      <c r="D150" s="395"/>
      <c r="E150" s="395"/>
      <c r="F150" s="388"/>
    </row>
    <row r="151" spans="1:6" ht="13.5">
      <c r="A151" s="398"/>
      <c r="B151" s="395"/>
      <c r="C151" s="395"/>
      <c r="D151" s="395"/>
      <c r="E151" s="395"/>
      <c r="F151" s="388"/>
    </row>
    <row r="152" spans="1:6" ht="13.5">
      <c r="A152" s="399"/>
      <c r="B152" s="395"/>
      <c r="C152" s="395"/>
      <c r="D152" s="395"/>
      <c r="E152" s="395"/>
      <c r="F152" s="388"/>
    </row>
    <row r="153" spans="1:6" ht="13.5">
      <c r="A153" s="388"/>
      <c r="B153" s="388"/>
      <c r="C153" s="388"/>
      <c r="D153" s="388"/>
      <c r="E153" s="388"/>
      <c r="F153" s="388"/>
    </row>
    <row r="154" spans="1:6" ht="13.5">
      <c r="A154" s="388"/>
      <c r="B154" s="388"/>
      <c r="C154" s="388"/>
      <c r="D154" s="388"/>
      <c r="E154" s="388"/>
      <c r="F154" s="388"/>
    </row>
    <row r="155" spans="1:6" ht="13.5">
      <c r="A155" s="388"/>
      <c r="B155" s="388"/>
      <c r="C155" s="388"/>
      <c r="D155" s="388"/>
      <c r="E155" s="388"/>
      <c r="F155" s="388"/>
    </row>
  </sheetData>
  <sheetProtection/>
  <mergeCells count="4">
    <mergeCell ref="B54:B55"/>
    <mergeCell ref="E54:E55"/>
    <mergeCell ref="B57:B58"/>
    <mergeCell ref="E57:E5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福島労働局職業安定部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shokai</dc:creator>
  <cp:keywords/>
  <dc:description/>
  <cp:lastModifiedBy>k3</cp:lastModifiedBy>
  <cp:lastPrinted>2011-01-14T00:43:39Z</cp:lastPrinted>
  <dcterms:created xsi:type="dcterms:W3CDTF">2004-11-01T23:46:31Z</dcterms:created>
  <dcterms:modified xsi:type="dcterms:W3CDTF">2011-03-10T07:06:54Z</dcterms:modified>
  <cp:category/>
  <cp:version/>
  <cp:contentType/>
  <cp:contentStatus/>
</cp:coreProperties>
</file>